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7"/>
  </bookViews>
  <sheets>
    <sheet r:id="rId1" sheetId="1" name="GRAND TOTALS"/>
    <sheet r:id="rId2" sheetId="2" name="Bath and Body Works"/>
    <sheet r:id="rId3" sheetId="3" name="Key Foods"/>
    <sheet r:id="rId4" sheetId="4" name="CVS"/>
    <sheet r:id="rId5" sheetId="5" name="Duane Reade"/>
    <sheet r:id="rId6" sheetId="6" name="PetSmart"/>
    <sheet r:id="rId7" sheetId="7" name="PetCo"/>
    <sheet r:id="rId8" sheetId="8" name="Michaels"/>
    <sheet r:id="rId9" sheetId="9" name="Party City"/>
    <sheet r:id="rId10" sheetId="10" name="Lush"/>
    <sheet r:id="rId11" sheetId="11" name="Barnes and Noble"/>
    <sheet r:id="rId12" sheetId="12" name="Juice Press"/>
    <sheet r:id="rId13" sheetId="13" name="Western Beef"/>
    <sheet r:id="rId14" sheetId="14" name="Rite Aid"/>
    <sheet r:id="rId15" sheetId="15" name="Target"/>
    <sheet r:id="rId16" sheetId="16" name="Marshalls"/>
    <sheet r:id="rId17" sheetId="17" name="ALDI"/>
    <sheet r:id="rId18" sheetId="18" name="Big Lots"/>
    <sheet r:id="rId19" sheetId="19" name="Five Below"/>
    <sheet r:id="rId20" sheetId="20" name="Face Values"/>
    <sheet r:id="rId21" sheetId="21" name="Seven Eleven"/>
    <sheet r:id="rId22" sheetId="22" name="Residential Trash Finds"/>
    <sheet r:id="rId23" sheetId="23" name="Lot Less"/>
    <sheet r:id="rId24" sheetId="24" name="Dollar Tree"/>
  </sheets>
  <calcPr fullCalcOnLoad="1"/>
</workbook>
</file>

<file path=xl/sharedStrings.xml><?xml version="1.0" encoding="utf-8"?>
<sst xmlns="http://schemas.openxmlformats.org/spreadsheetml/2006/main" count="7858" uniqueCount="5230">
  <si>
    <t>Date</t>
  </si>
  <si>
    <t>Item</t>
  </si>
  <si>
    <t>Defects? Why Trashed?</t>
  </si>
  <si>
    <t>Units</t>
  </si>
  <si>
    <t>Approx. Unit Price</t>
  </si>
  <si>
    <t>Money Saved</t>
  </si>
  <si>
    <r>
      <t/>
    </r>
    <r>
      <rPr>
        <b/>
        <sz val="11"/>
        <color rgb="FF000000"/>
        <rFont val="Arial"/>
        <family val="2"/>
      </rPr>
      <t xml:space="preserve">Money  </t>
    </r>
    <r>
      <rPr>
        <b/>
        <u/>
        <sz val="11"/>
        <color rgb="FF000000"/>
        <rFont val="Arial"/>
        <family val="2"/>
      </rPr>
      <t>Wasted</t>
    </r>
  </si>
  <si>
    <t>Total</t>
  </si>
  <si>
    <t>Average Per Trip</t>
  </si>
  <si>
    <t>Grand Total</t>
  </si>
  <si>
    <t>Total Items</t>
  </si>
  <si>
    <t>Holiday Cards</t>
  </si>
  <si>
    <t>None.</t>
  </si>
  <si>
    <t>Biggest Haul</t>
  </si>
  <si>
    <t>Money  Wasted</t>
  </si>
  <si>
    <t>Riso Arborio Risoto</t>
  </si>
  <si>
    <t>Rice Works Gourmet Sweet Chili Chips</t>
  </si>
  <si>
    <t>Food Should Taste Good Blue Corn Tortilla Chips</t>
  </si>
  <si>
    <t>Seattle's Best Coffee House Blend</t>
  </si>
  <si>
    <t>Heinz Ketchup</t>
  </si>
  <si>
    <t>Sicilian Village Black Olives</t>
  </si>
  <si>
    <t>Milky Way Minis</t>
  </si>
  <si>
    <t>Gorofalo Assorted Pasta Noodles</t>
  </si>
  <si>
    <t>Casarecce Organic Pasta</t>
  </si>
  <si>
    <t>Gigli Pasta</t>
  </si>
  <si>
    <t>Deep River Snacks Sea Salt Vinegar Chips</t>
  </si>
  <si>
    <t>The Lite Bar XL</t>
  </si>
  <si>
    <t xml:space="preserve">Reaction Kenneth Cole mens Boxer Briefs </t>
  </si>
  <si>
    <t>Elle Electric Foot File</t>
  </si>
  <si>
    <t xml:space="preserve">Wine Stoppers </t>
  </si>
  <si>
    <t xml:space="preserve">Jeanne F. Cardigan </t>
  </si>
  <si>
    <t>Hold Me Ceramic Utensil Holder</t>
  </si>
  <si>
    <t>Bin</t>
  </si>
  <si>
    <t>X-Treme Sound Recon</t>
  </si>
  <si>
    <t>Shopkins Electric Toothbrush</t>
  </si>
  <si>
    <t>Paint Splattered Bookbag</t>
  </si>
  <si>
    <t>Coconut Oil Body Lotion</t>
  </si>
  <si>
    <t>Head and Shoulders Shampoo</t>
  </si>
  <si>
    <t>Fruit of the Loom Women's Underwear</t>
  </si>
  <si>
    <t>Palmer's Shea Balm</t>
  </si>
  <si>
    <t>Cuisinart Compactt Toaster</t>
  </si>
  <si>
    <t>Make-Up Plastic Sorter</t>
  </si>
  <si>
    <t>Ring Size 8</t>
  </si>
  <si>
    <t>Maxcool Mattress Pad</t>
  </si>
  <si>
    <t>Active Pods WIreless Earbuds</t>
  </si>
  <si>
    <t>Kashi Granola Bars</t>
  </si>
  <si>
    <t>Schmidtt's Jasmine Tea Shower Scrub</t>
  </si>
  <si>
    <t>Dial Body Wash</t>
  </si>
  <si>
    <t>Garnier Whole Blends Color Care Shampoo</t>
  </si>
  <si>
    <t>Garnier Fructis Shampoo</t>
  </si>
  <si>
    <t>DIal Bars of Soap 3 pack</t>
  </si>
  <si>
    <t>Frozen 2 Children's Folder</t>
  </si>
  <si>
    <t>Tate's Bake Shop Cookies</t>
  </si>
  <si>
    <t>Kit Kat Holiday Mini Wafers</t>
  </si>
  <si>
    <t>Nature Valley Family Pack Granola Bars</t>
  </si>
  <si>
    <t>Fashion Bad Boy Mask</t>
  </si>
  <si>
    <t>Peermont Earrings</t>
  </si>
  <si>
    <t>Bebe Earrings</t>
  </si>
  <si>
    <t>No Nonsense Breathe Socks 3 pack</t>
  </si>
  <si>
    <t>No Nonsense Stay Put Heel No Show Socks</t>
  </si>
  <si>
    <t>Just Dreams Cozy Sleepware</t>
  </si>
  <si>
    <t>Mighty Mega-Rex</t>
  </si>
  <si>
    <t>Vista Shower Caddy</t>
  </si>
  <si>
    <t>Twist Top Carafe</t>
  </si>
  <si>
    <t>M&amp;M's Assorted Fun Size Packs, 55 Count</t>
  </si>
  <si>
    <t>Rice Crispies</t>
  </si>
  <si>
    <t>Valentina Gourmet Toast</t>
  </si>
  <si>
    <t>Betty Crocker Brittle Mix</t>
  </si>
  <si>
    <t>Colgate 6.3 oz</t>
  </si>
  <si>
    <t>Glade Room Spray</t>
  </si>
  <si>
    <t>Terre Profumi Lotion</t>
  </si>
  <si>
    <t>Xpel Hair Care</t>
  </si>
  <si>
    <t>Imperial Nuts Honey Roasted Peanuts</t>
  </si>
  <si>
    <t>Milani Bronzer</t>
  </si>
  <si>
    <t>So Basic Make Up Wipes</t>
  </si>
  <si>
    <t>Halloween Headbands</t>
  </si>
  <si>
    <t>Halloween Cookie Jars</t>
  </si>
  <si>
    <t>Pumpkins</t>
  </si>
  <si>
    <t>Childrens Halloween Socks</t>
  </si>
  <si>
    <t>Halloween Banners</t>
  </si>
  <si>
    <t>Spooky Banner</t>
  </si>
  <si>
    <t>Fright Tape</t>
  </si>
  <si>
    <t>Pumpkin Light</t>
  </si>
  <si>
    <t>Gnome Doorknob Decor</t>
  </si>
  <si>
    <t>Halloween Gnomes Decor</t>
  </si>
  <si>
    <t>Neighborhood</t>
  </si>
  <si>
    <t xml:space="preserve">Ted Baker London </t>
  </si>
  <si>
    <t>BK Heights</t>
  </si>
  <si>
    <t>Frog and Toad Together</t>
  </si>
  <si>
    <t>FiDi</t>
  </si>
  <si>
    <t>Jo Malone Rose Scented Candle</t>
  </si>
  <si>
    <t>Exploding Kittens</t>
  </si>
  <si>
    <t>Clorox Bleach Crystals</t>
  </si>
  <si>
    <t>Hangtime Wine Pinot Noir</t>
  </si>
  <si>
    <t>Mrs. Mack by Patricia Polacco</t>
  </si>
  <si>
    <t>Crate &amp; Barrel 3 paneled frames</t>
  </si>
  <si>
    <t>James and the Giant Peach, First Edition</t>
  </si>
  <si>
    <t>Contixo F24 Drone</t>
  </si>
  <si>
    <t>Bonavita Coffee Maker</t>
  </si>
  <si>
    <t>Friskies Wet Cat Food</t>
  </si>
  <si>
    <t>Hills Urgent Care Wet Dog/Cat Food</t>
  </si>
  <si>
    <t>Fancy Feast Wet Cat Food</t>
  </si>
  <si>
    <t>Igloo Blue Pull Cooler</t>
  </si>
  <si>
    <t>Northface Gotham Winter Coat</t>
  </si>
  <si>
    <t>Zara Woman Black Winter Coat</t>
  </si>
  <si>
    <t>Tommy Hilfiger Winter Scarf</t>
  </si>
  <si>
    <t>Burberry London Women's Beige Raincoat</t>
  </si>
  <si>
    <t>Free People Orange Pastel Dress with Pockets</t>
  </si>
  <si>
    <t>PetPals Cat Tree Tower Gray</t>
  </si>
  <si>
    <t>The Earth From the Air by Yann Arthus Bertrand</t>
  </si>
  <si>
    <t>Round GOld Hammered Metal Cala Coffee Table by World Market</t>
  </si>
  <si>
    <t>Korg SP170s Digital Piano</t>
  </si>
  <si>
    <t>Gravity Blanket</t>
  </si>
  <si>
    <t>Gowanus Heights</t>
  </si>
  <si>
    <t>Gustav Klimt Paintings and Drawings</t>
  </si>
  <si>
    <t>Fitbit Aria Air
Smart Scale</t>
  </si>
  <si>
    <t>Park SLope</t>
  </si>
  <si>
    <t>West Elm Mid-Century Desk, White</t>
  </si>
  <si>
    <t>USPS Postage Uncle Sam</t>
  </si>
  <si>
    <t>Raliegh, NC</t>
  </si>
  <si>
    <t>USPS Postage Ayn Rand</t>
  </si>
  <si>
    <t>USPS Postage LOVE</t>
  </si>
  <si>
    <t>USPS Postage Nobel Prize</t>
  </si>
  <si>
    <t>USPS Postage Legends of American Music</t>
  </si>
  <si>
    <t>USPS Postage Gold Rush</t>
  </si>
  <si>
    <t xml:space="preserve">USPS Postage Space Discovery </t>
  </si>
  <si>
    <t>USPS Postage Flowering Trees</t>
  </si>
  <si>
    <t>USPS Postage Malcom X</t>
  </si>
  <si>
    <t>USPS Postage Deep Sea Creatures</t>
  </si>
  <si>
    <t>USPS Postage Louise Nevelson</t>
  </si>
  <si>
    <t>USPS Postage American Art</t>
  </si>
  <si>
    <t>USPS Postage Calder</t>
  </si>
  <si>
    <t>USPS Postage Baseball</t>
  </si>
  <si>
    <t>USPS Postage X-Treme Sports</t>
  </si>
  <si>
    <t>USPS Postage Aquarium</t>
  </si>
  <si>
    <t>USPS Postage Enrico Germi</t>
  </si>
  <si>
    <t>USPS Postage Sonoran Desert</t>
  </si>
  <si>
    <t>USPS Postage American Glass</t>
  </si>
  <si>
    <t>USPS Postage Great Plains</t>
  </si>
  <si>
    <t>USPS Postage Hubble Space Images</t>
  </si>
  <si>
    <t>USPS Postage Diabetes</t>
  </si>
  <si>
    <t>USPS Postage American Quilts</t>
  </si>
  <si>
    <t>USPS Postage Library of Congress</t>
  </si>
  <si>
    <t>USPS Postage Ballet</t>
  </si>
  <si>
    <t>USPS Postage Arctic Animals</t>
  </si>
  <si>
    <t>USPS Postage Statue of Liberty</t>
  </si>
  <si>
    <t>USPS Postage American Kestrol</t>
  </si>
  <si>
    <t>USPS Postage Tropical Birds</t>
  </si>
  <si>
    <t>USPS Postage Peanuts</t>
  </si>
  <si>
    <t>USPS Postage Shuttle Landing</t>
  </si>
  <si>
    <t>USPS Postage Flowers</t>
  </si>
  <si>
    <t>USPS Postage City Flag</t>
  </si>
  <si>
    <t>USPS Postage Berries</t>
  </si>
  <si>
    <t>USPS Postage Love</t>
  </si>
  <si>
    <t>USPS Postage Singers</t>
  </si>
  <si>
    <t>USPS Postage Alice Hamilton</t>
  </si>
  <si>
    <t>USPS Postage Alice Paul</t>
  </si>
  <si>
    <t>USPS Postage Irish Immigration</t>
  </si>
  <si>
    <t>USPS Postage Hospice Care</t>
  </si>
  <si>
    <t>USPS Postage Frida Kahlo</t>
  </si>
  <si>
    <t>USPS Celebrate the Centuries</t>
  </si>
  <si>
    <t>Biltmore Estate Souvenir Mug</t>
  </si>
  <si>
    <t>Raleigh, NC</t>
  </si>
  <si>
    <t>Pyrex 9''x13'' Deep Glass Bakeware</t>
  </si>
  <si>
    <t>Pyrex 8 Piece Ribbed bowl set</t>
  </si>
  <si>
    <t>Rubbermaid 40 Piece Set</t>
  </si>
  <si>
    <t>SNOOPY and WOODSTOCK Hounds-tooth Ceramic Mug for Coffee Tea Latte by Gibson</t>
  </si>
  <si>
    <t>I smile becasue you're my aunt mug</t>
  </si>
  <si>
    <t>Anchor Hocking kitchen storage set</t>
  </si>
  <si>
    <t>500ml clay rice pot</t>
  </si>
  <si>
    <t>Varidesk Black ProPlus 30</t>
  </si>
  <si>
    <t>Southport NC</t>
  </si>
  <si>
    <t>Noble House - 9' Cashmere Pine &amp; Mixed Needles Clear Light Hinged Artificial Christmas Tree with Snow &amp; Glitter Branches - Green + Clear Lights</t>
  </si>
  <si>
    <t>4 inch clay pots</t>
  </si>
  <si>
    <t>Olivia Star Outdoor Pendant, Bronze Finish (Potter Barn)</t>
  </si>
  <si>
    <t>Pair of Whale Bookends Vintage Brass</t>
  </si>
  <si>
    <t>Diptyque Triple Set Candle</t>
  </si>
  <si>
    <t>Diptyque Candles</t>
  </si>
  <si>
    <t>Jo Malone Hand Cream Collection</t>
  </si>
  <si>
    <t>Molton Brown Art Deco Candle</t>
  </si>
  <si>
    <t>Magnetic Globe</t>
  </si>
  <si>
    <t>Banana Republic Gift Cards</t>
  </si>
  <si>
    <t>Banana Republic Modern Men's Eau de Toilette Spray, 3.4 Ounce</t>
  </si>
  <si>
    <t>Louis Vuitton MONOGRAM DENIM SHAWL</t>
  </si>
  <si>
    <t>Eucalyptus Wet Collagen set of 5 Masks</t>
  </si>
  <si>
    <t>Clif Bars</t>
  </si>
  <si>
    <t>RX Bars</t>
  </si>
  <si>
    <t>Belvita</t>
  </si>
  <si>
    <t>Quest Bar</t>
  </si>
  <si>
    <t>NutriSystem Turbo Shake</t>
  </si>
  <si>
    <t>Quest Bars</t>
  </si>
  <si>
    <t>Luna</t>
  </si>
  <si>
    <t>Kind Protein</t>
  </si>
  <si>
    <t>Earth's Best Pouches</t>
  </si>
  <si>
    <t>Biena Chickpea Snacks</t>
  </si>
  <si>
    <t>South Beach Diet Keto Friendly Bars</t>
  </si>
  <si>
    <t>Simply Protein Bars</t>
  </si>
  <si>
    <t>Zone Perfect Bars</t>
  </si>
  <si>
    <t>Dawn Dish Soap</t>
  </si>
  <si>
    <t>Skinny Pop Popcorn</t>
  </si>
  <si>
    <t>Meteor Speaker</t>
  </si>
  <si>
    <t>4Conic Watchband Apple Watch</t>
  </si>
  <si>
    <t>Marble/Rose Gold Earbuds</t>
  </si>
  <si>
    <t>Traxx Color Changing LED Shower Head</t>
  </si>
  <si>
    <t>VIBE Color Changing Light Bulb</t>
  </si>
  <si>
    <t>Sound Activated LED Lights</t>
  </si>
  <si>
    <t>rival sport earbuds with mic &amp; travel case</t>
  </si>
  <si>
    <t>ION Aux in Speaker</t>
  </si>
  <si>
    <t>Earring Set</t>
  </si>
  <si>
    <t>Pretty Woman Faux Nails</t>
  </si>
  <si>
    <t>Traxx Headphones</t>
  </si>
  <si>
    <t>Fatheads printed headphones</t>
  </si>
  <si>
    <t>Ultramaxx Headphones</t>
  </si>
  <si>
    <t>Fatheads Headphones</t>
  </si>
  <si>
    <t>Grey Knit Shoes</t>
  </si>
  <si>
    <t>Aqua Shoes High Five</t>
  </si>
  <si>
    <t>Sole Mates Sandals</t>
  </si>
  <si>
    <t>5 styles bra</t>
  </si>
  <si>
    <t>Prime Audio Wireless Fm Transmitter</t>
  </si>
  <si>
    <t>Pet Harness</t>
  </si>
  <si>
    <t>2600mah power bank with led display</t>
  </si>
  <si>
    <t>Airpod Case</t>
  </si>
  <si>
    <t xml:space="preserve">iPhone clear case </t>
  </si>
  <si>
    <t>Free Air-Flow Vent Mount</t>
  </si>
  <si>
    <t>Stretchable Life-Like Batman</t>
  </si>
  <si>
    <t>Room 2 Room 3 pc Wall Shelf</t>
  </si>
  <si>
    <t>Neon Soft Touch Volleyball</t>
  </si>
  <si>
    <t>3ft 8-pin cable for use with iphone® &amp; ipad®</t>
  </si>
  <si>
    <t>Graphic Tees</t>
  </si>
  <si>
    <t>NFL Team Duffle Bag</t>
  </si>
  <si>
    <t>NFL Team Drawstring Bag</t>
  </si>
  <si>
    <t>True Wireless Earbuds with Mic</t>
  </si>
  <si>
    <t>Room 2 Room Gold Clip Lights</t>
  </si>
  <si>
    <t>L.A. Colors Nail Polish</t>
  </si>
  <si>
    <t>Stainless Steel Bottle</t>
  </si>
  <si>
    <t>Remote Control Boat</t>
  </si>
  <si>
    <t>NFL Team Glass Cup</t>
  </si>
  <si>
    <t>Sole Mates Rubber Sandals</t>
  </si>
  <si>
    <t>Neon Jean Shorts Frayed</t>
  </si>
  <si>
    <t>DesktopGlobe</t>
  </si>
  <si>
    <t>Pillar Aux Speaker</t>
  </si>
  <si>
    <t>Hexagon Bluetooth Speaker</t>
  </si>
  <si>
    <t>Platinum Portable Speaker</t>
  </si>
  <si>
    <t>Aroma LED Color Changing Diffuser</t>
  </si>
  <si>
    <t>Room 2 Room Motion Lamp</t>
  </si>
  <si>
    <t>Sitting Hammock</t>
  </si>
  <si>
    <t>Youse 3-in-1 camera lens kit</t>
  </si>
  <si>
    <t>2.4 amp car charger light up</t>
  </si>
  <si>
    <t>Lightning Cable</t>
  </si>
  <si>
    <t xml:space="preserve">Soulshmallows stuffed animals </t>
  </si>
  <si>
    <t xml:space="preserve">Youse neck mount hands free </t>
  </si>
  <si>
    <t>Type C Charger Youse</t>
  </si>
  <si>
    <t>Selfie LED Mirror</t>
  </si>
  <si>
    <t>Therawell Moisturizing Gel Socks</t>
  </si>
  <si>
    <t>marvel® case for AirPods® gen 1/2</t>
  </si>
  <si>
    <t>universal smartphone car vent mount</t>
  </si>
  <si>
    <t>8-in-1 Supergame</t>
  </si>
  <si>
    <t>usb type-c adapters 2-pack</t>
  </si>
  <si>
    <t>Conic universal phone car mount</t>
  </si>
  <si>
    <t>Freeman Feeling Beautiful Cream Mask</t>
  </si>
  <si>
    <t>Room 2 Room Color Changing Speaker</t>
  </si>
  <si>
    <t>Disco Color Changing Bath Light</t>
  </si>
  <si>
    <t>Trolls World Tour Large Coloring Book</t>
  </si>
  <si>
    <t>Trolls World Tour Figurine Set of 2</t>
  </si>
  <si>
    <t>Univcorn Headphones</t>
  </si>
  <si>
    <t>Chord Slashed</t>
  </si>
  <si>
    <t>Liquidless Reed Diffuser</t>
  </si>
  <si>
    <t>Antimicrobial Phone Case</t>
  </si>
  <si>
    <t>Silicone Phone Case</t>
  </si>
  <si>
    <t>Clear Phone Case</t>
  </si>
  <si>
    <t>Black and White fuzzy Sandals</t>
  </si>
  <si>
    <t>Traxx Microphone</t>
  </si>
  <si>
    <t>Remote Control Bunny Scout</t>
  </si>
  <si>
    <t>Chords slashed</t>
  </si>
  <si>
    <t>Polka Dot Socks</t>
  </si>
  <si>
    <t>2 Speed Vibrating Massager</t>
  </si>
  <si>
    <t>Squish Mesh Ball</t>
  </si>
  <si>
    <t>Trolli Mystery Sour Night Crawlers</t>
  </si>
  <si>
    <t>Athletic Phone Armband</t>
  </si>
  <si>
    <t>Faceted Dome Diffuser</t>
  </si>
  <si>
    <t>Stay awhile decorative frame</t>
  </si>
  <si>
    <t>charging stand for use with Apple AirPods® &amp; Apple Watch®</t>
  </si>
  <si>
    <t>gaming headset with boom mic</t>
  </si>
  <si>
    <t>Extra Long iPhone Lightning Cable</t>
  </si>
  <si>
    <t>heavy duty usb type-c cable 10ft</t>
  </si>
  <si>
    <t>Ultramax DJ Headphones</t>
  </si>
  <si>
    <t>Trends Poster</t>
  </si>
  <si>
    <t>Bless this Mess room decal</t>
  </si>
  <si>
    <t>Jumbo Light Bar</t>
  </si>
  <si>
    <t>Pet Bed</t>
  </si>
  <si>
    <t>Hands Free Tablet Stand</t>
  </si>
  <si>
    <t>2-in-1 stand for Apple Watch® &amp; iPhone®</t>
  </si>
  <si>
    <t>micro-usb premium fabric cable</t>
  </si>
  <si>
    <t>ladies crew length slipper socks 3-pack</t>
  </si>
  <si>
    <t>Harry Potter Fridge Magnet</t>
  </si>
  <si>
    <t>selfie foldable phone mount &amp; stand</t>
  </si>
  <si>
    <t>u-youse™ 10ft. usb extension cable</t>
  </si>
  <si>
    <t>bluetooth® slide wireless headphones w/ mic</t>
  </si>
  <si>
    <t>cupholder phone car mount</t>
  </si>
  <si>
    <t>free air-flow mobile vent mount</t>
  </si>
  <si>
    <t>frayed cotton bucket hat</t>
  </si>
  <si>
    <t>ladies no-show sneaker liner socks 5-pack</t>
  </si>
  <si>
    <t>UltraMax Headphones</t>
  </si>
  <si>
    <t>Shorts Maroon</t>
  </si>
  <si>
    <t>Market Square Candle Co.</t>
  </si>
  <si>
    <t>2 Crushed in box; 3 unbroken, unburned</t>
  </si>
  <si>
    <t xml:space="preserve">IBC Root Beer x4 </t>
  </si>
  <si>
    <t>Quaker Oats Value Pack</t>
  </si>
  <si>
    <t>Wheat Thins 40 oz</t>
  </si>
  <si>
    <t>La Croix 12 pack</t>
  </si>
  <si>
    <t>3 Missing</t>
  </si>
  <si>
    <t>Glade Candles 3-Wick</t>
  </si>
  <si>
    <t>1 broken in each (of 2) box(es); 4 unbroken</t>
  </si>
  <si>
    <t>8-Quart Power Air Fryer Pro</t>
  </si>
  <si>
    <t>LaCroix 15 pack</t>
  </si>
  <si>
    <t>Bristol Drink-ware set 4 pack</t>
  </si>
  <si>
    <t/>
  </si>
  <si>
    <t>Wild deluxe bird seed (Morning Song)</t>
  </si>
  <si>
    <t>Hampton Farms Salted Roasted Peanuts 10 oz</t>
  </si>
  <si>
    <t>bb 7/28/20</t>
  </si>
  <si>
    <t>Max Pork Skins Red Heart 3 oz</t>
  </si>
  <si>
    <t>bb 7/12/20</t>
  </si>
  <si>
    <t>Gerber Little Mixers Sweet Potato Turkey with Mixed Grain and Carrot</t>
  </si>
  <si>
    <t>bb 7/14/20</t>
  </si>
  <si>
    <t>Fireside Baking Company Wheat Square Snack Crackers 7 oz</t>
  </si>
  <si>
    <t>bb5/29/20</t>
  </si>
  <si>
    <t>Fresh Finds Wavy Potato Chips</t>
  </si>
  <si>
    <t>bb 7/13/20</t>
  </si>
  <si>
    <t>Nasacort</t>
  </si>
  <si>
    <t>bb 2/20</t>
  </si>
  <si>
    <t xml:space="preserve">Ready in case Max Strength Nighttime Cold and Flu </t>
  </si>
  <si>
    <t>Wilson and Fisher Shadow Creek Chandelier</t>
  </si>
  <si>
    <t xml:space="preserve">Ultra Edge Series HD Antenna </t>
  </si>
  <si>
    <t>Advil P.M.</t>
  </si>
  <si>
    <t>Meta-Appetite Control Dietary Supplement</t>
  </si>
  <si>
    <t xml:space="preserve">Fresh Finds Veggie Straws </t>
  </si>
  <si>
    <t>Attachable Cup Holders</t>
  </si>
  <si>
    <t>Fresh Finds White Cheddar Popcorn</t>
  </si>
  <si>
    <t>Snyders Hanover Snaps Pretzels</t>
  </si>
  <si>
    <t>Rittz Crisp and Thins BBQ</t>
  </si>
  <si>
    <t>Fresh Finds BBQ Potato Chips</t>
  </si>
  <si>
    <t>Candles</t>
  </si>
  <si>
    <t>Chipped Glass</t>
  </si>
  <si>
    <t>Bag ripped</t>
  </si>
  <si>
    <t>Gaines Warm White Indoor/Outdoor Area Rugs 8x11</t>
  </si>
  <si>
    <t>Return?</t>
  </si>
  <si>
    <t>Wilson &amp; Fisher Tan 7-Piece Replacement Westwood Cushion Set</t>
  </si>
  <si>
    <t>Nothing. Literally nothing.</t>
  </si>
  <si>
    <t>Potted Plant with Footed Metal Stand</t>
  </si>
  <si>
    <t>Missing Pots</t>
  </si>
  <si>
    <t>Panrosa Hand Sanitizer</t>
  </si>
  <si>
    <t>Personal Heater Fan</t>
  </si>
  <si>
    <t>Lever Soap 8 bars</t>
  </si>
  <si>
    <t>Curve 3 Pack Gift Set</t>
  </si>
  <si>
    <t>Lime Sparkling Water</t>
  </si>
  <si>
    <t>HK Anderson Peanut Butter Filled Pretzels</t>
  </si>
  <si>
    <t>Rubbermaid Take Alongs Salad Tupperwares</t>
  </si>
  <si>
    <t>Sandwich Bag, 90-Count</t>
  </si>
  <si>
    <t>Magnetic Phone Mount for Car</t>
  </si>
  <si>
    <t>Twist Teal Folding Stereo Headphones</t>
  </si>
  <si>
    <t>VTech Home Phone</t>
  </si>
  <si>
    <t>Crisp N Bake 8-Slice Air Fry Toaster Oven</t>
  </si>
  <si>
    <t>Chords slashed (returned item)</t>
  </si>
  <si>
    <t>Vivitar Activity Tracker</t>
  </si>
  <si>
    <t>15" Queen TriTech Soft Top Indoor Airbed</t>
  </si>
  <si>
    <t>Bird Decor</t>
  </si>
  <si>
    <t>Broken in half but fixable</t>
  </si>
  <si>
    <t>Crazies family Wall Decor</t>
  </si>
  <si>
    <t>nothing.</t>
  </si>
  <si>
    <t>Cross Yard Ornament</t>
  </si>
  <si>
    <t>Nothing.</t>
  </si>
  <si>
    <t>Kosher Dill Pickles</t>
  </si>
  <si>
    <t>8x10 Frame</t>
  </si>
  <si>
    <t>Family Wall Decor</t>
  </si>
  <si>
    <t>Fresh Finds Chocolate Sandwich Cookies</t>
  </si>
  <si>
    <t>sell-by 3/21</t>
  </si>
  <si>
    <t>Betty Crocker Suddenly Salads</t>
  </si>
  <si>
    <t>Archway Cookies Frosty Lemon</t>
  </si>
  <si>
    <t>Fresh Finds Fruit Cocktail</t>
  </si>
  <si>
    <t>Fresh Finds Pinto Beans</t>
  </si>
  <si>
    <t>Fresh Finds Tomato Sauce</t>
  </si>
  <si>
    <t>Kingsford Baked Beans</t>
  </si>
  <si>
    <t>VanCamp's Pork and Beans</t>
  </si>
  <si>
    <t>Goya Black Beans</t>
  </si>
  <si>
    <t>Goya Red Kidney Beans</t>
  </si>
  <si>
    <t>Hunts Pasta Sauce</t>
  </si>
  <si>
    <t>Campbell's Cream of Chicken</t>
  </si>
  <si>
    <t>Fresh FindsTomato Sauce</t>
  </si>
  <si>
    <t>Hunts Tomato Paste</t>
  </si>
  <si>
    <t>Armour Vienna Sausage</t>
  </si>
  <si>
    <t>Gala Apples</t>
  </si>
  <si>
    <t xml:space="preserve">Literally nothing. </t>
  </si>
  <si>
    <t>Sweet Onions Bag</t>
  </si>
  <si>
    <t>Unsure; bag ripped.</t>
  </si>
  <si>
    <t>Atlantic Sockeye Salmon</t>
  </si>
  <si>
    <t>Nothing. Sell by 4/23/20</t>
  </si>
  <si>
    <t>Ground Beef</t>
  </si>
  <si>
    <t>Nothing. Sell or Freeze by 4/23/20</t>
  </si>
  <si>
    <t>Chicken Breast Tenderbins</t>
  </si>
  <si>
    <t>Happy Farms American Cheese Singles</t>
  </si>
  <si>
    <t>Unsure. No Recall.</t>
  </si>
  <si>
    <t>Bananas</t>
  </si>
  <si>
    <t>ripe</t>
  </si>
  <si>
    <t>Head of Cauliflower</t>
  </si>
  <si>
    <t>Nothing</t>
  </si>
  <si>
    <t>Cucumber</t>
  </si>
  <si>
    <t>Sell or freeze by 4/24</t>
  </si>
  <si>
    <t>Gold-Hen Eggs Dozen</t>
  </si>
  <si>
    <t>1 Cracked</t>
  </si>
  <si>
    <t>Potatoes Bag</t>
  </si>
  <si>
    <t>1 rotten potato</t>
  </si>
  <si>
    <t>Beefsteak Tomatoes</t>
  </si>
  <si>
    <t>Sweet Potatoes Bags</t>
  </si>
  <si>
    <t>1 Funky Potato in each</t>
  </si>
  <si>
    <t>Idaho Potatoes Bags</t>
  </si>
  <si>
    <t>Green Bell Peppers (x3)</t>
  </si>
  <si>
    <t>1 Funky one in each</t>
  </si>
  <si>
    <t>Green Grapes</t>
  </si>
  <si>
    <t>overripened</t>
  </si>
  <si>
    <t>Lemons (x5; 1 lb)</t>
  </si>
  <si>
    <t>1 rotten lemon</t>
  </si>
  <si>
    <t>Heart to Tail Scoopable Cat Litter 14 lb</t>
  </si>
  <si>
    <t>Missing Lid (but still had all of the litter?)</t>
  </si>
  <si>
    <t>Little Salad Bar Shredded Lettuce</t>
  </si>
  <si>
    <t>Nothing. No Recall. bb 04/30</t>
  </si>
  <si>
    <t>Organic Bananas</t>
  </si>
  <si>
    <t>Idaho Potatoes Bag</t>
  </si>
  <si>
    <t>Del Real Shredded Chicken</t>
  </si>
  <si>
    <t>Southern Grove Almonds</t>
  </si>
  <si>
    <t>Nothing. Literally Nothing.</t>
  </si>
  <si>
    <t>Baker's Corner Pure Cane Sugar</t>
  </si>
  <si>
    <t>Sugar spilling out bottom</t>
  </si>
  <si>
    <t>Northern Catch Sardines</t>
  </si>
  <si>
    <t>Cranberry Almond Singles</t>
  </si>
  <si>
    <t>Best by 04/27</t>
  </si>
  <si>
    <t>Countryside Creamery Homestyle Spreadable Butter</t>
  </si>
  <si>
    <t>Cracked on bottom</t>
  </si>
  <si>
    <t xml:space="preserve">Specially Selected Naan Flatbread </t>
  </si>
  <si>
    <t>sell by 04/27</t>
  </si>
  <si>
    <t>Specially Selected great eight seeds grains bread</t>
  </si>
  <si>
    <t>Strawberries</t>
  </si>
  <si>
    <t>1 moldy strawberry in each package</t>
  </si>
  <si>
    <t>Blueberries</t>
  </si>
  <si>
    <t>Nothing. They were immaculate</t>
  </si>
  <si>
    <t>Countryside Creamery Pure Irish Butter</t>
  </si>
  <si>
    <t>Dented</t>
  </si>
  <si>
    <t>Summit Soda (x2 cans)</t>
  </si>
  <si>
    <t>Out of pack</t>
  </si>
  <si>
    <t>Tilapia Filet</t>
  </si>
  <si>
    <t>Use or Freeze by 04/27</t>
  </si>
  <si>
    <t>Ripe, some were beginning to brown; possibly a new shipment came in today</t>
  </si>
  <si>
    <t>Red Potatoes 5 lb bag</t>
  </si>
  <si>
    <t>Coors Light 6 pack</t>
  </si>
  <si>
    <t>Vanilla Yogurt</t>
  </si>
  <si>
    <t>CountrySide Creamery Fat Free Half and Half</t>
  </si>
  <si>
    <t>Sell by 04/28</t>
  </si>
  <si>
    <t>Beer Bratwurst (x4)</t>
  </si>
  <si>
    <t>Sell or Freeze by 5/13/20</t>
  </si>
  <si>
    <t>Dole Cauliflower</t>
  </si>
  <si>
    <t>Paradise Organic Raspberries</t>
  </si>
  <si>
    <t>North Bay Produce Raspberries</t>
  </si>
  <si>
    <t>Ground Fresh Organic Blackberries</t>
  </si>
  <si>
    <t>H52 Blackberries</t>
  </si>
  <si>
    <t>Roma Tomatoes</t>
  </si>
  <si>
    <t>Freshire Farms Zucchini</t>
  </si>
  <si>
    <t>Goldhen Eggs</t>
  </si>
  <si>
    <t>Layered Dip</t>
  </si>
  <si>
    <t>Countryside Creamery Unsalted Butter</t>
  </si>
  <si>
    <t>Simply Nature Organic Spring Mix</t>
  </si>
  <si>
    <t>Kimberleys Cupcakes</t>
  </si>
  <si>
    <t>Zulka Morena Pure Cane Sugar 6lb</t>
  </si>
  <si>
    <t>Red Seedless Grapes</t>
  </si>
  <si>
    <t>L'oven Sandwich Skinnys</t>
  </si>
  <si>
    <t>Dole Green Onion</t>
  </si>
  <si>
    <t>Oranges</t>
  </si>
  <si>
    <t>Freshire Farms Yellow Squash</t>
  </si>
  <si>
    <t>Paradise Blueberries</t>
  </si>
  <si>
    <t>Brighthouse Organic Tomatoes</t>
  </si>
  <si>
    <t>Delmonte Bananas x 5</t>
  </si>
  <si>
    <t>Baker's Corner Pure Cane Sugar 4lb</t>
  </si>
  <si>
    <t>Central West Strawberries</t>
  </si>
  <si>
    <t>Savoritz Wheat Crackers</t>
  </si>
  <si>
    <t>FitActive Flatbread</t>
  </si>
  <si>
    <t>Cantaloupe</t>
  </si>
  <si>
    <t>Brighthouse Organic Sweet Bell Peppers</t>
  </si>
  <si>
    <t>Nature Sweet Mixed Bell Peppers 3ct</t>
  </si>
  <si>
    <t>Freshire Farms Green Bell Peppers 3 ct</t>
  </si>
  <si>
    <t>VIsta Bay Hard Seltzer x6</t>
  </si>
  <si>
    <t>1 exploded in each package</t>
  </si>
  <si>
    <t>1-2 moldy berries in each container; the rest were fresh</t>
  </si>
  <si>
    <t>Nature Sweet Cherubs Grape Tomatoes</t>
  </si>
  <si>
    <t>Dole Celery</t>
  </si>
  <si>
    <t>Dole Lettuce</t>
  </si>
  <si>
    <t>Little Salad Bar Garden Salad</t>
  </si>
  <si>
    <t>Sell by that day</t>
  </si>
  <si>
    <t>Freshire Farms Green Peppers x3</t>
  </si>
  <si>
    <t>Fruit Cups x 4</t>
  </si>
  <si>
    <t>No box</t>
  </si>
  <si>
    <t>Panino Tray Specially Selected</t>
  </si>
  <si>
    <t>Lunch Mate Southwest Chicken Strips</t>
  </si>
  <si>
    <t>Honey Crunch Oats</t>
  </si>
  <si>
    <t>Crushed box; bb 05/21</t>
  </si>
  <si>
    <t>Lemons x 2</t>
  </si>
  <si>
    <t>1 rotten lemon in each</t>
  </si>
  <si>
    <t>Yellow Onions</t>
  </si>
  <si>
    <t>1 rotten in each package</t>
  </si>
  <si>
    <t>White Onions</t>
  </si>
  <si>
    <t>2 rotten in each package</t>
  </si>
  <si>
    <t>Summit Diet Cola 12 Pack Cans</t>
  </si>
  <si>
    <t>One Busted</t>
  </si>
  <si>
    <t>Little Salad Bar Southwest Salad Mix</t>
  </si>
  <si>
    <t>Sweet Butter Salad Mix</t>
  </si>
  <si>
    <t>Bananas x 10</t>
  </si>
  <si>
    <t>Ripe</t>
  </si>
  <si>
    <t>Browning tops</t>
  </si>
  <si>
    <t>Josie's Organics Celery</t>
  </si>
  <si>
    <t>L'Oven Fresh Whole Wheat Bread</t>
  </si>
  <si>
    <t>Oh Snap Dilly Bites</t>
  </si>
  <si>
    <t>Priano Raviolis</t>
  </si>
  <si>
    <t>bb 05/23</t>
  </si>
  <si>
    <t>L'Oven Fresh hot dog/burger buns</t>
  </si>
  <si>
    <t>Nothing, bb 06/01</t>
  </si>
  <si>
    <t>Huntington Home Seagrass Wicker Baskets</t>
  </si>
  <si>
    <t>Jalapeno Peppers Package</t>
  </si>
  <si>
    <t>Organic Peaches</t>
  </si>
  <si>
    <t>Soft; couple rotten</t>
  </si>
  <si>
    <t>Non-Organic Peaches</t>
  </si>
  <si>
    <t>Zucchini Packages</t>
  </si>
  <si>
    <t>Multi-Colored Peppers</t>
  </si>
  <si>
    <t>Park Street Deli Guacamole Indiv. x 6</t>
  </si>
  <si>
    <t>Nothing; bb 06/01</t>
  </si>
  <si>
    <t>Navel Oranges</t>
  </si>
  <si>
    <t>Apple PB Park Street Deli Snack</t>
  </si>
  <si>
    <t>Sweet Corn Cobs</t>
  </si>
  <si>
    <t xml:space="preserve">Belmonte Ice Cream </t>
  </si>
  <si>
    <t>Danimals</t>
  </si>
  <si>
    <t>Unsure; perhaps beyond sell-by date</t>
  </si>
  <si>
    <t>Cherries</t>
  </si>
  <si>
    <t>Breakfast Best Breakfast Croissant</t>
  </si>
  <si>
    <t>Meat was rotten</t>
  </si>
  <si>
    <t>Nature's Nectar Sparkling French Lemonade</t>
  </si>
  <si>
    <t>Specially Selected Maple Syrup</t>
  </si>
  <si>
    <t>Nothing, Seal Unbroken.</t>
  </si>
  <si>
    <t>Yellow Potatoes</t>
  </si>
  <si>
    <t>Nothing; 1 rotten in each bag</t>
  </si>
  <si>
    <t>Organic Nectarine</t>
  </si>
  <si>
    <t>Soft</t>
  </si>
  <si>
    <t>Peaches Non-Organic</t>
  </si>
  <si>
    <t>Cauliflower</t>
  </si>
  <si>
    <t>Browning</t>
  </si>
  <si>
    <t>Zucchini</t>
  </si>
  <si>
    <t xml:space="preserve">Sprite 12-Pack </t>
  </si>
  <si>
    <t>Misssing several</t>
  </si>
  <si>
    <t>Fit &amp; Active Fruit Bars</t>
  </si>
  <si>
    <t>bb 3/16/20 or 4/22/20</t>
  </si>
  <si>
    <t>Simply Nature Cage Free Grade-A Large Brown Eggs</t>
  </si>
  <si>
    <t>One egg had crack lines</t>
  </si>
  <si>
    <t>No bag</t>
  </si>
  <si>
    <t>Ground Beef 5-lb Chuck</t>
  </si>
  <si>
    <t>Nothing (still frozen); sell-or-freeze by 06/07/20</t>
  </si>
  <si>
    <t>Journey to India, Naanpanadas with Chickpea Curry</t>
  </si>
  <si>
    <t>L'Oven Fresh Hawaiian Rolls</t>
  </si>
  <si>
    <t>Bake Shop Lemon Cake</t>
  </si>
  <si>
    <t>Nothing; use-or-freeze by 05/31</t>
  </si>
  <si>
    <t>Garden Line Wood Caddy</t>
  </si>
  <si>
    <t>Missing one slat</t>
  </si>
  <si>
    <t>Giorgio White Mushrooms</t>
  </si>
  <si>
    <t>Lemons x 6</t>
  </si>
  <si>
    <t>Organic peppers x 2</t>
  </si>
  <si>
    <t>Mangos</t>
  </si>
  <si>
    <t>Oranges x 3</t>
  </si>
  <si>
    <t>Zucchini x 2</t>
  </si>
  <si>
    <t>Russet Potatoes x 25</t>
  </si>
  <si>
    <t>One bad</t>
  </si>
  <si>
    <t>Specially Selected Belgian Waffles</t>
  </si>
  <si>
    <t>Arctic Bars</t>
  </si>
  <si>
    <t>L'Oven Fresh Raisin Cinnamon Bread</t>
  </si>
  <si>
    <t>Garden Line Lawn Umbrella</t>
  </si>
  <si>
    <t>Missing piece</t>
  </si>
  <si>
    <t>Fresh from the Farm Okra</t>
  </si>
  <si>
    <t>Pork Spare Ribs 7.19 lbs</t>
  </si>
  <si>
    <t>Use or Freeze By 6.15.20</t>
  </si>
  <si>
    <t>Black Angus Stew Beef</t>
  </si>
  <si>
    <t>Couldn't find the date</t>
  </si>
  <si>
    <t>Boneless Chicken Breasts 2.52 lbs</t>
  </si>
  <si>
    <t>Sell by 6/10/20</t>
  </si>
  <si>
    <t>Potatoes</t>
  </si>
  <si>
    <t>Nectarines</t>
  </si>
  <si>
    <t>Organic raspberries</t>
  </si>
  <si>
    <t xml:space="preserve">Blackberries </t>
  </si>
  <si>
    <t>Pizza bites</t>
  </si>
  <si>
    <t>Taquitos</t>
  </si>
  <si>
    <t>Iced lemon cake</t>
  </si>
  <si>
    <t>Coconut Thai Chicken</t>
  </si>
  <si>
    <t>Jalapeños</t>
  </si>
  <si>
    <t>Angel Hair Pasta</t>
  </si>
  <si>
    <t>Box dented</t>
  </si>
  <si>
    <t xml:space="preserve">Strawberries </t>
  </si>
  <si>
    <t>Broccoli</t>
  </si>
  <si>
    <t>Apples Gala</t>
  </si>
  <si>
    <t>Golden Potatoes</t>
  </si>
  <si>
    <t>one bad</t>
  </si>
  <si>
    <t>Two bad</t>
  </si>
  <si>
    <t>L'oven Fresh Pita Bread</t>
  </si>
  <si>
    <t>Specially Selected Mini Naan</t>
  </si>
  <si>
    <t>Oranges Mandies</t>
  </si>
  <si>
    <t>Asparagus</t>
  </si>
  <si>
    <t>Kombucha</t>
  </si>
  <si>
    <t>Specially Selected Iced Chocolate Cake</t>
  </si>
  <si>
    <t xml:space="preserve">Specially Selected Marinara </t>
  </si>
  <si>
    <t>Can popped</t>
  </si>
  <si>
    <t>Brown spot</t>
  </si>
  <si>
    <t>Ground Beef 2 5-lb chucks</t>
  </si>
  <si>
    <t>Country Style Pork Ribs</t>
  </si>
  <si>
    <t>Scoopable Cat Litter</t>
  </si>
  <si>
    <t>Smart Water</t>
  </si>
  <si>
    <t>Some bad strawberries</t>
  </si>
  <si>
    <t>One bad apple</t>
  </si>
  <si>
    <t>Honeycrisp Apples</t>
  </si>
  <si>
    <t>Red Delicious Apples</t>
  </si>
  <si>
    <t>Watermelon</t>
  </si>
  <si>
    <t>Lemons</t>
  </si>
  <si>
    <t>Mango</t>
  </si>
  <si>
    <t>Fit&amp;Active Flatbreat</t>
  </si>
  <si>
    <t>Two-Bite Brownies</t>
  </si>
  <si>
    <t>Bake Shop Powdered/Chocolate Donuts</t>
  </si>
  <si>
    <t>Ground Beef 5.64 lb</t>
  </si>
  <si>
    <t>Use or Freeze by 6/29</t>
  </si>
  <si>
    <t>Oatmeal Cream pies</t>
  </si>
  <si>
    <t>Gardenline Fire Column</t>
  </si>
  <si>
    <t>Bakery Shop Cinnamon Rolls</t>
  </si>
  <si>
    <t>Baker's Treat Cinnamon Rolls</t>
  </si>
  <si>
    <t>Puraqua 1 Gallon Water</t>
  </si>
  <si>
    <t>Banana</t>
  </si>
  <si>
    <t>Mandies Oranges</t>
  </si>
  <si>
    <t>One bad orange</t>
  </si>
  <si>
    <t>Chewy Fudge Brownie Mix</t>
  </si>
  <si>
    <t>Knorr Cheddar Broccoli</t>
  </si>
  <si>
    <t>Crofton Round Carrier</t>
  </si>
  <si>
    <t>Huntington Home Bunting</t>
  </si>
  <si>
    <t>Micro LED Light Set</t>
  </si>
  <si>
    <t>Butternut Squash</t>
  </si>
  <si>
    <t>nothing</t>
  </si>
  <si>
    <t>brown spots</t>
  </si>
  <si>
    <t>Corn</t>
  </si>
  <si>
    <t>a little watery</t>
  </si>
  <si>
    <t>Simply nature organic grain bread</t>
  </si>
  <si>
    <t>Park Street Deli Apples and PB</t>
  </si>
  <si>
    <t>Millville rice squares</t>
  </si>
  <si>
    <t>Pineapple</t>
  </si>
  <si>
    <t>Millville pastry crisps</t>
  </si>
  <si>
    <t>Bake shop Raspberry</t>
  </si>
  <si>
    <t>Bake Shop chocolate chip muffins</t>
  </si>
  <si>
    <t>Bananas x6</t>
  </si>
  <si>
    <t>Fusia Teriyaki Stir Fry</t>
  </si>
  <si>
    <t>Bag torn</t>
  </si>
  <si>
    <t xml:space="preserve">Bee Happy Construction Fort </t>
  </si>
  <si>
    <t>Yellow squash x6</t>
  </si>
  <si>
    <t>Bananas x11</t>
  </si>
  <si>
    <t xml:space="preserve">Pineapples </t>
  </si>
  <si>
    <t>Chicken Drumsticks and Thighs, 5lb</t>
  </si>
  <si>
    <t>sell or freeze by 7/10/20</t>
  </si>
  <si>
    <t xml:space="preserve">Simply Nature Brown Rice Crackers </t>
  </si>
  <si>
    <t>Milville Sweet &amp; Salty Nut Almond Bars</t>
  </si>
  <si>
    <t>Milville Toaster Tarts Smores</t>
  </si>
  <si>
    <t>Box open</t>
  </si>
  <si>
    <t>Southern Grove Mixed Nuts Unsalted</t>
  </si>
  <si>
    <t>Hazelnut Coffee</t>
  </si>
  <si>
    <t>Savoritz Thin Wheat Crackers</t>
  </si>
  <si>
    <t>Benton's Danish Butter Cookies</t>
  </si>
  <si>
    <t>Dented can</t>
  </si>
  <si>
    <t>Benton's Almond Dark Chocolate Biscotti</t>
  </si>
  <si>
    <t>Knoppers</t>
  </si>
  <si>
    <t>Missing 4</t>
  </si>
  <si>
    <t>Milville Crunchy Granola Raisin Bran</t>
  </si>
  <si>
    <t>Casa Mamasita Crunchy Taco Shells</t>
  </si>
  <si>
    <t>Dakotas Cannellini Beans</t>
  </si>
  <si>
    <t>Happy Harvest Sweet Corn</t>
  </si>
  <si>
    <t>Boulder Hefty Styrofoam Plates 50 ct</t>
  </si>
  <si>
    <t xml:space="preserve">Milville Rice Crispy Treats </t>
  </si>
  <si>
    <t>Crystal Sprinkles</t>
  </si>
  <si>
    <t>Milville Cinnamon Balance Multigrain Cereal</t>
  </si>
  <si>
    <t>Milville Cinnamon Crunch Squares</t>
  </si>
  <si>
    <t>Milville Frosted Flakes</t>
  </si>
  <si>
    <t>Milville Crispy Rice</t>
  </si>
  <si>
    <t>Milville Raisin Bran</t>
  </si>
  <si>
    <t>Farfalle</t>
  </si>
  <si>
    <t>Box ripped</t>
  </si>
  <si>
    <t>Savoritz Baked Cheese Crackers</t>
  </si>
  <si>
    <t>Simply Nature Cauliflower Crackers</t>
  </si>
  <si>
    <t>Willow Ultra Strong Toilet Tissue</t>
  </si>
  <si>
    <t>Missing 1</t>
  </si>
  <si>
    <t>Willow SO Soft Toilet Tissue</t>
  </si>
  <si>
    <t>Milville Oatmeal Variety pack 18ct</t>
  </si>
  <si>
    <t>Gatorade 8 count</t>
  </si>
  <si>
    <t>One gadorade pulled</t>
  </si>
  <si>
    <t>Northern Catch Tuna</t>
  </si>
  <si>
    <t>Benner English Breakfast Tea</t>
  </si>
  <si>
    <t>Milville Rolled Oats</t>
  </si>
  <si>
    <t>Label torn</t>
  </si>
  <si>
    <t>Caprisun Fruit Punch</t>
  </si>
  <si>
    <t>Willow Tissues</t>
  </si>
  <si>
    <t>Aunt Maple's Syrup</t>
  </si>
  <si>
    <t>Missing lid</t>
  </si>
  <si>
    <t>Boulder Alimunum Foil</t>
  </si>
  <si>
    <t>Cheerios Large</t>
  </si>
  <si>
    <t>Lucky Charms Large</t>
  </si>
  <si>
    <t>Milville Corn Flakes</t>
  </si>
  <si>
    <t>Rold Gold Chili Starter</t>
  </si>
  <si>
    <t>Sweet Harvest Mandarin Slices</t>
  </si>
  <si>
    <t>Lindsay Sliced Olives</t>
  </si>
  <si>
    <t>Sprite (Mini) 6 pack</t>
  </si>
  <si>
    <t>LaCroix Limoncello</t>
  </si>
  <si>
    <t>AHA Sparkilng Water 12 Pack</t>
  </si>
  <si>
    <t>Missing 9</t>
  </si>
  <si>
    <t>Ginger Root Beer 6 pack</t>
  </si>
  <si>
    <t>Belle Vie Bold</t>
  </si>
  <si>
    <t>Out of box</t>
  </si>
  <si>
    <t>Arnold Palmer Arizona Tea</t>
  </si>
  <si>
    <t xml:space="preserve">Yellow Squash </t>
  </si>
  <si>
    <t>Tomatoes</t>
  </si>
  <si>
    <t>Slim Jimms 14 sticks</t>
  </si>
  <si>
    <t>Hanging Basket</t>
  </si>
  <si>
    <t>Benton's Graham Crackers</t>
  </si>
  <si>
    <t>Benton's Vanilla Wafers</t>
  </si>
  <si>
    <t>Benton's White Chocolate Cranberry  Cookies</t>
  </si>
  <si>
    <t>Burman's Horseradish mustard</t>
  </si>
  <si>
    <t>Reusable Snack Bag</t>
  </si>
  <si>
    <t>Gardenline Kinetic Spinner</t>
  </si>
  <si>
    <t>Safety FIrst Store'n'Go 2-in-1 Booster Seat</t>
  </si>
  <si>
    <t>Crane Boomerang</t>
  </si>
  <si>
    <t>Crane Ring</t>
  </si>
  <si>
    <t>Emoji Kickballs</t>
  </si>
  <si>
    <t>Technicolor Football</t>
  </si>
  <si>
    <t>Gardenline Replacement Gazebo Canopy</t>
  </si>
  <si>
    <t>Crofton Veggie Dude Peelers</t>
  </si>
  <si>
    <t>Easy Home 3-in-1 Fan</t>
  </si>
  <si>
    <t>Febreeze/Old Spice Car Freshner</t>
  </si>
  <si>
    <t>Adventuridge Belts 42-44</t>
  </si>
  <si>
    <t>Crofton Donut-Themed Stemless Glasses</t>
  </si>
  <si>
    <t>Tea Tree Essential Oil</t>
  </si>
  <si>
    <t>Crane Flying Missle</t>
  </si>
  <si>
    <t>Beach Bucket &amp; Shovels Set</t>
  </si>
  <si>
    <t>NubyWash/Toss Childrens' Cups</t>
  </si>
  <si>
    <t>Princess Collapsable Chest</t>
  </si>
  <si>
    <t>Serra Ladies Panty Shapewear</t>
  </si>
  <si>
    <t>Serra Ladies 2-Pack Briefs</t>
  </si>
  <si>
    <t>Women's Running T-Shirt</t>
  </si>
  <si>
    <t>Serra Ladies Midi Skirt</t>
  </si>
  <si>
    <t>Serra Ladies Camisoles</t>
  </si>
  <si>
    <t>Serra Slippers</t>
  </si>
  <si>
    <t>Serra Soft Robe</t>
  </si>
  <si>
    <t>Children's Swim Cover Up</t>
  </si>
  <si>
    <t>Gray Shorts Pants</t>
  </si>
  <si>
    <t>Pool Noodle with Dolphin Squirt Gun</t>
  </si>
  <si>
    <t>Adventuridge Warm Weather Sleeping Bag</t>
  </si>
  <si>
    <t>Minions Children's Chair</t>
  </si>
  <si>
    <t>Simply Nature Knock your Sprouts off Bread</t>
  </si>
  <si>
    <t>Banana x8</t>
  </si>
  <si>
    <t>Chocolate Pudding Cups</t>
  </si>
  <si>
    <t>Delmonte Petit Avocados</t>
  </si>
  <si>
    <t>Garden Ripe Grape Tomatoes</t>
  </si>
  <si>
    <t>FIngerling Potatoes</t>
  </si>
  <si>
    <t>1 Brown Spot</t>
  </si>
  <si>
    <t>Assorted Bell Peppers</t>
  </si>
  <si>
    <t>One bad one in the bag</t>
  </si>
  <si>
    <t>Apples Honey Crisp</t>
  </si>
  <si>
    <t>Past Sell-by</t>
  </si>
  <si>
    <t>White Mushrooms</t>
  </si>
  <si>
    <t>Cheez Its</t>
  </si>
  <si>
    <t>Box opened, package sealed</t>
  </si>
  <si>
    <t>Deutsche Kuche Soft Pretzels</t>
  </si>
  <si>
    <t>iTouch Air Smart Watch</t>
  </si>
  <si>
    <t>Gardenline Portable Bug Zapper with Lantern</t>
  </si>
  <si>
    <t>Easy Home Bug Repellent</t>
  </si>
  <si>
    <t>Huntington Home Essential Oil</t>
  </si>
  <si>
    <t>Crofton Spiral Slicer</t>
  </si>
  <si>
    <t>Adventuridge Portable Aluminum Table</t>
  </si>
  <si>
    <t>Huntington Home Sheet Set</t>
  </si>
  <si>
    <t>Serra Ladies Summer Dress</t>
  </si>
  <si>
    <t>7/18/20/</t>
  </si>
  <si>
    <t>Green Peppers</t>
  </si>
  <si>
    <t>Mini Avocados</t>
  </si>
  <si>
    <t>Super Sweet Grape Tomatoes</t>
  </si>
  <si>
    <t>Vidalia Onions</t>
  </si>
  <si>
    <t>Fuji Apples</t>
  </si>
  <si>
    <t>Papaya</t>
  </si>
  <si>
    <t>Vanilla &amp; Chocolate Patriotic Cupcakes Two Bite</t>
  </si>
  <si>
    <t>Two Bite Assorted Cupcakes</t>
  </si>
  <si>
    <t>Bake Shop Variety Donuts</t>
  </si>
  <si>
    <t>Mini Naan</t>
  </si>
  <si>
    <t>Specially Selected iced Chocolate Cake Slices</t>
  </si>
  <si>
    <t>SS Iced Lemon Cake Slices</t>
  </si>
  <si>
    <t>Cottle Blueberries</t>
  </si>
  <si>
    <t>Dole Romaine Lettuce</t>
  </si>
  <si>
    <t>Yellow Squash</t>
  </si>
  <si>
    <t xml:space="preserve">Green Peppers </t>
  </si>
  <si>
    <t>Toilet Paper x8</t>
  </si>
  <si>
    <t>Granny Smith Apples</t>
  </si>
  <si>
    <t xml:space="preserve">Apples </t>
  </si>
  <si>
    <t>Fingerling potatoes</t>
  </si>
  <si>
    <t>Yellow onions</t>
  </si>
  <si>
    <t>California Medley</t>
  </si>
  <si>
    <t>Angus Chuck</t>
  </si>
  <si>
    <t xml:space="preserve">Stew Meat </t>
  </si>
  <si>
    <t>Half Pork Loin</t>
  </si>
  <si>
    <t>Italian Dry Salami</t>
  </si>
  <si>
    <t>Eggplant</t>
  </si>
  <si>
    <t>several brown spots</t>
  </si>
  <si>
    <t>Green Beans</t>
  </si>
  <si>
    <t>Cabbage</t>
  </si>
  <si>
    <t>Nothing. Literaly Nothing.</t>
  </si>
  <si>
    <t>Grape Tomatoes</t>
  </si>
  <si>
    <t>Apples</t>
  </si>
  <si>
    <t>1 overripe in each</t>
  </si>
  <si>
    <t>little wrinkly</t>
  </si>
  <si>
    <t>Spring Mix Salad</t>
  </si>
  <si>
    <t>nothing, beat up packaging</t>
  </si>
  <si>
    <t>Rising Crust Supreme Pizza</t>
  </si>
  <si>
    <t>slightly deformed in shape (probably thawed in the dumpster)</t>
  </si>
  <si>
    <t>Tangerine Oranges</t>
  </si>
  <si>
    <t>Avocados bag</t>
  </si>
  <si>
    <t>Very soft and mushy</t>
  </si>
  <si>
    <t>Nothing. Imaaculate.</t>
  </si>
  <si>
    <t>Grapes</t>
  </si>
  <si>
    <t>Few Moldy</t>
  </si>
  <si>
    <t>Zucchini Squash</t>
  </si>
  <si>
    <t>Happy Farms Cubes Colby Jack Cheese</t>
  </si>
  <si>
    <t>International Delight Hershey's Chocolate Coffee Creamer</t>
  </si>
  <si>
    <t>Parkview Polska Kielbasa</t>
  </si>
  <si>
    <t>Cheeries bag 1lb</t>
  </si>
  <si>
    <t>Bake Shop Cinnamon Rolls</t>
  </si>
  <si>
    <t>Sil Hills Sprouted Power</t>
  </si>
  <si>
    <t>Specially Selected Maple French Toast Bagles</t>
  </si>
  <si>
    <t>Live G Free bread</t>
  </si>
  <si>
    <t xml:space="preserve">Mini Potatoes </t>
  </si>
  <si>
    <t>Nature's Sweet beefsteak tomatoes</t>
  </si>
  <si>
    <t>Easy Home Portable LED Air Cooler</t>
  </si>
  <si>
    <t>3 shelf utility cabinet Workzone</t>
  </si>
  <si>
    <t>Ralph Lauren Button Down Shirt</t>
  </si>
  <si>
    <t>Stain</t>
  </si>
  <si>
    <t>Pavilion Pure Pilow</t>
  </si>
  <si>
    <t>Levi's sweatshirt white</t>
  </si>
  <si>
    <t>Black shirt</t>
  </si>
  <si>
    <t>FAO Schwarz Giant Stuffed Dog</t>
  </si>
  <si>
    <t>"Off Season"</t>
  </si>
  <si>
    <t>Betsy Johnson cozy robe for girls</t>
  </si>
  <si>
    <t>Copper Bed Pillow set of 2</t>
  </si>
  <si>
    <t>Authentic kid's mermaid blanket</t>
  </si>
  <si>
    <t>Dog Treats</t>
  </si>
  <si>
    <t>Blushing Nudes Eye Shadow Palette</t>
  </si>
  <si>
    <t>BH cosmetics It's My RayeRaye Eyeshadow Palette</t>
  </si>
  <si>
    <t xml:space="preserve">Profusion Cosmetics Brows </t>
  </si>
  <si>
    <t>Diva children's dress, denim</t>
  </si>
  <si>
    <t>Nars Foundation</t>
  </si>
  <si>
    <t>Tommy Bahama Stag Dish</t>
  </si>
  <si>
    <t>Anastasia Liquid Lip Stick</t>
  </si>
  <si>
    <t>Unicorn Hair Shampoo (Love yo Design)</t>
  </si>
  <si>
    <t>ColorCo Pinks Eyeshadow</t>
  </si>
  <si>
    <t>Rae Dunn Holiday cookie jar</t>
  </si>
  <si>
    <t>Seasonal</t>
  </si>
  <si>
    <t>Magnetic Bag Clips Core Kitchen</t>
  </si>
  <si>
    <t>Himalayan Chef Himalayan Pink Salt Grinder</t>
  </si>
  <si>
    <t xml:space="preserve">Warner's Cloud Nine Bra 40C </t>
  </si>
  <si>
    <t>C&amp;C California Earings</t>
  </si>
  <si>
    <t>Lora Ashley Eyeshadow</t>
  </si>
  <si>
    <t>Laura Geller Eye Shadow</t>
  </si>
  <si>
    <t>The Nudes Dream Eyeshadow Palette</t>
  </si>
  <si>
    <t>icon by absolute ny eyeshadow</t>
  </si>
  <si>
    <t>A La Maison de Provence Liquid Soap 16.9 oz</t>
  </si>
  <si>
    <t>Dr. Wellness Vitamin C brightening Dlserum</t>
  </si>
  <si>
    <t>Sweet Lemon Hand Soap</t>
  </si>
  <si>
    <t>DW Home Pineapple and Geranium Candle</t>
  </si>
  <si>
    <t>Fake Plant</t>
  </si>
  <si>
    <t>Chipped vase</t>
  </si>
  <si>
    <t>Crown Vase</t>
  </si>
  <si>
    <t>Cassi Caramel</t>
  </si>
  <si>
    <t>BoBo Oat Bites</t>
  </si>
  <si>
    <t>Eco Wicks Candle</t>
  </si>
  <si>
    <t>Milani Eye Shadow</t>
  </si>
  <si>
    <t>Milani Blush</t>
  </si>
  <si>
    <t>Morphe Eye Pallet</t>
  </si>
  <si>
    <t>Glitter Pop Peel off Eyeliner</t>
  </si>
  <si>
    <t>Colorbash Cosmetics Eyeshadow</t>
  </si>
  <si>
    <t>Live Beauty Highlighter</t>
  </si>
  <si>
    <t>Revolution Baked Highlighter</t>
  </si>
  <si>
    <t>Desert Sands Eye Essentials</t>
  </si>
  <si>
    <t>Physicians Formula Bronzing Powder</t>
  </si>
  <si>
    <t>Konjac Sponge</t>
  </si>
  <si>
    <t>Nourishing Facial Mist</t>
  </si>
  <si>
    <t>Nicole Miller NY Nude Goals</t>
  </si>
  <si>
    <t>Smashbox Spotlight Highlighter</t>
  </si>
  <si>
    <t>Thayers Toning Towlettes</t>
  </si>
  <si>
    <t>Revlon Liquid Highlighter</t>
  </si>
  <si>
    <t>Ben SHerman Peel-off Mask for Men</t>
  </si>
  <si>
    <t>Man Made Mustache Trimmer</t>
  </si>
  <si>
    <t>Coby Razor</t>
  </si>
  <si>
    <t>Coleman Folding Pet Cot</t>
  </si>
  <si>
    <t>Smithsonian Magic Rocks</t>
  </si>
  <si>
    <t>D'margeaux NY Clutch</t>
  </si>
  <si>
    <t>One w/ broken clasp; other nothing</t>
  </si>
  <si>
    <t>Bin Organizers</t>
  </si>
  <si>
    <t xml:space="preserve">Stainless Steel Sauce Cups </t>
  </si>
  <si>
    <t>Johnson Baby Shampoo</t>
  </si>
  <si>
    <t>Shea Moisture Coconut Lotion</t>
  </si>
  <si>
    <t xml:space="preserve">J. Hunt Co. Lamp </t>
  </si>
  <si>
    <t>Paw Patrol Bowling Set</t>
  </si>
  <si>
    <t>Missing pin</t>
  </si>
  <si>
    <t>Paw Patrol Roll Along Activity</t>
  </si>
  <si>
    <t>Sheffield Home Cushions</t>
  </si>
  <si>
    <t>Nothing. Literally nothing</t>
  </si>
  <si>
    <t>Home Spun Fake Plant</t>
  </si>
  <si>
    <t>missing pot</t>
  </si>
  <si>
    <t>Baby Bottoms</t>
  </si>
  <si>
    <t>Picture Frame</t>
  </si>
  <si>
    <t>Jelly Beans</t>
  </si>
  <si>
    <t>Caro Home Towels</t>
  </si>
  <si>
    <t>Caro Home Hand Towels</t>
  </si>
  <si>
    <t>Candle</t>
  </si>
  <si>
    <t>Glass Broken</t>
  </si>
  <si>
    <t>Silver Framed Art</t>
  </si>
  <si>
    <t>Decorative Pumpkins</t>
  </si>
  <si>
    <t xml:space="preserve">Tru Spa Bath Set </t>
  </si>
  <si>
    <t>Park West 6 piece comforter set</t>
  </si>
  <si>
    <t>Elf Face Primer</t>
  </si>
  <si>
    <t>Level 10 Shirt</t>
  </si>
  <si>
    <t>Wet Brush</t>
  </si>
  <si>
    <t>20 pairs Penn No Show Socks</t>
  </si>
  <si>
    <t>Betsy Johnson Earings</t>
  </si>
  <si>
    <t>Soma Pantry Organics Onion Powder</t>
  </si>
  <si>
    <t>On Display Deluxe Tray Organizer</t>
  </si>
  <si>
    <t>Nightmare Before Christmas Mug</t>
  </si>
  <si>
    <t>Tri Coastal Design Pillow</t>
  </si>
  <si>
    <t>Riley Oil and Vinegar Bottles</t>
  </si>
  <si>
    <t>Chop Sticks with bowl</t>
  </si>
  <si>
    <t>Bowl Broken</t>
  </si>
  <si>
    <t>Duvet and Pillow Cover Set</t>
  </si>
  <si>
    <t>Toy Story Short Bread ABC Cookies</t>
  </si>
  <si>
    <t>Fresh Look Fake Plant</t>
  </si>
  <si>
    <t>Butter Tray Lid</t>
  </si>
  <si>
    <t xml:space="preserve">Pink Fuzzy Rug </t>
  </si>
  <si>
    <t>BT Earbuds WIreless</t>
  </si>
  <si>
    <t>Oshkosh Underwear</t>
  </si>
  <si>
    <t>Lego Underwear 2 pack</t>
  </si>
  <si>
    <t>Underarmor socks Child</t>
  </si>
  <si>
    <t xml:space="preserve">Nike Socks Child 6 Pack </t>
  </si>
  <si>
    <t>Missing 5</t>
  </si>
  <si>
    <t>Air Jordan Sock Booties</t>
  </si>
  <si>
    <t>Sunglasses</t>
  </si>
  <si>
    <t>NASA wooden poster</t>
  </si>
  <si>
    <t>Black sequined cardigan</t>
  </si>
  <si>
    <t>Elbow Patch Sweater</t>
  </si>
  <si>
    <t>Men's Slacks</t>
  </si>
  <si>
    <t>Children's Cat and Jack Shorts</t>
  </si>
  <si>
    <t>Sans Souci Blazer</t>
  </si>
  <si>
    <t>Cat and Jack Army Green Jean Jacket</t>
  </si>
  <si>
    <t>Gray-ish sweat shirt</t>
  </si>
  <si>
    <t>Joico K-Pak Shampoo</t>
  </si>
  <si>
    <t xml:space="preserve">Opro Leave-in Conditioner </t>
  </si>
  <si>
    <t>Bio-Keratin Anti Friz Shampoo</t>
  </si>
  <si>
    <t>Soothing Keratin Shampoo</t>
  </si>
  <si>
    <t>Nature Love Body Wash</t>
  </si>
  <si>
    <t>Tommy Bahama Body Spray</t>
  </si>
  <si>
    <t>Mixed Chicks Curl Sculptor</t>
  </si>
  <si>
    <t>Joico Finishing Spray</t>
  </si>
  <si>
    <t>Amika Hairspray</t>
  </si>
  <si>
    <t>Argan Magic Dry Shampoo</t>
  </si>
  <si>
    <t xml:space="preserve">Rusk Mousse </t>
  </si>
  <si>
    <t>Odacite Pure Elements Mist</t>
  </si>
  <si>
    <t>Bouffant Spa Sister</t>
  </si>
  <si>
    <t>Oval Lash Applicator</t>
  </si>
  <si>
    <t>Precious Beauty Pore Scrub</t>
  </si>
  <si>
    <t>Oozoo Bear Hydrating Mask</t>
  </si>
  <si>
    <t>Physicians Formula Eyeliner</t>
  </si>
  <si>
    <t>Physicians Formula Feather Brow</t>
  </si>
  <si>
    <t>Urban Studio Blending Sponge</t>
  </si>
  <si>
    <t>Tigi Rebound Curl Re-Call</t>
  </si>
  <si>
    <t>Eco Tools Mini Facial</t>
  </si>
  <si>
    <t>Satin Pillow Case</t>
  </si>
  <si>
    <t>Wooden Dog Bowl Holder</t>
  </si>
  <si>
    <t xml:space="preserve">Candle </t>
  </si>
  <si>
    <t>Harry and David Hazelnut Wafer</t>
  </si>
  <si>
    <t>Core Magnet Bag Clips 8 Piece</t>
  </si>
  <si>
    <t>Speck iPhone X/XI case</t>
  </si>
  <si>
    <t xml:space="preserve">Absolut eyeshadow pallet </t>
  </si>
  <si>
    <t>Eternal Glow Aloette eyeshadow pallet</t>
  </si>
  <si>
    <t>Ultra Pro Glow Headphones</t>
  </si>
  <si>
    <t>Bino Lip Sync</t>
  </si>
  <si>
    <t xml:space="preserve">Fila Bottle </t>
  </si>
  <si>
    <t>Modern by JTRose 3 pc modern mirror set</t>
  </si>
  <si>
    <t>missing 2</t>
  </si>
  <si>
    <t>CF Columbia Bath and Spa Storage Tower</t>
  </si>
  <si>
    <t>1 broken leg; could be fixed</t>
  </si>
  <si>
    <t>Serta Perfect Sleeper Elite King Size Set</t>
  </si>
  <si>
    <t>Seally Premium Allergy Defense Full/Queen Twin Pack Pillows</t>
  </si>
  <si>
    <t>Anastasia Beverly Hills</t>
  </si>
  <si>
    <t>Lorac Hustle and Glow</t>
  </si>
  <si>
    <t>Milk Make-up</t>
  </si>
  <si>
    <t>Shape 'n Define Liquid Liner</t>
  </si>
  <si>
    <t>BDB Billion Dollaw Brows</t>
  </si>
  <si>
    <t>NARS</t>
  </si>
  <si>
    <t>Ardell Mascara</t>
  </si>
  <si>
    <t>Make-up pouch kit</t>
  </si>
  <si>
    <t>Ultra Lux Satin Queen Sheet Set</t>
  </si>
  <si>
    <t>90 Degree by Reflex Leggings</t>
  </si>
  <si>
    <t>Yellow Polka Dot Baby Shirt</t>
  </si>
  <si>
    <t>Baby Pants</t>
  </si>
  <si>
    <t>Village Candle</t>
  </si>
  <si>
    <t>Kate Spade Blanket</t>
  </si>
  <si>
    <t>Assorted Christmas Cards</t>
  </si>
  <si>
    <t>iJoy DC Power Adapter</t>
  </si>
  <si>
    <t>Takeya Thermos Bottle</t>
  </si>
  <si>
    <t>Vapor Apparel Solar Gaiter</t>
  </si>
  <si>
    <t>Ralph Lauren King Pillow Cases (?)</t>
  </si>
  <si>
    <t>Eyeliner Pencil Set</t>
  </si>
  <si>
    <t>Carol's Daughter Leave In Conditioner</t>
  </si>
  <si>
    <t>Tommy Bahama Pillow</t>
  </si>
  <si>
    <t>Ladder Shelf</t>
  </si>
  <si>
    <t>Microderm Blemish System</t>
  </si>
  <si>
    <t>Peace on Earth Music Box</t>
  </si>
  <si>
    <t>Milk Make-up Liquid Foundation</t>
  </si>
  <si>
    <t>Pure Steam Portable Fabric Steamer</t>
  </si>
  <si>
    <t>Becca Skin Love</t>
  </si>
  <si>
    <t>Simple Refreshign Face Wash</t>
  </si>
  <si>
    <t>Bedazzled AirPods case</t>
  </si>
  <si>
    <t>Toasted Coconut Coffee</t>
  </si>
  <si>
    <t xml:space="preserve">biossance </t>
  </si>
  <si>
    <t>bdb pencil</t>
  </si>
  <si>
    <t>Globe</t>
  </si>
  <si>
    <t>Farm &amp; Country Dog Toy</t>
  </si>
  <si>
    <t>Pink Rose Sweater</t>
  </si>
  <si>
    <t>Livegreen Cosmetic Collection</t>
  </si>
  <si>
    <t>Aromatherapu Pillow Mist Nature Love</t>
  </si>
  <si>
    <t>AirPair wireless airbuds</t>
  </si>
  <si>
    <t>palmer's cocoa butter body cash</t>
  </si>
  <si>
    <t>MB Wallet</t>
  </si>
  <si>
    <t>4-wick candle</t>
  </si>
  <si>
    <t>Provence Vitamin C + Collagen Eye Cream</t>
  </si>
  <si>
    <t>Nailed-it Gift Boxes</t>
  </si>
  <si>
    <t>Junior Racers School Bus Toy</t>
  </si>
  <si>
    <t>Hustle and Glow Make Up</t>
  </si>
  <si>
    <t>Lucky Brand Earrings</t>
  </si>
  <si>
    <t>Make-Up Eraser</t>
  </si>
  <si>
    <t>Frozen Masks</t>
  </si>
  <si>
    <t>Fila Boxing Gloves</t>
  </si>
  <si>
    <t>Acosa Masks</t>
  </si>
  <si>
    <t>Jill and Ali Mask</t>
  </si>
  <si>
    <t>Dunder Mifflin Box Set</t>
  </si>
  <si>
    <t>Hemp Vana Gloves</t>
  </si>
  <si>
    <t>Stress Relief Candle</t>
  </si>
  <si>
    <t>Nicole Miler Spa Headband</t>
  </si>
  <si>
    <t>Hair Turban</t>
  </si>
  <si>
    <t>Spa Bella hair Turban</t>
  </si>
  <si>
    <t xml:space="preserve">Spa Sisters Shower Cap </t>
  </si>
  <si>
    <t>Chick Pea Bibs</t>
  </si>
  <si>
    <t>Gerber 3 pc set</t>
  </si>
  <si>
    <t>Teether Wubbie by Mud Pie</t>
  </si>
  <si>
    <t>Crayola Masks</t>
  </si>
  <si>
    <t>So Dorable Head Wrap and Booties</t>
  </si>
  <si>
    <t>Missing one bootie</t>
  </si>
  <si>
    <t>Baby Essentials Bib and Socks</t>
  </si>
  <si>
    <t>Alba Botanica Body Wash</t>
  </si>
  <si>
    <t>Broken Nozzle; still full bottle</t>
  </si>
  <si>
    <t>Josette Mesh Hat</t>
  </si>
  <si>
    <t>Greenies Cat Treats</t>
  </si>
  <si>
    <t>Mud Pie Hooded Towel</t>
  </si>
  <si>
    <t>chipped nozzle, still had soap</t>
  </si>
  <si>
    <t>Sophie B Bra Set</t>
  </si>
  <si>
    <t>Calvin Klein Bra</t>
  </si>
  <si>
    <t>Jessica Simpson Bra Set</t>
  </si>
  <si>
    <t>Playtex Bra</t>
  </si>
  <si>
    <t>Nautica Underwear Set</t>
  </si>
  <si>
    <t>Lunch Tupper Ware Set</t>
  </si>
  <si>
    <t>Hand Painted Vase Portugese</t>
  </si>
  <si>
    <t>Decorative Accents Fake Plant</t>
  </si>
  <si>
    <t>E L Rose Fake Plant</t>
  </si>
  <si>
    <t>2 Chic Repairing Hair Oil</t>
  </si>
  <si>
    <t>Tigi Bedhead Hair Spray</t>
  </si>
  <si>
    <t>Missing nozzle</t>
  </si>
  <si>
    <t>Antimicrobial Pouch</t>
  </si>
  <si>
    <t>MAC Lip Gloss</t>
  </si>
  <si>
    <t>Laura Mercier Lips Make Up Set</t>
  </si>
  <si>
    <t>BDB Brow Pencil</t>
  </si>
  <si>
    <t xml:space="preserve">Anstasia Liquid Lip Stick </t>
  </si>
  <si>
    <t>it Bye Bye Under Eye Creme</t>
  </si>
  <si>
    <t>Buxom Lip Polish</t>
  </si>
  <si>
    <t xml:space="preserve">Cannonball Mascara </t>
  </si>
  <si>
    <t>Stila Lip Stick</t>
  </si>
  <si>
    <t>Bare Minerals Eye Shadow</t>
  </si>
  <si>
    <t>Sephora Foundation</t>
  </si>
  <si>
    <t>Reusable Lashes</t>
  </si>
  <si>
    <t>Spa Bella Satin Pillow Case Set</t>
  </si>
  <si>
    <t>Dented Packaging; nothing</t>
  </si>
  <si>
    <t>Kensie Brush Set</t>
  </si>
  <si>
    <t>Reindeer Statue</t>
  </si>
  <si>
    <t>Chipped Antlers</t>
  </si>
  <si>
    <t>Burnes Frame</t>
  </si>
  <si>
    <t>Bino Trash can</t>
  </si>
  <si>
    <t>Broken; fixable with superglue</t>
  </si>
  <si>
    <t>Black Stool</t>
  </si>
  <si>
    <t>Broken</t>
  </si>
  <si>
    <t>Girose Mirrors</t>
  </si>
  <si>
    <t>Clementine Soap</t>
  </si>
  <si>
    <t>Handle Brokken</t>
  </si>
  <si>
    <t>Isaac Jacob's Frame</t>
  </si>
  <si>
    <t>Broken Glass</t>
  </si>
  <si>
    <t>Talahari Frame</t>
  </si>
  <si>
    <t>Halloween Candy (Kit Kat/Hershey)</t>
  </si>
  <si>
    <t>Utz Halloween Pretzels</t>
  </si>
  <si>
    <t>Skinny Pop Halloween Packs</t>
  </si>
  <si>
    <t xml:space="preserve">Coctail Olives </t>
  </si>
  <si>
    <t>Six Pumpkin Coasters with Holder</t>
  </si>
  <si>
    <t>Thankful Table Sign</t>
  </si>
  <si>
    <t>Fall Themed Wreath</t>
  </si>
  <si>
    <t xml:space="preserve">Welcome Fall Pillow </t>
  </si>
  <si>
    <t>Knitted Pumpkin Doorstop</t>
  </si>
  <si>
    <t>Thanksgiving Small Plates</t>
  </si>
  <si>
    <t>Pumpkin Spice and Everything Nice mini sign</t>
  </si>
  <si>
    <t>Hello Fall large sign</t>
  </si>
  <si>
    <t>Pumpkins For Sale lagre sign</t>
  </si>
  <si>
    <t>Thankful large sign</t>
  </si>
  <si>
    <t>Rae Dunn Happy Harvest Gnome</t>
  </si>
  <si>
    <t>DW Home 'Tis the Season Evergreen Cypress Scented Candle</t>
  </si>
  <si>
    <t>Miamica Masks</t>
  </si>
  <si>
    <t>Addie and Tate kids Cloth mask</t>
  </si>
  <si>
    <t>Benefit Brow Zings</t>
  </si>
  <si>
    <t>Tag be salt and Pepper Shakers</t>
  </si>
  <si>
    <t>Joie Red Dish washing mits</t>
  </si>
  <si>
    <t>Nars Explicit Duo Lip Color Dragon Girl</t>
  </si>
  <si>
    <t>Laura Geller Iconic Baked Sculpting Lipstick Princess Street Pink</t>
  </si>
  <si>
    <t>Wunder Wonder Brown Define Brow Liner and Fell</t>
  </si>
  <si>
    <t>Benefit Roller Lines Eyeliner</t>
  </si>
  <si>
    <t>Witch Headbands</t>
  </si>
  <si>
    <t>Pumpkin</t>
  </si>
  <si>
    <t>Cookie Jar</t>
  </si>
  <si>
    <t>Kids Socks</t>
  </si>
  <si>
    <t>Scunci</t>
  </si>
  <si>
    <t xml:space="preserve">Divine Gothic Halloween Banner </t>
  </si>
  <si>
    <t>DG Spooky Banner</t>
  </si>
  <si>
    <t>Gnome Spring Door Ornament</t>
  </si>
  <si>
    <t>Gnome</t>
  </si>
  <si>
    <t>Home for holidays Hanging Art</t>
  </si>
  <si>
    <t>Wooden Christmas Tree Photo and card holder</t>
  </si>
  <si>
    <t>Christmas notepads</t>
  </si>
  <si>
    <t>lady Jane Holiday Notepads</t>
  </si>
  <si>
    <t>Martha Stewart Gift Boxes</t>
  </si>
  <si>
    <t xml:space="preserve">Mrs. Claus Sippy Cup </t>
  </si>
  <si>
    <t>Steve Madden Hat * Scarf Combo</t>
  </si>
  <si>
    <t xml:space="preserve">candles </t>
  </si>
  <si>
    <t>Holiday Scented Antibacterial wipes</t>
  </si>
  <si>
    <t xml:space="preserve">Magnolia homes Hand balm </t>
  </si>
  <si>
    <t>Puff Ball Beanie</t>
  </si>
  <si>
    <t>Beanie</t>
  </si>
  <si>
    <t>PJ Bottoms</t>
  </si>
  <si>
    <t>Long Johns</t>
  </si>
  <si>
    <t>aroma Soles</t>
  </si>
  <si>
    <t>face flower pot</t>
  </si>
  <si>
    <t>Sistema Lunch Ware</t>
  </si>
  <si>
    <t>Disney Cloth Masks</t>
  </si>
  <si>
    <t>Becca Ultimate Coverage</t>
  </si>
  <si>
    <t>Eucalyptus Essential Oil</t>
  </si>
  <si>
    <t>Rudolph Plush Toy</t>
  </si>
  <si>
    <t>Plush Reindeer Toy</t>
  </si>
  <si>
    <t>Martha Stewart Leftovers Boxes</t>
  </si>
  <si>
    <t xml:space="preserve">Manna Stainless Steel </t>
  </si>
  <si>
    <t>Cantini</t>
  </si>
  <si>
    <t>Adidas Purple Hat</t>
  </si>
  <si>
    <t>Baby Toy</t>
  </si>
  <si>
    <t>Buzz Lightyear Plush Toy</t>
  </si>
  <si>
    <t>Melissa and Doug Snowman Toy</t>
  </si>
  <si>
    <t>Insulated Glitter Bottle</t>
  </si>
  <si>
    <t>hydro peak Stainless Steel Insulated Bottle</t>
  </si>
  <si>
    <t>Ginger Bread Cookie Cutter</t>
  </si>
  <si>
    <t>Deer Santa Coffee</t>
  </si>
  <si>
    <t>We Wish You a Merry Christmas Coffee</t>
  </si>
  <si>
    <t>Board Balance Exercise Equipment</t>
  </si>
  <si>
    <t>20 lb Medicine Ball</t>
  </si>
  <si>
    <t>Mercantile Decorations Lamp</t>
  </si>
  <si>
    <t>Skuishi Panda Toy</t>
  </si>
  <si>
    <t>Elf Socks</t>
  </si>
  <si>
    <t>Silicone Sponge</t>
  </si>
  <si>
    <t>Energize</t>
  </si>
  <si>
    <t>Biotin Thickening Spray</t>
  </si>
  <si>
    <t xml:space="preserve">Mother's Promise Blanket </t>
  </si>
  <si>
    <t>Made in India Blanket</t>
  </si>
  <si>
    <t>Alba Notanica Shower Gel</t>
  </si>
  <si>
    <t>Libbey Monroe Stemless Glasses</t>
  </si>
  <si>
    <t>Palm Wine Glasses</t>
  </si>
  <si>
    <t>Real Simple Trays</t>
  </si>
  <si>
    <t>Conair Man Beard Trimmer</t>
  </si>
  <si>
    <t>Love to Dream Security Blanket</t>
  </si>
  <si>
    <t>Neoflam Smart Seal Food Organizer</t>
  </si>
  <si>
    <t>Greenbone Biodegradeable Pet Waste Bags</t>
  </si>
  <si>
    <t>Mickey Mouse Towel</t>
  </si>
  <si>
    <t>Sparkle My Universe</t>
  </si>
  <si>
    <t>Lemon Socks</t>
  </si>
  <si>
    <t>Bras</t>
  </si>
  <si>
    <t>Sweater</t>
  </si>
  <si>
    <t>Pizza Cutter</t>
  </si>
  <si>
    <t>Calendar</t>
  </si>
  <si>
    <t>Frame Set</t>
  </si>
  <si>
    <t>Glass Pitcher</t>
  </si>
  <si>
    <t>Wooden Organizer</t>
  </si>
  <si>
    <t>Terrarium Stand</t>
  </si>
  <si>
    <t>Soap+Lotion Set</t>
  </si>
  <si>
    <t>Clementine Note Pads</t>
  </si>
  <si>
    <t>Note Pad</t>
  </si>
  <si>
    <t>Wooden Decorations</t>
  </si>
  <si>
    <t>Jewelry Organizer</t>
  </si>
  <si>
    <t>This is us Maggnetic Boards</t>
  </si>
  <si>
    <t>Pillows</t>
  </si>
  <si>
    <t>Soap 4 pack</t>
  </si>
  <si>
    <t>Tea Steepers</t>
  </si>
  <si>
    <t>Stay Awhile Decoration</t>
  </si>
  <si>
    <t>Happy Easter Tray</t>
  </si>
  <si>
    <t>Magic Set FAO Schwarz</t>
  </si>
  <si>
    <t>First Day Board</t>
  </si>
  <si>
    <t>Sheffield Homes Pencils Valentines</t>
  </si>
  <si>
    <t>Bunny Carrot Eraserr Set</t>
  </si>
  <si>
    <t>Transfer Paper</t>
  </si>
  <si>
    <t>Sheffield Homes Valentines Erasers</t>
  </si>
  <si>
    <t>Oh What Fun Napkins</t>
  </si>
  <si>
    <t>Rae Dunn Valentines Paper Bag</t>
  </si>
  <si>
    <t>Paw Patrol Snacks</t>
  </si>
  <si>
    <t>Zip Sllicer</t>
  </si>
  <si>
    <t>Cuisinart 3 Blade Peeler</t>
  </si>
  <si>
    <t xml:space="preserve">Cutlery New England </t>
  </si>
  <si>
    <t>Charlie Brown Paper Plates</t>
  </si>
  <si>
    <t>Rae Dunn Cloth Napkins</t>
  </si>
  <si>
    <t>Hamilton Beach Utensil Set</t>
  </si>
  <si>
    <t>Baked with Love Pan + Utensil Set</t>
  </si>
  <si>
    <t>Bamboo Dish Scrub</t>
  </si>
  <si>
    <t>Baker's Table 2 pc. set</t>
  </si>
  <si>
    <t>Books</t>
  </si>
  <si>
    <t>Picture Frames</t>
  </si>
  <si>
    <t>Rae Dunn Picture Frame</t>
  </si>
  <si>
    <t>All Clad Silicone Pads</t>
  </si>
  <si>
    <t xml:space="preserve">Elf Pets </t>
  </si>
  <si>
    <t>Kung Fu Panda II DVD</t>
  </si>
  <si>
    <t>Christmas Charades</t>
  </si>
  <si>
    <t>Tic Tac Toe</t>
  </si>
  <si>
    <t>Popcorn</t>
  </si>
  <si>
    <t>Breakfast Mini Bites</t>
  </si>
  <si>
    <t>Paw-some Christmas Puzzle</t>
  </si>
  <si>
    <t>Kitchen Towel</t>
  </si>
  <si>
    <t>Licorice</t>
  </si>
  <si>
    <t>Imagine Ink</t>
  </si>
  <si>
    <t>Peppermint Bark Syrup</t>
  </si>
  <si>
    <t>Skinny Syrup</t>
  </si>
  <si>
    <t>Lol doll swim goggles</t>
  </si>
  <si>
    <t>Rudolph Toy</t>
  </si>
  <si>
    <t>Weimann Spot Corrector</t>
  </si>
  <si>
    <t>Nail Grooming Kit</t>
  </si>
  <si>
    <t>Printworks</t>
  </si>
  <si>
    <t>2 Pack Bra</t>
  </si>
  <si>
    <t>Women's 1 pc. undergarment</t>
  </si>
  <si>
    <t>American Girl Doll Accessories</t>
  </si>
  <si>
    <t>Moon Cheese</t>
  </si>
  <si>
    <t>Hickory Harvest Omega Mix</t>
  </si>
  <si>
    <t>Fao Schwarz LLama</t>
  </si>
  <si>
    <t>Fubble Bubble Machine</t>
  </si>
  <si>
    <t>Hydra Peak</t>
  </si>
  <si>
    <t>Poinsettia Mix</t>
  </si>
  <si>
    <t>Spyder Briefs Mens</t>
  </si>
  <si>
    <t>Secret Celebrity Table Runner</t>
  </si>
  <si>
    <t>Deborah Connolly Design Kitchen Towels</t>
  </si>
  <si>
    <t>Ralph Lauren Wash Cloth</t>
  </si>
  <si>
    <t>Skinny Jimmy</t>
  </si>
  <si>
    <t>bb 3/25/22</t>
  </si>
  <si>
    <t>Rae Dunn "Things" Box</t>
  </si>
  <si>
    <t>Broken Hinges</t>
  </si>
  <si>
    <t>Lamps</t>
  </si>
  <si>
    <t>Create a Friend Monkey Crochet Kit</t>
  </si>
  <si>
    <t>Tacky Sweater</t>
  </si>
  <si>
    <t>Gentleman Hand Soap</t>
  </si>
  <si>
    <t>Tres Chic Perfume</t>
  </si>
  <si>
    <t>Rae Dunn Utensil SSet</t>
  </si>
  <si>
    <t>Batiste Dry Shampoo</t>
  </si>
  <si>
    <t>Macadamia Spray</t>
  </si>
  <si>
    <t>Men's Face Wash</t>
  </si>
  <si>
    <t>Facial Cleansing Milk</t>
  </si>
  <si>
    <t>Medix Age Control Moisturizer</t>
  </si>
  <si>
    <t>Lazy Susan</t>
  </si>
  <si>
    <t>Cake Pan 9''</t>
  </si>
  <si>
    <t>Cupcake Tin 3 tier</t>
  </si>
  <si>
    <t>Small Pot</t>
  </si>
  <si>
    <t>Wooden Easter Decorations</t>
  </si>
  <si>
    <t>HOLIDAY/SEASONAL</t>
  </si>
  <si>
    <t>Wooden Easter Signs</t>
  </si>
  <si>
    <t>Wooden Easter Blocks Decorations</t>
  </si>
  <si>
    <t>Easter Gnome Candle</t>
  </si>
  <si>
    <t>Tall Wooden Easter Bunny Decoration</t>
  </si>
  <si>
    <t>Easter Wreath</t>
  </si>
  <si>
    <t>Easter Bunny Decoration</t>
  </si>
  <si>
    <t>Easter Gnome Ceramic Decoration</t>
  </si>
  <si>
    <t>Easter Gnome Straw Decoration</t>
  </si>
  <si>
    <t>Ceramic Watering Can Spring Candle</t>
  </si>
  <si>
    <t>Spring Butter Tray</t>
  </si>
  <si>
    <t>Gnome Plate</t>
  </si>
  <si>
    <t>Pet Gardening Toys</t>
  </si>
  <si>
    <t>Blues Clues Toy</t>
  </si>
  <si>
    <t>Wakugami</t>
  </si>
  <si>
    <t>Mandalorian "The Child" Flying Toy</t>
  </si>
  <si>
    <t>Hedgehog Toy</t>
  </si>
  <si>
    <t>Puppy School Play Set Melissa and Doug</t>
  </si>
  <si>
    <t>Justice League Walkie Talkies</t>
  </si>
  <si>
    <t>Michael Kors Bag</t>
  </si>
  <si>
    <t>Fantastic Beasts Niffler Game</t>
  </si>
  <si>
    <t>Frozen II Toy</t>
  </si>
  <si>
    <t>Melissa and Doug First Play Toy</t>
  </si>
  <si>
    <t>Tony Hawk Toy</t>
  </si>
  <si>
    <t>Dry Erase Board</t>
  </si>
  <si>
    <t>Bob Ross Playing Cards</t>
  </si>
  <si>
    <t>Spiral Doodle Kit</t>
  </si>
  <si>
    <t>Baby's First Year Socks</t>
  </si>
  <si>
    <t>Fantasma Magic Kit</t>
  </si>
  <si>
    <t xml:space="preserve">Morph </t>
  </si>
  <si>
    <t>Avengers Puzzle</t>
  </si>
  <si>
    <t>Antibacterial Slime</t>
  </si>
  <si>
    <t xml:space="preserve">#Fail Fix Doll </t>
  </si>
  <si>
    <t>Melissa and Doug Horse and Pony Decopage.</t>
  </si>
  <si>
    <t>Pinball MLB Baseball Toy</t>
  </si>
  <si>
    <t>Pizza Puzzle</t>
  </si>
  <si>
    <t>Game of Thrones Mega Construction</t>
  </si>
  <si>
    <t>Shut the Box</t>
  </si>
  <si>
    <t>Mystery Date Game</t>
  </si>
  <si>
    <t>Murder Mystery Game</t>
  </si>
  <si>
    <t>Teenage Mutant Ninja Turtles Cook Book</t>
  </si>
  <si>
    <t>Fantasma Magic Deluxe</t>
  </si>
  <si>
    <t>Fantasma Illusions Box</t>
  </si>
  <si>
    <t>Lil-Tike Wheels</t>
  </si>
  <si>
    <t>Desktop Ping Pong</t>
  </si>
  <si>
    <t>Disey Baby</t>
  </si>
  <si>
    <t>Under the Sea Cupcake Set</t>
  </si>
  <si>
    <t>Boom City Racers</t>
  </si>
  <si>
    <t>Gravity Sand</t>
  </si>
  <si>
    <t>Magic Pad Art Board</t>
  </si>
  <si>
    <t>Fresh Metal Racers</t>
  </si>
  <si>
    <t>Green Tea and Jasmine Floss</t>
  </si>
  <si>
    <t>Fake Food Mystery Challenge Wheel</t>
  </si>
  <si>
    <t>90's Board Game</t>
  </si>
  <si>
    <t>Mistaken Identity Game</t>
  </si>
  <si>
    <t>Rae Dunn Birdhouse</t>
  </si>
  <si>
    <t>Wind Spinner</t>
  </si>
  <si>
    <t>Children's Crab Hat</t>
  </si>
  <si>
    <t>Mom's Notes</t>
  </si>
  <si>
    <t>LED Lights</t>
  </si>
  <si>
    <t>Meyer Lemon Cleaning Solution</t>
  </si>
  <si>
    <t>Leather Conditioner</t>
  </si>
  <si>
    <t>Blue Light Specks</t>
  </si>
  <si>
    <t>Hand Soap</t>
  </si>
  <si>
    <t>Electric Kettle</t>
  </si>
  <si>
    <t>LITERALLY NOTHING</t>
  </si>
  <si>
    <t>Curls Hair Product</t>
  </si>
  <si>
    <t>Bio Based Dog Bags</t>
  </si>
  <si>
    <t xml:space="preserve">Utensils Jug </t>
  </si>
  <si>
    <t>2 chipped, 1 broken</t>
  </si>
  <si>
    <t>BPA Free Holder</t>
  </si>
  <si>
    <t>Macaroons</t>
  </si>
  <si>
    <t>Neutrogena Oil Balance Face Wash</t>
  </si>
  <si>
    <t>Bunny PopcornChews</t>
  </si>
  <si>
    <t>All Things Living Bunny Shampoo</t>
  </si>
  <si>
    <t>Blue Pot</t>
  </si>
  <si>
    <t>Broken (we fixed)</t>
  </si>
  <si>
    <t>SoHo Living Doormat</t>
  </si>
  <si>
    <t>Greenbone Bio Base Pet Waste Bags</t>
  </si>
  <si>
    <t>Witches Hat Decoration</t>
  </si>
  <si>
    <t>Eye Shadow Pallet</t>
  </si>
  <si>
    <t>Opened and dumped out</t>
  </si>
  <si>
    <t>Glasses by 9 West</t>
  </si>
  <si>
    <t>Charging Brick</t>
  </si>
  <si>
    <t>Highlighter Pallet</t>
  </si>
  <si>
    <t>Spring Forming Pan</t>
  </si>
  <si>
    <t>Screaming Goat Electronic Trinket</t>
  </si>
  <si>
    <t>Sink Strainer</t>
  </si>
  <si>
    <t>3-Pack Tupperware</t>
  </si>
  <si>
    <t>Coby Vanity Mirror</t>
  </si>
  <si>
    <t>broken (unsure if it was broken in store or dumpster)</t>
  </si>
  <si>
    <t>Primer</t>
  </si>
  <si>
    <t>Facial Cleanser</t>
  </si>
  <si>
    <t>Moisturizer</t>
  </si>
  <si>
    <t>Zadun Aroma Diffuser</t>
  </si>
  <si>
    <t xml:space="preserve">Cover FX </t>
  </si>
  <si>
    <t>Lip Gloss</t>
  </si>
  <si>
    <t>Concealer</t>
  </si>
  <si>
    <t>Body Prescriptions Body Butter</t>
  </si>
  <si>
    <t>Brow Set</t>
  </si>
  <si>
    <t>Candle Holder Tea Light</t>
  </si>
  <si>
    <t>Rae Dunn Things Jar</t>
  </si>
  <si>
    <t xml:space="preserve">Orange Essential Oil </t>
  </si>
  <si>
    <t>Mortar &amp; Pestle</t>
  </si>
  <si>
    <t>Cracked Handle</t>
  </si>
  <si>
    <t>Lavender Chamomile Body Wash</t>
  </si>
  <si>
    <t>Lemon Hand Soap</t>
  </si>
  <si>
    <t>Hydrating Facial Serum</t>
  </si>
  <si>
    <t>Louffa Set</t>
  </si>
  <si>
    <t>Salt Scrub</t>
  </si>
  <si>
    <t>Thickening Conditioner</t>
  </si>
  <si>
    <t>3 Mirror Set</t>
  </si>
  <si>
    <t>One broken Mirror</t>
  </si>
  <si>
    <t>Princess Tea Set</t>
  </si>
  <si>
    <t>Shrink Set Crafts</t>
  </si>
  <si>
    <t>Red Floral Blouse</t>
  </si>
  <si>
    <t>NOTHING</t>
  </si>
  <si>
    <t>Flashlight and Glow Stick Whistle</t>
  </si>
  <si>
    <t>Frosted Pretzel Monsters</t>
  </si>
  <si>
    <t>One Pretzel Rod was Cracked</t>
  </si>
  <si>
    <t>Kueurig cups</t>
  </si>
  <si>
    <t>Queen Bee Mug</t>
  </si>
  <si>
    <t>Tommy Hilfiger Shirt</t>
  </si>
  <si>
    <t>Holiday Rugs</t>
  </si>
  <si>
    <t>Caramel Candies</t>
  </si>
  <si>
    <t>Crew Socks</t>
  </si>
  <si>
    <t>Ankle Socks</t>
  </si>
  <si>
    <t>Aroma Diffuser</t>
  </si>
  <si>
    <t>Santa Candle</t>
  </si>
  <si>
    <t>Red Candle (Yankee Candle)</t>
  </si>
  <si>
    <t>Valentine's Card Hand-in-Hand</t>
  </si>
  <si>
    <t>Nothing; Seasonal</t>
  </si>
  <si>
    <t>Valentine's Card Family built one love</t>
  </si>
  <si>
    <t xml:space="preserve">Valentine's Card Disney </t>
  </si>
  <si>
    <t xml:space="preserve">Valentine's Card Toy Wife </t>
  </si>
  <si>
    <t>Valentine's Card Hey Handsome</t>
  </si>
  <si>
    <t>Valentine's Card To My Hot Husband</t>
  </si>
  <si>
    <t xml:space="preserve">Valentine's Card camping/Best Husband </t>
  </si>
  <si>
    <t>Valentine's Card To My Amazing Husband</t>
  </si>
  <si>
    <t>Valentine's Card For My Husband</t>
  </si>
  <si>
    <t>Valentine's Card Strong Fierce Love</t>
  </si>
  <si>
    <t>Valentine's Card My Amazing Husband</t>
  </si>
  <si>
    <t>Valentine's Card Glad You're My Husband</t>
  </si>
  <si>
    <t>Valentine's Card Love at First Sight Disney</t>
  </si>
  <si>
    <t>Valentine's Card To the Man I Love</t>
  </si>
  <si>
    <t>Valentine's Card Daughter</t>
  </si>
  <si>
    <t>Valentine's Card Disney Grandaughter</t>
  </si>
  <si>
    <t>Valentine's Card I Love Being Married to You</t>
  </si>
  <si>
    <t>Valentine's Card Wives Forever</t>
  </si>
  <si>
    <t xml:space="preserve">AG Valentine's Card Love My Husband </t>
  </si>
  <si>
    <t>AG Valentine's Card Hi You</t>
  </si>
  <si>
    <t>AG Valentine's Card Stud Muffin</t>
  </si>
  <si>
    <t>AG Valentine's Card Anywhere There's Love</t>
  </si>
  <si>
    <t>AG Valentine's Card For the Man I Married</t>
  </si>
  <si>
    <t>AG Valentine's Card Dinosaurs</t>
  </si>
  <si>
    <t>AG Valentine's Card Incredible Daughter</t>
  </si>
  <si>
    <t>AG Valentine's Card Gay Couple</t>
  </si>
  <si>
    <t>AG Valentine's Card Grateful for a Each Other</t>
  </si>
  <si>
    <t>AG Valentine's Card Dad</t>
  </si>
  <si>
    <t>AG Valentine's Card Mom</t>
  </si>
  <si>
    <t>AG Valentine's Card Great Husband</t>
  </si>
  <si>
    <t>AG Valentine's Card Darth Vader</t>
  </si>
  <si>
    <t>AG Valentine's Card Happy You're my Wife</t>
  </si>
  <si>
    <t>AG Valentine's Card Mom is the Best</t>
  </si>
  <si>
    <t>AG Valentine's Card Happy You're My Husband</t>
  </si>
  <si>
    <t>AG Valentine's Card Love You</t>
  </si>
  <si>
    <t>AG Valentine's Card Hey, Grandson</t>
  </si>
  <si>
    <t>AG Valentine's Card Love Being Married to You</t>
  </si>
  <si>
    <t>AG Valentine's Card Big Gay Feelings</t>
  </si>
  <si>
    <t>AG Valentine's Card It Used to be About Going Out</t>
  </si>
  <si>
    <t>AG Valentine's Card You're the Best</t>
  </si>
  <si>
    <t>AG Valentine's Card Made Just For You</t>
  </si>
  <si>
    <t>AG Valentine's Card Take Out</t>
  </si>
  <si>
    <t>AG Valentine's Card Paw Patrol</t>
  </si>
  <si>
    <t>AG Valentine's Card Kindness, Patience, Creativity, Fun</t>
  </si>
  <si>
    <t>AG Valentine's Card My Husband, My Valentine</t>
  </si>
  <si>
    <t>AG Valentine's Card Shark</t>
  </si>
  <si>
    <t xml:space="preserve">AG Valentine's Card Love You, Son </t>
  </si>
  <si>
    <t>AG Valentine's Card Love You, Planets</t>
  </si>
  <si>
    <t>AG Valentine's Card Monkey</t>
  </si>
  <si>
    <t>AG Valentine's Card Glitter, Sass, Magic</t>
  </si>
  <si>
    <t>AG Valentine's Card Partners in Cozy</t>
  </si>
  <si>
    <t>AG Valentine's Card Little Girl</t>
  </si>
  <si>
    <t>AG Valentine's Card Long Haul</t>
  </si>
  <si>
    <t>AG Valentine's Card Neon Love You</t>
  </si>
  <si>
    <t>AG Valentine's Card Dad Monkey</t>
  </si>
  <si>
    <t>AG Valentine's Card Just Gals being Vals</t>
  </si>
  <si>
    <t>AG Valentine's Card Great Team</t>
  </si>
  <si>
    <t>AG Valentine's Card Feelings</t>
  </si>
  <si>
    <t>AG Valentine's Card Happy Valentine's Gay</t>
  </si>
  <si>
    <t>AG Valentine's Card To The Man I Love</t>
  </si>
  <si>
    <t>AG Valentine's Card Guitar</t>
  </si>
  <si>
    <t>AG Valentine's Card Doughnut</t>
  </si>
  <si>
    <t>AG Valentine's Card Son Warning</t>
  </si>
  <si>
    <t>AG Valentine's Card Sassy</t>
  </si>
  <si>
    <t>AG Valentine's Card Daughter</t>
  </si>
  <si>
    <t>AG Valentine's Card Squirrel</t>
  </si>
  <si>
    <t>AG Valentine's Card Love Note</t>
  </si>
  <si>
    <t xml:space="preserve">AG Valentine's Card Giraffe </t>
  </si>
  <si>
    <t>AG Valentine's Card Journey of Becoming</t>
  </si>
  <si>
    <t>AG Valentine's Card Diving</t>
  </si>
  <si>
    <t>AG Valentine's Card Sun and Moon</t>
  </si>
  <si>
    <t>AG Valentine's Card To My Husband Stars</t>
  </si>
  <si>
    <t>AG Valentine's Card XoXo Balloons</t>
  </si>
  <si>
    <t>AG Valentine's Card Crystal Ball</t>
  </si>
  <si>
    <t>AG Valentine's Card Wooden Fox Heart</t>
  </si>
  <si>
    <t>AG Valentine's Card Nobody Loves You as I</t>
  </si>
  <si>
    <t>AG Valentine's Card Son with Dog</t>
  </si>
  <si>
    <t>AG Valentine's Card Song of Solomon</t>
  </si>
  <si>
    <t>AG Valentine's Card Dad Valentine Google Eyes</t>
  </si>
  <si>
    <t>AG Valentine's Card Knowing You is Better</t>
  </si>
  <si>
    <t>AG Valentine's Card Bunny Valentine</t>
  </si>
  <si>
    <t>AG Valentine's Card I Thank My Lucky Stars</t>
  </si>
  <si>
    <t>AG Valentine's Card That Moment When</t>
  </si>
  <si>
    <t xml:space="preserve">AG Valentine's Card Perfect Times </t>
  </si>
  <si>
    <t>AG Valentine's Card Wild Valentine</t>
  </si>
  <si>
    <t>AG Valentine's Card Bird Valentine</t>
  </si>
  <si>
    <t>AG Valentine's Card For My Husband</t>
  </si>
  <si>
    <t>AG Valentine's Card DNA Valentine</t>
  </si>
  <si>
    <t>AG Valentine's Card You Go Girl</t>
  </si>
  <si>
    <t>AG Valentine's Card It All Started With a Look</t>
  </si>
  <si>
    <t>AG Valentine's Card On Our Own</t>
  </si>
  <si>
    <t>AG Valentine's Card Great Mom</t>
  </si>
  <si>
    <t>AG Valentine's Card A Son Like You</t>
  </si>
  <si>
    <t>AG Valentine's Card Lots of Treats</t>
  </si>
  <si>
    <t>AG Valentine's Card Granddaughter</t>
  </si>
  <si>
    <t>AG Valentine's Card Love is a Choice</t>
  </si>
  <si>
    <t>AG Valentine's Card How do you Spell Love?</t>
  </si>
  <si>
    <t>AG Valentine's Card To My Wife</t>
  </si>
  <si>
    <t>AG Valentine's Card Grandson Elmo</t>
  </si>
  <si>
    <t>AG Valentine's Card You Are An Amazing Wife</t>
  </si>
  <si>
    <t>AG Valentine's Card My Amazing Husband</t>
  </si>
  <si>
    <t>AG Valentine's Card Amazing Wife, Amazing Life</t>
  </si>
  <si>
    <t>AG Valentine's Card Written in the Stars</t>
  </si>
  <si>
    <t>AG Valentine's Card Sweet Granddaughter</t>
  </si>
  <si>
    <t>AG Valentine's Card For My Amazing Wife</t>
  </si>
  <si>
    <t>AG Valentine's Card So Lucky</t>
  </si>
  <si>
    <t>AG Valentine's Card Mom and Dad</t>
  </si>
  <si>
    <t>AG Valentine's Card Disney</t>
  </si>
  <si>
    <t>AG Valentine's Card Happy Wife, Happy Life</t>
  </si>
  <si>
    <t>AG Valentine's Card Life Gives You What You Need</t>
  </si>
  <si>
    <t>AG Valentine's Card Love You A Latte</t>
  </si>
  <si>
    <t>AG Valentine's Card Dear Grandma</t>
  </si>
  <si>
    <t>AG Valentine's Card Scratch Off Riddles</t>
  </si>
  <si>
    <t>AG Valentine's Card Husband</t>
  </si>
  <si>
    <t>AG Valentine's Card Life Without You Stinks</t>
  </si>
  <si>
    <t>AG Valentine's Card Blast Off</t>
  </si>
  <si>
    <t>AG Valentine's Card You're Incredible, Mom</t>
  </si>
  <si>
    <t>AG Valentine's Card Daughter Magic</t>
  </si>
  <si>
    <t>AG Valentine's Card We're Together</t>
  </si>
  <si>
    <t>AG Valentine's Card To the One I Love</t>
  </si>
  <si>
    <t>AG Valentine's Card Forever Valentine</t>
  </si>
  <si>
    <t>AG Valentine's Card Having You in my Life</t>
  </si>
  <si>
    <t>AG Valentine's Card Two Things You Can't Hear Enough</t>
  </si>
  <si>
    <t>AG Valentine's Card Son</t>
  </si>
  <si>
    <t>AG Valentine's Card Grateful For My Husband</t>
  </si>
  <si>
    <t>AG Valentine's Card Frozen</t>
  </si>
  <si>
    <t>AG Valentine's Card Love My Husband</t>
  </si>
  <si>
    <t>AG Valentine's Card Love Being Loved</t>
  </si>
  <si>
    <t>AG Valentine's Card My Sweet Daughter</t>
  </si>
  <si>
    <t>AG Valentine's Card Girls Can Do Anything</t>
  </si>
  <si>
    <t>AG Valentine's Card My Wife, My Love</t>
  </si>
  <si>
    <t>AG Valentine's Card Ice Cream</t>
  </si>
  <si>
    <t>AG Valentine's Card My Heart, My Queen, My Wife</t>
  </si>
  <si>
    <t>AG Valentine's Card Son Like You</t>
  </si>
  <si>
    <t>AG Valentine's Card Grandtastic</t>
  </si>
  <si>
    <t>AG Valentine's Card Knot Gonna Lie</t>
  </si>
  <si>
    <t>AG Valentine's Card Yeet</t>
  </si>
  <si>
    <t>AG Valentine's Card I Like You More than Pizza</t>
  </si>
  <si>
    <t>AG Valentine's Card Sweet, Smart, Cool, Kind</t>
  </si>
  <si>
    <t>AG Valentine's Card Rainbow</t>
  </si>
  <si>
    <t>AG Valentine's Card Proud of Daughter</t>
  </si>
  <si>
    <t>AG Valentine's Card Love is All We Need</t>
  </si>
  <si>
    <t>AG Valentine's Card Having you In My Life</t>
  </si>
  <si>
    <t>AG Valentine's Card Everything to Me</t>
  </si>
  <si>
    <t>AG Valentine's Card So Glad The World Has You</t>
  </si>
  <si>
    <t>AM Valentine's Card Coffee Shop</t>
  </si>
  <si>
    <t>AM Valentine's Card Roses are Red</t>
  </si>
  <si>
    <t>AM Valentine's Card Have a Happy Day</t>
  </si>
  <si>
    <t>AM Valentine's Card To the Man I Love</t>
  </si>
  <si>
    <t>AM Valentine's Card Playground</t>
  </si>
  <si>
    <t>AM Valentine's Card To My Husband</t>
  </si>
  <si>
    <t>AM Valentine's Card Monster</t>
  </si>
  <si>
    <t>AM Valentine's Card You're My Everything</t>
  </si>
  <si>
    <t>AM Valentine's Card Dad</t>
  </si>
  <si>
    <t>AM Valentine's Card I &lt;3 You</t>
  </si>
  <si>
    <t>AM Valentine's Card You've Got What I Need</t>
  </si>
  <si>
    <t>AM Valentine's Card Women Scientists</t>
  </si>
  <si>
    <t>AM Valentine's Card Hey, Valentine!</t>
  </si>
  <si>
    <t>Total Cards:</t>
  </si>
  <si>
    <t>AG Valentine's Day Card Extra Cat</t>
  </si>
  <si>
    <t>Nothing—Seasonal</t>
  </si>
  <si>
    <t>RPG Valentine's Day Card You and Me</t>
  </si>
  <si>
    <t>AG Valentine's Day Card Best Ever's</t>
  </si>
  <si>
    <t>RPG Valentine's Day Card Take Me</t>
  </si>
  <si>
    <t>RPG Valentine's Day Card Stars</t>
  </si>
  <si>
    <t>AG Valentine's Day Card WonderWoman</t>
  </si>
  <si>
    <t>AG Valentine's Day Card To Know You</t>
  </si>
  <si>
    <t>AG Valentine's Day Card Grandson</t>
  </si>
  <si>
    <t>AG Valentine's Day Card Pig</t>
  </si>
  <si>
    <t>AG Valentine's Day Card Squirrels</t>
  </si>
  <si>
    <t>AG Valentine's Day Card Sweetest Moments</t>
  </si>
  <si>
    <t>AG Valentine's Day Card Same Sex</t>
  </si>
  <si>
    <t>AG Valentine's Day Card Good Heart</t>
  </si>
  <si>
    <t>AG Valentine's Day Card Set (18) burrito</t>
  </si>
  <si>
    <t xml:space="preserve">AG Valentine's Day Card Husband </t>
  </si>
  <si>
    <t>AG Chinese NY - Year of the Rat Card</t>
  </si>
  <si>
    <t>AG Valentine's Day Card Blessing</t>
  </si>
  <si>
    <t>RPG Valentine's Day Card It Was, It Is</t>
  </si>
  <si>
    <t>RPG Valentine's Day Card Hugs and Kisses</t>
  </si>
  <si>
    <t>AG Valentine's Day Card Even If</t>
  </si>
  <si>
    <t>AG Valentine's Day Card My Person</t>
  </si>
  <si>
    <t>AG Valentine's Day Card Hey Hi Hello</t>
  </si>
  <si>
    <t>AG Valentine's Day Card XOXO</t>
  </si>
  <si>
    <t>AG Valentine's Day Card A Poem</t>
  </si>
  <si>
    <t>AG Valentine's Day Card One and Only</t>
  </si>
  <si>
    <t>AG Valentine's Day Card Thanks</t>
  </si>
  <si>
    <t>AG Valentine's Day Card The World</t>
  </si>
  <si>
    <t>RPG Valentine's Day Card Drive You Nuts</t>
  </si>
  <si>
    <t>AG Valentine's Day Card Bear and Bunny</t>
  </si>
  <si>
    <t>AG Valentine's Day Card Grateful</t>
  </si>
  <si>
    <t>AG Valentine's Day Card Your Friendship</t>
  </si>
  <si>
    <t>RPG Valentine's Day Card Road</t>
  </si>
  <si>
    <t>RPG Valentine's Day Card Me Too</t>
  </si>
  <si>
    <t>AG Valentine's Day Card Always</t>
  </si>
  <si>
    <t>AG Valentine's Day Card Granddaughter</t>
  </si>
  <si>
    <t>AG Valentine's Day Card So Much Love</t>
  </si>
  <si>
    <t>AG Valentine's Day Card Gummies</t>
  </si>
  <si>
    <t>AG Valentine's Day Card My Husband</t>
  </si>
  <si>
    <t>AG Valentine's Day Card Bears</t>
  </si>
  <si>
    <t>AG Valentine's Day Card Baby</t>
  </si>
  <si>
    <t>AG Valentine's Day Card Incredibles</t>
  </si>
  <si>
    <t>AG Valentine's Day Card Treat Yourself</t>
  </si>
  <si>
    <t>AG Valentine's Day Card Planets</t>
  </si>
  <si>
    <t>AG Chinese NY 6 pack of cards</t>
  </si>
  <si>
    <t>AG Valentine's Day Card Daughter</t>
  </si>
  <si>
    <t>AG Valentine's Day Card Poem</t>
  </si>
  <si>
    <t>AG Valentine's Day Card Beautiful Wife</t>
  </si>
  <si>
    <t>AG Valentine's Day Card A Good Man</t>
  </si>
  <si>
    <t xml:space="preserve">AG Valentine's Day Card Dino-mite </t>
  </si>
  <si>
    <t>AG Valentine's Day Card Kinda Sorta</t>
  </si>
  <si>
    <t>AG Valentine's Day Card Granddaughter (w/ hair ties)</t>
  </si>
  <si>
    <t>AG Valentine's Day Card My Friend</t>
  </si>
  <si>
    <t>AG Money Holder Chinese NY</t>
  </si>
  <si>
    <t>AG Valentine's Day Card Teamwork</t>
  </si>
  <si>
    <t>AG Valentine's Day Card God Whispered</t>
  </si>
  <si>
    <t>AG Valentine's Day Card I Am Grateful</t>
  </si>
  <si>
    <t>AG Valentine's Day Card Possums</t>
  </si>
  <si>
    <t>AG Valentine's Day Card Perfect Angel</t>
  </si>
  <si>
    <t>AG Valentine's Day Card Very Special You</t>
  </si>
  <si>
    <t>AG Valentine's Day Card Pop Out</t>
  </si>
  <si>
    <t>AG Valentine's Day Card Son</t>
  </si>
  <si>
    <t>AG Valentine's Day Card Whatever</t>
  </si>
  <si>
    <t>AG Valentine's Day Card With You</t>
  </si>
  <si>
    <t>AG Valentine's Day Card The World Needs</t>
  </si>
  <si>
    <t>AG Valentine's Day Card Unicorn</t>
  </si>
  <si>
    <t>AG Valentine's Day Card With Love</t>
  </si>
  <si>
    <t>AG Valentine's Day Card You're the One</t>
  </si>
  <si>
    <t>AG Valentine's Day Card Wine</t>
  </si>
  <si>
    <t>AG Valentine's Day Card Pigeon</t>
  </si>
  <si>
    <t>AG Valentine's Day Card Incredible Daughter</t>
  </si>
  <si>
    <t>AG Valentine's Day Card Great Time</t>
  </si>
  <si>
    <t>AG Valentine's Day Card Favorite Reason</t>
  </si>
  <si>
    <t>AG Valentine's Day Card No One Else</t>
  </si>
  <si>
    <t>AG Valentine's Day Card You Mean the World</t>
  </si>
  <si>
    <t>AG Valentine's Day Card Astronaut</t>
  </si>
  <si>
    <t>AG Valentine's Day Card You and Me</t>
  </si>
  <si>
    <t>AG Valentine's Day Card Possum</t>
  </si>
  <si>
    <t>AG Valentine's Day Card Cherry</t>
  </si>
  <si>
    <t>AG Valentine's Day Card Love</t>
  </si>
  <si>
    <t>AG Valentine's Day Card Laughing and Smiling</t>
  </si>
  <si>
    <t>AG Valentine's Day Card I Love Us</t>
  </si>
  <si>
    <t>AG Valentine's Day Card You</t>
  </si>
  <si>
    <t>AG Valentine's Day Card Thinking of You</t>
  </si>
  <si>
    <t>AG Valentine's Day Card Book</t>
  </si>
  <si>
    <t>AG Valentine's Day Card Happy Hearts Day</t>
  </si>
  <si>
    <t>AG Valentine's Day Card For My Wife</t>
  </si>
  <si>
    <t>AG Valentine's Day Card So Grateful</t>
  </si>
  <si>
    <t>AG Valentine's Day Card Brewtiful</t>
  </si>
  <si>
    <t>AG Valentine's Day Card Nuttiest</t>
  </si>
  <si>
    <t>AG Valentine's Day Card Una Mama</t>
  </si>
  <si>
    <t>AG Valentine's Day Card Wife</t>
  </si>
  <si>
    <t>AG Valentine's Day Card I Pray</t>
  </si>
  <si>
    <t>AG Valentine's Day Card Our First</t>
  </si>
  <si>
    <t>AG Valentine's Day Card My Wife</t>
  </si>
  <si>
    <t>AG Valentine's Day Card Toaster</t>
  </si>
  <si>
    <t>AG Valentine's Day Card Tent</t>
  </si>
  <si>
    <t>AG Valentine's Day Card Esposa</t>
  </si>
  <si>
    <t>AG Valentine's Day Card Babe</t>
  </si>
  <si>
    <t>AG Valentine's Day Card Globe</t>
  </si>
  <si>
    <t>AG Valentine's Day Card My Love</t>
  </si>
  <si>
    <t>AG Valentine's Day Card Cup With Spinner</t>
  </si>
  <si>
    <t>AG Valentine's Day Card The Man</t>
  </si>
  <si>
    <t>AG Valentine's Day Card Confetti</t>
  </si>
  <si>
    <t>AG Valentine's Day Card Puppies</t>
  </si>
  <si>
    <t>AG Valentine's Day Card You Keep Me</t>
  </si>
  <si>
    <t>AG Valentine's Day Card To My Wife</t>
  </si>
  <si>
    <t>AG Valentine's Day Card Raccoons</t>
  </si>
  <si>
    <t>AG Valentine's Day Card Cats</t>
  </si>
  <si>
    <t>AG Valentine's Day Card Fall</t>
  </si>
  <si>
    <t>AG Valentine's Day Card My Amazing Wife</t>
  </si>
  <si>
    <t>AG Valentine's Day Card My Wife—Arrows</t>
  </si>
  <si>
    <t>AG Valentine's Day Card Lava Lamp</t>
  </si>
  <si>
    <t>AG Valentine's Day Card Breastfriend</t>
  </si>
  <si>
    <t>AG Valentine's Day Card My Wife, My Love</t>
  </si>
  <si>
    <t>AG Valentine's Day Card When I Say</t>
  </si>
  <si>
    <t>AG Valentine's Day Card The Meaning</t>
  </si>
  <si>
    <t>AG Valentine's Day Card All I Need</t>
  </si>
  <si>
    <t>AG Valentine's Day Card Swans</t>
  </si>
  <si>
    <t>AG Valentine's Day Card Love You</t>
  </si>
  <si>
    <t>AG Valentine's Day Card Tigers</t>
  </si>
  <si>
    <t>AG Valentine's Day Card Side-by-Side</t>
  </si>
  <si>
    <t>AG Valentine's Day Card Wonderful Wife</t>
  </si>
  <si>
    <t>AG Valentine's Day Card Paris</t>
  </si>
  <si>
    <t>AG Valentine's Day Card Naked Singing</t>
  </si>
  <si>
    <t>AG Valentine's Day Card Hey You</t>
  </si>
  <si>
    <t>AG Valentine's Day Card Balancing Act</t>
  </si>
  <si>
    <t>AG Valentine's Day Card Never Stop</t>
  </si>
  <si>
    <t>AG Valentine's Day Card A Hug</t>
  </si>
  <si>
    <t>AG Valentine's Day Card Husband</t>
  </si>
  <si>
    <t>AG Valentine's Day Card Bon Bon</t>
  </si>
  <si>
    <t>AG Valentine's Day Card Honey, Shower</t>
  </si>
  <si>
    <t>RPG Valentine's Day Card Shaving</t>
  </si>
  <si>
    <t>AG Valentine's Day Card Happy aside, Happy Life</t>
  </si>
  <si>
    <t>AG Chinese NY Year of the Rat Card</t>
  </si>
  <si>
    <t>Papyrus Valentine's Day Card Love You</t>
  </si>
  <si>
    <t>RPG Valentine's Day Card Cheese</t>
  </si>
  <si>
    <t>AG Valentine's Day Card That Long</t>
  </si>
  <si>
    <t>RPG Valentine's Day Card Grow Old</t>
  </si>
  <si>
    <t>Papyrus Valentine's Day Card A Note</t>
  </si>
  <si>
    <t>Papyrus Valentine's Day Card Three Simple Words</t>
  </si>
  <si>
    <t xml:space="preserve">Tugaboo Baby Sunscreen 8 oz SPF 50 </t>
  </si>
  <si>
    <t>Hershey's miniatures 10.4 oz</t>
  </si>
  <si>
    <t>Hershey's solid chocolate kisses 1.45 oz</t>
  </si>
  <si>
    <t>White Reese's unwrapped minis 7.6 oz</t>
  </si>
  <si>
    <t>Plastic Travel Mug</t>
  </si>
  <si>
    <t>Campbells Yes! - Carrot &amp; Ginger</t>
  </si>
  <si>
    <t>Past Sell-By (12/1/19)</t>
  </si>
  <si>
    <t>Campbells Yes! - Lentil and Veg.</t>
  </si>
  <si>
    <t>Past Sell-By (07/25/19)</t>
  </si>
  <si>
    <t>Campbells Yes! - Minestrone &amp; Kale</t>
  </si>
  <si>
    <t>Past Sell-By (11/08/19)</t>
  </si>
  <si>
    <t>Campbells Yes! - Tomato Barley</t>
  </si>
  <si>
    <t>Amy's Organic Butternut Squash Soup</t>
  </si>
  <si>
    <t>Past Sell-By (11/19)</t>
  </si>
  <si>
    <t>Kitchen Basics Beef Broth</t>
  </si>
  <si>
    <t>Nothing (Sell By: 12/10/19)</t>
  </si>
  <si>
    <t>Fontenova Sparkling Water</t>
  </si>
  <si>
    <t>Past Sell-By (08/06/19)</t>
  </si>
  <si>
    <t>Keebler E.L.Fudge Elfwhich Cookies</t>
  </si>
  <si>
    <t>Campbells Chicken Alphabet Soup</t>
  </si>
  <si>
    <t xml:space="preserve">Past Sell-By (07/10/19) </t>
  </si>
  <si>
    <t>Campbell's Chicken Noodle O's Soup</t>
  </si>
  <si>
    <t>Past Sell-By (02/10/19)</t>
  </si>
  <si>
    <t>Campbell's Chicken Soup Cool Shapes</t>
  </si>
  <si>
    <t>Past Sell-By (07/26/19)</t>
  </si>
  <si>
    <t>Campbell's Chicken Soup with Rice</t>
  </si>
  <si>
    <t>Past Sell-By (08/11/19)</t>
  </si>
  <si>
    <t>Capmbell's Cream of Chicken Soup</t>
  </si>
  <si>
    <t>Past Sell-By (08/23/19)</t>
  </si>
  <si>
    <t>Campbell's Chicken Broth</t>
  </si>
  <si>
    <t>Campbell's Vegetable with Beef Stock</t>
  </si>
  <si>
    <t>Campbell's Chicken and Stars</t>
  </si>
  <si>
    <t>Past Sell-By (08/25/19)</t>
  </si>
  <si>
    <t>Campbell's Homestyle Chicken Noodle</t>
  </si>
  <si>
    <t>Progresso Organic Menstrone Soup</t>
  </si>
  <si>
    <t>Past Sell-By (08/12/19)</t>
  </si>
  <si>
    <t>Progresso Creamy Tomato with Penne</t>
  </si>
  <si>
    <r>
      <t/>
    </r>
    <r>
      <rPr>
        <sz val="11"/>
        <color rgb="FF000000"/>
        <rFont val="Arial"/>
        <family val="2"/>
      </rPr>
      <t>Past Sell-By (06/16/</t>
    </r>
    <r>
      <rPr>
        <b/>
        <i/>
        <u/>
        <sz val="11"/>
        <color rgb="FF000000"/>
        <rFont val="Arial"/>
        <family val="2"/>
      </rPr>
      <t>18</t>
    </r>
    <r>
      <rPr>
        <sz val="11"/>
        <color rgb="FF000000"/>
        <rFont val="Arial"/>
        <family val="2"/>
      </rPr>
      <t>)</t>
    </r>
  </si>
  <si>
    <t>Affirmators! Tarot Deck</t>
  </si>
  <si>
    <t>Literally Nothing</t>
  </si>
  <si>
    <t>Imaginext Scooby Doo Magical Mystery Bus</t>
  </si>
  <si>
    <t>Unboxed (probably for display)</t>
  </si>
  <si>
    <t>IncrediBuilds Star Wars: A-wing</t>
  </si>
  <si>
    <t>Children's French Bull Rechargeable Sculpt Light - Princess</t>
  </si>
  <si>
    <t>Box Damaged</t>
  </si>
  <si>
    <t>Fingerlings Pink/Blue Baby Monkey - Candi</t>
  </si>
  <si>
    <t>MPowerd Luci Color Inflatable Solar Light</t>
  </si>
  <si>
    <t>Box Opened</t>
  </si>
  <si>
    <t>How to Train Your Dragon, Astrid and Stormfly</t>
  </si>
  <si>
    <t>Box Damaged (Astrid Missing)</t>
  </si>
  <si>
    <t>Poopsie Unicorn Poop Kit</t>
  </si>
  <si>
    <t>Box Opened, Pieces Missing</t>
  </si>
  <si>
    <t>MegaMan Mini Series by KidRobot</t>
  </si>
  <si>
    <t>Perplexus</t>
  </si>
  <si>
    <t>West Arrow Magnetic Light Box</t>
  </si>
  <si>
    <t>Bayala Unicorn (70573) by Schleich</t>
  </si>
  <si>
    <t>Fortnite Piñata</t>
  </si>
  <si>
    <t>Damaged</t>
  </si>
  <si>
    <t>Disney Baby Book Series</t>
  </si>
  <si>
    <t>Nat. Geo. Little Kids Magazine</t>
  </si>
  <si>
    <t>Old Macdonald: A Hand-Puppet Board Book (Little Scholastic Series)</t>
  </si>
  <si>
    <t>Elmo's World: FOOD!</t>
  </si>
  <si>
    <t>Sesame Street® Elmo's Play Day with Plush Toy</t>
  </si>
  <si>
    <t>Packaging Damaged</t>
  </si>
  <si>
    <t>MudPuppy 12 Piece Pouch Puzzle</t>
  </si>
  <si>
    <t>Hanukkah Holiday Cards</t>
  </si>
  <si>
    <t xml:space="preserve">Nothing (seasonal) </t>
  </si>
  <si>
    <t>You Can Play Guitar (Book, CD, and Mini Acoustic Guitar)</t>
  </si>
  <si>
    <t>Missing Box</t>
  </si>
  <si>
    <t>Harry Potter Chocolate Wand</t>
  </si>
  <si>
    <t>Harry Potter Chocolate House Crests</t>
  </si>
  <si>
    <t xml:space="preserve">Harry Potter Gummi Creatures </t>
  </si>
  <si>
    <t>Miss Vickie's Jalapeño</t>
  </si>
  <si>
    <t>Valentine’s Bear Pop Up Card</t>
  </si>
  <si>
    <t>Nothing (Seasonal)</t>
  </si>
  <si>
    <t>Valentine's Pop Up Card Unicorn</t>
  </si>
  <si>
    <t>Valentine's Pop Up Card Pizza</t>
  </si>
  <si>
    <t>Valentine's Pop Up Card Bee</t>
  </si>
  <si>
    <t>Valentine's Pop Up Card Hearts</t>
  </si>
  <si>
    <t>Valentine's Pop Up Card Pugs</t>
  </si>
  <si>
    <t>Valentine's Pop Up Card Purrfect Cats</t>
  </si>
  <si>
    <t>Valentine's Pop Up Card Animals</t>
  </si>
  <si>
    <t>Valentine's Pop Up Card Cats</t>
  </si>
  <si>
    <t>Valentine's Pop Up Card Forest Animals</t>
  </si>
  <si>
    <t>Bath Bombs</t>
  </si>
  <si>
    <t>"Not Pretty"</t>
  </si>
  <si>
    <t>Bath Bomb on a Stick</t>
  </si>
  <si>
    <t>Bag of Bath Bomb and Bubble Bar Pieces</t>
  </si>
  <si>
    <t>Sex bomb</t>
  </si>
  <si>
    <t>Groovy Kind of Love Bath Bomb</t>
  </si>
  <si>
    <t>Calavera Bath Bomb</t>
  </si>
  <si>
    <t>Twilight bath bomb</t>
  </si>
  <si>
    <t>Turtle</t>
  </si>
  <si>
    <t>The Olive Branch Bath Bomb</t>
  </si>
  <si>
    <t>Black Rose Bath Bomb</t>
  </si>
  <si>
    <t>Lucky Cat Bath Bomb</t>
  </si>
  <si>
    <t>The Comforter Bath Bomb</t>
  </si>
  <si>
    <t>Peachy</t>
  </si>
  <si>
    <t>Tinker Bell Child's Costume</t>
  </si>
  <si>
    <t>Sassy Spots Leapord Print Child's Costume</t>
  </si>
  <si>
    <t xml:space="preserve">Marvel Rising Squirrel </t>
  </si>
  <si>
    <t>Dream Catcher Cutie</t>
  </si>
  <si>
    <t>Referee Costume Child</t>
  </si>
  <si>
    <t>Stay Puff Costume Child</t>
  </si>
  <si>
    <t>Girl Officer Cutie Costume</t>
  </si>
  <si>
    <t>Wizard of Oz Cowardly Lion</t>
  </si>
  <si>
    <t>Fancy Nancy Butterfly Wings</t>
  </si>
  <si>
    <t>Frozen Tutu</t>
  </si>
  <si>
    <t>My Little Pony Rainbow Dash (MLPRD) Mini Wings</t>
  </si>
  <si>
    <t>Child Ghostbusters Costume</t>
  </si>
  <si>
    <t>Child Ninja Costume</t>
  </si>
  <si>
    <t>MLPRD Tutu Dress</t>
  </si>
  <si>
    <t>Monster High Draculara Costume Child</t>
  </si>
  <si>
    <t>Giant Death Inflatable Child Costume</t>
  </si>
  <si>
    <t>Girls Trouble Maker Prisoner Costume</t>
  </si>
  <si>
    <t>Milk Carton Head Costume</t>
  </si>
  <si>
    <t>Nightmare Before Christmas (NBC) mystery toy</t>
  </si>
  <si>
    <t>Cleopatra Child Costume</t>
  </si>
  <si>
    <t>Child Hippie Costume</t>
  </si>
  <si>
    <t>Child Black Hooded Cape</t>
  </si>
  <si>
    <t>Royal Blue Shimmer Tutu</t>
  </si>
  <si>
    <t>Flashy Flasher Costume Adult</t>
  </si>
  <si>
    <t>Transformers Costume Child</t>
  </si>
  <si>
    <t>Batman Costume Child</t>
  </si>
  <si>
    <t>Astroneer Bubble Suit Costume Child</t>
  </si>
  <si>
    <t>Ahoy Pirates Costume Adult</t>
  </si>
  <si>
    <t>Leonardo Costume Child</t>
  </si>
  <si>
    <t>MLPRD Leg Warmers</t>
  </si>
  <si>
    <t>Unicorn Tutu Kit</t>
  </si>
  <si>
    <t>Child Butterbean Costume - Butterbean's Café</t>
  </si>
  <si>
    <t>Frozen Deluxe Cape</t>
  </si>
  <si>
    <t xml:space="preserve">MLPRD Tutu </t>
  </si>
  <si>
    <t>LoZ World of Nintendo Link Shield</t>
  </si>
  <si>
    <t>Minecraft Diamond Foam Sword</t>
  </si>
  <si>
    <t xml:space="preserve">Gods and Goddess sword </t>
  </si>
  <si>
    <t>Black Knight Sword</t>
  </si>
  <si>
    <t>V for Vendetta</t>
  </si>
  <si>
    <t>Pirate Cap</t>
  </si>
  <si>
    <t>Marvel Lady Deadpool Adult Costume</t>
  </si>
  <si>
    <t>Adult Referee Costume</t>
  </si>
  <si>
    <t>Cobalt Blue Cape</t>
  </si>
  <si>
    <t>Adult Vader Cape</t>
  </si>
  <si>
    <t>Adult Darling Bee Costume</t>
  </si>
  <si>
    <t>Adult Mary Poppins Costume</t>
  </si>
  <si>
    <t>Adult Jack Skellington Costume NBC</t>
  </si>
  <si>
    <t>Adult Batman Muscle Costume Plus Size</t>
  </si>
  <si>
    <t>Adult Mall Eleven Costume - Stranger Things</t>
  </si>
  <si>
    <t>Twinkling Angel Kit</t>
  </si>
  <si>
    <t>Redu Black Shimmer Tutu</t>
  </si>
  <si>
    <t>Anna Glovelettes - Frozen</t>
  </si>
  <si>
    <t>Vampire Lips Headband</t>
  </si>
  <si>
    <t>Little Pink Cowboy Hat</t>
  </si>
  <si>
    <t>Holidaze Friendship Bracelets</t>
  </si>
  <si>
    <t>Halo Covenant Needler</t>
  </si>
  <si>
    <t>Disney Princess Slippers</t>
  </si>
  <si>
    <t>Frozen Headband</t>
  </si>
  <si>
    <t>Mouse Ears Plush</t>
  </si>
  <si>
    <t>Officially Retired Photo Props</t>
  </si>
  <si>
    <t>Tiny Arm Dragon</t>
  </si>
  <si>
    <t>Mini Plush Football</t>
  </si>
  <si>
    <t>Headband Witch Hat</t>
  </si>
  <si>
    <t>Child Monkey Accessory Kit with Sound</t>
  </si>
  <si>
    <t>Roaring 20s Burette</t>
  </si>
  <si>
    <t>Totally 80s Extensions</t>
  </si>
  <si>
    <t>Let's Party Masks</t>
  </si>
  <si>
    <t>Short Gloves</t>
  </si>
  <si>
    <t>Moustache 10 pc</t>
  </si>
  <si>
    <t>Roaring 20s Rhinestone Gloves</t>
  </si>
  <si>
    <t>Clown Gloves</t>
  </si>
  <si>
    <t>Gothic Cameo Tattoos</t>
  </si>
  <si>
    <t>Diamond Net Stockings</t>
  </si>
  <si>
    <t>Tensil Garland</t>
  </si>
  <si>
    <t>Clown Foam Nose</t>
  </si>
  <si>
    <t>Monster Teeth</t>
  </si>
  <si>
    <t>Fall Pumpkins</t>
  </si>
  <si>
    <t>Shackles</t>
  </si>
  <si>
    <t>Mini Handlebar Moustache</t>
  </si>
  <si>
    <t>Musketeer Mustache</t>
  </si>
  <si>
    <t>Lights-a-lurking Bracelet</t>
  </si>
  <si>
    <t>Scarecrow Wreath</t>
  </si>
  <si>
    <t>Liquid Latex</t>
  </si>
  <si>
    <t>Thanksgiving Medley Lunch Napkins Medium</t>
  </si>
  <si>
    <t>Thanksgiving Medley Lunch Napkins Large</t>
  </si>
  <si>
    <t>Flutter Fairy Fingerless Gloves</t>
  </si>
  <si>
    <t>Despicable Me 2 Minion Bag</t>
  </si>
  <si>
    <t>Non-Piecring Jewelry Dark Side</t>
  </si>
  <si>
    <t>Judge Wig</t>
  </si>
  <si>
    <t>Despicable Me Minion Goggles</t>
  </si>
  <si>
    <t>Together is ... Banner</t>
  </si>
  <si>
    <t>Party Pack Joyful Thanksgiving Napkins</t>
  </si>
  <si>
    <t>Teen Titans Cyborg Mask</t>
  </si>
  <si>
    <t>Storm Trooper Plastic Bowl Thing</t>
  </si>
  <si>
    <t>Jason Mask</t>
  </si>
  <si>
    <t>Mickey Gloves</t>
  </si>
  <si>
    <t>Overwatch Goggles</t>
  </si>
  <si>
    <t>Child Batgirl Mask</t>
  </si>
  <si>
    <t>Child Batman Mask</t>
  </si>
  <si>
    <t>Thanksgiving Medley Plates Small</t>
  </si>
  <si>
    <t>Thanksgiving Medley Plates Large</t>
  </si>
  <si>
    <t xml:space="preserve">Value Gobble Plates </t>
  </si>
  <si>
    <t>Batman Arm Warmers</t>
  </si>
  <si>
    <t>Turkey Dinner Cups</t>
  </si>
  <si>
    <t>Sally Make Up Kit NBC</t>
  </si>
  <si>
    <t>Baby Deer Accessory Kit</t>
  </si>
  <si>
    <t>Black Thick Eyelashes</t>
  </si>
  <si>
    <t>Clown Make Up Kit</t>
  </si>
  <si>
    <t>Multicolor Make Up</t>
  </si>
  <si>
    <t>Bright Make Up</t>
  </si>
  <si>
    <t>Standing Pumpkin Prop</t>
  </si>
  <si>
    <t>Wonder Woman Fingerless Gloves</t>
  </si>
  <si>
    <t>Sunshine Day Wig</t>
  </si>
  <si>
    <t>Afro Wig</t>
  </si>
  <si>
    <t>Repunzel Wig</t>
  </si>
  <si>
    <t>Glitzy Feather Stick Mask</t>
  </si>
  <si>
    <t>Pirate Mask</t>
  </si>
  <si>
    <t>Cuddlebarn Birthday Cupcake</t>
  </si>
  <si>
    <t>Five Nights at Freddy's Mask</t>
  </si>
  <si>
    <t>Amscan Mask</t>
  </si>
  <si>
    <t>Dropping Spider</t>
  </si>
  <si>
    <t>Amscan Giant Spider and Web</t>
  </si>
  <si>
    <t>Amscan 10 Plastic Eyes</t>
  </si>
  <si>
    <t>Ghoul Head Stake</t>
  </si>
  <si>
    <t>Ankle Cuffs Anchor</t>
  </si>
  <si>
    <t>Milestone Sign</t>
  </si>
  <si>
    <t>Bald Cap White</t>
  </si>
  <si>
    <t>NBC Scene Setter w/ Props</t>
  </si>
  <si>
    <t>Pandamonium Props and Setting</t>
  </si>
  <si>
    <t>Amscan Disco Plates</t>
  </si>
  <si>
    <t>Amscan Age is but a Number Plates</t>
  </si>
  <si>
    <t>Pastel Haircolor</t>
  </si>
  <si>
    <t>Gray Hair Color</t>
  </si>
  <si>
    <t>Pastel Body Spray</t>
  </si>
  <si>
    <t>Gray Body Spray</t>
  </si>
  <si>
    <t>Western Fringe Pancho Adult Costume</t>
  </si>
  <si>
    <t>Lemax® Reindeer Hot Air Balloon</t>
  </si>
  <si>
    <t>No cord (battery operated)</t>
  </si>
  <si>
    <t>11" Standing Deer Accent by Ashland®</t>
  </si>
  <si>
    <t>Antler Fell Off (fixed with hot glue)</t>
  </si>
  <si>
    <t>Water Globe with Santa Base by Ashland®</t>
  </si>
  <si>
    <t>Music Box Base Partially Unglued</t>
  </si>
  <si>
    <t>Value Buttons By Loops &amp; Threads™</t>
  </si>
  <si>
    <t>Table Top Santa Decor Ashland®</t>
  </si>
  <si>
    <t>Top of Hat Cracked (fixed with Cotton Ball)</t>
  </si>
  <si>
    <t>Mini Nutcracker Kit by Creatology™</t>
  </si>
  <si>
    <t>One Nutcracker Missing small piece</t>
  </si>
  <si>
    <t>Craft Smart Modeling Tool Set 6 Piece</t>
  </si>
  <si>
    <t>Opened/possibly returned</t>
  </si>
  <si>
    <t>Gerber 0-3M 3Ct. White T-Shirts</t>
  </si>
  <si>
    <t>One missing</t>
  </si>
  <si>
    <t>Jellycat - Bashful Small Dino</t>
  </si>
  <si>
    <t>Not their product? Maybe left by child?</t>
  </si>
  <si>
    <t>Scented Jar Candle by Ashland®</t>
  </si>
  <si>
    <t>Jingle Bells Ornament by Ashland®</t>
  </si>
  <si>
    <t>Missing One Bell</t>
  </si>
  <si>
    <t>Stencil Brush Value Pack by ArtMinds™</t>
  </si>
  <si>
    <t>Mini Embellishment Unicorn Recollections™</t>
  </si>
  <si>
    <t>Missing One Leg</t>
  </si>
  <si>
    <t>Elf Wooden Accent with LED ArtMinds™</t>
  </si>
  <si>
    <t>Slightly Chipped</t>
  </si>
  <si>
    <t>High Temp Glue Gun by ArtMinds®</t>
  </si>
  <si>
    <t>Opened</t>
  </si>
  <si>
    <t>Pink &amp; Blue Bells Coiled Garland Ashland®</t>
  </si>
  <si>
    <t>10 pc Natural Hair Brushes Artist's Loft®</t>
  </si>
  <si>
    <t>Wilton® Decorating Icing Tube</t>
  </si>
  <si>
    <t>Package slashed</t>
  </si>
  <si>
    <t>Artist's Loft Acryllic Paint</t>
  </si>
  <si>
    <t>Rainbow Loom® Bands Refill</t>
  </si>
  <si>
    <t>Mini Glue Glitter Sticks by ArtMinds®</t>
  </si>
  <si>
    <t>Package Open, Some Missing</t>
  </si>
  <si>
    <t>10ct. Multicolor LED String Lights Ashland®</t>
  </si>
  <si>
    <t>Broken Wire--Fixable</t>
  </si>
  <si>
    <t>ITOYA® Art Profolio®</t>
  </si>
  <si>
    <t>Damaged--Usable</t>
  </si>
  <si>
    <t>Celebrate-it Holiday Treat Bags</t>
  </si>
  <si>
    <t>Ashland® Christmas Pick</t>
  </si>
  <si>
    <t>Missing One Ornament</t>
  </si>
  <si>
    <t>Toysmith® Toy Science™ Mystical Tree™</t>
  </si>
  <si>
    <t>Package Damaged</t>
  </si>
  <si>
    <t>Celebrate-it Holiday Placemat</t>
  </si>
  <si>
    <t>Missing some decorative leaves</t>
  </si>
  <si>
    <t>Gelly Roll® Classic™ 10 Bold Point Pen</t>
  </si>
  <si>
    <t>Missing Cap</t>
  </si>
  <si>
    <t>Paper Napkins</t>
  </si>
  <si>
    <t>Nothing. Just not in a package.</t>
  </si>
  <si>
    <t>x</t>
  </si>
  <si>
    <t>Christmas  Wall Decor Ashland®</t>
  </si>
  <si>
    <t>Christmas Countdown Decor Ashland®</t>
  </si>
  <si>
    <t>Missing (perhaps intentionally) the number tiles. Could easily be remade.</t>
  </si>
  <si>
    <t>Ashland Storage Essentials Basker</t>
  </si>
  <si>
    <t>Totally Destroyed (perhaps intentionally). Found the pieces in different dumpsters</t>
  </si>
  <si>
    <t>Barn Advent Calendar Decor Ashland®</t>
  </si>
  <si>
    <t>Glue missing for one number; number found in separate bag and reglued.</t>
  </si>
  <si>
    <t>Ashland® Collectible Ornament</t>
  </si>
  <si>
    <t>Missing eye-beads, easily replaced.</t>
  </si>
  <si>
    <t>Ashland® Christmas table-top decor</t>
  </si>
  <si>
    <t>Ashland® Christmas Collectible Santa</t>
  </si>
  <si>
    <t>Some Chipped</t>
  </si>
  <si>
    <t>Ashland® collectible ornament</t>
  </si>
  <si>
    <t>Paint Chipped on Santa's foot</t>
  </si>
  <si>
    <t>Plaster Valentine's Kit</t>
  </si>
  <si>
    <t>Chipped</t>
  </si>
  <si>
    <t>Artist's Loft Display Easel</t>
  </si>
  <si>
    <t>Art Mind's Wooden Pedestal</t>
  </si>
  <si>
    <t>Broken, fixed with wood glue</t>
  </si>
  <si>
    <t>Aleene's Tacky Glue 16 oz</t>
  </si>
  <si>
    <t>Unopened/Nothing Wrong</t>
  </si>
  <si>
    <t>Craft Smart Acrylic Paint 2 oz</t>
  </si>
  <si>
    <t>Mod Podge 2 oz</t>
  </si>
  <si>
    <t>Craft Smart  Premium Satin Acrylic Paint 2 oz</t>
  </si>
  <si>
    <t>Elmer's Wood Glue 4 oz</t>
  </si>
  <si>
    <t>Nothing or Opened</t>
  </si>
  <si>
    <t>Elmer's Board Mate Dual Tip Glue Pen</t>
  </si>
  <si>
    <t>Artist's Loft Acrylic Paint 0.7 oz</t>
  </si>
  <si>
    <t>Craft Smart Tempera Paint Stick 8 Pack</t>
  </si>
  <si>
    <t>Partially Used</t>
  </si>
  <si>
    <t>Craft Smart Satin Acrylic Paint 8 oz</t>
  </si>
  <si>
    <t>Nothing/One partially empty</t>
  </si>
  <si>
    <t>Craftsmart Metallic Paint 4 oz 6 piece set.</t>
  </si>
  <si>
    <t>Missing One</t>
  </si>
  <si>
    <t>Martha Stewart Diamond Glitter Acrylic Paint</t>
  </si>
  <si>
    <t>Half Full</t>
  </si>
  <si>
    <t>Creatology 4 oz Primary Paint Set</t>
  </si>
  <si>
    <t>Missing 2</t>
  </si>
  <si>
    <t>Winsor and Newton Artisan Water Mixable Oil Color 1.25 oz</t>
  </si>
  <si>
    <t>Grumbacher Academy Acrylic .81 oz 10 pack</t>
  </si>
  <si>
    <t>Missing about half</t>
  </si>
  <si>
    <t>Liquitex Pouring Medium 8 oz</t>
  </si>
  <si>
    <t>Elmer's School Glue 4 oz</t>
  </si>
  <si>
    <t>Opened/partially used</t>
  </si>
  <si>
    <t>Mod Podge 4 oz</t>
  </si>
  <si>
    <t>Partially Filled</t>
  </si>
  <si>
    <t>Folk Art Multi-Surface Satin Acrylic Paint 2oz</t>
  </si>
  <si>
    <t>Bead Landing 12 pc 26 Gauge Wire</t>
  </si>
  <si>
    <t>Bead Landing Cording Leather Lace 24 ft</t>
  </si>
  <si>
    <t>Archival Polypropylene Mounting Corners</t>
  </si>
  <si>
    <t xml:space="preserve">Koh-I-Noor </t>
  </si>
  <si>
    <t>Artist's Loft Colored Pencils 24 pc.</t>
  </si>
  <si>
    <t>Missing Pencils</t>
  </si>
  <si>
    <t>Wilton® 9" Tapered Spatula</t>
  </si>
  <si>
    <t>Splotches of Paint on handle</t>
  </si>
  <si>
    <t>Stretch Magic Bead and Jewelry Cord .5mm | 25 m.</t>
  </si>
  <si>
    <t>General's® Little Red™ All-Art® Sharpener with Canister</t>
  </si>
  <si>
    <t>Missing Canister</t>
  </si>
  <si>
    <t>Martha Stewart Glue Pen</t>
  </si>
  <si>
    <t>FloraCraft Foam Mousse Block</t>
  </si>
  <si>
    <t>Slightly Damaged</t>
  </si>
  <si>
    <t>Loops &amp; Threads Plastic Crochet Hooks 5 pc</t>
  </si>
  <si>
    <t>Celebrate It Jute Rope 15 yd</t>
  </si>
  <si>
    <t xml:space="preserve">Recollections Extra Fine Glitter 1.58 oz </t>
  </si>
  <si>
    <t>Craft Smart 10 yd Ribbon</t>
  </si>
  <si>
    <t>Strathmore® 300 Series Canvas Pad</t>
  </si>
  <si>
    <t>Cover Falling Off</t>
  </si>
  <si>
    <t>Creatology Marble Construction Paper 100 sheets</t>
  </si>
  <si>
    <t>Missing Packaging/Nothing wrong with the paper</t>
  </si>
  <si>
    <t>Recollections 26 qt Latchmate With Tray</t>
  </si>
  <si>
    <t>Lid Cracked; still functional.</t>
  </si>
  <si>
    <t xml:space="preserve">Artist's Loft Sketchbook 2 pc </t>
  </si>
  <si>
    <t>Damaged Cover</t>
  </si>
  <si>
    <t>Unfinished Wood Shadow Box by ArtMinds®</t>
  </si>
  <si>
    <t>Variety Brushes Value Pack By Craft Smart®</t>
  </si>
  <si>
    <t>Out of Package</t>
  </si>
  <si>
    <t>Craft Smart® Brush Assortment</t>
  </si>
  <si>
    <t>Missing about half of the brushes</t>
  </si>
  <si>
    <t>Bead Landing Semi Precious Beads 4 pc</t>
  </si>
  <si>
    <t>Some Stones were broken</t>
  </si>
  <si>
    <t>Marvy® Uchida Neon Graffiti Fabric Markers</t>
  </si>
  <si>
    <t>Missing a few</t>
  </si>
  <si>
    <t>Bent Scissors By Craft Smart®</t>
  </si>
  <si>
    <t>Watercolor Dual-Tip Markers by Artist's Loft™</t>
  </si>
  <si>
    <t>Broad Tip Chalk Marker By Craft Smart®</t>
  </si>
  <si>
    <t>Duck Tape Black</t>
  </si>
  <si>
    <t>3/4 of the roll left</t>
  </si>
  <si>
    <t>Mini 7.8" Mini LED Buddha Water Fountain by Ashland®</t>
  </si>
  <si>
    <t>Broken Base; can be fixed</t>
  </si>
  <si>
    <t>Ornate Wood Treasure Chest by ArtMinds®</t>
  </si>
  <si>
    <t>Loose Hinges</t>
  </si>
  <si>
    <t>Bead Landing™ Hemp Cord, 48 lb. Tan</t>
  </si>
  <si>
    <t>Stackable Box Organizer Set</t>
  </si>
  <si>
    <t>ArtMinds™ Mini Hut Birdhouse</t>
  </si>
  <si>
    <t>Wooden Peg on front is broken</t>
  </si>
  <si>
    <t>Lodge Birdhouse by ArtMinds®</t>
  </si>
  <si>
    <t>Door hinge broken; roof needed wood glue; fixable</t>
  </si>
  <si>
    <t>White Belmont Shadow Box By Studio Décor®</t>
  </si>
  <si>
    <t>Missing Glass</t>
  </si>
  <si>
    <t>Sculpey III® Oven-Bake Clay, 2oz</t>
  </si>
  <si>
    <t>Package Opened</t>
  </si>
  <si>
    <t>Recollections Assorted List pads</t>
  </si>
  <si>
    <t>Instax Noir Square Film</t>
  </si>
  <si>
    <t>Skeleton Hanging Decorations</t>
  </si>
  <si>
    <t>Bird Skeleton Decoration</t>
  </si>
  <si>
    <t>Sugar Veil Confectioner's Mat</t>
  </si>
  <si>
    <t>Primary Craft Cord 36 count</t>
  </si>
  <si>
    <t>Basic Elements™ Ivory LED Tealights By Ashland® 6 pack</t>
  </si>
  <si>
    <t>Bernat Mix Baby Yarn</t>
  </si>
  <si>
    <t>Celebrate It Spatula</t>
  </si>
  <si>
    <t>Ashland Cloche with Base</t>
  </si>
  <si>
    <t>Round Glass Jar with Latch by Ashland®</t>
  </si>
  <si>
    <t>Sweet Tooth Fairy Meltables</t>
  </si>
  <si>
    <t>Large Farmers Market Recipe Keepsake Spiral Planner by Recollections™</t>
  </si>
  <si>
    <t>Large Note Taken To Do Spiral Planner by Recollections™</t>
  </si>
  <si>
    <t>Strive for Success Goal Spiral Planner by Recollections™</t>
  </si>
  <si>
    <t>Medium Farm Recipe Keepsake Spiral Planner by Recollections™</t>
  </si>
  <si>
    <t>Mini Budget Note Taken Planner by Recollections™</t>
  </si>
  <si>
    <t>The Happy Planner Medium (9-Ring) Notebook</t>
  </si>
  <si>
    <t>Recollections Teacher Medium Spiral Planner</t>
  </si>
  <si>
    <t>Recollections Budget Medium Spiral Planner</t>
  </si>
  <si>
    <t>Recollections Small Tracking Spiral Planner</t>
  </si>
  <si>
    <t>Recollections Small Faith Spiral Planner</t>
  </si>
  <si>
    <t>Recollections Small Daily Spiral Planner</t>
  </si>
  <si>
    <t>Recollections Small Goals Spiral Planner</t>
  </si>
  <si>
    <t>Recollections 18-Month Large Spiral Planner</t>
  </si>
  <si>
    <t>Recollections Medium 18-Month Spiral Planner</t>
  </si>
  <si>
    <t>Recollections Medium 12-Month Spiral Planner</t>
  </si>
  <si>
    <t>Recollections 12-Month Small (7-Ring) Spiral Planner</t>
  </si>
  <si>
    <t>The Happy Planner 12-Month Medium (9-ring) Spiral Planner</t>
  </si>
  <si>
    <t>The Happy Planner 18-Month Medium (9-ring) Spiral Planner</t>
  </si>
  <si>
    <t>The Happy Planner 18-Month Large (11-Ring) Spiral Planner</t>
  </si>
  <si>
    <t>The Happy Planner 12-Month Large (11-Ring) Spiral Planner</t>
  </si>
  <si>
    <t>FloraCraft® WetFōM® Floral Wet Foam Brick, 2ct.</t>
  </si>
  <si>
    <t>Halloween Design Cardstock Pad by Craft Smart®, 12" x 12"</t>
  </si>
  <si>
    <t>Tree Burlap Scrapbook Album by Recollections™</t>
  </si>
  <si>
    <t>30ct. Clear LED Commercial Grade String Lights by Ashland®</t>
  </si>
  <si>
    <t>10ct. Test Tube String Lights by Ashland™</t>
  </si>
  <si>
    <t>Bead Landing™ Craft Storage Organizer</t>
  </si>
  <si>
    <t>10mm Multicolor Round Beads Value Pack By Bead Landing™</t>
  </si>
  <si>
    <t>Damaged Packaging</t>
  </si>
  <si>
    <t>Krissyanne Designs® Paper Pad, Get It Done</t>
  </si>
  <si>
    <t>Habits Tracker Functional Inserts by Recollections™</t>
  </si>
  <si>
    <t>3-Tiered Blue Metal Cart</t>
  </si>
  <si>
    <t>Celebrate it Bakeware Set</t>
  </si>
  <si>
    <t>Wood Crate with Rope Handle By Ashland®</t>
  </si>
  <si>
    <t>4.5ft. Pre-Lit Dakota Spruce Artificial Christmas Tree, Clear Lights by Ashland®</t>
  </si>
  <si>
    <t>4ft. Pre-Lit Verona Artificial Christmas Tree, Clear Lights by Ashland®</t>
  </si>
  <si>
    <t>Puleo International 4.5 Foot Pre-Lit Aspen Fir Artificial Christmas Tree with 250 UL Listed Clear Lights</t>
  </si>
  <si>
    <t>Celebrate It Cookie Cutters</t>
  </si>
  <si>
    <t>White Candle Wax Party Pack By Ashland®</t>
  </si>
  <si>
    <t>Large Pink Baby's Breath Mat by Ashland®</t>
  </si>
  <si>
    <t>Small Pink Baby's Breath Mat by Ashland®</t>
  </si>
  <si>
    <t>Assorted Toob Toys</t>
  </si>
  <si>
    <t>Studio Décor® Frame 11'' 14''</t>
  </si>
  <si>
    <t>Corner Chipped; glass in tact</t>
  </si>
  <si>
    <t>Ashland mini Fern</t>
  </si>
  <si>
    <t>Ashland large succulent</t>
  </si>
  <si>
    <t>Pothos Bush</t>
  </si>
  <si>
    <t>Pink &amp; Green Inch Plant Bush by Ashland®</t>
  </si>
  <si>
    <t>Ashland greenery mistletoe</t>
  </si>
  <si>
    <t>Family 4" x 6" Sentiment Float Frame, Home by Studio Décor®</t>
  </si>
  <si>
    <t>24x36 Poster Frame</t>
  </si>
  <si>
    <t>Celebrate It Happy Birthday Yard Signs</t>
  </si>
  <si>
    <t>Congratz Grad Yard Sign</t>
  </si>
  <si>
    <t>Large Black Shadow Box (30'' x 40'') by Studio Decor</t>
  </si>
  <si>
    <t>NOTHING. LITERALLY NOTHING.</t>
  </si>
  <si>
    <t>Magazines</t>
  </si>
  <si>
    <t>October Issues</t>
  </si>
  <si>
    <t>purina pro plan focus urinary tract health formula ocean whitefish entrée 24 pack</t>
  </si>
  <si>
    <t>Royal canin ultra light loaf in sauce 24 pack</t>
  </si>
  <si>
    <t>Royal canin mother and baby cat ultra soft mousse 24 pack</t>
  </si>
  <si>
    <t>Royal Canin Digest Sensitive Loaf in Sauce Wet Cat Food, 5.8 oz., Case of 24</t>
  </si>
  <si>
    <t>Royal Canin Canine Health Nutritionadult Beauty In Gel Wet Dog Food, 5.8 oz.</t>
  </si>
  <si>
    <t>Royal Canin adult instinctive loaf in sauce</t>
  </si>
  <si>
    <t>Royal Canin aging 12+ loaf in sauce</t>
  </si>
  <si>
    <t>Royal Canin hairball care</t>
  </si>
  <si>
    <t>Whole balanced small breed chicken and duck dinner</t>
  </si>
  <si>
    <t>Natural Balance L.I.D. Limited Ingredient Diets Lamb Meal &amp; Brown Rice Formula Dry Dog Food, 28 lbs.</t>
  </si>
  <si>
    <t>Natural Balance L.I.D. Limited Ingredient Diets Sweet Potato &amp; Fish Formula Dry Dog Food, 26 lbs.</t>
  </si>
  <si>
    <t>Blue Buffalo Blue Wilderness Adult Chicken Recipe Dry Dog Food</t>
  </si>
  <si>
    <t>ScoopFree by PetSafe Self-Cleaning Second Generation Cat Litter Box</t>
  </si>
  <si>
    <t>WholeHearted Grain Free All Life Stages Beef &amp; Pea Formula Dry Dog Food, 40 lbs.</t>
  </si>
  <si>
    <t>Good2Go Paws Up Pet Stroller</t>
  </si>
  <si>
    <t>Merrick Dry Dog Food</t>
  </si>
  <si>
    <t xml:space="preserve">Orijen </t>
  </si>
  <si>
    <t>Harness</t>
  </si>
  <si>
    <t xml:space="preserve">Oxbow Hay Blends </t>
  </si>
  <si>
    <t>Harmony Orthopedic Cuddler M</t>
  </si>
  <si>
    <t>Hagen Living World Deluxe Habitat, Large</t>
  </si>
  <si>
    <t>Taste of the Wild High Prairie Grain-Free Roasted Bison &amp; Venison Dry Dog Food, 14 lbs.</t>
  </si>
  <si>
    <t>Hill's Science Diet Adult 7+ Youthful Vitality Small &amp; Mini Chicken &amp; Rice Recipe Dry Dog Food, 12.5 lbs.</t>
  </si>
  <si>
    <t>Leaps &amp; Bounds Chomp and Chew Latex Giraffe Dog Toy</t>
  </si>
  <si>
    <t>Catit Flower Cat Water Fountain</t>
  </si>
  <si>
    <t>Merrick Fresh Kisses Coconut Oil + Botanicals Medium Brush Dental Dog Treats, 6 Count</t>
  </si>
  <si>
    <t>Merrick Fresh Kisses Mint Breath Strips Large Brush Dental Dog Treats, 4 Count</t>
  </si>
  <si>
    <t>Greenies Original Large Dental Dog Treats, 54 oz., Count of 34</t>
  </si>
  <si>
    <t>Andis Easy Clip Blue Versa Clipper Kit for Dogs</t>
  </si>
  <si>
    <t>ACANA Freshwater Fish Dry Dog Food, 25 lbs.</t>
  </si>
  <si>
    <t>PetSafe Elite Little Dog Bark Control Collar</t>
  </si>
  <si>
    <t>PetSafe Indoor Bark Control Ultrasonic Pet Training System</t>
  </si>
  <si>
    <t>Blue Buffalo Lamb &amp; Brown Rice 30 lb</t>
  </si>
  <si>
    <t>Tear in bag</t>
  </si>
  <si>
    <t>Gooby Harness</t>
  </si>
  <si>
    <t xml:space="preserve">Nothing; return? </t>
  </si>
  <si>
    <t>Bobs for Cats leash</t>
  </si>
  <si>
    <t>Good2Go Active Running Lead</t>
  </si>
  <si>
    <t>Nothing; return?</t>
  </si>
  <si>
    <t>Bungalow Woof Bone Mat</t>
  </si>
  <si>
    <t>Bond &amp; Co. XXS Dog Collar</t>
  </si>
  <si>
    <t>Bond &amp; Co. XS Dog Collar</t>
  </si>
  <si>
    <t xml:space="preserve">Nothing. </t>
  </si>
  <si>
    <t>Royal Canin Digestive Care Dry Cat Food, 3 lbs., Bag</t>
  </si>
  <si>
    <t>Natural Balance 2 lb cat foot</t>
  </si>
  <si>
    <t>Hill's Science Diet Adult 7+ Chicken Recipe Dry Cat Food, 4 lbs</t>
  </si>
  <si>
    <t>Good2Go Skull Print Black Cat Collar</t>
  </si>
  <si>
    <t>Bond &amp; Co Plaid Print Kitten Collar</t>
  </si>
  <si>
    <t>Well&amp;Good plantiful calm and fragrance spray for dogs</t>
  </si>
  <si>
    <t>Royal Canin Small/Petit</t>
  </si>
  <si>
    <t>Slashed</t>
  </si>
  <si>
    <t>Natural Balance LID Puppy Formula</t>
  </si>
  <si>
    <t>Purina Pro Plan Focus Weight Management</t>
  </si>
  <si>
    <t>So Phresh Odor-Lock Crystal Cat Litter, 15 lbs.</t>
  </si>
  <si>
    <t>So Phresh Jumbo Enclosed Litter Box in Navy,</t>
  </si>
  <si>
    <t>Missing Door</t>
  </si>
  <si>
    <t>Pets 2 Bandanas</t>
  </si>
  <si>
    <t>Petco Foundation Bandana</t>
  </si>
  <si>
    <t>So Phresh Corner Privacy Hood &amp; Cat Litter Pan</t>
  </si>
  <si>
    <t>WholeHearted Culinary Cuts Thick Cut Bacon Recipe Jerky Dog Treats, 16 oz</t>
  </si>
  <si>
    <t>WholeHearted Grain Free Soft and Chewy Chicken Recipe Dog Stick Treats, 16 oz</t>
  </si>
  <si>
    <t>Serene Feline Scratch Post with Toys for Cats</t>
  </si>
  <si>
    <t>Aqueon QuietFlow 3 power filter 3 gallon XS</t>
  </si>
  <si>
    <t>Aqueon Planted Aquarium Clip-On LED Light</t>
  </si>
  <si>
    <t xml:space="preserve">Nature's Recipe Original </t>
  </si>
  <si>
    <t>WAHL Deluxe U-Clip 16 Piece Set</t>
  </si>
  <si>
    <t>Average Per Haul</t>
  </si>
  <si>
    <t>Top Fin® Hinged Aquarium Glass Top</t>
  </si>
  <si>
    <t>Tetra Whisper 10 Gallon Filter</t>
  </si>
  <si>
    <t>Top Fin® 50ft Water Changer</t>
  </si>
  <si>
    <t>Zoo Med Repti Fogger Humidifier</t>
  </si>
  <si>
    <t>EheimJager TruTemp Aquarium Heater</t>
  </si>
  <si>
    <t>Top Fin® Silenstream™ Power Filter</t>
  </si>
  <si>
    <t>Petmate® Le Bistro Pet Feeder</t>
  </si>
  <si>
    <t>Simply Nourish™ Large Breed Dog Food</t>
  </si>
  <si>
    <t xml:space="preserve">Natural Balance  Indoor Adult Cat Food </t>
  </si>
  <si>
    <t>Purina Pro Plan Large Breed Puppy Food</t>
  </si>
  <si>
    <t>Royal Canin® Special 33 Adult Cat Food</t>
  </si>
  <si>
    <t>Simply Nourish® Small Breed Dog Food</t>
  </si>
  <si>
    <t>Nite Ize® PetLit™ LED Paw Collar Light</t>
  </si>
  <si>
    <t>Nothing - Batteries Included</t>
  </si>
  <si>
    <t>Top Paw® Panda Pet Socks</t>
  </si>
  <si>
    <t>KAYTEE® Forti-Diet Parrot Food</t>
  </si>
  <si>
    <t>KAYTEE® Forti-Diet Parakeet Food</t>
  </si>
  <si>
    <t>Grreat Choice® Chewy Jerky Dog Treat</t>
  </si>
  <si>
    <t>Nothing (opened)</t>
  </si>
  <si>
    <t>Hill's® Hypoallergenic Dog Treat</t>
  </si>
  <si>
    <t>GNC Pets® Urinary Support Chewable Dog Tablets</t>
  </si>
  <si>
    <t>Rep-Cal Maintenance Formula Adult Bearded Dragon Food</t>
  </si>
  <si>
    <t xml:space="preserve">Nothing </t>
  </si>
  <si>
    <t>Natural Balance Dog Food - Vegetarian, Vegan</t>
  </si>
  <si>
    <t>Higgins Vita Seed Cockatiel Food</t>
  </si>
  <si>
    <t>Andis® ProClip Excel™ 5-Speed Pet Hair Clipper</t>
  </si>
  <si>
    <t>TopFin H300 Aquarium Heater</t>
  </si>
  <si>
    <t>Tear in the bag</t>
  </si>
  <si>
    <t>Virbac® C.E.T.® Enzymatic Oral Hygiene Care Dog Chews</t>
  </si>
  <si>
    <t>Hills® Prescription Diet® Adult Dog Food - Chicken</t>
  </si>
  <si>
    <t>KAYTEE® CritterTrail Home Look Out Expansion Kit</t>
  </si>
  <si>
    <t>Petstages® Purr Pillow Cat Toy</t>
  </si>
  <si>
    <t>PawZ® Rubber Dog Boots</t>
  </si>
  <si>
    <t>Vitakraft® Timothy Premium Sweet Grass Hay</t>
  </si>
  <si>
    <t>Top Paw® Basic Dog Carrier</t>
  </si>
  <si>
    <t>DC Comics™ Superman Dog Harness</t>
  </si>
  <si>
    <t>Newman's Own Organic Cat Food</t>
  </si>
  <si>
    <t>Exp Date 10/26/19</t>
  </si>
  <si>
    <t>Grannick's Bitter Apple® Deterrent Pet Spray</t>
  </si>
  <si>
    <t>13W Reptile UVB Light</t>
  </si>
  <si>
    <t>Returned - still works</t>
  </si>
  <si>
    <t>KONG® Reflective Pocket Dog Harness</t>
  </si>
  <si>
    <t>Whisker City® Marble Double Diner Cat Bowl</t>
  </si>
  <si>
    <t>Wooden leg needed glued on</t>
  </si>
  <si>
    <t>Nature's Variety® Instinct® Raw Cat Food - Natural, Grain Free, Chicken</t>
  </si>
  <si>
    <t>Top Paw® Disposable Male Wrap Dog Diapers XS</t>
  </si>
  <si>
    <t>Nature's Variety® Instinct® Cat Food - Grain Free</t>
  </si>
  <si>
    <t>Nothing (except the cat litter they poured over the cans)</t>
  </si>
  <si>
    <t>Aqueon® QuietFlow Aquarium Power Filter 10</t>
  </si>
  <si>
    <t>Returned</t>
  </si>
  <si>
    <t>Merry &amp; Bright™ Festive Rawhide 22" Knotted Bone Dog Treat</t>
  </si>
  <si>
    <t>Nothing (Seasonal?)</t>
  </si>
  <si>
    <t>Top Fin® Light Brown Driftwood Aqaurium Ornament</t>
  </si>
  <si>
    <t>Nature's Variety® Instinct® Frozen Raw Patties Dog Food - Natural, Grain Free</t>
  </si>
  <si>
    <t>Blue Buffalo Life Protection Formula Adult Dog Food - Chicken &amp; Brown Rice 30lb</t>
  </si>
  <si>
    <t>Return/damaged packaging; dumped into trash bag</t>
  </si>
  <si>
    <t>Royal Canin® Breed Health Nutrition™ Boxer Adult Dog Food 30lb</t>
  </si>
  <si>
    <t>Top Fin® Essentials Aquarium Starter Kit 10 Gallon</t>
  </si>
  <si>
    <t>DNR: Do Not Resale/Restock?</t>
  </si>
  <si>
    <t>KAYTEE® CritterTrail Two Level Habitat</t>
  </si>
  <si>
    <t>Purina Tidy Cats Breeze Hooded Litter Box System</t>
  </si>
  <si>
    <t>Merry &amp; Bright™ Festive Rawhide 22" Knotted Bone Dog Treat (1 lb 4 oz)</t>
  </si>
  <si>
    <t>Pack Squeeky Toys</t>
  </si>
  <si>
    <t>Solid Gold Indigo Moon® Cat Food - Chicken &amp; Egg, Grain Free, Gluten Free 3lb</t>
  </si>
  <si>
    <t>Slashed; dumped into bag</t>
  </si>
  <si>
    <t xml:space="preserve">Solid Gold Indigo Moon ™ Hollistic Cat &amp; Kitten Food - Natural, High Protein, Grain Free 3lb </t>
  </si>
  <si>
    <t>Authority Adult Dog Food - Lamb &amp; Rice 34 lb</t>
  </si>
  <si>
    <t>Castor &amp; Pollux Pristine Grain Free Beef &amp; Chickpea Small Breed Dog Food 4lb</t>
  </si>
  <si>
    <t>Merrick® Limited Ingredient Diet Real Salmon Adult Dog Food - Natural, Grain Free 12lb</t>
  </si>
  <si>
    <t>Only Natural Pet® Feline PowerFood Cat Food - Limited Ingredient, Natural, Grain Free, Poultry 3lb</t>
  </si>
  <si>
    <t>All Living Things® The Power of 5™ Rabbit Diet</t>
  </si>
  <si>
    <t>Blue Buffalo Wilderness Grain Free Small Breed Adult Dog Food 11lb</t>
  </si>
  <si>
    <t>Great Choice® Fortified Cockatiel Bird Food</t>
  </si>
  <si>
    <t>Blue Buffalo Life Protection Formula Puppy Food - Chicken &amp; Brown Rice</t>
  </si>
  <si>
    <t>Merry &amp; Bright™ Festive Rawhide (5 oz)</t>
  </si>
  <si>
    <t>Merry &amp; Bright™ Festive Rawhide 5 ct (6.1 oz)</t>
  </si>
  <si>
    <t>Merry &amp; Bright™ Festive Jolly Rid (2 lb 4 oz)</t>
  </si>
  <si>
    <t>Limited Edition Greenies filled Plastic Candy Cane</t>
  </si>
  <si>
    <t>Top Paw Male Wrap Up Small</t>
  </si>
  <si>
    <t>KONG® Classic Dog Toy - Treat Dispensing Small</t>
  </si>
  <si>
    <t>Fancy Feast Wet Food</t>
  </si>
  <si>
    <t>Party Time Bandana</t>
  </si>
  <si>
    <t>Merry and Bright Red Squeak Ring</t>
  </si>
  <si>
    <t>Green Squeak Bone</t>
  </si>
  <si>
    <t>Red Squeak Bone</t>
  </si>
  <si>
    <t>Blue Squeak Bone</t>
  </si>
  <si>
    <t>Crazy Squeak Gingerbread</t>
  </si>
  <si>
    <t>Crazy Squeak Candy Cane</t>
  </si>
  <si>
    <t>Chicken Squeak</t>
  </si>
  <si>
    <t>Acorn Squeak</t>
  </si>
  <si>
    <t>Plush #Baked Pie</t>
  </si>
  <si>
    <t>Plush Tweety Bird</t>
  </si>
  <si>
    <t>Plush Red Hairy Creature</t>
  </si>
  <si>
    <t>Plush Holiday Bungee Yeti Dog Toy - Crinkle, Squeaker</t>
  </si>
  <si>
    <t>Dan Dee Plush Rudolph</t>
  </si>
  <si>
    <t>Plush Penguin</t>
  </si>
  <si>
    <t>Plush Hedge Hog</t>
  </si>
  <si>
    <t>Plush Monkey</t>
  </si>
  <si>
    <t>Plush Christmas Tree</t>
  </si>
  <si>
    <t>Plush Gingerbread</t>
  </si>
  <si>
    <t>Plush Bobo Dog Toy</t>
  </si>
  <si>
    <t>Plush Gingerbread (weird version)</t>
  </si>
  <si>
    <t>Plush pumpkin</t>
  </si>
  <si>
    <t>Top Paw Play Toy</t>
  </si>
  <si>
    <t>Top Paw Pull Toy</t>
  </si>
  <si>
    <t>Top Paw® Squeaker Puppy Dog Toy</t>
  </si>
  <si>
    <t>DC Pet Bandana Small</t>
  </si>
  <si>
    <t>Large Puppy Halloween Costume</t>
  </si>
  <si>
    <t>Cat Lion Headdress</t>
  </si>
  <si>
    <t>Puppia® Soft Adjustable Dog Harness</t>
  </si>
  <si>
    <t>Head Chef Top Paw Shirt Small</t>
  </si>
  <si>
    <t>Thrills and Chills Aquarium Decor</t>
  </si>
  <si>
    <t>Whisker City Easy Release Cat Collar</t>
  </si>
  <si>
    <t>Thrills &amp; Chills™ Halloween Mouth &amp; Fangs Dog Collar</t>
  </si>
  <si>
    <t>Blue Buffalo Life Protection Formula Senior Dog Food - Chicken &amp; Brown Rice 15 lb</t>
  </si>
  <si>
    <t>Purina ONE SmartBlend Healthy Weight Formula Adult Dog Food - Turkey</t>
  </si>
  <si>
    <t>Iams® ProActive Health® Mature Adult Dog Food</t>
  </si>
  <si>
    <t>Top Paw Tie Out 50 ft tie out</t>
  </si>
  <si>
    <t>Missing packaging</t>
  </si>
  <si>
    <t>Top Paw Reflective Bandana</t>
  </si>
  <si>
    <t xml:space="preserve">Nothing. Literally nothing. </t>
  </si>
  <si>
    <t>Nature's Recipe Easy to Digest Dog Food - Grain Free</t>
  </si>
  <si>
    <t>PetSafe® Bark Control Dog Collar</t>
  </si>
  <si>
    <t>Nothing—package damaged</t>
  </si>
  <si>
    <t>Whisker City® Moons &amp; Stars Comfort Kitten Harness</t>
  </si>
  <si>
    <t>All Living Things® Exercise Wheel</t>
  </si>
  <si>
    <t>Chipped plastic</t>
  </si>
  <si>
    <t xml:space="preserve">Royal canin canned dog food </t>
  </si>
  <si>
    <t>Top Paw® By Conair® Palm Pro Micro Pet Trimmer</t>
  </si>
  <si>
    <t>Top Paw® Roll Rope + Chew Bone Dog Toy</t>
  </si>
  <si>
    <t>Torn</t>
  </si>
  <si>
    <t>Nature's Miracle® Disposable Prefilled Cat Litter Pan</t>
  </si>
  <si>
    <t>Thrive Fir Bark Reptile Terrarium Bedding</t>
  </si>
  <si>
    <t>Slash in packaging</t>
  </si>
  <si>
    <t>Purina® Beggin' Dog Treats - Chicken</t>
  </si>
  <si>
    <t>PetSafe® SSSCAT® Motion-Activated Spray Pet Deterrent</t>
  </si>
  <si>
    <t>Hill's® Prescription Diet® Hypoallergenic Dog Treat</t>
  </si>
  <si>
    <t>Authority Dental &amp; Multivitamin Large Dog Treats Parsley Mint - Gluten Free, Grain Free</t>
  </si>
  <si>
    <t>Simply nourish small breed adult 5 lb</t>
  </si>
  <si>
    <t>Nature's Variety® Instinct® Limited Ingredient Diet Adult Dog Food - Natural, Grain Free, Raw, Lamb 11 lb</t>
  </si>
  <si>
    <t>Nature's Variety® Instinct® Limited Ingredient Diet Adult Dog Food - Natural, Grain Free, Real Beef and Barley Recipe 25 lb</t>
  </si>
  <si>
    <t>Eukanuba Puppy Food - Lamb &amp; Rice</t>
  </si>
  <si>
    <t>Nature's Variety® Instinct® Dog Food - Grain Free, Gluten Free</t>
  </si>
  <si>
    <t>Best by 11/9/19</t>
  </si>
  <si>
    <t>Greenies Breath Buster Bites Dental Dog Treats - Grain Free, Crisp Apple</t>
  </si>
  <si>
    <t>Nutro Kitchen Classics Adult Dog Food - Natural, grass fed lamb and brown rice dinner</t>
  </si>
  <si>
    <t>Wellness® Simple Limited Ingredient Diet Adult Dog Food - Natural, Grain Free</t>
  </si>
  <si>
    <t>Assorted holiday themed dog toys</t>
  </si>
  <si>
    <t>Nothing. Holiday themed.</t>
  </si>
  <si>
    <t>Top Paw® Summer Fun Toucan Pet Bikini</t>
  </si>
  <si>
    <t>Missing a piece</t>
  </si>
  <si>
    <t>Blue Buffalo Basics Limited Ingredient Turkey &amp; Potato Small Breed Dog Food</t>
  </si>
  <si>
    <t>Bag Opened, resealed, not dumped out</t>
  </si>
  <si>
    <t>Wellness® Complete Health Indoor Cat Food</t>
  </si>
  <si>
    <t>Nature's Variety® Instinct® Be Natural ™ Dog Food - Natural, Raw, Salmon &amp; Brown Rice</t>
  </si>
  <si>
    <t>Hill's® Science Diet® Small Paws Adult Dog Food - Chicken Meal &amp; Rice</t>
  </si>
  <si>
    <t>Top Paw Scented Waste Bags 240 ct</t>
  </si>
  <si>
    <t>Package opened</t>
  </si>
  <si>
    <t>Top Paw® By Conair® Soft Slicker Pet Brush</t>
  </si>
  <si>
    <t>Top Paw® Flying Poop Scented Waste Pickup Bags - Blooming Meadow 60 count</t>
  </si>
  <si>
    <t>Cloud Star ® Wag More Bark Less® Dog Treat - Natural, Grain Free</t>
  </si>
  <si>
    <t>Greenies Regular Dental Dog Treats 12 count</t>
  </si>
  <si>
    <t>KAYTEE® Fiesta® Hamster and Gerbil Food</t>
  </si>
  <si>
    <t>Calm Paws Behavior Support™ Caring Dog Collar with Calming Gel Patch</t>
  </si>
  <si>
    <t>Crave Adult Cat Food - Natural, Grain Free, Chicken Pate</t>
  </si>
  <si>
    <t>Top Paw® Mesh Dog Harness XS Pink and Black</t>
  </si>
  <si>
    <t>Top Paw® Reflective Pet Raincoat XS</t>
  </si>
  <si>
    <t>Top Fin® Betta Mini Rock Artificial Aquarium Plant</t>
  </si>
  <si>
    <t xml:space="preserve">Broken, fixable. </t>
  </si>
  <si>
    <t>Merrick Limited Ingredient Adult Dog Food - Salmon &amp; Sweet Potato, Natural, Grain Free</t>
  </si>
  <si>
    <t>Nothing—bb 09/21</t>
  </si>
  <si>
    <t>Purina Pro Plan Focus Sensitive Skin &amp; Stomach Adult Cat Food 7 lb</t>
  </si>
  <si>
    <t>Simply Nourish® Senior Dog Food - Natural, Chicken &amp; Brown Rice 30 lb</t>
  </si>
  <si>
    <t>Royal Canin® Size Health Nutrition™ Large Puppy Food large puppy 18 lb</t>
  </si>
  <si>
    <t>Giant plush dog toy</t>
  </si>
  <si>
    <t>Shipwreck Tank Ornament</t>
  </si>
  <si>
    <t>Wild Frontier Canned Dog Food</t>
  </si>
  <si>
    <t>Wild Frontier went out of business</t>
  </si>
  <si>
    <t>Wild Frontier 24 lb Dog Food</t>
  </si>
  <si>
    <t>Kong Leash with Pouch</t>
  </si>
  <si>
    <t>Kong Dog Harness</t>
  </si>
  <si>
    <t>Blue Buffalo Wilderness Large Breed Adult Dog Food - Grain Free, Salmon</t>
  </si>
  <si>
    <t>Eukanuba Adult Dog Food - Chicken</t>
  </si>
  <si>
    <t>Tear in back of bag</t>
  </si>
  <si>
    <t>Hill's® Science Diet® Puppy Food - Small Bites, Chicken Meal &amp; Barley</t>
  </si>
  <si>
    <t>Nature's Recipe Adult Dog Food - Grain Free 12 lbs</t>
  </si>
  <si>
    <t>Royal Canin Adult dog food 17 lbs</t>
  </si>
  <si>
    <t>Instinct® Frozen Raw Dog Food - Natural, Grain Free, Raw</t>
  </si>
  <si>
    <t xml:space="preserve">Top Paw Disposable Diapers </t>
  </si>
  <si>
    <t>Top Paw® Detangle Dog Spray - Fresh &amp; Clean</t>
  </si>
  <si>
    <t>Blue Buffalo Wilderness Adult Cat Food - Grain Free, Natural, Salmon</t>
  </si>
  <si>
    <t>Nulo MedalSeries Hairball Management Cat Food - Grain Free</t>
  </si>
  <si>
    <t>Pet safe easy walk no pull harness</t>
  </si>
  <si>
    <t>Top Paw® 3-in-1 Pet Coat</t>
  </si>
  <si>
    <t>ThunderShirt® Insanely Calm™ Dog Anxiety Shirt</t>
  </si>
  <si>
    <t xml:space="preserve">UFO Fish Tank Ornament </t>
  </si>
  <si>
    <t>Castor &amp; Pollux Organix Grain Free Chicken &amp; Sweet Potato Cat Food, Organic 6 lb</t>
  </si>
  <si>
    <t>KAYTEE® Fiesta® Guinea Pig Groumet Variety Diet</t>
  </si>
  <si>
    <t>Simply Nourish Adult 24 lb Dog Food</t>
  </si>
  <si>
    <t>Rip in bag</t>
  </si>
  <si>
    <t>Blue Buffalo Wilderness Large Breed Adult Dog Food - Grain Free, Chicken, 24 lb</t>
  </si>
  <si>
    <t>Feline Pine Non-Clumping Cat Litter, 40 lb</t>
  </si>
  <si>
    <t>Top Paw Hooded Winter Coat</t>
  </si>
  <si>
    <t>Top Paw 3-in-1 Jacket</t>
  </si>
  <si>
    <t>Top Paw Bonded Fleece Turtle Neck</t>
  </si>
  <si>
    <t>Top Paw Two Tone Cozy Coat</t>
  </si>
  <si>
    <t>Top Paw Monster Hat</t>
  </si>
  <si>
    <t>Top Paw Black Aztec Fleece Hoodie</t>
  </si>
  <si>
    <t>Top Paw Pink Dot Sweater</t>
  </si>
  <si>
    <t>Top Paw Tan Sweater, Red Stripe</t>
  </si>
  <si>
    <t>Top Paw Blue Green Ombre Puffer XL</t>
  </si>
  <si>
    <t>Top Paw Lion Coat</t>
  </si>
  <si>
    <t>Top Paw Sunglasses Heart</t>
  </si>
  <si>
    <t>Top Fin 5.5 Gal Aquarium Starter Kit</t>
  </si>
  <si>
    <t>Returned?</t>
  </si>
  <si>
    <t>Top Fin® Aquarium Biological Cleaner</t>
  </si>
  <si>
    <t>Missing cap (still usable)</t>
  </si>
  <si>
    <t>Tetra® TetraWeekend Slow Release Tropical Fish Feeder</t>
  </si>
  <si>
    <t>Zoo Med Repti Tuff Splashproof Halogen Lamp</t>
  </si>
  <si>
    <t>Grreat Choice® Dog Pads</t>
  </si>
  <si>
    <t>Torn Packaging</t>
  </si>
  <si>
    <t>Top Paw® Disposable Dog Diapers - 30 Pack Large</t>
  </si>
  <si>
    <t>Nutro Twin Packs Pate Cat Food</t>
  </si>
  <si>
    <t>Simply Nourish® Adult Cat Food - Natural, Chicken &amp; Brown Rice 7lb</t>
  </si>
  <si>
    <t>Only Natural Pet® Tasty Bites Digestive Care Cat Treats - Grain Free</t>
  </si>
  <si>
    <t>Applaws® Natural Cat Food Purée - Grain Free, Limited Ingredients, Natural</t>
  </si>
  <si>
    <t>Puppia® RiteFit Dog Harness Black</t>
  </si>
  <si>
    <t>Top Paw® Mesh Dog Harness</t>
  </si>
  <si>
    <t>KONG® Comfort Dog Leash</t>
  </si>
  <si>
    <t>Top Paw® 2-Knot Rope With Ring Dog Toy</t>
  </si>
  <si>
    <t>Top Paw® Rope &amp; Ball Tug Dog Toy - Squeaker</t>
  </si>
  <si>
    <t>Top Paw® Rope Double Tug Dog Toy - Squeaker</t>
  </si>
  <si>
    <t>Top Paw® Rope Tug Dog Toy - Squeaker</t>
  </si>
  <si>
    <t>KONG® Classic Dog Toy &amp; Marathon Treat Combo Pack - Treat Dispensing</t>
  </si>
  <si>
    <t xml:space="preserve">Royal Canin Large Adult 30 lb </t>
  </si>
  <si>
    <t>Purina Beneful Originals 40 lb</t>
  </si>
  <si>
    <t>Hill's® Prescription Diet® l/d Liver Care Dog Food - Pork 17.6 lb</t>
  </si>
  <si>
    <t>Vitakraft® Vita Smart Complete Nutrition Natural Forage Blend Hamster Food 2 lb</t>
  </si>
  <si>
    <t>All Living Things® Tiny Tales™ Small Pet Exercise Ball</t>
  </si>
  <si>
    <t>Blue Buffalo Life Protection Formula Small Breed Adult Dog Food - Chicken &amp; Brown Rice 6 lb</t>
  </si>
  <si>
    <t>Pedigree Dentastix Large Dog Treats</t>
  </si>
  <si>
    <t>Greenies Pill Pockets</t>
  </si>
  <si>
    <t>Blue Buffalo Freedom Grain Free Fish Indoor Cat Food 7 lb</t>
  </si>
  <si>
    <t>Purina Pro Plan Focus Kitten Food - Chicken &amp; Rice 11 lb</t>
  </si>
  <si>
    <t>PetSafe® Gentle Leader® Training Dog Headcollar</t>
  </si>
  <si>
    <t>Adaptil Calm Home Diffuser</t>
  </si>
  <si>
    <t>Top Paw Harness</t>
  </si>
  <si>
    <t>Top Paw Outdoor Boots</t>
  </si>
  <si>
    <t>Top Paw Washable Diaper Cover Up</t>
  </si>
  <si>
    <t>Authority Adult Cat Food Turkey Formula</t>
  </si>
  <si>
    <t>Slashed open, dumped in bag</t>
  </si>
  <si>
    <t>All Living Things® The Power of 5™ Mouse &amp; Rat Diet</t>
  </si>
  <si>
    <t>KONG® AirDog® Donut Squeaker Dog Toy</t>
  </si>
  <si>
    <t>Top Fin® Enchant Aquarium - 3.5 Gallon</t>
  </si>
  <si>
    <t>Milk Bone 11 lb Large Dog Bones</t>
  </si>
  <si>
    <t>Kit &amp; Kaboodles 16 lb Cat Food</t>
  </si>
  <si>
    <t>Burts Bees 2-in-1 Shampoo Conditioner</t>
  </si>
  <si>
    <t>Authority Adult Small Breed Chicken and Rice Formula Dog Food</t>
  </si>
  <si>
    <t>Nutro Cuts in Gravy Cat Food</t>
  </si>
  <si>
    <t>Hill's Science Diet Canned Dog Food</t>
  </si>
  <si>
    <t>Royal Canin Yorkshire Terrier Dog Food 4 count</t>
  </si>
  <si>
    <t>Top Paw Tear'n'Go Waste Bags</t>
  </si>
  <si>
    <t>Top Paw Collar Large</t>
  </si>
  <si>
    <t>Royal Canin Gastrointestinal Dog Food</t>
  </si>
  <si>
    <t>Purina ProPlan Kitten Food</t>
  </si>
  <si>
    <t>All Living Things Bunny Bedding</t>
  </si>
  <si>
    <t>Arm &amp; Hammer Tartar Control EZ Clean Bone Dog Dental Kit - Beef</t>
  </si>
  <si>
    <t>Purina DOg CHow 20 lb</t>
  </si>
  <si>
    <t>Tears in bag; SLASHED</t>
  </si>
  <si>
    <t>Grreat Choice® Dog Pads 50 ct</t>
  </si>
  <si>
    <t>Rachael Ray™ Nutrish® Little Bites Dog Food - Natural, Chicken &amp; Veggies</t>
  </si>
  <si>
    <t>Merrick Backcountry Canned Dog Food</t>
  </si>
  <si>
    <t>Merrick® Classic Small Breed Recipe Adult Dog Food - Natural</t>
  </si>
  <si>
    <t>Royal Canin® Feline Care Nutrition™ Weight Adult Cat Food</t>
  </si>
  <si>
    <t>Arm &amp; Hammer Clump &amp; Seal Cat Litter - Clumping, Multi-Cat</t>
  </si>
  <si>
    <t>Box Ripped in half</t>
  </si>
  <si>
    <t>Freshpet® Dognation® Dog Treat - Natural, Grain Free, Turkey Bacon</t>
  </si>
  <si>
    <t>Purina® Beggin' Strips Dog Treat - Bacon</t>
  </si>
  <si>
    <t>Grreat Choice® Microfiber Hammock Car Seat Cover</t>
  </si>
  <si>
    <t>Top Fin® PF-L Silenstream Aquarium Filter Cartridges - Value Pack</t>
  </si>
  <si>
    <t>Thrive Reptile Terrarium Dome Lamp with Switch</t>
  </si>
  <si>
    <t>One broken</t>
  </si>
  <si>
    <t>Zoo Med Repti Fogger Reptile Terrarium Humidifier</t>
  </si>
  <si>
    <t>Thrive Essential Reptile Basking Spot Bulb</t>
  </si>
  <si>
    <t>All broken with return labels; uncertain if broken before or after return!</t>
  </si>
  <si>
    <t>CHI® Large Nail Clipper</t>
  </si>
  <si>
    <t>Petmate Cargo Kennel</t>
  </si>
  <si>
    <t>You Are Loved® Pride Rainbow Pet Cape</t>
  </si>
  <si>
    <t>Tapeworm Medicine Bayer for Dogs</t>
  </si>
  <si>
    <t>bb 08/21</t>
  </si>
  <si>
    <t>Top Paw® "Chili to My Cheese Fries" Pet Tee</t>
  </si>
  <si>
    <t>Top Paw® "Mermazing" Pet Dress</t>
  </si>
  <si>
    <t>Rubie's Halloween Wonder Woman 1984 Pet Costume</t>
  </si>
  <si>
    <t>Assorted other Pet Apparel and Costumes</t>
  </si>
  <si>
    <t>Purina One 30 lb bags assorted dog food</t>
  </si>
  <si>
    <t>Not expired; no active recall information online.</t>
  </si>
  <si>
    <t>Purina One 40 lb bags assorted dog food</t>
  </si>
  <si>
    <t>Hill's® Prescription Diet® Metabolic Weight Management Dog Food - Chicken</t>
  </si>
  <si>
    <t>Eukanuba Senior Dog Food - Chicken</t>
  </si>
  <si>
    <t>Nutro Wholesome Essentials Adult Dog Food - Natural, Chicken, Brown Rice &amp; Sweet Potato, Non-GMO</t>
  </si>
  <si>
    <t>Nutro Wholesome Essentials Adult Dog Food - Natural, Duck, Brown Rice &amp; Sweet Potato, Non-GMO</t>
  </si>
  <si>
    <t>Simply Nourish® Indoor Adult Cat Food - Chicken &amp; Oatmeal</t>
  </si>
  <si>
    <t>BB 05/10</t>
  </si>
  <si>
    <t>Rachael Ray™ Nutrish® Indoor Complete Cat Food - Natural, Chicken with Lentils &amp; Salmon Recipe</t>
  </si>
  <si>
    <t>Wellness® Complete Health Healthy Weight Small Breed Adult Dog Food - Natural, Turkey &amp; Brown Rice</t>
  </si>
  <si>
    <t>Slashed open</t>
  </si>
  <si>
    <t>Friskies® Gravy Swirlers Cat Food - Gravy, Chicken &amp; Salmon</t>
  </si>
  <si>
    <t>Purina Beneful Originals Adult Dog Food - Natural Salmon</t>
  </si>
  <si>
    <t>Precision Pet Products Cargo Kennel</t>
  </si>
  <si>
    <t>Bottom cracked open; wheels missing</t>
  </si>
  <si>
    <t>All Living Things® Seed &amp; Pellet Medley Parakeet Diet</t>
  </si>
  <si>
    <t>Whisker City Cat Tower Gray</t>
  </si>
  <si>
    <t>SHEBA® Perfect Portions Cat Food - Seafood, Variety Pack, 24ct</t>
  </si>
  <si>
    <t>Top Paw Small Life Jacket for Dogs</t>
  </si>
  <si>
    <t xml:space="preserve">Top Paw M-XL </t>
  </si>
  <si>
    <t>DC Batman Dress</t>
  </si>
  <si>
    <t>Top Paw Footwear</t>
  </si>
  <si>
    <t>Kong Storage Pocket Rope Leash</t>
  </si>
  <si>
    <t>Kong Removable Pouch Hands Free Leash</t>
  </si>
  <si>
    <t>Kong Padded Handle Traffic Leash</t>
  </si>
  <si>
    <t>Kong Rope Collar XL</t>
  </si>
  <si>
    <t>Kong Rope Collar M</t>
  </si>
  <si>
    <t>Kong Rope Collar S</t>
  </si>
  <si>
    <t>Kong Padded Collar XL</t>
  </si>
  <si>
    <t>Kong Padded Collar M</t>
  </si>
  <si>
    <t>Kong Padded Collar S</t>
  </si>
  <si>
    <t>Top Paw Step-in Harness XS</t>
  </si>
  <si>
    <t>Top Paw Step-in Harness M</t>
  </si>
  <si>
    <t>Top Paw Step-in Harness L</t>
  </si>
  <si>
    <t>Top Paw Adjustable Harness L</t>
  </si>
  <si>
    <t>Life, Skin, and Coat Dietary Supplement</t>
  </si>
  <si>
    <t>Kong Padded Harness M</t>
  </si>
  <si>
    <t>Top Paw No Pull Harness S</t>
  </si>
  <si>
    <t>Top Paw No Pull Harness M</t>
  </si>
  <si>
    <t>Top Paw Silicone Place Mat</t>
  </si>
  <si>
    <t>Top Paw Dog Bandana</t>
  </si>
  <si>
    <t>Thunder Shirt M</t>
  </si>
  <si>
    <t>Thunder Shirt L</t>
  </si>
  <si>
    <t>Thunder Shirt S</t>
  </si>
  <si>
    <t>Thunder Shirt XL</t>
  </si>
  <si>
    <t>Top Paw Seasonal Sock Footwear</t>
  </si>
  <si>
    <t>Top Paw Hairbows for Dogs</t>
  </si>
  <si>
    <t>Antler Fetch Toy</t>
  </si>
  <si>
    <t>Zoo Med Rock Heater</t>
  </si>
  <si>
    <t>Top Fin DIa Los Muertes Aquarium Decoration</t>
  </si>
  <si>
    <t xml:space="preserve">Top Fin Lost at Sea Aquarium Decoration </t>
  </si>
  <si>
    <t xml:space="preserve">TF Castle Decoration </t>
  </si>
  <si>
    <t>TF Color Changing Marine Mushroom Decor</t>
  </si>
  <si>
    <t>Glo Fish XL Dragon Aquarium Decor</t>
  </si>
  <si>
    <t>All Living Things (ALT) Tropical 18" Flourescent Bulb</t>
  </si>
  <si>
    <t>Bug Bites Pleco Formula</t>
  </si>
  <si>
    <t>Bug Bites Tropical Formula</t>
  </si>
  <si>
    <t>Bug Bites Goldfish Formula</t>
  </si>
  <si>
    <t>ALT Sisal Ball Small Animal Chew</t>
  </si>
  <si>
    <t>TP Halloween Cat Toys</t>
  </si>
  <si>
    <t xml:space="preserve">ALT Spring Bloom Cat Chews </t>
  </si>
  <si>
    <t>ALT Lolipop Chews</t>
  </si>
  <si>
    <t>ALT Nibble Cake Chews</t>
  </si>
  <si>
    <t>ALT Piece of Cake Chews</t>
  </si>
  <si>
    <t>Precision Analog Humidity Gauge</t>
  </si>
  <si>
    <t>TP North American Cat Nip</t>
  </si>
  <si>
    <t>Sentry Calming Diffuser Refill</t>
  </si>
  <si>
    <t>Pet Stages Cheese Chase Toy</t>
  </si>
  <si>
    <t>TP Creepy Cookies</t>
  </si>
  <si>
    <t>TP Blah Blah Blah Dress</t>
  </si>
  <si>
    <t>DC Batman costume</t>
  </si>
  <si>
    <t>DC Superman Costume</t>
  </si>
  <si>
    <t>TP Panda Costume</t>
  </si>
  <si>
    <t>TP Pumpkin Dress</t>
  </si>
  <si>
    <t>TP Sumo Costume</t>
  </si>
  <si>
    <t>TP Trick or Treat Shirt</t>
  </si>
  <si>
    <t>TP Halloween 2-piece Cat Toy</t>
  </si>
  <si>
    <t>TP Flamingo Hat</t>
  </si>
  <si>
    <t>TP Dino Costume</t>
  </si>
  <si>
    <t>TP Ruff Night Shirt</t>
  </si>
  <si>
    <t>Rubies Sunflower Costumes</t>
  </si>
  <si>
    <t>Rubies Hawaiian Shirt</t>
  </si>
  <si>
    <t>Rubies Llama Costume</t>
  </si>
  <si>
    <t>DC Batgirl</t>
  </si>
  <si>
    <t>Justice League Batman Costume</t>
  </si>
  <si>
    <t>Sentry Good Behavior Calming Drops</t>
  </si>
  <si>
    <t>FURminator® FURflex™ Sweeper Head</t>
  </si>
  <si>
    <t>Top Paw® By Conair® Slicker Pet Brush</t>
  </si>
  <si>
    <t>Whisker City Glac. Water Tearless Shampoo</t>
  </si>
  <si>
    <t>Essential Pet Tear Stain Remover 4 oz</t>
  </si>
  <si>
    <t>Licks Joint and Heart Omega Boost</t>
  </si>
  <si>
    <t>TP Halloween Cat Teaser With Add on Teasers</t>
  </si>
  <si>
    <t xml:space="preserve">GNC Pets Ultra Mega Shedding Formula Tablets 60 ct. </t>
  </si>
  <si>
    <t>Unexpired; Sell by 2021/2022</t>
  </si>
  <si>
    <t>GNC Pets Ultra Mega Multi-Vitamin Probiotic 120 ct.</t>
  </si>
  <si>
    <t>Unexpired; Sell by 2021/2023</t>
  </si>
  <si>
    <t>GNC Pets Ultra Mega Super Food Complex Hip and Joint 180 Ct.</t>
  </si>
  <si>
    <t>Expired 2019</t>
  </si>
  <si>
    <t>Essential Pet Alaska Salmon Oil 90 ct.</t>
  </si>
  <si>
    <t>Unexpired; Sell by 2021/2025</t>
  </si>
  <si>
    <t>Senior Licks Little Pet Gummies 45 ct.</t>
  </si>
  <si>
    <t>Unexpired; Sell by 2021/2026</t>
  </si>
  <si>
    <t>Grrreat Choice Metal Spinning Wheel Large</t>
  </si>
  <si>
    <t xml:space="preserve">Pet Stages Peekin Pals </t>
  </si>
  <si>
    <t>Ware Pet Products Kitty Play Cube</t>
  </si>
  <si>
    <t>Grrreat Choice Parakeet/Large Bird food</t>
  </si>
  <si>
    <t>Wellness® CORE® Reduced Fat Adult Dog Food - Natural, Grain Free 24 lb</t>
  </si>
  <si>
    <t>Royal Canin Skin Support</t>
  </si>
  <si>
    <t>Great Choice® Retractable + Reflective Tape Dog Leash</t>
  </si>
  <si>
    <t>SLASHED, cut in half</t>
  </si>
  <si>
    <t>Petlinks® Roaming Runners™ Mouse Cat Toy</t>
  </si>
  <si>
    <t>KONG® Comfort Padded Dog Harness</t>
  </si>
  <si>
    <t>Hill's Science Diet Adult 7+ Small Bites</t>
  </si>
  <si>
    <t>Royal Canin Renal Support</t>
  </si>
  <si>
    <t>Rachael Ray Nutrish Chicken and Brown Rice</t>
  </si>
  <si>
    <t>Hill's Science Diet Large Breed Adult</t>
  </si>
  <si>
    <t>Whole Earth Farms Grain Free Small Breed Recipe</t>
  </si>
  <si>
    <t>Money Wasted</t>
  </si>
  <si>
    <t>Wexford Pink Erasers</t>
  </si>
  <si>
    <t>Nutrish Dog Food 56.0 oz</t>
  </si>
  <si>
    <t>Nice Dark Chocolate Covered Almond</t>
  </si>
  <si>
    <t>Sabra Pretzel and Hummus</t>
  </si>
  <si>
    <t>Total Items Thrown Away</t>
  </si>
  <si>
    <t>Sabra Veggie Straw and Guac</t>
  </si>
  <si>
    <t>Nature Valley Crunchy Granola Bars</t>
  </si>
  <si>
    <t>Oral B Glide Floss 3-pack</t>
  </si>
  <si>
    <t>Five Hour Energy 2-pack</t>
  </si>
  <si>
    <t>Futuro Wrist Brace</t>
  </si>
  <si>
    <t>Plush Mickey</t>
  </si>
  <si>
    <t>American Greetings Holiday Gift Bag With Tissue Paper</t>
  </si>
  <si>
    <t>American Greetings Christmas Wrapping Paper Singles</t>
  </si>
  <si>
    <t>Nothing (seasonal)</t>
  </si>
  <si>
    <t>American Greetings Holiday Wrapping Paper Singles</t>
  </si>
  <si>
    <t>American Greetings Christmas Wrapping Paper Doubles</t>
  </si>
  <si>
    <t>American Greetings Wrapping Paper Triples</t>
  </si>
  <si>
    <t>Papyrus Holiday Wrapping Paper</t>
  </si>
  <si>
    <t>Papyrus Christmas Wrapping Paper</t>
  </si>
  <si>
    <t>American Greetings Holiday Wrapping Paper</t>
  </si>
  <si>
    <t xml:space="preserve">Slashed </t>
  </si>
  <si>
    <t>American Greetings Christmas Wrapping Paper</t>
  </si>
  <si>
    <t>American Greetings Wrapping Paper Doubles</t>
  </si>
  <si>
    <t>American Greetings Robe Boxes</t>
  </si>
  <si>
    <t>American Greetings Gift Bag Large</t>
  </si>
  <si>
    <t>American Greetings Gift Bag Small</t>
  </si>
  <si>
    <t>Papyrus Penguin Felt Gift Bag</t>
  </si>
  <si>
    <t>Papyrus Gift Bow</t>
  </si>
  <si>
    <t>Glittering Gold Icons Boxed Christmas Cards (Set of 8)</t>
  </si>
  <si>
    <t>AG PREMIUM GOLD LETTERING TREE SEASON'S GREETINGS BOXED CARDS AND GOLD FOIL-LINED WHITE ENVELOPES, 14-COUNT</t>
  </si>
  <si>
    <t>AG CHRISTMAS GIFT CARD HOLDER BOXED CARDS AND WHITE ENVELOPES, 8-COUNT</t>
  </si>
  <si>
    <t>AG CHURCH CHRISTMAS BOXED CARDS, 14 COUNT</t>
  </si>
  <si>
    <t>AG SNOWY CHURCH CHRISTMAS BOXED CARDS, 14 COUNT</t>
  </si>
  <si>
    <t>Happy Holidays Lettering Boxed Holiday Cards (set of 16)</t>
  </si>
  <si>
    <t>Whimsy Tree with Gifts Boxed Holiday Cards (Set of 16)</t>
  </si>
  <si>
    <t>Papyrus Christmas Carols Boxed, Holiday Tree Under Moon (set of 14)</t>
  </si>
  <si>
    <t>Papyrus Holiday Cards Boxed Hanging Glitter Snowflakes (ser of 12)</t>
  </si>
  <si>
    <t>Papyrus Holiday Cards Boxed All Is Calm (set of 12)</t>
  </si>
  <si>
    <t>Papyrus Holiday Cards Money Holders Boxed Snowy Metallic and Glitter Holiday Trees (set of 16)</t>
  </si>
  <si>
    <t>Papyrus Holiday Cards Boxed Happy Holidays (set of 14)</t>
  </si>
  <si>
    <t>Papyrus Holiday Cards Boxed Reindeer with Wreath (set of 14)</t>
  </si>
  <si>
    <t>AG Traditional Assorted Christmas Cards, 20 Count</t>
  </si>
  <si>
    <t>AG Gold Glitted Christmas Tree Religious Boxed Cards, 12 Count</t>
  </si>
  <si>
    <t>Papyrus Holiday Cards Boxed Traditional Sleigh Boxed Christmas Cards (set of 14))</t>
  </si>
  <si>
    <t>Papyrus Holiday Cards Boxed Christmas Angel of Peace (set of 16)</t>
  </si>
  <si>
    <t>AG Forest Animals and Tree Season's Greetings Boxed, 12 Count</t>
  </si>
  <si>
    <t>AG Santa cuddling Puppy, 14 count</t>
  </si>
  <si>
    <t>AG Deluxe Chalkboard Christmas Boxed, 14 Count</t>
  </si>
  <si>
    <t>AG Bright Christmas Tree Boxed, 12 Count</t>
  </si>
  <si>
    <t>AG Assorted Christmas Cards</t>
  </si>
  <si>
    <t>Papyrus Holiday Cards Boxed, Assorted Small (set of 20)</t>
  </si>
  <si>
    <t>Cafe Bistro and Lindt Valentines gift with mug</t>
  </si>
  <si>
    <t>Broken Mugs</t>
  </si>
  <si>
    <t>Dawn Ultra 19.4 oz</t>
  </si>
  <si>
    <t>Partially empty (mostly full)</t>
  </si>
  <si>
    <t>Dawn Ultra 40 Oz</t>
  </si>
  <si>
    <t>Seventh Generation 25 oz</t>
  </si>
  <si>
    <t>Skinny Pop 4.4 oz</t>
  </si>
  <si>
    <t>Nothing--bags slashed</t>
  </si>
  <si>
    <t>Vita Coco 14 oz</t>
  </si>
  <si>
    <t>Lays 2 3/4 oz</t>
  </si>
  <si>
    <t>Nothing--bag slashed</t>
  </si>
  <si>
    <t>Nice Veggie Straws 7 oz</t>
  </si>
  <si>
    <t xml:space="preserve">Lite &amp; Fit Greek Yogurt </t>
  </si>
  <si>
    <t>Stay On Satin Night Cap</t>
  </si>
  <si>
    <t>Dashing Mini Punching Bag</t>
  </si>
  <si>
    <t>Dashing Beverage Holder</t>
  </si>
  <si>
    <t>Dashing Air Soccer</t>
  </si>
  <si>
    <t>Dashing IQ Puzzles</t>
  </si>
  <si>
    <t>Dashing Battle Game</t>
  </si>
  <si>
    <t>Christmas Ornaments (Santa and Gnomish Elf)</t>
  </si>
  <si>
    <t xml:space="preserve">Christmas White Stockings </t>
  </si>
  <si>
    <t>Ornament Hooks</t>
  </si>
  <si>
    <t>Happy Holidays Holiday Calendar</t>
  </si>
  <si>
    <t>Simple Pleasures Holly Jolly Nail Sticker Sets</t>
  </si>
  <si>
    <t>Simple Pleasures Fa-La-La-La-La Cosmetics Blender</t>
  </si>
  <si>
    <t>Happy Holidays Bristol Tree</t>
  </si>
  <si>
    <t>Happy Holidays Silver Tinsel</t>
  </si>
  <si>
    <t>Cadbury Mini Holiday Eggs</t>
  </si>
  <si>
    <t>Papyrus Tissue Paper</t>
  </si>
  <si>
    <t>Nothing. Something from the trash leaked into the package.</t>
  </si>
  <si>
    <t>Papyrus Holiday Gift Bags Assorted</t>
  </si>
  <si>
    <t>Rainbow Dreams Reversible Plush</t>
  </si>
  <si>
    <t>Dino Straws</t>
  </si>
  <si>
    <t>Unicorn Straws</t>
  </si>
  <si>
    <t>Rainbow Dreams Putty (2-ct)</t>
  </si>
  <si>
    <t>Harry Potter (HP) Jelly Slugs</t>
  </si>
  <si>
    <t>HP Chocolate Frogs</t>
  </si>
  <si>
    <t>HP Bertie Bott's Every Flavor Beans</t>
  </si>
  <si>
    <t>HP Magical Creatures Mystery Cube</t>
  </si>
  <si>
    <t>HP Collectible Wand 4 in with stand</t>
  </si>
  <si>
    <t>Nice Dark Chocolate Covered Almonds</t>
  </si>
  <si>
    <t>L.A. Color Plum</t>
  </si>
  <si>
    <t>Odds and Ends Coin Purse</t>
  </si>
  <si>
    <t>Duke Cannon Bar Soap</t>
  </si>
  <si>
    <t>A Little Something "Let's Get Fizzical"</t>
  </si>
  <si>
    <t>Pet Shoppe Dog Step With Cover</t>
  </si>
  <si>
    <t>1-wick candle</t>
  </si>
  <si>
    <t>Toy Wonders Collectible Cars</t>
  </si>
  <si>
    <t>American Greeting Cristmas Wrapping Paper 25 ft²</t>
  </si>
  <si>
    <t>American Greeting Holiday Wrapping Paper</t>
  </si>
  <si>
    <t>American Greeting Christmas Wrapping Paper</t>
  </si>
  <si>
    <t>American Greeting Double Roll Wrapping Paper</t>
  </si>
  <si>
    <t>Papyrus Wrapping Paper</t>
  </si>
  <si>
    <t>Fage Yogurt Flavored</t>
  </si>
  <si>
    <t>Nothing. (Exp. Dates from 2/24/20--3/5/20)</t>
  </si>
  <si>
    <t>Fage Yogurt Plain</t>
  </si>
  <si>
    <t>Half and Half</t>
  </si>
  <si>
    <t>Nothing (Exp. Date 2/23/20)</t>
  </si>
  <si>
    <t>PayDay</t>
  </si>
  <si>
    <t>Dashing Muffin Top Baking Cups</t>
  </si>
  <si>
    <t>Dashing IQ Puzzle</t>
  </si>
  <si>
    <t>Over the Moon Styro Sludge</t>
  </si>
  <si>
    <t>Over the Moon Light-Up Glow Slime</t>
  </si>
  <si>
    <t>Over the Moon Jumbo Character Slime</t>
  </si>
  <si>
    <t>Dozen Roses</t>
  </si>
  <si>
    <t>Less pretty than the replacement roses</t>
  </si>
  <si>
    <t>Roses Suprise Bouqet</t>
  </si>
  <si>
    <t>Less pretty than the replacement bouqet</t>
  </si>
  <si>
    <t xml:space="preserve">Oral Pain Relief Liquid </t>
  </si>
  <si>
    <t>Expired 01-02/2019</t>
  </si>
  <si>
    <t>Infant D3 drops</t>
  </si>
  <si>
    <t>Expired 2018</t>
  </si>
  <si>
    <t>Orajel Pain Relief (Teething)</t>
  </si>
  <si>
    <t>1 good, 6 expired.</t>
  </si>
  <si>
    <t>Lubricant Eye Drops</t>
  </si>
  <si>
    <t>Nothing. Expire 01/2020</t>
  </si>
  <si>
    <t>11 x 14 Canvas Frame</t>
  </si>
  <si>
    <t>Water Damage to Packaging, Contents Fine</t>
  </si>
  <si>
    <t>11 1/2 x 13 1/2 Picture Frame</t>
  </si>
  <si>
    <t>16 x 20 Canvas Frame</t>
  </si>
  <si>
    <t>Soy Wooden Wick Candle</t>
  </si>
  <si>
    <t>Kickass Makeup</t>
  </si>
  <si>
    <t>"Try Me"</t>
  </si>
  <si>
    <t>Large Orchid</t>
  </si>
  <si>
    <t>Dead (They obviously weren't caring for it)</t>
  </si>
  <si>
    <t>Nice Eggs Dozen</t>
  </si>
  <si>
    <t>Unbroken, Unexpired.</t>
  </si>
  <si>
    <t>Robe Boxes</t>
  </si>
  <si>
    <t>Slashed; out of season</t>
  </si>
  <si>
    <t>American Greeting Wedding Card</t>
  </si>
  <si>
    <t>American Greeting Anniversary Card</t>
  </si>
  <si>
    <t>AG Anniversary Card</t>
  </si>
  <si>
    <t>AG Valentine Card</t>
  </si>
  <si>
    <t>Papyrus Feathers &amp; Florals Valentine Card</t>
  </si>
  <si>
    <t>American Greeting Chinese New Year Card Individual</t>
  </si>
  <si>
    <t>American Greeting Chinese New Year Card Set (6)</t>
  </si>
  <si>
    <t>Slashed; all of them</t>
  </si>
  <si>
    <t>American Greeting Chinese NY Prosperity Money Holders (8)</t>
  </si>
  <si>
    <t>Grease Free Halloween Face Makeup</t>
  </si>
  <si>
    <t>Nothing (Holiday)</t>
  </si>
  <si>
    <t>Pumpkin Saw</t>
  </si>
  <si>
    <t>All-in-one Carving Kit</t>
  </si>
  <si>
    <t>Pumpkin Carving Kit</t>
  </si>
  <si>
    <t>Halloween Goodie Bags 16 ct</t>
  </si>
  <si>
    <t>Individual Twizzler packets</t>
  </si>
  <si>
    <t>Individual Jelly Bean packets 38 ct</t>
  </si>
  <si>
    <t>Squishy Stress Skull Toy</t>
  </si>
  <si>
    <t>Light up squishy stress toy pumpkin</t>
  </si>
  <si>
    <t>Reese's Peanut Butter Pumpkins</t>
  </si>
  <si>
    <t>Brach's Autumn Harvest Candy Corn</t>
  </si>
  <si>
    <t>Brach's Caramel Candy Corn</t>
  </si>
  <si>
    <t>Brach's Candy Corn</t>
  </si>
  <si>
    <t>Brach's 2.5 lb bag Candy Corn</t>
  </si>
  <si>
    <t>Tulips</t>
  </si>
  <si>
    <t>Papyrus Star Wars Wrapping Paper</t>
  </si>
  <si>
    <t>Papyrus Holiday Gift Bag</t>
  </si>
  <si>
    <t>American Greeting Large Striped Holiday Gift Bag</t>
  </si>
  <si>
    <t>AG Holiday Gift Bag with Tissue Paper</t>
  </si>
  <si>
    <t>AG Plaid Gift Bag</t>
  </si>
  <si>
    <t>AG Christmas Tree Gift Bag</t>
  </si>
  <si>
    <t>AG Polka Dot Holiday Gift Bag</t>
  </si>
  <si>
    <t>AG Frosty the Snowman Gift Bag</t>
  </si>
  <si>
    <t>AG Merry and Bright Gift Bag</t>
  </si>
  <si>
    <t>AG Santa Blue Gift Bag</t>
  </si>
  <si>
    <t>AG Merry Christmas Gift Bag</t>
  </si>
  <si>
    <t>AG Snowman Gift Bag</t>
  </si>
  <si>
    <t>AG Santa Green Gift Bag</t>
  </si>
  <si>
    <t>AG Santa and Snowman Gift Bag</t>
  </si>
  <si>
    <t>AG Joy Holiday Gift Bag</t>
  </si>
  <si>
    <t>AG Snowflakes Gift Bag</t>
  </si>
  <si>
    <t>AG Ho Ho Ho Gift Bag</t>
  </si>
  <si>
    <t>AG Bottle Gift Bag</t>
  </si>
  <si>
    <t>AG Church "Season's Greetings" Gift Bag</t>
  </si>
  <si>
    <t>AG Holiday Colors Tissue Paper (8-pack)</t>
  </si>
  <si>
    <t>Papyrus Holiday Cart Set (8 ct)</t>
  </si>
  <si>
    <t>Papyrus Rainbow Card</t>
  </si>
  <si>
    <t>Papyrus Bucket with Pinwheel card</t>
  </si>
  <si>
    <t>Papyrus popsicle card</t>
  </si>
  <si>
    <t>Happy Birthday with Fruit Balloons card</t>
  </si>
  <si>
    <t>Papyrus YAS card</t>
  </si>
  <si>
    <t>Papyrus Blowfish Card</t>
  </si>
  <si>
    <t>Papyrus Birthday Cake Card</t>
  </si>
  <si>
    <t>Papyrus Dasies Card</t>
  </si>
  <si>
    <t>Papyrus Coral Card</t>
  </si>
  <si>
    <t>Papyrus Coconut Drink</t>
  </si>
  <si>
    <t>Papyrus Floatie Card</t>
  </si>
  <si>
    <t>Papyrus Puzzle Card</t>
  </si>
  <si>
    <t>Papyrus Baseball bat Card</t>
  </si>
  <si>
    <t>Papyrus Hello Kitty Card</t>
  </si>
  <si>
    <t>Papyrus Man Buried in Beach Sand Card</t>
  </si>
  <si>
    <t>Papyrus Heart in the Sand</t>
  </si>
  <si>
    <t>Papyrus sand dollar card</t>
  </si>
  <si>
    <t>Papyrus Turtle Card</t>
  </si>
  <si>
    <t>Papyrus Square Flower Card</t>
  </si>
  <si>
    <t>Papyrus Square Butterfly</t>
  </si>
  <si>
    <t>Papyrus whale card</t>
  </si>
  <si>
    <t>Papyrus treat yo self card</t>
  </si>
  <si>
    <t>Papyrus Party Llama Card</t>
  </si>
  <si>
    <t>Papyrus Palm Trees Card</t>
  </si>
  <si>
    <t>Papyrus Beach Bungalo Card</t>
  </si>
  <si>
    <t>Poptart Bites</t>
  </si>
  <si>
    <t>Hostess Donettes 10.75 oz</t>
  </si>
  <si>
    <t>Slashed, dumped into bag.</t>
  </si>
  <si>
    <t>Triscuit</t>
  </si>
  <si>
    <t>Smile and Save Cookies</t>
  </si>
  <si>
    <t>Kit Kat snack mix</t>
  </si>
  <si>
    <t>Reese's snack mix</t>
  </si>
  <si>
    <t>Flipz snack mix</t>
  </si>
  <si>
    <t>Brookside 21 oz</t>
  </si>
  <si>
    <t>Bark thins 4.7 oz</t>
  </si>
  <si>
    <t>M&amp;M 2 lb 10 oz</t>
  </si>
  <si>
    <t>York peppermint patties 2 lb 3 oz</t>
  </si>
  <si>
    <t>Twix 4.5 oz</t>
  </si>
  <si>
    <t>Milky Way 8.9 oz</t>
  </si>
  <si>
    <t>Lindt 15 oz</t>
  </si>
  <si>
    <t>Hershey's nuggets 1 lb 7 oz</t>
  </si>
  <si>
    <t>Brach's chocolate creations 8 oz</t>
  </si>
  <si>
    <t>Reese's crunchers 6.1 oz</t>
  </si>
  <si>
    <t>Snickers squares 7.7 oz</t>
  </si>
  <si>
    <t>Lindt assorted truffles 5.1 oz</t>
  </si>
  <si>
    <t>dove 5 oz</t>
  </si>
  <si>
    <t>Reese's 2 lb 5 oz</t>
  </si>
  <si>
    <t>M&amp;M 1 lb 6 oz</t>
  </si>
  <si>
    <t>Hershey's kisses 1 lb</t>
  </si>
  <si>
    <t>Hershey's kisses 10.6 oz</t>
  </si>
  <si>
    <t>M&amp;M 5.5 oz</t>
  </si>
  <si>
    <t>Hershey's kisses 9.6 oz</t>
  </si>
  <si>
    <t>York mini 7.6 oz</t>
  </si>
  <si>
    <t>Rolo unwrapped</t>
  </si>
  <si>
    <t>Ghiradelli sea salt almond bar 1</t>
  </si>
  <si>
    <t xml:space="preserve">Almond joy snack mix </t>
  </si>
  <si>
    <t xml:space="preserve">M&amp;M 10 oz </t>
  </si>
  <si>
    <t>Lindt sea salt bar 90 pc chocolate mix</t>
  </si>
  <si>
    <t>Dove 7.6 oz</t>
  </si>
  <si>
    <t>Dove 8.46 oz</t>
  </si>
  <si>
    <t>nestle 35 oz assorted minis</t>
  </si>
  <si>
    <t>Snickers Maple Butter 7.7 oz</t>
  </si>
  <si>
    <t>Peanut m&amp;m 19.2 oz</t>
  </si>
  <si>
    <t>Peanut m&amp;m 10.7 oz</t>
  </si>
  <si>
    <t>Hershey's 10.8 oz</t>
  </si>
  <si>
    <t>Hershey's 1 lb 9 oz</t>
  </si>
  <si>
    <t>Dark chocolate m&amp;m 10.10 oz</t>
  </si>
  <si>
    <t>Coffee m&amp;m 9.6 oz</t>
  </si>
  <si>
    <t>Hershey's 10 oz</t>
  </si>
  <si>
    <t>Peanut Butter m&amp;m 2 lb 6 oz</t>
  </si>
  <si>
    <t>Kit Kat snack size 10.78 oz</t>
  </si>
  <si>
    <t>Hazelnut spread m&amp;m 8.3 oz</t>
  </si>
  <si>
    <t>Kit Kat mini 10.1 oz</t>
  </si>
  <si>
    <t>Dark Hershey's 10 oz</t>
  </si>
  <si>
    <t>Twix mini 9.7 oz</t>
  </si>
  <si>
    <t>Almond joy 11.3 oz</t>
  </si>
  <si>
    <t>M&amp;m fun size 10.57 oz</t>
  </si>
  <si>
    <t>Snickers mini 9.7 oz</t>
  </si>
  <si>
    <t>Snickers grab and go 4.7 oz</t>
  </si>
  <si>
    <t>Payday 11.6</t>
  </si>
  <si>
    <t>M&amp;m bar</t>
  </si>
  <si>
    <t>Some of the bars were "broken"</t>
  </si>
  <si>
    <t>Mars mini favorites 16 oz</t>
  </si>
  <si>
    <t>Assorted Reese's and Kit Kat snack mixes</t>
  </si>
  <si>
    <t>Dove 5 oz cashews</t>
  </si>
  <si>
    <t xml:space="preserve">Rolo unwrapped </t>
  </si>
  <si>
    <t>Fleet Saline Enema 2 pack</t>
  </si>
  <si>
    <t>Nothing; Box opened (safety seals still in tact)</t>
  </si>
  <si>
    <t>Walgreens Knee Support</t>
  </si>
  <si>
    <t>Nothing; box opened</t>
  </si>
  <si>
    <t>Ritz Crackers</t>
  </si>
  <si>
    <t>Maruchan Instant Lunch</t>
  </si>
  <si>
    <t>Dented; seals still in tact</t>
  </si>
  <si>
    <t>Boom Chica Pop7 oz</t>
  </si>
  <si>
    <t>Nova Max Ketone Test Strips 10 pc.</t>
  </si>
  <si>
    <t>Argan oil of morocco shampoo</t>
  </si>
  <si>
    <t>Loreal Lumi Glotion</t>
  </si>
  <si>
    <t>Multicultural Curls</t>
  </si>
  <si>
    <t>Palmolive ultra strength dish soap 20 oz</t>
  </si>
  <si>
    <t xml:space="preserve">Master Lock </t>
  </si>
  <si>
    <t>U by Kotex Thong Pantiliners Unscented 50 ct</t>
  </si>
  <si>
    <t>Eucerin Intensive Repair Lotion</t>
  </si>
  <si>
    <t>Walgreens Cold, Flu, and Sore Throat Medicine</t>
  </si>
  <si>
    <t>Ghiradelli Squares 5.32 oz</t>
  </si>
  <si>
    <t>Nothing; opened, individually wrapped</t>
  </si>
  <si>
    <t>Umbrella Black</t>
  </si>
  <si>
    <t>Apple 5W USB Adapter</t>
  </si>
  <si>
    <t>Nothing; brand new</t>
  </si>
  <si>
    <t>Apple 2m lightning to USB cable</t>
  </si>
  <si>
    <t>Nothing; opened</t>
  </si>
  <si>
    <t>iHip Dual Type-C &amp; USB Wall Charger</t>
  </si>
  <si>
    <t>Walgreens Heat Therapy Patches</t>
  </si>
  <si>
    <t>Align Probiotic</t>
  </si>
  <si>
    <t>Renuzit Air Freshners</t>
  </si>
  <si>
    <t>Cracked; doesn't affect use</t>
  </si>
  <si>
    <t>Cepacol Extra Strength</t>
  </si>
  <si>
    <t>Sore throat &amp; Cough Lozenges</t>
  </si>
  <si>
    <t>Wet'N'Wild Dewy Lumineux</t>
  </si>
  <si>
    <t>Love Charm the Perfect Legging High Waisted Perfomance</t>
  </si>
  <si>
    <t>Ear Warmers</t>
  </si>
  <si>
    <t>Hearing Aid Batteries size 10 16-ct</t>
  </si>
  <si>
    <t>Magnum 3-ct</t>
  </si>
  <si>
    <t>Xyzal Allergy 24 hr</t>
  </si>
  <si>
    <t>Starburst Gummies</t>
  </si>
  <si>
    <t>D3 Dietary Supplement</t>
  </si>
  <si>
    <t>Natrol Melatonin</t>
  </si>
  <si>
    <t>Z-Grip Ballpoint Pens</t>
  </si>
  <si>
    <t>iHip Type-C Cable</t>
  </si>
  <si>
    <t>Werther Original Caramel Hard Candies</t>
  </si>
  <si>
    <t>Dixie Everyday Cups</t>
  </si>
  <si>
    <t>Compact Tampons</t>
  </si>
  <si>
    <t>Stacy's Pita Chips</t>
  </si>
  <si>
    <t>SweetTarts Ropes Bites</t>
  </si>
  <si>
    <t>Pedialyte Freezer Pops</t>
  </si>
  <si>
    <t>U by Kotex Sleek Tampons Super</t>
  </si>
  <si>
    <t>Old Fashioned Pies</t>
  </si>
  <si>
    <t>Patriot Candles Cozy Home Candle Fireside</t>
  </si>
  <si>
    <t>Roses Dozen</t>
  </si>
  <si>
    <t>Nothinng</t>
  </si>
  <si>
    <t>Baby Bouquet Roses</t>
  </si>
  <si>
    <t>Small Orchids</t>
  </si>
  <si>
    <t>Dead; lack of care in store</t>
  </si>
  <si>
    <t>Hostess Bread Loaves</t>
  </si>
  <si>
    <t>Hostess Donettes</t>
  </si>
  <si>
    <t>Best By 2/7/20</t>
  </si>
  <si>
    <t>Suave Men Shampoo and Conditioner</t>
  </si>
  <si>
    <t>Dumped into bag</t>
  </si>
  <si>
    <t xml:space="preserve">Extra Refreshers 40-pc </t>
  </si>
  <si>
    <t>Nothing. Literally nothing; bb date 07/20</t>
  </si>
  <si>
    <t>Peanut m&amp;m 3.27 share size</t>
  </si>
  <si>
    <t>Nothing bb 1/20</t>
  </si>
  <si>
    <t>Pureed fruit apple sauce</t>
  </si>
  <si>
    <t xml:space="preserve">Wet n wild max volume mascara </t>
  </si>
  <si>
    <t>Mars Bars mix 16 oz</t>
  </si>
  <si>
    <t>Hershey's Kisses Share Size 10 oz</t>
  </si>
  <si>
    <t xml:space="preserve">Lifesaver Mints </t>
  </si>
  <si>
    <t>Sour Patch Ice Cream</t>
  </si>
  <si>
    <t>Eucerin</t>
  </si>
  <si>
    <t>Hershey's share size (10.8 oz)</t>
  </si>
  <si>
    <t>Slashed—poured into bag</t>
  </si>
  <si>
    <t>Hershey's share size (9.6 oz)</t>
  </si>
  <si>
    <t>Domino Sugar 4 lbs</t>
  </si>
  <si>
    <t>Crest Notably White White Strips</t>
  </si>
  <si>
    <t>Nice string cheese</t>
  </si>
  <si>
    <t>Nothing. Literally nothing. Unexpired.</t>
  </si>
  <si>
    <t>Ensure 6 pack</t>
  </si>
  <si>
    <t>Russell Stover Bagged Chocolates Sugar Free Pecan Delight</t>
  </si>
  <si>
    <t>Beveled Rim 1 Wick Candle</t>
  </si>
  <si>
    <t>Glass chipped</t>
  </si>
  <si>
    <t>Jack Links Beef Sausage 4 oz</t>
  </si>
  <si>
    <t>Old Wisconsin Turkey Sausage Bites 4 oz</t>
  </si>
  <si>
    <t>Tillamook Original Snack Sticks 10 oz</t>
  </si>
  <si>
    <t>Jack Links Teriyaki Beef Jerky 2.85 oz</t>
  </si>
  <si>
    <t>Jack Links Extra Tednder Beef Jerky 2.85 oz</t>
  </si>
  <si>
    <t>Jack Links Peppered Beef Jerky 2.85 oz</t>
  </si>
  <si>
    <t>Duke's 5 oz Sausages</t>
  </si>
  <si>
    <t>Nice Original Jerky 10 oz</t>
  </si>
  <si>
    <t>M&amp;M Hazelnut 1.7 oz</t>
  </si>
  <si>
    <t>M&amp;M Peanut 1.7 oz</t>
  </si>
  <si>
    <t>Russel Stover Marshmallow Heart</t>
  </si>
  <si>
    <t>Ferrero Rocher Hollow Milk Chocolate and Hazelnut Heart</t>
  </si>
  <si>
    <t>Ferrero Rocher Assorted Truffle Collection Heart (24 pc)</t>
  </si>
  <si>
    <t>Ferrero Rocher Heart with Hazel Nut Chocolates (24pc)</t>
  </si>
  <si>
    <t>Hershey's Giant 7oz Kiss</t>
  </si>
  <si>
    <t>Ferrero Rocher Plastic Heart with Assorted Chocolates</t>
  </si>
  <si>
    <t>No7 Lift and Luminate Triple Action Skincare System Kit</t>
  </si>
  <si>
    <t>No.7 Restore and Renew Face and Neck</t>
  </si>
  <si>
    <t>No.7 Stay Perfect Foundation</t>
  </si>
  <si>
    <t>No.7 Lift and Luminate Triple Action Day Serum</t>
  </si>
  <si>
    <t>Neutrogena Skin Cleaning Blemish Concealer .05 oz</t>
  </si>
  <si>
    <t>Neutrogena Healthy Skin Enhancer with Sunscreen 1 oz</t>
  </si>
  <si>
    <t>Nasacort 24 hour Spray .37 oz</t>
  </si>
  <si>
    <t>Wet'n'Wild Retractable Eye Liner</t>
  </si>
  <si>
    <t>Chapstick Total Hydration Moisture + Tint</t>
  </si>
  <si>
    <t>Maybeline Fit Me Shine Free Balance Foundation</t>
  </si>
  <si>
    <t xml:space="preserve">Elf Mineral Pearls </t>
  </si>
  <si>
    <t>Hershey's with Almonds</t>
  </si>
  <si>
    <t>Nothing. BB 03/20</t>
  </si>
  <si>
    <t>Hershey's Gold Caramelized Creme, Peanuts and Pretzels</t>
  </si>
  <si>
    <t>Nothing BB 02/20</t>
  </si>
  <si>
    <t>Snickers</t>
  </si>
  <si>
    <t>Snickers Almond</t>
  </si>
  <si>
    <t>Nothing BB 03/20</t>
  </si>
  <si>
    <t>Lecithin 200 softgels</t>
  </si>
  <si>
    <t>Nature Made Fish Oil 250 Softgels</t>
  </si>
  <si>
    <t>BB 2/20</t>
  </si>
  <si>
    <t>Nature Made Fish Oil 200 Softgels</t>
  </si>
  <si>
    <t>BB 2/21</t>
  </si>
  <si>
    <t>Nature Made Fish Oil 120 Softgels</t>
  </si>
  <si>
    <t>BB 2/22</t>
  </si>
  <si>
    <t>Nature Made Sam-E Complete 60 Tablets</t>
  </si>
  <si>
    <t>Nature Made CholestOff 120 Tablets</t>
  </si>
  <si>
    <t>Gerber Soft Baked Grain Bites</t>
  </si>
  <si>
    <t>Fridababy MediFrida Accu-Dose Pacifier</t>
  </si>
  <si>
    <t>American Greetings Six Valentine's Day Cards</t>
  </si>
  <si>
    <t>AG Six Cards with 2 Unique Designs</t>
  </si>
  <si>
    <t>Recycled Paper Greetings Great Value Eight Valentine's Day Cards</t>
  </si>
  <si>
    <t>AG Valentine's Day Card, A Valentine For My Wife</t>
  </si>
  <si>
    <t>AG Valentine's Day Card, A Good Man</t>
  </si>
  <si>
    <t>AG Valentine's Day Card, I Just Can't</t>
  </si>
  <si>
    <t>AG Valentine's Day Card, Our First</t>
  </si>
  <si>
    <t>AG Valentine's Day Card, For My Sexy Wife</t>
  </si>
  <si>
    <t>AG Valentine's Day Card, I Pray For You</t>
  </si>
  <si>
    <t>AG Valentine's Day Card, The Moment I Met You</t>
  </si>
  <si>
    <t>AG Valentine's Day Card, Even When We Are Apart</t>
  </si>
  <si>
    <t>AG Valentine's Day Card, Porcupine</t>
  </si>
  <si>
    <t>AG Valentine's Day Card, All My Heart</t>
  </si>
  <si>
    <t>AG Valentine's Day Card, I Want to Share</t>
  </si>
  <si>
    <t>AG Valentine's Day Card, I Love You Son</t>
  </si>
  <si>
    <t>AG Valentine's Day Card, From Our Home to Yours</t>
  </si>
  <si>
    <t>AG Valentine's Day Card, Happy Valentine's Day</t>
  </si>
  <si>
    <t>AG Valentine's Day Card, You're the Woman</t>
  </si>
  <si>
    <t>AG Valentine's Day Card, Crazy Party of Two</t>
  </si>
  <si>
    <t>AG Valentine's Day Card, My Beautiful Wife</t>
  </si>
  <si>
    <t>AG Valentine's Day Card, Being with You</t>
  </si>
  <si>
    <t>AG Valentine's Day Card, Balancing Act</t>
  </si>
  <si>
    <t>AG Valentine's Day Card, Stop!</t>
  </si>
  <si>
    <t>AG Valentine's Day Card, You're the Parents...</t>
  </si>
  <si>
    <t>AG Valentine's Day Card, Queen of my Heart</t>
  </si>
  <si>
    <t>AG Valentine's Day Card, I Love My Husband</t>
  </si>
  <si>
    <t>AG Valentine's Day Card, Sending you all the xoxo</t>
  </si>
  <si>
    <t>AG Valentine's Day Card, To the man I Love</t>
  </si>
  <si>
    <t>AG Valentine's Day Card, Squirrel</t>
  </si>
  <si>
    <t>AG Valentine's Day Card, My Love...</t>
  </si>
  <si>
    <t>AG Valentine's Day Card, My Blessing</t>
  </si>
  <si>
    <t>AG Valentine's Day Card, My Wife Arrows</t>
  </si>
  <si>
    <t>AG Valentine's Day Card, Good Heart</t>
  </si>
  <si>
    <t>AG Valentine's Day Card, My Husband</t>
  </si>
  <si>
    <t>AG Valentine's Day Card, Pop Card</t>
  </si>
  <si>
    <t xml:space="preserve">AG 75 Valentine's Stickers </t>
  </si>
  <si>
    <t>AG 32 Valentine's Stickers</t>
  </si>
  <si>
    <t>AG 84 Valentine's Stickers</t>
  </si>
  <si>
    <t>Guinness 6-pack</t>
  </si>
  <si>
    <t>Modelo</t>
  </si>
  <si>
    <t>Brooklyn Brewery Winter Stout</t>
  </si>
  <si>
    <t>Rolling Rock 25 oz</t>
  </si>
  <si>
    <t xml:space="preserve">PayDay </t>
  </si>
  <si>
    <t>Bb 01/20</t>
  </si>
  <si>
    <t>Larabar</t>
  </si>
  <si>
    <t>RX-Bar</t>
  </si>
  <si>
    <t>M&amp;M Peanut</t>
  </si>
  <si>
    <t>Clif Bar</t>
  </si>
  <si>
    <t>Charles Rum and Raisin Chocolate Bar</t>
  </si>
  <si>
    <t>Bb 12/19</t>
  </si>
  <si>
    <t>Red Nose Day Pin</t>
  </si>
  <si>
    <t>Acco Paperclips</t>
  </si>
  <si>
    <t>Welches fruit snacks 10 pack</t>
  </si>
  <si>
    <t>Box opened</t>
  </si>
  <si>
    <t>Nice Water Bottle</t>
  </si>
  <si>
    <t>Starbucks Frapuccino</t>
  </si>
  <si>
    <t>LaCroix 6-pack</t>
  </si>
  <si>
    <t>OWYN protein shake</t>
  </si>
  <si>
    <t>Sprite</t>
  </si>
  <si>
    <t>Diet Coke</t>
  </si>
  <si>
    <t>Fanta</t>
  </si>
  <si>
    <t>Core organic Juice</t>
  </si>
  <si>
    <t xml:space="preserve">Expired </t>
  </si>
  <si>
    <t>Black personal umbrella</t>
  </si>
  <si>
    <t>Dozen Long Stem Roses</t>
  </si>
  <si>
    <t>NeilMed Sinus Rinse Saline Nasal Rinse Premixed Packets</t>
  </si>
  <si>
    <t>Nothing; box damaged</t>
  </si>
  <si>
    <t>Axe 3-1 Shower Gel</t>
  </si>
  <si>
    <t>Lorissa's Kitchen Grass Fed Beef Jerky2.25 oz</t>
  </si>
  <si>
    <t>Nothing—bb date 4/02/20</t>
  </si>
  <si>
    <t>Rolo Unwrapped</t>
  </si>
  <si>
    <t>Slashed—dumped into bag.</t>
  </si>
  <si>
    <t>Twizzlers chocolate 12 oz</t>
  </si>
  <si>
    <t>Hershey's sugar free 3 oz</t>
  </si>
  <si>
    <t>York sugar free 3 oz</t>
  </si>
  <si>
    <t>Hershey's 10 oz dark chocolate kisses</t>
  </si>
  <si>
    <t>Peanut butter m&amp;m 5.0 oz</t>
  </si>
  <si>
    <t>Nice Lime Juice</t>
  </si>
  <si>
    <t xml:space="preserve">Polysporin .5oz </t>
  </si>
  <si>
    <t>Nothing—Bb 04/20</t>
  </si>
  <si>
    <t xml:space="preserve">5-hour energy </t>
  </si>
  <si>
    <t>Bb—07/18</t>
  </si>
  <si>
    <t>Little Remedies Gas Relief Drops</t>
  </si>
  <si>
    <t>Bb—03/19</t>
  </si>
  <si>
    <t>Slim Jim .97 oz</t>
  </si>
  <si>
    <t>Bb—11/19</t>
  </si>
  <si>
    <t>West Loop Super Soft Leggings</t>
  </si>
  <si>
    <t>6 pack 7.5 oz Dr. Pepper</t>
  </si>
  <si>
    <t>Missing one</t>
  </si>
  <si>
    <t>Concentrated Motrin infants' drops 1 oz</t>
  </si>
  <si>
    <t>Nothing—bb 09/20</t>
  </si>
  <si>
    <t>Jack Link's 2 oz Beef Steak</t>
  </si>
  <si>
    <t>Expo Markers 4-pack</t>
  </si>
  <si>
    <t>CoverGirl Clump Buster</t>
  </si>
  <si>
    <t>Perfect Tone Matte Lip Cream</t>
  </si>
  <si>
    <t>CoverGirl Trublend</t>
  </si>
  <si>
    <t>Walgreens Deluxe Wrist Heart Monitor</t>
  </si>
  <si>
    <t>Bed Head After Parry 3.4 oz</t>
  </si>
  <si>
    <t>Revlon Colorstay Concealer</t>
  </si>
  <si>
    <t>Revlon Colorstay Lipcolor</t>
  </si>
  <si>
    <t>Expressie Nail Polish</t>
  </si>
  <si>
    <t>Walgreens Complete Pedicure Kit</t>
  </si>
  <si>
    <t>Black Radiance .28 oz pressed powder</t>
  </si>
  <si>
    <t xml:space="preserve">Lindt lindor truffles </t>
  </si>
  <si>
    <t xml:space="preserve">Nothing—dumped into bag </t>
  </si>
  <si>
    <t>Chewy Granola Bars</t>
  </si>
  <si>
    <t>Globe A19 3-way medium base</t>
  </si>
  <si>
    <t>GE Soft White Halogen 43 Watt.</t>
  </si>
  <si>
    <t>Nice Straws 50 count</t>
  </si>
  <si>
    <t>Clorox Healthcare Wipes</t>
  </si>
  <si>
    <t>L'Oréal unbelieva-brow</t>
  </si>
  <si>
    <t>Maybelline super stay 24 hour color liquid lip stick</t>
  </si>
  <si>
    <t>GE LED 60 Watt 2 Pack</t>
  </si>
  <si>
    <t>Tide Pods 12 oz 16 ct</t>
  </si>
  <si>
    <t>iHip 6 ft Android micro cable</t>
  </si>
  <si>
    <t>Contour Next One Wireless Blood Glucose Monitoring System</t>
  </si>
  <si>
    <t>Nothing—literally nothing.</t>
  </si>
  <si>
    <t>Hot Shot Bed Bug Killer</t>
  </si>
  <si>
    <t>Chipped nozzle</t>
  </si>
  <si>
    <t>Ice carbonated flavored water beverage</t>
  </si>
  <si>
    <t>American Greetings Bow</t>
  </si>
  <si>
    <t>AG Bow</t>
  </si>
  <si>
    <t>AG Tissue Paper</t>
  </si>
  <si>
    <t>AG Gift Wrap Sheet</t>
  </si>
  <si>
    <t>AG Congrats Bag</t>
  </si>
  <si>
    <t>AG Gift Bag</t>
  </si>
  <si>
    <t>AG Red Gift Bag</t>
  </si>
  <si>
    <t>AG Shining Gift Bag</t>
  </si>
  <si>
    <t>AG Boxy Gift Bag</t>
  </si>
  <si>
    <t>AG HBD Gift Bag (GB)</t>
  </si>
  <si>
    <t>AG Ninja Turtles GB</t>
  </si>
  <si>
    <t>AG Candles GB</t>
  </si>
  <si>
    <t>AG Ooh La La GB</t>
  </si>
  <si>
    <t>Papyrus Welcome Baby GB</t>
  </si>
  <si>
    <t>P Stork with Baby GB</t>
  </si>
  <si>
    <t>AG Tassel GB</t>
  </si>
  <si>
    <t>AG YAY! GB</t>
  </si>
  <si>
    <t>AG Celebrate GB</t>
  </si>
  <si>
    <t>AG Welcome Baby GB</t>
  </si>
  <si>
    <t>P Elephant GB</t>
  </si>
  <si>
    <t>AG Flower GB</t>
  </si>
  <si>
    <t>AG Shiny Red GB</t>
  </si>
  <si>
    <t>AG Baby Elephant GB</t>
  </si>
  <si>
    <t>AG Ribbon</t>
  </si>
  <si>
    <t>P Wedding GB</t>
  </si>
  <si>
    <t>P Hello There Card Set (CS)</t>
  </si>
  <si>
    <t>P USA CS</t>
  </si>
  <si>
    <t>P Unicorn CS</t>
  </si>
  <si>
    <t>P HANDMADE CS</t>
  </si>
  <si>
    <t>P Turtle CS</t>
  </si>
  <si>
    <t>P Peacock CS</t>
  </si>
  <si>
    <t>P Sea Animals CS</t>
  </si>
  <si>
    <t>P Cities CS</t>
  </si>
  <si>
    <t>P Owls CS</t>
  </si>
  <si>
    <t>P Sweets CS</t>
  </si>
  <si>
    <t>P Thank You CS</t>
  </si>
  <si>
    <t>AG Bless You CS</t>
  </si>
  <si>
    <t>AG Hey Little Lady GB</t>
  </si>
  <si>
    <t>AG Owl GB</t>
  </si>
  <si>
    <t>AG Pink GB</t>
  </si>
  <si>
    <t>AG Blue GB</t>
  </si>
  <si>
    <t>AG Purple GB</t>
  </si>
  <si>
    <t>P Butterflies GB</t>
  </si>
  <si>
    <t>AG Stripes Glitter GB</t>
  </si>
  <si>
    <t>P Pearly Paisley GB</t>
  </si>
  <si>
    <t>P Floral GB</t>
  </si>
  <si>
    <t>AG Congrats GB</t>
  </si>
  <si>
    <t>AG Butterfly GB</t>
  </si>
  <si>
    <t>AG Floral Glitter GB</t>
  </si>
  <si>
    <t>AG Polka Dots GB</t>
  </si>
  <si>
    <t>AG Happy Me Day GB</t>
  </si>
  <si>
    <t>P Circles GB</t>
  </si>
  <si>
    <t>AG Roses GB</t>
  </si>
  <si>
    <t>P Roses With Glitter GB</t>
  </si>
  <si>
    <t>P Small Wonders CS</t>
  </si>
  <si>
    <t>P Specialty Tissue</t>
  </si>
  <si>
    <t>P Eco-Friendly GB</t>
  </si>
  <si>
    <t>P Shiny GB</t>
  </si>
  <si>
    <t>P Diamond GB</t>
  </si>
  <si>
    <t>P Circle GB</t>
  </si>
  <si>
    <t>P Golden GB</t>
  </si>
  <si>
    <t>P Purple GB</t>
  </si>
  <si>
    <t>P Butterfly GB</t>
  </si>
  <si>
    <t>P Small GB</t>
  </si>
  <si>
    <t>P Wallpaper GB</t>
  </si>
  <si>
    <t>P Golf GB</t>
  </si>
  <si>
    <t>P Assorted Cards</t>
  </si>
  <si>
    <t>AG Assorted Cards</t>
  </si>
  <si>
    <t>P Wedding Card</t>
  </si>
  <si>
    <t>AG For You Cards</t>
  </si>
  <si>
    <t>neutrogena Deep Clean Purifying Gel Scrub</t>
  </si>
  <si>
    <t xml:space="preserve">Pedigree dry food </t>
  </si>
  <si>
    <t>Slashed—dumped into bag</t>
  </si>
  <si>
    <t>Purina dog chow 70.4 oz</t>
  </si>
  <si>
    <t>Miracle Whip 30 oz</t>
  </si>
  <si>
    <t>Wet-N-Wild Lash Out Loud Max</t>
  </si>
  <si>
    <t xml:space="preserve">Nice Disinfectant Spray 12.5 oz </t>
  </si>
  <si>
    <t>McCafe Premium Roast 12 oz</t>
  </si>
  <si>
    <t>Starbucks Breakfast Blend 12 oz</t>
  </si>
  <si>
    <t>Starbucks House Blend 12 oz</t>
  </si>
  <si>
    <t>Starbucks French Blend 20 oz</t>
  </si>
  <si>
    <t>Starbucks French Blend K-Cups 16 count</t>
  </si>
  <si>
    <t>Starbucks House Blend K-Cups 10 count</t>
  </si>
  <si>
    <t>Starbucks Hazelnut K-Cups 10 count</t>
  </si>
  <si>
    <t>Velveeta cheesy bowls</t>
  </si>
  <si>
    <t>Campbell's chicken noodle soup on the go</t>
  </si>
  <si>
    <t>Nice Confectioners Sugar 16 oz</t>
  </si>
  <si>
    <t xml:space="preserve">Renew Life Ultimate Flora Probiotic </t>
  </si>
  <si>
    <t>OneFiber Fiber Supplement</t>
  </si>
  <si>
    <t>Hershey's 1.55 oz</t>
  </si>
  <si>
    <t>Hershey's Almond</t>
  </si>
  <si>
    <t>Hershey's Cookies'n'Creme</t>
  </si>
  <si>
    <t>Almond Joy</t>
  </si>
  <si>
    <t>Nothing—bb 5/20</t>
  </si>
  <si>
    <t>M&amp;M</t>
  </si>
  <si>
    <t>Nothing—bb 6/20</t>
  </si>
  <si>
    <t>Starburst</t>
  </si>
  <si>
    <t>Twix</t>
  </si>
  <si>
    <t>3 Musketeers</t>
  </si>
  <si>
    <t>Butterfinger</t>
  </si>
  <si>
    <t>Nothing—bb 4/20</t>
  </si>
  <si>
    <t>Luna Bar 1.69 oz</t>
  </si>
  <si>
    <t>Luna Protein 1.59 oz</t>
  </si>
  <si>
    <t>Epic Beef Jerky 1.5 oz</t>
  </si>
  <si>
    <t>Some past BB date</t>
  </si>
  <si>
    <t xml:space="preserve">Twizzlers 2.5 oz </t>
  </si>
  <si>
    <t>Nothing—bb 04/20</t>
  </si>
  <si>
    <t>Duke's Shorty Sausage 1.25</t>
  </si>
  <si>
    <t>Bb 11/19</t>
  </si>
  <si>
    <t>Tillamook Hunter Sausage 1 oz</t>
  </si>
  <si>
    <t>Atticus Chocolate Chip Crisp Bar 6 pack</t>
  </si>
  <si>
    <t>Atticus Chocolate Cocoa Bar 6 pack</t>
  </si>
  <si>
    <t>Jack Link's 1.5 oz Original</t>
  </si>
  <si>
    <t>Nothing—bb 05/20</t>
  </si>
  <si>
    <t>Balance Bars 6 count box</t>
  </si>
  <si>
    <t>5 hour energy tea</t>
  </si>
  <si>
    <t>5 hour energy extra</t>
  </si>
  <si>
    <t>5 hour energy twin pack</t>
  </si>
  <si>
    <t>Goldfish 6.6 oz</t>
  </si>
  <si>
    <t>Nothing—bb 3/20</t>
  </si>
  <si>
    <t>Hershey's kisses Dark 10 oz</t>
  </si>
  <si>
    <t>Craft Mac</t>
  </si>
  <si>
    <t>Annie's White Cheddar Mac</t>
  </si>
  <si>
    <t>Chef Boy R D Ravioli</t>
  </si>
  <si>
    <t>Nothing—bb 11/21</t>
  </si>
  <si>
    <t>Dubble Bubble 16 oz</t>
  </si>
  <si>
    <t>Think Thin Protein Cakes</t>
  </si>
  <si>
    <t>Nothing—bb 1/20</t>
  </si>
  <si>
    <t>Nothing—bb 3–6/20</t>
  </si>
  <si>
    <t>FitCrunch</t>
  </si>
  <si>
    <t>Nothing—bb 6/2</t>
  </si>
  <si>
    <t>Optimum Nutrients Protein Cake Bites</t>
  </si>
  <si>
    <t>Muscle Milk</t>
  </si>
  <si>
    <t>Starburst Mini's Unwrapped 8 oz</t>
  </si>
  <si>
    <t>Opened—1/20</t>
  </si>
  <si>
    <t>Quaker Chewy Variety Box</t>
  </si>
  <si>
    <t xml:space="preserve">Blink Tears 1 oz </t>
  </si>
  <si>
    <t>Nong Shim Bowl Noodle Soup</t>
  </si>
  <si>
    <t>Nice Apricots 6 oz</t>
  </si>
  <si>
    <t>Hellmann's Mayo 15 oz</t>
  </si>
  <si>
    <t>Campbell's Slow Kettle Soup</t>
  </si>
  <si>
    <t>Dole Diced Peaches 4 pack</t>
  </si>
  <si>
    <t>Green Giant Green Beans</t>
  </si>
  <si>
    <t>bb 12/19</t>
  </si>
  <si>
    <t>Rotel Diced Tomatoes</t>
  </si>
  <si>
    <t>Nice Saltine Crackers</t>
  </si>
  <si>
    <t>Skittles 2 oz</t>
  </si>
  <si>
    <t>Nothing—bb 7/20</t>
  </si>
  <si>
    <t>Taco Seasoning Old El Paso</t>
  </si>
  <si>
    <t>Nothing—bb 3/2</t>
  </si>
  <si>
    <t>Taco Diner Kit Hard and Soft</t>
  </si>
  <si>
    <t>30 SPF Sport Sunscreen 3 oz</t>
  </si>
  <si>
    <t>Bb 3/20</t>
  </si>
  <si>
    <t>Refresh eye drops .5 oz</t>
  </si>
  <si>
    <t>Maruchan Instant Lunch—Beef</t>
  </si>
  <si>
    <t>Preser Vision Eye Vitamin 90 gels</t>
  </si>
  <si>
    <t xml:space="preserve">Kraft Parmesan Cheese 6 oz </t>
  </si>
  <si>
    <t xml:space="preserve">Rohto eye drops </t>
  </si>
  <si>
    <t xml:space="preserve">Nice Graham Crackers </t>
  </si>
  <si>
    <t>Graham Crackers</t>
  </si>
  <si>
    <t>Muscle Milk 4 pack</t>
  </si>
  <si>
    <t>bb 1/20</t>
  </si>
  <si>
    <t>Premier Protein 4 pack</t>
  </si>
  <si>
    <t>Atkins Plus Protein Shake 4 pack</t>
  </si>
  <si>
    <t>Quest Protein 4 pack</t>
  </si>
  <si>
    <t xml:space="preserve">Systane .33 oz </t>
  </si>
  <si>
    <t>Children's Mucinex stuffy nose and cold 4 oz</t>
  </si>
  <si>
    <t>Children's Mucinex multi-symptoms Nighttime 4 oz</t>
  </si>
  <si>
    <t>Walgreens children's ibuprofen 100 Berry Flavor 4 oz</t>
  </si>
  <si>
    <t>Walgreens children's ibuprofen 100 Berry Flavor dye-free 4 oz</t>
  </si>
  <si>
    <t>4 bb 1/20; 1 bb 4/20</t>
  </si>
  <si>
    <t>Children's Mucinex cough and congestion 6.8 oz</t>
  </si>
  <si>
    <t>Children's Mucinex cold, cough, and sore throat 4 oz</t>
  </si>
  <si>
    <t>Children's Mucinex multi-symptom nighttime4 oz</t>
  </si>
  <si>
    <t>Children's Mucinex multi-symptom 4 oz</t>
  </si>
  <si>
    <t>1 bb 1/20; 1 bb 3/20</t>
  </si>
  <si>
    <t>Walgreens Children's Cough Syrup 4 oz</t>
  </si>
  <si>
    <t>Children's Xyzal 5 oz</t>
  </si>
  <si>
    <t>Walgreens Multi-Purpose Solution 12 oz</t>
  </si>
  <si>
    <t>Infant's Tylenol 2 oz</t>
  </si>
  <si>
    <t>Walgreens Children's Nasal Spray Allergy Relief</t>
  </si>
  <si>
    <t>Infant's Mylicon .28 oz</t>
  </si>
  <si>
    <t>Nothing—bb 12/20</t>
  </si>
  <si>
    <t>Children's Zyrtec 4 oz</t>
  </si>
  <si>
    <t>Concentrated Motrin Infant Drops</t>
  </si>
  <si>
    <t>Nothing—bb 8/20</t>
  </si>
  <si>
    <t>Clear Care Hydrogen Peroxide 3 oz</t>
  </si>
  <si>
    <t>bb 8/19</t>
  </si>
  <si>
    <t>Walgreens Irritated Eye Drops .33 oz</t>
  </si>
  <si>
    <t>bb 9/19</t>
  </si>
  <si>
    <t>Walgreens Soothe Antidiarrheal 8 oz</t>
  </si>
  <si>
    <t xml:space="preserve">9/19 bb </t>
  </si>
  <si>
    <t>Pixi By Petra Glitter-y eye quad</t>
  </si>
  <si>
    <t>NIA 114 Technology TL Advanced Streivectin set of 4</t>
  </si>
  <si>
    <t>No 7 all in one mascara .23 oz</t>
  </si>
  <si>
    <t>Wet'n'wild eye shadow quad</t>
  </si>
  <si>
    <t>children's Tylenol 4 oz</t>
  </si>
  <si>
    <t>NYX Full Coverage Foundation</t>
  </si>
  <si>
    <t>CoverGirl Matte BB Cream</t>
  </si>
  <si>
    <t xml:space="preserve">NYX Ultimate Eyeshadow Palette </t>
  </si>
  <si>
    <t>No 7 CoolNudes Stay Perfect Trip Eyeshadow Palette .1 oz</t>
  </si>
  <si>
    <t>Effaclar Duo Acne Treatment .7 oz</t>
  </si>
  <si>
    <t>KT Tape Black</t>
  </si>
  <si>
    <t>3 musketeers</t>
  </si>
  <si>
    <t xml:space="preserve">Twix </t>
  </si>
  <si>
    <t>Reese's Big Cup</t>
  </si>
  <si>
    <t>Rx Bar</t>
  </si>
  <si>
    <t>Crunch</t>
  </si>
  <si>
    <t>Hershey's</t>
  </si>
  <si>
    <t>Kind Kids Granola Bars 4 pack</t>
  </si>
  <si>
    <t>Quaker Chewy Bars Variety Pack</t>
  </si>
  <si>
    <t>Missing box</t>
  </si>
  <si>
    <t>Gas-X Ultra Strength 18 ct</t>
  </si>
  <si>
    <t>Bb 2/20</t>
  </si>
  <si>
    <t>Walgreens Sunburn Relief Gel</t>
  </si>
  <si>
    <t>Aveeno Positively Radiant Daily Moisturizer 4 oz</t>
  </si>
  <si>
    <t>Cetaphil Pro Oily Skin 4 oz</t>
  </si>
  <si>
    <t>Pepto Bismol 16 oz</t>
  </si>
  <si>
    <t>Bb 9/19</t>
  </si>
  <si>
    <t>Wellements Baby Move 4 oz</t>
  </si>
  <si>
    <t>Nothing bb—5/20</t>
  </si>
  <si>
    <t>Cera Ve Skin Renewing Day Cream 1.76 oz</t>
  </si>
  <si>
    <t>Bb 1/20</t>
  </si>
  <si>
    <t>Aveeno positively radiant Skin Bright Daily Scrub 5 oz</t>
  </si>
  <si>
    <t>Rohto Eye Drops .3 oz</t>
  </si>
  <si>
    <t>American Greetings Assorted Cards</t>
  </si>
  <si>
    <t>AG Sympathy Card Set</t>
  </si>
  <si>
    <t>Papyrus Assorted Cards</t>
  </si>
  <si>
    <t>AG Wrapping Paper</t>
  </si>
  <si>
    <t>AG Small Cards</t>
  </si>
  <si>
    <t>AG Streamers</t>
  </si>
  <si>
    <t>Illooms Light Up Balloons</t>
  </si>
  <si>
    <t>It's Party Time (IPT) Hats</t>
  </si>
  <si>
    <t>IPT Jointed Banner</t>
  </si>
  <si>
    <t>ITP 16 Count Napkins</t>
  </si>
  <si>
    <t>ITP Plates 8 count</t>
  </si>
  <si>
    <t>Amscan (Am) Crepe Paper</t>
  </si>
  <si>
    <t>Am Star Candles</t>
  </si>
  <si>
    <t>Am Sparkle Candles</t>
  </si>
  <si>
    <t>AG "6" number candle</t>
  </si>
  <si>
    <t>AG B-day candle on stand</t>
  </si>
  <si>
    <t>AM Glitter Happy B-Day Candles</t>
  </si>
  <si>
    <t>IPT Happy B-Day Letter Candles</t>
  </si>
  <si>
    <t>Am 24 Pack Candles</t>
  </si>
  <si>
    <t>IPT Horns</t>
  </si>
  <si>
    <t>AG Assorted Gift Bag</t>
  </si>
  <si>
    <t>AG Stripe Tissue Paper</t>
  </si>
  <si>
    <t>AG Assorted Stickers</t>
  </si>
  <si>
    <t>AG Assorted Heart Stickers</t>
  </si>
  <si>
    <t>Walgreens Talking Pill Reminder</t>
  </si>
  <si>
    <t xml:space="preserve">Nasacort non-drowsy 60 sprays </t>
  </si>
  <si>
    <t>Nothing—bb 5/20–7/20</t>
  </si>
  <si>
    <t>Flonase Children's 60 sprays</t>
  </si>
  <si>
    <t>Flonase 120 sprays</t>
  </si>
  <si>
    <t>Flonase 60 sprays</t>
  </si>
  <si>
    <t xml:space="preserve">Nothing—bb 6/20 </t>
  </si>
  <si>
    <t>Wal-Zyr 14 tablets</t>
  </si>
  <si>
    <t>Nothing—bb 4/20–3/21 (varying dates.</t>
  </si>
  <si>
    <t>Wal-Zyr 5 tablets</t>
  </si>
  <si>
    <t>Wal-Fex 30 tablets</t>
  </si>
  <si>
    <t>Wal-Fex 45 tablets</t>
  </si>
  <si>
    <t>Bb 5/20</t>
  </si>
  <si>
    <t>Wal-Fex 70 tablets</t>
  </si>
  <si>
    <t>Walgreens Levocetrizine 55 tablets</t>
  </si>
  <si>
    <t>Nothing—bb 4/20–5/20</t>
  </si>
  <si>
    <t>Fluticasone propionate Nasal spray 60 sprays</t>
  </si>
  <si>
    <t>Wal-Dryl dye-free (48) liquid capsules</t>
  </si>
  <si>
    <t>Glucerna 6 bars</t>
  </si>
  <si>
    <t xml:space="preserve">Nicotine lozenges (3) 24 tablets </t>
  </si>
  <si>
    <t>Nothing—bb) 5/21</t>
  </si>
  <si>
    <t>Alamay Healthy Glow</t>
  </si>
  <si>
    <t>L'Oréal true match</t>
  </si>
  <si>
    <t>Cover girl peacock flair mascara</t>
  </si>
  <si>
    <t>Rave Hairspray</t>
  </si>
  <si>
    <t>SG Salon Hairspray</t>
  </si>
  <si>
    <t xml:space="preserve">Red Nose Day Pins </t>
  </si>
  <si>
    <t>Black Radiance Highlighter</t>
  </si>
  <si>
    <t>L'Oréal Lipstick</t>
  </si>
  <si>
    <t>Fabu-Brow pencil</t>
  </si>
  <si>
    <t>Dove Dry Skin Relief Face Cream 4.8 oz</t>
  </si>
  <si>
    <t>KickAss Super Blur Imperfection Eraser</t>
  </si>
  <si>
    <t>Maxwell DV 2-pack</t>
  </si>
  <si>
    <t>No nonsense all over shaper</t>
  </si>
  <si>
    <t xml:space="preserve">Light Up Shell Crown </t>
  </si>
  <si>
    <t>Tampax superplus 36 count</t>
  </si>
  <si>
    <t>Hot Wheels</t>
  </si>
  <si>
    <t>Bic 4 pack Lighters</t>
  </si>
  <si>
    <t>Core Organic Juice</t>
  </si>
  <si>
    <t>9 bb 1/20, 4 bb 3/20</t>
  </si>
  <si>
    <t>Ocean spray Cranberry</t>
  </si>
  <si>
    <t>Bb 6/19</t>
  </si>
  <si>
    <t>Coca Cola orange six-pack</t>
  </si>
  <si>
    <t>Bb 7/19</t>
  </si>
  <si>
    <t>Coca Cola six pack</t>
  </si>
  <si>
    <t>Missing 4; bb 9/19</t>
  </si>
  <si>
    <t>Coke Zero six pack</t>
  </si>
  <si>
    <t>Almay Healthy Glow</t>
  </si>
  <si>
    <t>Am Magic Relight Candles</t>
  </si>
  <si>
    <t>AG B-Day Candles 24 pk</t>
  </si>
  <si>
    <t>ITP Candles 24 pk</t>
  </si>
  <si>
    <t xml:space="preserve">Streamers </t>
  </si>
  <si>
    <t xml:space="preserve">AG B-Day "6" number candle </t>
  </si>
  <si>
    <t>Pack of 30 bows</t>
  </si>
  <si>
    <t>Walgreens Pill Crusher</t>
  </si>
  <si>
    <t>Contigo Kids 13 oz bottle thermos</t>
  </si>
  <si>
    <t>Disney Vampirina Imagine Ink</t>
  </si>
  <si>
    <t>Archer Farms Salad Topper (cranberries and pecans)</t>
  </si>
  <si>
    <t>Kiwi 45" pink shoe laces</t>
  </si>
  <si>
    <t>Set of 16 party napkins</t>
  </si>
  <si>
    <t xml:space="preserve">Holiday candy bowl </t>
  </si>
  <si>
    <t>Regular candy bowl</t>
  </si>
  <si>
    <t>Eucerin .5 oz</t>
  </si>
  <si>
    <t>Degree Men's Deodorant</t>
  </si>
  <si>
    <t>Twizzlers 2.5 oz</t>
  </si>
  <si>
    <t>Revlon Manicure Set</t>
  </si>
  <si>
    <t>French's Classic Mustard</t>
  </si>
  <si>
    <t>Suavitel 20 dryer sheets</t>
  </si>
  <si>
    <t>Revlon conjac sponge</t>
  </si>
  <si>
    <t>Steel wool brush</t>
  </si>
  <si>
    <t>Heineken 4 pack</t>
  </si>
  <si>
    <t>Nothing—missing 2</t>
  </si>
  <si>
    <t>Harpoon OctoberFest</t>
  </si>
  <si>
    <t>Auto Arm Blood Pressure Monitor</t>
  </si>
  <si>
    <t>Sprite 12 pack</t>
  </si>
  <si>
    <t>Diet Dr. Pepper 12 pack</t>
  </si>
  <si>
    <t>Missing 11</t>
  </si>
  <si>
    <t>Frito Scoops</t>
  </si>
  <si>
    <t>Frito BBQ</t>
  </si>
  <si>
    <t xml:space="preserve">Munchos </t>
  </si>
  <si>
    <t>Sabritones Chile lime</t>
  </si>
  <si>
    <t>Cheetos flamingo' hot</t>
  </si>
  <si>
    <t>Cheetos white cheddar</t>
  </si>
  <si>
    <t>Ruffles baked</t>
  </si>
  <si>
    <t xml:space="preserve">Doritos Screamin </t>
  </si>
  <si>
    <t>Lays Bacon Wrapped Jalapeño</t>
  </si>
  <si>
    <t>Lays Flamin' Dill</t>
  </si>
  <si>
    <t xml:space="preserve">Rold Gold Festive Holiday Pretzels </t>
  </si>
  <si>
    <t>Rold Gold Peppermint Pretzles</t>
  </si>
  <si>
    <t>Rold Gold Chocolate Covered Holiday Pretzels</t>
  </si>
  <si>
    <t>Tostitos Scoops</t>
  </si>
  <si>
    <t>Lays BBQ</t>
  </si>
  <si>
    <t xml:space="preserve">L'Oréal infallible foundation </t>
  </si>
  <si>
    <t>Unbelievabrow</t>
  </si>
  <si>
    <t>Maybelline Expert Brow and Eye Pencil Twin Pack</t>
  </si>
  <si>
    <t>Revlon Colorstay Lipliner</t>
  </si>
  <si>
    <t>Wet'n'wild rainbow eyeshadow</t>
  </si>
  <si>
    <t>Sally Hansen French manicure</t>
  </si>
  <si>
    <t>Kate by Rimmel Lipstick</t>
  </si>
  <si>
    <t>Wet'n'wild Color Icon</t>
  </si>
  <si>
    <t>Wet'n'wild glitter</t>
  </si>
  <si>
    <t>Color Icon Brow Shaper</t>
  </si>
  <si>
    <t>Almay Smart Shade Anti-Aging Skin tone Makeup</t>
  </si>
  <si>
    <t>Neutrogena mineral sheen</t>
  </si>
  <si>
    <t>Rimmel Stay Matte</t>
  </si>
  <si>
    <t xml:space="preserve">Wet'n'wild pressed powder </t>
  </si>
  <si>
    <t>Olay eye serum</t>
  </si>
  <si>
    <t>Sally Hansen Mega Strength Nail Polish</t>
  </si>
  <si>
    <t>Maybelline Great Lash Waterproof Mascara</t>
  </si>
  <si>
    <t>Milani Retouch and erase</t>
  </si>
  <si>
    <t>Revlon Colorstay Foundation Normal/Dry</t>
  </si>
  <si>
    <t>Brush thing</t>
  </si>
  <si>
    <t>Rayovac 312 hearing aid batteries 24 count</t>
  </si>
  <si>
    <t>Living solutions air bed queen size with pump</t>
  </si>
  <si>
    <t>Carex foldable crutches</t>
  </si>
  <si>
    <t>David Beckham Cologne</t>
  </si>
  <si>
    <t>Ferrous Gluconate (mason Natural)</t>
  </si>
  <si>
    <t>Heinz Yellow Mustard</t>
  </si>
  <si>
    <t>Summer's Eve Extra Cleansing Vaginal Douche</t>
  </si>
  <si>
    <t>Summer's Eve Wipes</t>
  </si>
  <si>
    <t>Pack opened, some missing</t>
  </si>
  <si>
    <t>Blood Pressure Monitor (Automatic Arm)</t>
  </si>
  <si>
    <t xml:space="preserve">Nicoderm 14 patches </t>
  </si>
  <si>
    <t>Walgreens 4 mg Nicotine Lozenge Spearmint 72 count</t>
  </si>
  <si>
    <t>Walgreens 4 mg nicotine Gum Orange 100 Pieces</t>
  </si>
  <si>
    <t>Walgreens 4 mg Nicotine Gum 110 pieces</t>
  </si>
  <si>
    <t>Nicorette 2 mg Mini Lozenges 81 count</t>
  </si>
  <si>
    <t>Walgreens Blood Glucose Test Strips 25</t>
  </si>
  <si>
    <t>Walgreens Blood Glucose Test Strips 100</t>
  </si>
  <si>
    <t>Walgreens Ketone Test Strips 50</t>
  </si>
  <si>
    <t>One touch Verio 25</t>
  </si>
  <si>
    <t xml:space="preserve">Walgreens Ketone Test Strips 50 </t>
  </si>
  <si>
    <t>Accu chek fast clix 102 lancelets</t>
  </si>
  <si>
    <t>Accu chek smart view 100</t>
  </si>
  <si>
    <t>Contour 100 strips</t>
  </si>
  <si>
    <t>Microlet 100 Colored lancelets</t>
  </si>
  <si>
    <t>Colgate cavity protection tooth paste</t>
  </si>
  <si>
    <t>Colgate cavity protection tooth paste Travel Size</t>
  </si>
  <si>
    <t>Arm and Hammer Advanced White Tooth Paste</t>
  </si>
  <si>
    <t>Colgate Total</t>
  </si>
  <si>
    <t>Walgreens Instant Oral Pain Relief</t>
  </si>
  <si>
    <t>Ferrero Rocher 5.3 oz</t>
  </si>
  <si>
    <t>Chips Ahoy Cereal 12 oz</t>
  </si>
  <si>
    <t>Royal Dansk Cookies 12 oz</t>
  </si>
  <si>
    <t xml:space="preserve">Dr. Pepper 12 Pack </t>
  </si>
  <si>
    <t>Premier Protein Shakes 4-pack</t>
  </si>
  <si>
    <t>Missing 3</t>
  </si>
  <si>
    <t>Expired 6 pack of Similac Liquid Formula</t>
  </si>
  <si>
    <t>Expired</t>
  </si>
  <si>
    <t>Similac Powder Formula</t>
  </si>
  <si>
    <t>Opened and dumped into trash</t>
  </si>
  <si>
    <t>Foster Grant +2.0 Gavin Compact Glasses</t>
  </si>
  <si>
    <t>Pet Shoppe doggie pee pads 32 pack</t>
  </si>
  <si>
    <t>Smile and Save Paper Towels 8 rolls</t>
  </si>
  <si>
    <t>Charmin Ultra Toilet Paper 6 Rolls</t>
  </si>
  <si>
    <t>Charmin Essentials Toilet Paper 9 rolls</t>
  </si>
  <si>
    <t>Scott Toilet Paper 6 Rolls</t>
  </si>
  <si>
    <t>_______ Big Roll Toilet Paper 4 rolls</t>
  </si>
  <si>
    <t>Charmin Essentials Toilet Paper 12 rolls</t>
  </si>
  <si>
    <t>Glade Candle</t>
  </si>
  <si>
    <t>One Mixed Pleasures Condoms 3 Pack</t>
  </si>
  <si>
    <t>Neutrogena T-Gel Therapeutic Shampoo 4.4 oz</t>
  </si>
  <si>
    <t>Walgreens True Focus blood Glucose Test Strips 50 ct</t>
  </si>
  <si>
    <t>NYX Can't Stop Won't Stop Foundation 1 oz</t>
  </si>
  <si>
    <t>Boiron Arnicare Cream</t>
  </si>
  <si>
    <t>M&amp;M Pretzel Share Size</t>
  </si>
  <si>
    <t>Colgate Maxfresh toothpaste 6 oz</t>
  </si>
  <si>
    <t>Reese's 5 oz Valentine's Day Heart</t>
  </si>
  <si>
    <t>Walgreens Severe Cold and Flu</t>
  </si>
  <si>
    <t>Mucinex Cold, Flu, &amp; Sore Throat Liquid Gels</t>
  </si>
  <si>
    <t>Mucinex Severe Congestion and Pain</t>
  </si>
  <si>
    <t>Coffee Mate Hazelnut</t>
  </si>
  <si>
    <t>Gerber Arrowroot Biscuits</t>
  </si>
  <si>
    <t>Nice Goji Berry Blend</t>
  </si>
  <si>
    <t>Lays 7 oz Sour Cream &amp; Onion</t>
  </si>
  <si>
    <t>Lays Nashville Chicken Chips</t>
  </si>
  <si>
    <t>Cheetos Popcorn Flamin</t>
  </si>
  <si>
    <t>Lays Kettle Cooked</t>
  </si>
  <si>
    <t>Nut Harvets Spicy Cashews</t>
  </si>
  <si>
    <t>Organic Valley Stringles String Cheese</t>
  </si>
  <si>
    <t>Core Bar</t>
  </si>
  <si>
    <t>Grandma's Cookies</t>
  </si>
  <si>
    <t>Pepperidge Farms Milano</t>
  </si>
  <si>
    <t>Pepperidge Farms Cookies</t>
  </si>
  <si>
    <t>Thomas biscuits</t>
  </si>
  <si>
    <t>Loaf of Bread</t>
  </si>
  <si>
    <t>Nothing bb 08/28</t>
  </si>
  <si>
    <t>Merci Chocolate</t>
  </si>
  <si>
    <t>Ferrero Golden Gallery</t>
  </si>
  <si>
    <t>Turtles</t>
  </si>
  <si>
    <t>Garnier for Men Fructis</t>
  </si>
  <si>
    <t>Old Spice Swagger Shower Gel</t>
  </si>
  <si>
    <t>Tide Single Load</t>
  </si>
  <si>
    <t>Kiss Acrylic Nails</t>
  </si>
  <si>
    <t xml:space="preserve">Afrin </t>
  </si>
  <si>
    <t>Starbucks Sumatra Blend</t>
  </si>
  <si>
    <t>Werther's Original Caramels</t>
  </si>
  <si>
    <t>Turkey and Cheddar Sub</t>
  </si>
  <si>
    <t>Italian Sub with Dressing</t>
  </si>
  <si>
    <t>Italisn Sub</t>
  </si>
  <si>
    <t>Chicken on Hawaiian Sweet Bread</t>
  </si>
  <si>
    <t>Cheese &amp; Fruit Bites</t>
  </si>
  <si>
    <t>Raibow Veggie Wrap</t>
  </si>
  <si>
    <t>Edible Cookie Dough</t>
  </si>
  <si>
    <t>Taco Salad</t>
  </si>
  <si>
    <t>Hershey's Bars</t>
  </si>
  <si>
    <t>Children's Benadryl</t>
  </si>
  <si>
    <t>Theraworx</t>
  </si>
  <si>
    <t>Hostess Hot Dog Buns</t>
  </si>
  <si>
    <t>American Greetings Large Gift Bag</t>
  </si>
  <si>
    <t>AG Medium Gift Bag</t>
  </si>
  <si>
    <t>AG Cellophane Bag</t>
  </si>
  <si>
    <t>AG Stickers</t>
  </si>
  <si>
    <t>AG Small Tissue Paper</t>
  </si>
  <si>
    <t xml:space="preserve">AG Large Tissue Paper </t>
  </si>
  <si>
    <t>SLASHED</t>
  </si>
  <si>
    <t>AG Large Gift Bag</t>
  </si>
  <si>
    <t>AG Small Gift Bag</t>
  </si>
  <si>
    <t>Papyrus  thank you Cards</t>
  </si>
  <si>
    <t>Papyrus Unicorn Cards</t>
  </si>
  <si>
    <t>African Pride Pre-Shampoo</t>
  </si>
  <si>
    <t>African Pride Moisturizing Leave-In</t>
  </si>
  <si>
    <t>Mane Choice Crystal Orchid Biotin Infused Styling Gel</t>
  </si>
  <si>
    <t>Campbells Style Tomateo &amp;Sweet Basil Bisque Soup</t>
  </si>
  <si>
    <t>Oreo Cookies 5.2 oz</t>
  </si>
  <si>
    <t>Tampax Pearl, Plastic Tampons, Unscented, Regular</t>
  </si>
  <si>
    <t>Walgreens Wal-Finate Allergy Relief Tablets</t>
  </si>
  <si>
    <t>Scuni No-Slip Grip Mini Claw Clips</t>
  </si>
  <si>
    <t>Advil Liqui-Gels Ibuprofen Pain Reliever / Fever Reducer Capsules 200 ct</t>
  </si>
  <si>
    <t>Hi Chew Fruit Chews Strawberry</t>
  </si>
  <si>
    <t xml:space="preserve">Walgreens Early Result Pregnancy Tests </t>
  </si>
  <si>
    <t>Bed Head Paste</t>
  </si>
  <si>
    <t>Tangle Teezer Detangling Hairbrush</t>
  </si>
  <si>
    <t>Hole Punch</t>
  </si>
  <si>
    <t>Zarbee's Cough Syrup &amp; Mucus</t>
  </si>
  <si>
    <t>Zarbee's Cough Syrup &amp; Immune</t>
  </si>
  <si>
    <t>Zarbee's Cough Syrup &amp; Mucus Nighttime</t>
  </si>
  <si>
    <t>Zarbee's Cough Syrup</t>
  </si>
  <si>
    <t>Walgreens Children's Cold</t>
  </si>
  <si>
    <t>Claritin Children's Allergy</t>
  </si>
  <si>
    <t>Children's Allegra Allergy</t>
  </si>
  <si>
    <t>Dimetapp Children's Cold and Cough</t>
  </si>
  <si>
    <t>Wal-Tap Children's Cold and Flu Double</t>
  </si>
  <si>
    <t>Wal-Tap Children's Cold and Flu</t>
  </si>
  <si>
    <t>Flonase</t>
  </si>
  <si>
    <t>bb 07/20</t>
  </si>
  <si>
    <t>Delsym Children's Cough</t>
  </si>
  <si>
    <t>Tylenol Infant's Pain and Fever</t>
  </si>
  <si>
    <t>Walgreens Pain and Fever</t>
  </si>
  <si>
    <t>Children's Xyzal Allergy 24 hour</t>
  </si>
  <si>
    <t>Mucinex Children's Cough and Congestion</t>
  </si>
  <si>
    <t>Tate's Cookies</t>
  </si>
  <si>
    <t>Dual Outlet Travel Adapter Plug</t>
  </si>
  <si>
    <t>Execedrin Migrane 200 capsules</t>
  </si>
  <si>
    <t>Cottonelle flushable wipes Twin Pack</t>
  </si>
  <si>
    <t>Dove Deodorant Wipes</t>
  </si>
  <si>
    <t>PayDay Snack Size</t>
  </si>
  <si>
    <t>Almond Joy Snack Size</t>
  </si>
  <si>
    <t>Premium Nabisco Saltine Crackers</t>
  </si>
  <si>
    <t xml:space="preserve">Field Trip Beef Jerky </t>
  </si>
  <si>
    <t>Nice Beef Jerky</t>
  </si>
  <si>
    <t>Country Archer Beef Jerky</t>
  </si>
  <si>
    <t>Old Wisconsin Turkey Bites</t>
  </si>
  <si>
    <t>Duke's Smoked Shorty Sausages</t>
  </si>
  <si>
    <t xml:space="preserve">Slim Jim </t>
  </si>
  <si>
    <t>Lindt Lindor Dulce Leche</t>
  </si>
  <si>
    <t>Caffarel Assorted Minieggs</t>
  </si>
  <si>
    <t>Hershey's Party Pack</t>
  </si>
  <si>
    <t>M&amp;M Peanut Party Size</t>
  </si>
  <si>
    <t>Ritz Crisp Thins</t>
  </si>
  <si>
    <t>Golden Oreo Double Stuff</t>
  </si>
  <si>
    <t>Chips Ahoy Chunky Chip Cookies</t>
  </si>
  <si>
    <t>Fig Newtons</t>
  </si>
  <si>
    <t>Oreo Cookies</t>
  </si>
  <si>
    <t>Oreo Family Size</t>
  </si>
  <si>
    <t>Hostess Ding Dongs</t>
  </si>
  <si>
    <t>Hostess Twinkies</t>
  </si>
  <si>
    <t>Hostess Cup Cakes</t>
  </si>
  <si>
    <t>Hostess Zingers</t>
  </si>
  <si>
    <t>Nice Roasted Mixed Nuts</t>
  </si>
  <si>
    <t>Nice Cajun Snack Mix</t>
  </si>
  <si>
    <t>Walgreens Probiotics</t>
  </si>
  <si>
    <t>Walgreens Women's probiotics capsules</t>
  </si>
  <si>
    <t>Walgreens Anti Diarrheal Softgels</t>
  </si>
  <si>
    <t>Chex Mix</t>
  </si>
  <si>
    <t>Alka Seltzer</t>
  </si>
  <si>
    <t>Fleet</t>
  </si>
  <si>
    <t>Bigelow Tea</t>
  </si>
  <si>
    <t>Android Type C Cable</t>
  </si>
  <si>
    <t>Walgreens Magnesium Citrate</t>
  </si>
  <si>
    <t>Miralax</t>
  </si>
  <si>
    <t>Cocoa Puffs</t>
  </si>
  <si>
    <t xml:space="preserve">Resistance C </t>
  </si>
  <si>
    <t>Keebler Chips Deluxe Rainbow Cookies</t>
  </si>
  <si>
    <t>Nice Raisins Pack of 6</t>
  </si>
  <si>
    <t>Twizzlers Bites</t>
  </si>
  <si>
    <t>Snickers Minis</t>
  </si>
  <si>
    <t>Hershey's Sugar Free</t>
  </si>
  <si>
    <t>Butterfinger Assorted Minis</t>
  </si>
  <si>
    <t>Hershey's Drops</t>
  </si>
  <si>
    <t>Snickers Variety Fun Size</t>
  </si>
  <si>
    <t>York Minis</t>
  </si>
  <si>
    <t>Reese's Pieces minis</t>
  </si>
  <si>
    <t>Twix Minis</t>
  </si>
  <si>
    <t>Hershey's Kisses Family Pack</t>
  </si>
  <si>
    <t>Kit Kat Snack Size</t>
  </si>
  <si>
    <t>Nice Malted Milk Balls</t>
  </si>
  <si>
    <t>Starburst Jellybeans</t>
  </si>
  <si>
    <t>Donettes Hostess</t>
  </si>
  <si>
    <t>Nice Wasabi Snacks</t>
  </si>
  <si>
    <t>Nice Banana Chips</t>
  </si>
  <si>
    <t>Nice Mixed Nuts</t>
  </si>
  <si>
    <t>Nice Whole Cashews</t>
  </si>
  <si>
    <t>Ziploc 90 Sandwich Bags</t>
  </si>
  <si>
    <t>Body Armor Water</t>
  </si>
  <si>
    <t>Oreo</t>
  </si>
  <si>
    <t>Ferrero Collection Assorted Truffles</t>
  </si>
  <si>
    <t>Rerrero Rocher x3 Truffles</t>
  </si>
  <si>
    <t>Ghiradelli Squares, Assorted</t>
  </si>
  <si>
    <t>Lindt Chocolate Bar</t>
  </si>
  <si>
    <t>Lindt Lindor Extra Dark Truffles</t>
  </si>
  <si>
    <t xml:space="preserve">Lindt Lindor </t>
  </si>
  <si>
    <t>Walgreens Children's Ibuprofen 100</t>
  </si>
  <si>
    <t>Nothing, bb 12/21</t>
  </si>
  <si>
    <t>Walgreens Children's Ibuprofen 100 Dye-Free</t>
  </si>
  <si>
    <t>Walgreens Cold, Cough, &amp; Sore Throat</t>
  </si>
  <si>
    <t>Nothing, bb 2/22</t>
  </si>
  <si>
    <t>Walgreens Cough</t>
  </si>
  <si>
    <t>Nothing bb 1/22</t>
  </si>
  <si>
    <t>Mucinex Children's Cough</t>
  </si>
  <si>
    <t>Walgreens Children's Ibuprofen 100 Dye-Free Twin Pack</t>
  </si>
  <si>
    <t>Children's Wal-Tap DM</t>
  </si>
  <si>
    <t>Snickers Peanut Brownie Sharing Size</t>
  </si>
  <si>
    <t>Grand Total Wasted/Saved</t>
  </si>
  <si>
    <t>Total Items Found</t>
  </si>
  <si>
    <t>Dove Antiperspirant Deodorant 2 PK</t>
  </si>
  <si>
    <t>Degree 2 PK Antiperspirant De.</t>
  </si>
  <si>
    <t>Advanced Floss Picks 150 CT.</t>
  </si>
  <si>
    <t>Cera Ve Baby Ointment</t>
  </si>
  <si>
    <t>Total number of goods wasted</t>
  </si>
  <si>
    <t>Black Radiance Lipstick</t>
  </si>
  <si>
    <t>Queen V Body Wash</t>
  </si>
  <si>
    <t>Lid Covers Missing</t>
  </si>
  <si>
    <t>Food, beverages, and candy</t>
  </si>
  <si>
    <t>Sensodyne Whitening Toothpaste</t>
  </si>
  <si>
    <t>Large Decorative Nutcracker</t>
  </si>
  <si>
    <t>Heads needed glued</t>
  </si>
  <si>
    <t>Hygiene, medicine, and other health related products</t>
  </si>
  <si>
    <t>True Complexion HD Corrector</t>
  </si>
  <si>
    <t>The Plain One - Almond Milk 2Qts</t>
  </si>
  <si>
    <t>Past Sell By Date</t>
  </si>
  <si>
    <t>Make-up related products</t>
  </si>
  <si>
    <t>Hood - Sour Creme 8oz</t>
  </si>
  <si>
    <t>Domino Sugar</t>
  </si>
  <si>
    <r>
      <t/>
    </r>
    <r>
      <rPr>
        <sz val="11"/>
        <color rgb="FF000000"/>
        <rFont val="Arial"/>
        <family val="2"/>
      </rPr>
      <t>Nothing-</t>
    </r>
    <r>
      <rPr>
        <sz val="9"/>
        <color rgb="FF000000"/>
        <rFont val="Arial"/>
        <family val="2"/>
      </rPr>
      <t>dumped into trash bag</t>
    </r>
  </si>
  <si>
    <t>Holiday related products</t>
  </si>
  <si>
    <t>Kraft Singles - White American</t>
  </si>
  <si>
    <r>
      <t/>
    </r>
    <r>
      <rPr>
        <sz val="11"/>
        <color rgb="FF000000"/>
        <rFont val="Arial"/>
        <family val="2"/>
      </rPr>
      <t>Nothing-</t>
    </r>
    <r>
      <rPr>
        <sz val="9"/>
        <color rgb="FF000000"/>
        <rFont val="Arial"/>
        <family val="2"/>
      </rPr>
      <t>Melted in bag</t>
    </r>
  </si>
  <si>
    <t>Siggis Yogurt</t>
  </si>
  <si>
    <t>Naturale On-the-Go</t>
  </si>
  <si>
    <t>Nothing (Sell by: 02/16/20)</t>
  </si>
  <si>
    <t>Dietz&amp;Watson On-the-Go</t>
  </si>
  <si>
    <t>Conair Magnified Flip Mirror</t>
  </si>
  <si>
    <t>Menthol Coughdrops CVS 200ct</t>
  </si>
  <si>
    <t>PopTart Bites</t>
  </si>
  <si>
    <t>Chips Ahoy Snack Size</t>
  </si>
  <si>
    <t>Scotch Long-Lasting Storage Tape</t>
  </si>
  <si>
    <t>Value Pack CVS Cough Drops 200</t>
  </si>
  <si>
    <r>
      <t/>
    </r>
    <r>
      <rPr>
        <sz val="11"/>
        <color rgb="FF000000"/>
        <rFont val="Arial"/>
        <family val="2"/>
      </rPr>
      <t>Open-</t>
    </r>
    <r>
      <rPr>
        <sz val="9"/>
        <color rgb="FF000000"/>
        <rFont val="Arial"/>
        <family val="2"/>
      </rPr>
      <t>individually wrapped</t>
    </r>
  </si>
  <si>
    <t>Hershey's Golden Nuggets</t>
  </si>
  <si>
    <t>Neutragena Healthy Skin Pressed Pwdr</t>
  </si>
  <si>
    <t>Value Pack Cotton Rounds</t>
  </si>
  <si>
    <t>Open</t>
  </si>
  <si>
    <t>Keebler M&amp;M Cookies</t>
  </si>
  <si>
    <t>Axe Hair Product</t>
  </si>
  <si>
    <t>"Hozier" Cowboy Santa</t>
  </si>
  <si>
    <t>Literally LITERALLY nothing</t>
  </si>
  <si>
    <t>Total Home Microwavable Plates</t>
  </si>
  <si>
    <t>Packaging ripped</t>
  </si>
  <si>
    <t>Plaid On-the-go Mug</t>
  </si>
  <si>
    <t>Small 4 oz 1-wick Holiday Candles</t>
  </si>
  <si>
    <t>Glass broken</t>
  </si>
  <si>
    <t xml:space="preserve">Crest Gum and Enamel Repair </t>
  </si>
  <si>
    <t>Sour Patch Kids Extreme</t>
  </si>
  <si>
    <t>Total Home Freezer Bags</t>
  </si>
  <si>
    <t>Care-free Acti-Fresh (92 pack)</t>
  </si>
  <si>
    <t>Advanced Gel Orthotics In-soles</t>
  </si>
  <si>
    <t>Abound 1ox Dried organic Mango</t>
  </si>
  <si>
    <t>Vanilla and Hazlenut Coffee Grounds</t>
  </si>
  <si>
    <t>Pop-Secret Homestyle</t>
  </si>
  <si>
    <t>Opened-only 1 left</t>
  </si>
  <si>
    <t>Mommys Bliss Probiotic Drops</t>
  </si>
  <si>
    <t>BR Soft Focus Powder</t>
  </si>
  <si>
    <t>Air Head Soft-Filled Bites</t>
  </si>
  <si>
    <t>Ricola LemonMint Family Pack</t>
  </si>
  <si>
    <t>Copper Fit Knee Compression Sleeve</t>
  </si>
  <si>
    <t>Welches Fruit Snacks</t>
  </si>
  <si>
    <t>Probiotic CVS Health</t>
  </si>
  <si>
    <t>Prilosec OTC</t>
  </si>
  <si>
    <t>Zarbees Baby Cough Syrup</t>
  </si>
  <si>
    <t>Zarbees Cough Syrup</t>
  </si>
  <si>
    <t>Zantac Max Strength</t>
  </si>
  <si>
    <t>PanOxyl</t>
  </si>
  <si>
    <t>Unicorn Braids</t>
  </si>
  <si>
    <t xml:space="preserve">Gold Emblem Marshmallows </t>
  </si>
  <si>
    <t>Opened, not stale</t>
  </si>
  <si>
    <t>Sandisk 64 GB SD card</t>
  </si>
  <si>
    <t>Dulcolax Laxative</t>
  </si>
  <si>
    <t>Waterproof Transparent Dressings</t>
  </si>
  <si>
    <t>Pringles</t>
  </si>
  <si>
    <t>Lid Missing, fresh seal in tact</t>
  </si>
  <si>
    <t>Planters Harvest Medley</t>
  </si>
  <si>
    <t>Instax Mini Film</t>
  </si>
  <si>
    <t>Shower Vapor Tabs</t>
  </si>
  <si>
    <t>Mike and Ike Mega Mix Sour</t>
  </si>
  <si>
    <t>Breathe Right</t>
  </si>
  <si>
    <t>Ultra Strength Probiotic CVS Health</t>
  </si>
  <si>
    <t>Oil-Free Moisturizer Neutrogena</t>
  </si>
  <si>
    <t>One Touch Delica</t>
  </si>
  <si>
    <t>4 Piece Travel Kit</t>
  </si>
  <si>
    <t>Reindeer Holly Wreath Decoration</t>
  </si>
  <si>
    <t>Silimac Advance Infant Formula On-The-Go</t>
  </si>
  <si>
    <t>Miralax Mix-in Pax</t>
  </si>
  <si>
    <t>Lindt Lindor Truffles</t>
  </si>
  <si>
    <t>Copper Fit Elbow Sleeve</t>
  </si>
  <si>
    <t>Carpe Antiperspirant foot cream</t>
  </si>
  <si>
    <t>Think Thin Protein/Fiber bar</t>
  </si>
  <si>
    <t>Reese's Snack Size Cups</t>
  </si>
  <si>
    <t>Package Torn</t>
  </si>
  <si>
    <t>Special K Protein Bars</t>
  </si>
  <si>
    <t>Alkaline D Batteries</t>
  </si>
  <si>
    <t>Alkaline C Batteries</t>
  </si>
  <si>
    <t>MAX Hearing Aid Batteries</t>
  </si>
  <si>
    <t>Duracell Lithium 245</t>
  </si>
  <si>
    <t>Duracell Lithium 223</t>
  </si>
  <si>
    <t>Duracell 13 Easy Tab</t>
  </si>
  <si>
    <t>Lifesaver Mints</t>
  </si>
  <si>
    <t>Pocket Hand Sanitizer</t>
  </si>
  <si>
    <t>Glossy L.A. Girl</t>
  </si>
  <si>
    <t>Gold Emblem White Choc. Macadamia Cookies</t>
  </si>
  <si>
    <t>Solar Bobble Head Disney</t>
  </si>
  <si>
    <t>Nothing (Halloween Decor)</t>
  </si>
  <si>
    <t>Cheez-itz</t>
  </si>
  <si>
    <t>Package Worn</t>
  </si>
  <si>
    <t>PowerXcel 10 ft Lightning Cable</t>
  </si>
  <si>
    <t>Pain-Relieving Patch</t>
  </si>
  <si>
    <t>Acid Reducer</t>
  </si>
  <si>
    <t>Annie's Shell Mac and Cheese</t>
  </si>
  <si>
    <t>Daytime Non-Drowsy Cold/Flu Relief</t>
  </si>
  <si>
    <t>Cold-Eeze</t>
  </si>
  <si>
    <t>Adjustables Command Strips</t>
  </si>
  <si>
    <t>Hemorrhoidal Wipes</t>
  </si>
  <si>
    <t>Scotch Brite 3-pack Dish Sponges</t>
  </si>
  <si>
    <t>Twizzlers Cherry Bites</t>
  </si>
  <si>
    <t>Twizzlers Sweet and Sour Filled Twists</t>
  </si>
  <si>
    <t>Twizzlers Hershey's</t>
  </si>
  <si>
    <t>Twizzlers Licorice 16 oz</t>
  </si>
  <si>
    <t>Twizzlers Strawberry (10% extra)</t>
  </si>
  <si>
    <t>Twizzlers Strawberry 16 oz</t>
  </si>
  <si>
    <t>Twizzlers Orange Cream Pop</t>
  </si>
  <si>
    <t>Butter Fingers Fun Size</t>
  </si>
  <si>
    <t>Hershey's Cookies and Cream</t>
  </si>
  <si>
    <t>BB Date September 2019</t>
  </si>
  <si>
    <t>Papyrus holiday cards, blank</t>
  </si>
  <si>
    <t>Wet N Wild Eye Shadow (Envy)</t>
  </si>
  <si>
    <t>Physical Formula Lip Stick Murumuru Butter</t>
  </si>
  <si>
    <t>Wet N Wild Perfect Pout Lip Stick</t>
  </si>
  <si>
    <t>Rimmel ScandalEyes Waterproof Kohl Eyeliner</t>
  </si>
  <si>
    <t>Axe Clean and Fresh 16 oz Body Wash</t>
  </si>
  <si>
    <t>Nothing (except that it is Axe)</t>
  </si>
  <si>
    <t>NYX Professional Makeup Slim Eye Pencil</t>
  </si>
  <si>
    <t>CVS Health Allergy Relief</t>
  </si>
  <si>
    <t>Nothing--Mint in box</t>
  </si>
  <si>
    <t>Extra Small Pet Vest (For Boone)</t>
  </si>
  <si>
    <t>Deli Chicken Salad Sandwich</t>
  </si>
  <si>
    <t>Spicy Thai Style Chicken Salad</t>
  </si>
  <si>
    <t>Chicken Caesar Salad</t>
  </si>
  <si>
    <t>Turkey Breast Cheddar Wrap</t>
  </si>
  <si>
    <t>Sargento Balanced Breaks</t>
  </si>
  <si>
    <t xml:space="preserve">Chips Ahoy Chewy </t>
  </si>
  <si>
    <t>Package slashed open</t>
  </si>
  <si>
    <t>Piccini Rolls</t>
  </si>
  <si>
    <t>Tuna Salad Sandwhich</t>
  </si>
  <si>
    <t>Assorted Fruit Bowls</t>
  </si>
  <si>
    <t>Noosa French Vanilla Yogurt</t>
  </si>
  <si>
    <t>Vicks FluTherapy SEVERE Cold &amp; Flu, Daytime, Hot Drink, 6ct</t>
  </si>
  <si>
    <t>Out of Box</t>
  </si>
  <si>
    <t>Extenze Fast Acting Extended Release Maximum Strength Male Enhancement Liquid Gel Capsules</t>
  </si>
  <si>
    <t>Colgate Max Fresh Knockout Gel Toothpaste Mint Fusion, 6 OZ</t>
  </si>
  <si>
    <t>Ice Breakers Sours Mixed Berry, Strawberry, Cherry</t>
  </si>
  <si>
    <t xml:space="preserve">Axe Spiked Up Look </t>
  </si>
  <si>
    <t>Opened. Half Empty.</t>
  </si>
  <si>
    <t>Headwrap Botanical Design, Pink</t>
  </si>
  <si>
    <t>Nothing, out of package</t>
  </si>
  <si>
    <t>Coco Chanel</t>
  </si>
  <si>
    <t>1-use Breathalyzer</t>
  </si>
  <si>
    <t>CVS Water Bottle (Hot or Cold)</t>
  </si>
  <si>
    <t>Lindt Bear Advent Calendar</t>
  </si>
  <si>
    <t>Elf on the Shelf Ginger Bread House</t>
  </si>
  <si>
    <t>Rose Plants</t>
  </si>
  <si>
    <t>Underwatered. Dumped into trash bag.</t>
  </si>
  <si>
    <t>Mini Orchid</t>
  </si>
  <si>
    <t>Similac Advance Baby Formula 23.2 oz</t>
  </si>
  <si>
    <t>Nothing: Seal was unbroken and the exp. date was 2022</t>
  </si>
  <si>
    <t>Belvita Bites</t>
  </si>
  <si>
    <t>Rice Krispies Treats Poppers 8-pack</t>
  </si>
  <si>
    <t>Smashmallow Smash Crispy Marshmallow Rice Treats</t>
  </si>
  <si>
    <t>Nothing, one box damaged</t>
  </si>
  <si>
    <t>Bluetooth Wireless Headphones</t>
  </si>
  <si>
    <t>CVS Health Procedural Face Masks</t>
  </si>
  <si>
    <t xml:space="preserve">Box Opened </t>
  </si>
  <si>
    <t>Small Pipettes</t>
  </si>
  <si>
    <t>Out of package</t>
  </si>
  <si>
    <t>CVS Cough Drops Value Pack 150 ct</t>
  </si>
  <si>
    <t>Total Home Red Plastic Cups (50 Ct)</t>
  </si>
  <si>
    <t>Maybelline SuperStay Full Coverage Foundation</t>
  </si>
  <si>
    <t>OPI Nail Lacquer</t>
  </si>
  <si>
    <t>Nail Polish Remover Kit</t>
  </si>
  <si>
    <t>Gold Emblem Dried Cranberries</t>
  </si>
  <si>
    <t>Starburst Jelly Bean-Filled Candy Cane</t>
  </si>
  <si>
    <t>Aquafresh Twin-Pack</t>
  </si>
  <si>
    <t>Colgate Max Fresh with Whitening Breath Strips 4 OZ</t>
  </si>
  <si>
    <t>Clearasil overnight soft patches</t>
  </si>
  <si>
    <t>Nail Buffer</t>
  </si>
  <si>
    <t>Duracell Optimum AA 12 pack</t>
  </si>
  <si>
    <t>Listerine Ultraclean Access Mint Flosser Refill Heads, 28 Count</t>
  </si>
  <si>
    <t>Missing 7</t>
  </si>
  <si>
    <t>Eos Hand Lotion</t>
  </si>
  <si>
    <t>The Creme Shop Creamy Gel Eyeliner</t>
  </si>
  <si>
    <t>Garnier SkinActive Micellar Cleansing Water 23.7 OZ</t>
  </si>
  <si>
    <t>Lumify Redness Reliever Eye Drops</t>
  </si>
  <si>
    <t>Kiwi Leather Care Kit</t>
  </si>
  <si>
    <t>CVS Health Nicotine Lozenge Lively Mint 10 CT</t>
  </si>
  <si>
    <t>CVS Health Dye-Free Infants' Pain Relief Liquid Bubble Gum 2 oz</t>
  </si>
  <si>
    <t>CVS Health Dye-Free Infants' Pain Relief Liquid Cherry 1 oz</t>
  </si>
  <si>
    <t>CVS Health Milk of Magnesia Cherry Flavor 26 oz</t>
  </si>
  <si>
    <t>Nothing; missing measuring cup</t>
  </si>
  <si>
    <t>Total Home Disinfecting Wipes Lemon Fresh, 75CT</t>
  </si>
  <si>
    <t>Missing Lid, still sealed.</t>
  </si>
  <si>
    <t>Duracell CopperTop 9V Alkaline Battery</t>
  </si>
  <si>
    <t>Missing Packaging; still good</t>
  </si>
  <si>
    <t>CVS Health Low Strength Aspirin</t>
  </si>
  <si>
    <t>CVS Health Maximum Strength Acid Reducer</t>
  </si>
  <si>
    <t>Box damaged.</t>
  </si>
  <si>
    <t>Lindt Assorted Chocolate Truffles</t>
  </si>
  <si>
    <t>Hollywood Fashion Secrets Breast Lift Tape No.14</t>
  </si>
  <si>
    <t>Bigelow Earl Grey Tea</t>
  </si>
  <si>
    <t>Supportables Adhesive Bra C/D</t>
  </si>
  <si>
    <t>Nicorette Nicotine Gum, Stop Smoking Aid, 4 mg, 170 CT</t>
  </si>
  <si>
    <t>Nicorette Nicotine Gum, Stop Smoking Aid, 4 mg, 100 CT</t>
  </si>
  <si>
    <t>CVS Health Sugar Free Nicotine Gum 4 mg 100 CT</t>
  </si>
  <si>
    <t>CVS Health Sugar Free Nicotine Gum 4 mg 170 Ct</t>
  </si>
  <si>
    <t>CVS Health Nicotine Polacrilex Lozenges, 4 mg (nicotine),  168 CT</t>
  </si>
  <si>
    <t>Pepto Diarrhea Liquicaps</t>
  </si>
  <si>
    <t>Kashi GO Protein Bars, 4 ct</t>
  </si>
  <si>
    <t>Kind Snacks Granola Bar 5CT</t>
  </si>
  <si>
    <t>Gold Emblem Abound Organic Raisins, 12 OZ</t>
  </si>
  <si>
    <t>Fiber One Brownies</t>
  </si>
  <si>
    <t>RX-BAR</t>
  </si>
  <si>
    <t>Cheez-its</t>
  </si>
  <si>
    <t>boxes opened, plastic still sealed</t>
  </si>
  <si>
    <t>Beauty 360 Nail Polish remover 6 oz</t>
  </si>
  <si>
    <t>Beauty 360 Nail Polish remover 10 oz</t>
  </si>
  <si>
    <t>Olay Cleansing Infusion Hydrating Glow Body Wash, 22 OZ</t>
  </si>
  <si>
    <t>slashed</t>
  </si>
  <si>
    <t>Dove Nutritive Solutions Shampoo Daily Moisture, 12 OZ</t>
  </si>
  <si>
    <t>Johnson's Head-To-Toe Tearless Gentle Baby Wash &amp; Shampoo</t>
  </si>
  <si>
    <t>Garnier Fructis Pure Clean Fortifying Shampoo 22 OZ</t>
  </si>
  <si>
    <t>Maybelline Expert Eyes Moisturizing Eye Makeup Remover, 2.3 OZ</t>
  </si>
  <si>
    <t>Dawn Platinum Dishwashing Liquid Dish Soap, Refreshing Rain Scent 8 oz</t>
  </si>
  <si>
    <t>Batiste Dry Shampoo, Brilliant Blonde with Fragrance, 6.73 OZ</t>
  </si>
  <si>
    <t>Icy Hot Medicated Spray, 4 OZ</t>
  </si>
  <si>
    <t>Kleenex Ultra Soft &amp; Strong Facial Tissues, Medium Count Flat Tissue Box, 120CT</t>
  </si>
  <si>
    <t>Heidi Klum Intimates Solutions The Wing Bra, C/D</t>
  </si>
  <si>
    <t>Tate's Bake Shop Toasted Almond Cookies</t>
  </si>
  <si>
    <t>Delmonte Fruit and Chia</t>
  </si>
  <si>
    <t>BB Dates 11/19-1/20</t>
  </si>
  <si>
    <t>Delmonte Mandarin Oranges</t>
  </si>
  <si>
    <t>BB Date 12/19</t>
  </si>
  <si>
    <t>Epic Bars Chicken Jerkey</t>
  </si>
  <si>
    <t>Nothing, BB date 06/20</t>
  </si>
  <si>
    <t>Enjoy Life Soft Baked Snickerdoodle Cookies</t>
  </si>
  <si>
    <t>BB date 11/19</t>
  </si>
  <si>
    <t>Kashi Kids Super Food Bites</t>
  </si>
  <si>
    <t>BB date 08/19</t>
  </si>
  <si>
    <t>RX-BAR Chocolate Seat Salt (4ct)</t>
  </si>
  <si>
    <t>Nothing, BB date 01/20</t>
  </si>
  <si>
    <t>Nothing, BB 04/20</t>
  </si>
  <si>
    <t>Famous Amos Three Pack</t>
  </si>
  <si>
    <t>Atkins Indulge 5 ct</t>
  </si>
  <si>
    <t>BB date 12/19</t>
  </si>
  <si>
    <t>Kind Kids Chewy Chocolate Chips Bar</t>
  </si>
  <si>
    <t>Nothing, BB Date 01/20</t>
  </si>
  <si>
    <t>Handi Snacks Premium Breadsticks and cheesy dip</t>
  </si>
  <si>
    <t>BB Date 10/19</t>
  </si>
  <si>
    <t>Chickpea Rotini 8.8 oz</t>
  </si>
  <si>
    <t>BB date 10/19</t>
  </si>
  <si>
    <t>GK Snacks, Snack Mix</t>
  </si>
  <si>
    <t>Smash Crispy Strawberries and Cream</t>
  </si>
  <si>
    <t>Smash Crispy Cinammon Churro</t>
  </si>
  <si>
    <t>BB date 11/20</t>
  </si>
  <si>
    <t>Hershey's Hot Cocoa Kisses</t>
  </si>
  <si>
    <t>Nothing, BB Date 05/20</t>
  </si>
  <si>
    <t>Lipton Tea Mix 3lbs</t>
  </si>
  <si>
    <t>BB Date 12/18</t>
  </si>
  <si>
    <t>Oreo Thin Bites</t>
  </si>
  <si>
    <t>BB Date 08/19</t>
  </si>
  <si>
    <t>Chips Ahoy Thin Bites</t>
  </si>
  <si>
    <t>Nothing, BB Date 07/20</t>
  </si>
  <si>
    <t>Gold Emblem Organic Raisins</t>
  </si>
  <si>
    <t>Planters Cheese Balls</t>
  </si>
  <si>
    <t>Planters Cheese Curls</t>
  </si>
  <si>
    <t>BB Date 01/20</t>
  </si>
  <si>
    <t>Goldfish 20-ct</t>
  </si>
  <si>
    <t>BB Date 11/19</t>
  </si>
  <si>
    <t>American Home Lavender Scented Candle</t>
  </si>
  <si>
    <t>Heinz Kansas City BBQ Sauce</t>
  </si>
  <si>
    <t>Mars Chocolate Favorites (50ct)</t>
  </si>
  <si>
    <t>Swedish Fish/Sour Patch Kids Variety Pack (50ct)</t>
  </si>
  <si>
    <t>Child's Play, Candy Variety Pack</t>
  </si>
  <si>
    <t>Jamba Organic Fruit Bites</t>
  </si>
  <si>
    <t>Quaker Sandwich Bites</t>
  </si>
  <si>
    <t>BB Date 07/19</t>
  </si>
  <si>
    <t>Oreo Thin Bites Individual</t>
  </si>
  <si>
    <t>Smash Mallow Mint Chocolate Chip</t>
  </si>
  <si>
    <t>Drawstring Trash Bags (10ct)</t>
  </si>
  <si>
    <t>Cetaphil Daily Advance Lotion 16 oz</t>
  </si>
  <si>
    <t>Dented bottle</t>
  </si>
  <si>
    <t>Itek High Speed Charging Micro USB to Lightning Cable</t>
  </si>
  <si>
    <t>Packaging damaged</t>
  </si>
  <si>
    <t>Total Home Toilet Bowl Cleaner Tabs</t>
  </si>
  <si>
    <t>Wirebound Personal Notebook 7''x5''</t>
  </si>
  <si>
    <t>Total Home 18 oz party cups 100 ct.</t>
  </si>
  <si>
    <t>Wreath Hanger</t>
  </si>
  <si>
    <t>King Size Reese's Peanut Butter Trees</t>
  </si>
  <si>
    <t>Nothing, (Seasonal) BB Date 05/20</t>
  </si>
  <si>
    <t>OraCoat XyliMelts for Dry Mouth, Mint-Free, 40CT</t>
  </si>
  <si>
    <t>Sour Patch Kids</t>
  </si>
  <si>
    <t>Slashed and poured into a bag with Baby Oil</t>
  </si>
  <si>
    <t>Gold Emblem Spearmint Leaves Jelly Candy, 11 OZ</t>
  </si>
  <si>
    <t>Philips Avent Soothie Newborn Pacifier 0-3 Mos, 2CT</t>
  </si>
  <si>
    <t>Heidi Klum Intimates Triangle Insert Pads</t>
  </si>
  <si>
    <t>Beauty 360 Shower And Bath Oil, 16 OZ</t>
  </si>
  <si>
    <t>Campbell's Chunky Creamy Chicken &amp; Dumplings Soup</t>
  </si>
  <si>
    <t>L'Oreal Paris Studio Line Clear Minded Clean Gel, 6.8 OZ</t>
  </si>
  <si>
    <t>Nothing, chipped cap</t>
  </si>
  <si>
    <t>Revlon Powder Blush</t>
  </si>
  <si>
    <t>Fuzzy Flip Flops</t>
  </si>
  <si>
    <t>Wine Gift Bags</t>
  </si>
  <si>
    <t>light up Gingerbread man decor</t>
  </si>
  <si>
    <t>2 pc color changing tree</t>
  </si>
  <si>
    <t>Advent stocking banner</t>
  </si>
  <si>
    <t>Memory foam slippers</t>
  </si>
  <si>
    <t xml:space="preserve">Merry brite tree with decorations </t>
  </si>
  <si>
    <t>Peanuts imagine ink kit</t>
  </si>
  <si>
    <t>Elf snot slime</t>
  </si>
  <si>
    <t>Count Chocula</t>
  </si>
  <si>
    <t>Gloria Duchin angel ornament</t>
  </si>
  <si>
    <t>Regent square ornament</t>
  </si>
  <si>
    <t>Chicken deli sandwich</t>
  </si>
  <si>
    <t>Turkey breast cheddar wrap</t>
  </si>
  <si>
    <t>Spicy Thai chicken salad</t>
  </si>
  <si>
    <t>Chicken and bacon Cobb salad</t>
  </si>
  <si>
    <t>Christmas Tree Mini Plants</t>
  </si>
  <si>
    <t>Fair Life YUP! Strawberry Milk</t>
  </si>
  <si>
    <t>Nesquik Strawberry</t>
  </si>
  <si>
    <t>Eggs Dozen</t>
  </si>
  <si>
    <t>Ritz Crackers 13.7 oz</t>
  </si>
  <si>
    <t>Cheez-it</t>
  </si>
  <si>
    <t>Steep Bigelow Tea oolong and jasmine</t>
  </si>
  <si>
    <t>Merry Brite 40ft extension cord</t>
  </si>
  <si>
    <t>Merry Brite 15ft extension cord</t>
  </si>
  <si>
    <t>Elf Snot slime</t>
  </si>
  <si>
    <t>Family Size Cheerios</t>
  </si>
  <si>
    <t>Aveeno Positively Radiant</t>
  </si>
  <si>
    <t>Pop-arazzi nail polish</t>
  </si>
  <si>
    <t>Triple Antibiotic Ointment</t>
  </si>
  <si>
    <t>Beauty 360 Make-Up Wipes</t>
  </si>
  <si>
    <t>Abound Sweet Potato Tortilla</t>
  </si>
  <si>
    <t>Diet Coke Can Large</t>
  </si>
  <si>
    <t>Dent</t>
  </si>
  <si>
    <t>Arizona Raspberry Tea</t>
  </si>
  <si>
    <t>Nothing. Literally Nothing</t>
  </si>
  <si>
    <t>Corona Extra six-pack</t>
  </si>
  <si>
    <t>Nothing (Missing 2)</t>
  </si>
  <si>
    <t>Beauty 360 Facial Cleansing Power Brush</t>
  </si>
  <si>
    <t>Ricola Lemon Mint</t>
  </si>
  <si>
    <t>Package ripped</t>
  </si>
  <si>
    <t>Dozen multi-colored long stem roses</t>
  </si>
  <si>
    <t>Half Dozen Pink Long Stem Roses</t>
  </si>
  <si>
    <t>Total Home Parchment Paper</t>
  </si>
  <si>
    <t>Purina Kitten Chow 3.15 lb</t>
  </si>
  <si>
    <t>Nutro indoor adult cat food 3 lb</t>
  </si>
  <si>
    <t>Milo's Dog Treats</t>
  </si>
  <si>
    <t>Gold emblem Iced Cinnamon Roll cookies</t>
  </si>
  <si>
    <t>Align Probiotic Chewable Tablets</t>
  </si>
  <si>
    <t>Reese's 2 peanut butter cups</t>
  </si>
  <si>
    <t>Duracell 4-ct AA</t>
  </si>
  <si>
    <t>Duracell 4-ct AAA</t>
  </si>
  <si>
    <t>L'Oréal age perfect toner/moisturizer</t>
  </si>
  <si>
    <t>Style Essentials Cotton Leggings</t>
  </si>
  <si>
    <t>Abound Dried Banana</t>
  </si>
  <si>
    <t>Nothing; missing box</t>
  </si>
  <si>
    <t>Visine Maximum Strength</t>
  </si>
  <si>
    <t>Power XCell wireless charging pad</t>
  </si>
  <si>
    <t>Headphones</t>
  </si>
  <si>
    <t>Silver lightning cable</t>
  </si>
  <si>
    <t>Nothing; returned</t>
  </si>
  <si>
    <t>Spindrift 8-pack</t>
  </si>
  <si>
    <t>Nothing; out of package</t>
  </si>
  <si>
    <t>Perrier 6-pack</t>
  </si>
  <si>
    <t>Moodwater</t>
  </si>
  <si>
    <t>Nothing. Literally nothing. Not even unboxed yet.</t>
  </si>
  <si>
    <t>Spitz sunflower seeds Cracked Pepper</t>
  </si>
  <si>
    <t>Crest Gum Detoxify Gentle Whitening Toothpaste, 4.1 oz</t>
  </si>
  <si>
    <t>Gold Bond Ultimate Multi-Symptom Psoriasis Relief Cream</t>
  </si>
  <si>
    <t>Gold Bond Ultimate Eczema Relief</t>
  </si>
  <si>
    <t>GE Crystal Clear 40w Candelabra Base Ceiling Fan Lightbulbs</t>
  </si>
  <si>
    <t>One Broken</t>
  </si>
  <si>
    <t>CVS Pro Defense Toothpaste Mint</t>
  </si>
  <si>
    <t>CVS Health Cold Sore Treatment Maximum Strength</t>
  </si>
  <si>
    <t>Oreal Paris Elvive Dream Lengths No Haircut Cream Leave In Conditioner, 6.8 OZ</t>
  </si>
  <si>
    <t>Gold Emblem Maple Leaf Creme Cookies</t>
  </si>
  <si>
    <t>Box Dented</t>
  </si>
  <si>
    <t>Triscuit Original</t>
  </si>
  <si>
    <t>Tom's of Maine Charcoal Anticavity Toothpaste, 4.7 OZ</t>
  </si>
  <si>
    <t>Nabisco Premium Saltine Crackers</t>
  </si>
  <si>
    <t>Boston Baked Beans Candy Coated Peanuts, 4.3 OZ</t>
  </si>
  <si>
    <t>Reese's Pieces Peanut Butter Candy</t>
  </si>
  <si>
    <t>Whoppers Malted Milk Balls</t>
  </si>
  <si>
    <t>Good &amp; Plenty Soft &amp; Chewy Licorice Candy</t>
  </si>
  <si>
    <t>Charleston Chews Mini Chewy Flavored Nougat</t>
  </si>
  <si>
    <t>Junior Mints Creamy Mints</t>
  </si>
  <si>
    <t>Air Heads Soft Filled Bite</t>
  </si>
  <si>
    <t>Ghiradelli 72% cacao bar</t>
  </si>
  <si>
    <t>Weather Station Automatic Folding Two-Person Umbrella</t>
  </si>
  <si>
    <t>Party Birthday Candles</t>
  </si>
  <si>
    <t>Visine Dry Eye Relief Lubricating Eye Drops, 0.5 fl. oz</t>
  </si>
  <si>
    <t>Lipo Flavonoid Plus Ear Ringing Caplets, 90 CT</t>
  </si>
  <si>
    <t>SYSTANE COMPLETE Lubricant Eye Drops 10ml</t>
  </si>
  <si>
    <t>Oreo Creme Chocolate Sandwich Cookies, King Size</t>
  </si>
  <si>
    <t>Reese's  Cups Snack Size 10.5oz</t>
  </si>
  <si>
    <t>Tampax Pearl Superplus 36 Tampons</t>
  </si>
  <si>
    <t>Tampax Pocket Radiant 14 Super Compact Tampons</t>
  </si>
  <si>
    <t>Fleet 4-Pack</t>
  </si>
  <si>
    <t>Fleet 2-Pack</t>
  </si>
  <si>
    <t>Fleet Single</t>
  </si>
  <si>
    <t>Tampax Pearl Super 18 ct</t>
  </si>
  <si>
    <t>Nothing-box opened</t>
  </si>
  <si>
    <t>Tampax Pearl Super Plus 18 ct</t>
  </si>
  <si>
    <t>Toms Antiplaque &amp; Whitening Toothpaste</t>
  </si>
  <si>
    <t>Toms Activsred Charcoal Toothpaste</t>
  </si>
  <si>
    <t>Colgate Max Clean</t>
  </si>
  <si>
    <t>Hazelnut M&amp;M</t>
  </si>
  <si>
    <t>Cover girl Exhibitionist 24 hour Kohl eyeliner</t>
  </si>
  <si>
    <t>Natural - Miracle Teeth Whitener</t>
  </si>
  <si>
    <t>CVS Health Unscented Pantiliners 40 count</t>
  </si>
  <si>
    <t xml:space="preserve">Beauty 360 Jaw Clips 12-pack </t>
  </si>
  <si>
    <t>Living Solutions Super Glue Twin Pack</t>
  </si>
  <si>
    <t>Anefrin Nasal Spray .5 oz</t>
  </si>
  <si>
    <t>Contigo 14 oz children's water bottle</t>
  </si>
  <si>
    <t>Elmers 3 pack of Glue Sticks</t>
  </si>
  <si>
    <t>Zebra 2 pack 3 series pens</t>
  </si>
  <si>
    <t>Bic White Out</t>
  </si>
  <si>
    <t>Bic Erasers 2 pack</t>
  </si>
  <si>
    <t>Bic Mechanical Pencil Refill 2 pack</t>
  </si>
  <si>
    <t>Caliber 15 pack colored pencils</t>
  </si>
  <si>
    <t>Slap Rulers</t>
  </si>
  <si>
    <t>Ticonderoga 10 pack</t>
  </si>
  <si>
    <t>Intensity Pro Pens 5 pack</t>
  </si>
  <si>
    <t>FineLiner fine point pens 3 pack</t>
  </si>
  <si>
    <t>Silly Sour Legs</t>
  </si>
  <si>
    <t>Crayola 24 pack Crayons</t>
  </si>
  <si>
    <t>Gorilla Kids Glue Sticks 6 pack</t>
  </si>
  <si>
    <t>Sharpie 8 pack</t>
  </si>
  <si>
    <t>Assorted Dodge Balls</t>
  </si>
  <si>
    <t>"Sport Pillow"</t>
  </si>
  <si>
    <t>Smart Food White Cheddar pop corn (2.75 oz)</t>
  </si>
  <si>
    <t>True Fruit cherry medley 7 oz</t>
  </si>
  <si>
    <t>Nothing—bb 1/21</t>
  </si>
  <si>
    <t xml:space="preserve">Hostess Donettes </t>
  </si>
  <si>
    <t>Pirates booty 1 oz</t>
  </si>
  <si>
    <t xml:space="preserve">Oreo brownie 3 oz </t>
  </si>
  <si>
    <t>Doritos 3.125 oz</t>
  </si>
  <si>
    <t>Nothing—bb 02-20</t>
  </si>
  <si>
    <t>Hostess chocolate cake twinkies</t>
  </si>
  <si>
    <t>Special K Pastry Crisp</t>
  </si>
  <si>
    <t>Conair Quick Blow-Dry Hot Curling Round Brush</t>
  </si>
  <si>
    <t>Maybe Kline dream brightening creamy concealer .11 oz</t>
  </si>
  <si>
    <t>Bolthouse Farms Vanilla Protein Drinks</t>
  </si>
  <si>
    <t>Bb 02/16/20</t>
  </si>
  <si>
    <t>Made Good Chocolate Banana Granola Minis</t>
  </si>
  <si>
    <t>Box opened—bb 12/20</t>
  </si>
  <si>
    <t>Hallmark Assorted Cards</t>
  </si>
  <si>
    <t>Hallmark Assorted Card Sets</t>
  </si>
  <si>
    <t>Hallmark Assorted Gift Bags (small)</t>
  </si>
  <si>
    <t>Hallmark Gift Bags (Small)</t>
  </si>
  <si>
    <t xml:space="preserve">Hood 2% milk gallon </t>
  </si>
  <si>
    <t>Nothing BB 3/19/20</t>
  </si>
  <si>
    <t>Hood 1% Milk Gallon</t>
  </si>
  <si>
    <t>Hood 1% Milk Quart</t>
  </si>
  <si>
    <t>Nothing BB 3/18/20</t>
  </si>
  <si>
    <t>Hood Fat Free Milk Pint</t>
  </si>
  <si>
    <t>Stonyfield Organic Fat Free Milk</t>
  </si>
  <si>
    <t>Hood, Half-and-half Pint</t>
  </si>
  <si>
    <t>Dozen Eggs</t>
  </si>
  <si>
    <t>Some BB 9/12, others 9/19</t>
  </si>
  <si>
    <t>Hershey's Swiss Rolls Box</t>
  </si>
  <si>
    <t>Twizzlers Nibs</t>
  </si>
  <si>
    <t>Scuni Headwrap</t>
  </si>
  <si>
    <t>Tic Tacs 200 Mints</t>
  </si>
  <si>
    <t>Total Take Away Bubble Mask</t>
  </si>
  <si>
    <t>CVS Health Denture Cleanser</t>
  </si>
  <si>
    <t>Lindor Assorted Truffles</t>
  </si>
  <si>
    <t>eos Shave Cream</t>
  </si>
  <si>
    <t xml:space="preserve">NYC LON Rain Poncho </t>
  </si>
  <si>
    <t>Safe Soft Antibacterial Hand Wipes</t>
  </si>
  <si>
    <t>Oral-B Superfloss</t>
  </si>
  <si>
    <t>Colgate Total Twin Pack</t>
  </si>
  <si>
    <t>L.A. Gel Glitter Topper</t>
  </si>
  <si>
    <t>Minute Maid</t>
  </si>
  <si>
    <t>CVS Health Spray Sun Screen</t>
  </si>
  <si>
    <t>Burt's Bees Citrus Body Wash</t>
  </si>
  <si>
    <t>Pampers Sensitive Wipes</t>
  </si>
  <si>
    <t>Nutrigrain Bars</t>
  </si>
  <si>
    <t>Nothing, bb 12/20-2/21</t>
  </si>
  <si>
    <t>Nabisco Saltines</t>
  </si>
  <si>
    <t>Garnier Fructis Style Gel</t>
  </si>
  <si>
    <t>CVS Health Sheer Bandages</t>
  </si>
  <si>
    <t>Stevia in the Raw</t>
  </si>
  <si>
    <t>Garnier Nutrisse Nourishing Color Creme</t>
  </si>
  <si>
    <t>Birthday Card Mother</t>
  </si>
  <si>
    <t>Birthday Card "Old Age"</t>
  </si>
  <si>
    <t>You and Me Card</t>
  </si>
  <si>
    <t>Birthday Card 50</t>
  </si>
  <si>
    <t>Refresh Plus Lubricating Eye Drops 70 Single Use Containers</t>
  </si>
  <si>
    <t xml:space="preserve">CVS Gentle Laxative Gentle Suppositories 4 count </t>
  </si>
  <si>
    <t>Birthday Number Candle</t>
  </si>
  <si>
    <t>CVS Ease Between Dental Floss</t>
  </si>
  <si>
    <t>Vintage Car</t>
  </si>
  <si>
    <t xml:space="preserve">Scunci 8 Pack Scrunchies </t>
  </si>
  <si>
    <t>Scotch Super Hold</t>
  </si>
  <si>
    <t xml:space="preserve">Scotch Wall Safe </t>
  </si>
  <si>
    <t>Extension Cord</t>
  </si>
  <si>
    <t>Coleman Botanicals Insect Repellent Lemon Eucalyptus</t>
  </si>
  <si>
    <t>Extra Refreshers Polar Ice Gum</t>
  </si>
  <si>
    <t>Lindt Lindor</t>
  </si>
  <si>
    <t>Ferrero Collection 1 oz</t>
  </si>
  <si>
    <t>Crispy m&amp;m Chocolate Bar</t>
  </si>
  <si>
    <t>Ghirardelli Chocolate Bar</t>
  </si>
  <si>
    <t>Kinder Bueno 2 pack</t>
  </si>
  <si>
    <t>Kinder Bueno 4 pack</t>
  </si>
  <si>
    <t xml:space="preserve">Kit Kat King Size </t>
  </si>
  <si>
    <t>Munch Peanut Butter Bars</t>
  </si>
  <si>
    <t>Reese's King Size</t>
  </si>
  <si>
    <t>Rx Choco Coconut Bar</t>
  </si>
  <si>
    <t>Go Macro Bar</t>
  </si>
  <si>
    <t>Pay Day</t>
  </si>
  <si>
    <t>m&amp;m</t>
  </si>
  <si>
    <t>m&amp;m Party Size</t>
  </si>
  <si>
    <t>Opened and poured into the trash bag</t>
  </si>
  <si>
    <t>Hershey's Kisses Share Size Almond</t>
  </si>
  <si>
    <t>Swedish Fish Minis</t>
  </si>
  <si>
    <t xml:space="preserve">Dove Dark Chocolate and Almond </t>
  </si>
  <si>
    <t>Lindt Gourmet Truffles</t>
  </si>
  <si>
    <t>Lindt Dark Chocolate Bar</t>
  </si>
  <si>
    <t>Mars Chocolate Assorted Minis</t>
  </si>
  <si>
    <t>Mars Caramel Assorted Minis</t>
  </si>
  <si>
    <t>White Claw 12 pack</t>
  </si>
  <si>
    <t>CVS Denture Cleaner</t>
  </si>
  <si>
    <t>5 x 7 Frame</t>
  </si>
  <si>
    <t>Halls</t>
  </si>
  <si>
    <t>Jimmy Dean Breakfast Bowl</t>
  </si>
  <si>
    <t>Jimmy Dean Croissant Sausage Egg Cheese Croissant</t>
  </si>
  <si>
    <t>DiGiorno Three Meat Pizza</t>
  </si>
  <si>
    <t>Totinos Pizza Roll</t>
  </si>
  <si>
    <t>White Castle Mini Burger Sliders</t>
  </si>
  <si>
    <t>Nestle Toll House Chocolate Chip Cookie Dough</t>
  </si>
  <si>
    <t>Smuckers Uncrustables</t>
  </si>
  <si>
    <t>Real Good Enchiladas</t>
  </si>
  <si>
    <t>Love Fire Grilled Steak</t>
  </si>
  <si>
    <t>SmartMade Chicken with Spinach Fettuccini</t>
  </si>
  <si>
    <t>SmartMade Roasted Turkey &amp; Veggies</t>
  </si>
  <si>
    <t>Gorton's Natural Catch Grilled Salmon</t>
  </si>
  <si>
    <t>Sabra Pretzels and Hummus</t>
  </si>
  <si>
    <t>Sweet Earth Kyoto Stir Fry</t>
  </si>
  <si>
    <t>Sweet Earth Pad Thai</t>
  </si>
  <si>
    <t>Sweet Earth Curry Tiger</t>
  </si>
  <si>
    <t>Lean Cuisine Chicken Parmesan</t>
  </si>
  <si>
    <t>Nesquik Strawberry Milk</t>
  </si>
  <si>
    <t>Ultimate Flora Probiotic</t>
  </si>
  <si>
    <t>Emergen-C Packets</t>
  </si>
  <si>
    <t>Tyson Grilled &amp; Ready Chicken Breast Strips</t>
  </si>
  <si>
    <t>Visine .5 oz Eye Drops</t>
  </si>
  <si>
    <t xml:space="preserve">CVS Gas Relief </t>
  </si>
  <si>
    <t>Just the Basics Sandwich Bags</t>
  </si>
  <si>
    <t xml:space="preserve">Just the Basics straws </t>
  </si>
  <si>
    <t>Renew Life Probiotic Colic Drops</t>
  </si>
  <si>
    <t>Walgreens Value Pack Baby Wipes</t>
  </si>
  <si>
    <t>Thera-Tears Dry Eye Therapy</t>
  </si>
  <si>
    <t>CVS Heat Therapy Patches</t>
  </si>
  <si>
    <t>CVS Cherry Cough Drops 200</t>
  </si>
  <si>
    <t>First Check Home Drug Test</t>
  </si>
  <si>
    <t>Babybel Cheese</t>
  </si>
  <si>
    <t>CVS Cold Compress</t>
  </si>
  <si>
    <t>CVS Clay Based Hot and Cold Compress</t>
  </si>
  <si>
    <t>Gardetto's Special Request Garlic Rye Chips</t>
  </si>
  <si>
    <t>CVS Glycerin Suppositories</t>
  </si>
  <si>
    <t>Gold Emblem Oatmeal Raisin Cookies</t>
  </si>
  <si>
    <t>Tiny Tate's Thin Crispy Cookies</t>
  </si>
  <si>
    <t>CVS Extra Absorbent Adhesive Pads</t>
  </si>
  <si>
    <t>Chapstick Hydration</t>
  </si>
  <si>
    <t>CVS Pure Cotton Tampons</t>
  </si>
  <si>
    <t>CVS Face Shield</t>
  </si>
  <si>
    <t>Aspercreme Lidocane Patch</t>
  </si>
  <si>
    <t>CVS Itch Relief Cream</t>
  </si>
  <si>
    <t>Kinder Egg</t>
  </si>
  <si>
    <t>Dr. Sholl's Work Massaging Gel Soles</t>
  </si>
  <si>
    <t>GE Crystal Bulbs</t>
  </si>
  <si>
    <t>Luden's Melatonin Soothers</t>
  </si>
  <si>
    <t>Aveeno Facial Moisturizer</t>
  </si>
  <si>
    <t>Okabashi sandals</t>
  </si>
  <si>
    <t>Sol Body Bronzer</t>
  </si>
  <si>
    <t>CVS Honey Lemon Cough Drops 30</t>
  </si>
  <si>
    <t>Halls Honey Lemon Cough Drops 80</t>
  </si>
  <si>
    <t>CVS Menthol Cough Drops 30</t>
  </si>
  <si>
    <t>Mott's Apple sauce 6 pack</t>
  </si>
  <si>
    <t>Dole Mandarin Oranges 4 pack</t>
  </si>
  <si>
    <t>Chocolate Coins</t>
  </si>
  <si>
    <t>Anti-aging spf and moisturizer</t>
  </si>
  <si>
    <t>Tussin DM</t>
  </si>
  <si>
    <t>CVS Allergy Relif</t>
  </si>
  <si>
    <t>Pint Ice Creams Assorted</t>
  </si>
  <si>
    <t>Werther's Caramels 5.5 oz</t>
  </si>
  <si>
    <t>Twizzlers 16 ooz</t>
  </si>
  <si>
    <t>Red Vines 16 oz</t>
  </si>
  <si>
    <t xml:space="preserve">Riesen </t>
  </si>
  <si>
    <t>Haribo</t>
  </si>
  <si>
    <t>Hi-Chew</t>
  </si>
  <si>
    <t>Sour Patch</t>
  </si>
  <si>
    <t>Life Savers Mints</t>
  </si>
  <si>
    <t>This Saves Lives Bars</t>
  </si>
  <si>
    <t>Clif Builders Protein Bars</t>
  </si>
  <si>
    <t>Nature Valley Toasted Nut Crunch Bar</t>
  </si>
  <si>
    <t>Bobo's</t>
  </si>
  <si>
    <t>Abound Organic Strawberry Soft Baked Bar</t>
  </si>
  <si>
    <t>Peanut m&amp;m 5 oz</t>
  </si>
  <si>
    <t>Nut Harvest Spircy Cashews</t>
  </si>
  <si>
    <t>Bat Pez</t>
  </si>
  <si>
    <t>The GFB (Gluten Free Bites)</t>
  </si>
  <si>
    <t>Fig Newtons 6.5 oz</t>
  </si>
  <si>
    <t>Mission Cooling Neck Gaiter</t>
  </si>
  <si>
    <t>Premium Nabisco Mini Saltines</t>
  </si>
  <si>
    <t>Gold Emblem Chocolate Chip Chewy Cookies</t>
  </si>
  <si>
    <t>Blue Louffa</t>
  </si>
  <si>
    <t>Vita Coco</t>
  </si>
  <si>
    <t>M.C. Sweets Bath Bombs</t>
  </si>
  <si>
    <t>IsoPure Protein Drink 12 pack</t>
  </si>
  <si>
    <t>Runa Energy Drink</t>
  </si>
  <si>
    <t>The Clapper Sound Activated ON/OFF Switch</t>
  </si>
  <si>
    <t>Zico Juice</t>
  </si>
  <si>
    <t>Thin Optics +2.0</t>
  </si>
  <si>
    <t>Uts Red Hot Chips</t>
  </si>
  <si>
    <t>Bolt 24</t>
  </si>
  <si>
    <t>Jarritos</t>
  </si>
  <si>
    <t>Hostess cupcakes</t>
  </si>
  <si>
    <t xml:space="preserve">Hostess white bread </t>
  </si>
  <si>
    <t>Sour patch kids 1 lb</t>
  </si>
  <si>
    <t>CVS Health Ultra thin heat wraps</t>
  </si>
  <si>
    <t>Oral b pro 1000</t>
  </si>
  <si>
    <t>Hallmark Gift Enclosure</t>
  </si>
  <si>
    <t>Trojan Condoms 3 pack</t>
  </si>
  <si>
    <t>Vick's Flu Therapy</t>
  </si>
  <si>
    <t>Lindt Bar</t>
  </si>
  <si>
    <t>Total home lint roller twin pack</t>
  </si>
  <si>
    <t xml:space="preserve">Beanie babies mini boos </t>
  </si>
  <si>
    <t>Altoids</t>
  </si>
  <si>
    <t>Sea bond denture seal</t>
  </si>
  <si>
    <t>CVS Health Ear plugs</t>
  </si>
  <si>
    <t>ChapStick Coffee Collection</t>
  </si>
  <si>
    <t>Post Honey Bunches Oats</t>
  </si>
  <si>
    <t>Lip Medex lip balm</t>
  </si>
  <si>
    <t>Gold Fish Veggie Snacks</t>
  </si>
  <si>
    <t>ivory soap bars box of 10</t>
  </si>
  <si>
    <t>3 missing</t>
  </si>
  <si>
    <t>Gold emblem peanut butter filled pretzels</t>
  </si>
  <si>
    <t>Gold emblem cheddar flavored twists</t>
  </si>
  <si>
    <t>Nutter Butter 8 pack</t>
  </si>
  <si>
    <t>Cheez It 4 pack</t>
  </si>
  <si>
    <t>Nabisco mini saltines</t>
  </si>
  <si>
    <t>Abreva twin pack</t>
  </si>
  <si>
    <t>Spindrift 8 pack</t>
  </si>
  <si>
    <t>Mini Mouse Vampire Halloween Decoration</t>
  </si>
  <si>
    <t>Lenny and Larry's Crunchy Cookies</t>
  </si>
  <si>
    <t>Think Thin Protein Bars</t>
  </si>
  <si>
    <t>Starbucks K Cups</t>
  </si>
  <si>
    <t>Gold Emblem K Cups</t>
  </si>
  <si>
    <t>Gold Emblem Chewy Chocolate Chip Cookies</t>
  </si>
  <si>
    <t>Goldfish Veggie Snacks</t>
  </si>
  <si>
    <t>Gold Emblem Peanut Butter Pretzels</t>
  </si>
  <si>
    <t>Gold Emblem Energy Blend Trail Mix</t>
  </si>
  <si>
    <t>Gold Emblem Tex Mex Snack Mix</t>
  </si>
  <si>
    <t>Gold Emblem Asian Blend Trail Mix</t>
  </si>
  <si>
    <t>Abound Raw Natural Almonds</t>
  </si>
  <si>
    <t>Chex Mix Cheddar</t>
  </si>
  <si>
    <t>Gardettos Orivinal Recipe Chex Mix</t>
  </si>
  <si>
    <t>Lorna Doone Cookies</t>
  </si>
  <si>
    <t>Abound Natural Organic Cashews</t>
  </si>
  <si>
    <t>Planters Drizzle Chocolate Almonds</t>
  </si>
  <si>
    <t>U by Katex 18 count regular pads</t>
  </si>
  <si>
    <t>U by Katex Teens 14 count Pads</t>
  </si>
  <si>
    <t>Takis Fuego</t>
  </si>
  <si>
    <t>CVS Health Sterile Non Stick Pads</t>
  </si>
  <si>
    <t>Rainbow Nerds</t>
  </si>
  <si>
    <t>Vapo Rub</t>
  </si>
  <si>
    <t>Gold Emblem Mixed Nuts</t>
  </si>
  <si>
    <t>Pepto Bismal Chews</t>
  </si>
  <si>
    <t>O.B. 40 Ultra Tampons</t>
  </si>
  <si>
    <t>Bigelow Earl Grey</t>
  </si>
  <si>
    <t>Herr's Crispy 'N Tasty Chips</t>
  </si>
  <si>
    <t>CVS Itch Relief and Repellent (Chiggers)</t>
  </si>
  <si>
    <t>Monistat 7 day antifungal vaginal treatment</t>
  </si>
  <si>
    <t>Keurig Bailey's Irich Cream K-Cups</t>
  </si>
  <si>
    <t>Atkins Protein Wafer Crisps</t>
  </si>
  <si>
    <t>Verry Berry Cheerios</t>
  </si>
  <si>
    <t>Chocolate Peanut Butter Cheerios</t>
  </si>
  <si>
    <t>Quest Bars Boxes</t>
  </si>
  <si>
    <t>Gold Emblem Fruit and Nut Mix</t>
  </si>
  <si>
    <t>Gold Emblem Pistachio Fruit and Nut Trail Mix</t>
  </si>
  <si>
    <t>Natural Bronzer</t>
  </si>
  <si>
    <t>Gas-X ultra strength soft gels</t>
  </si>
  <si>
    <t xml:space="preserve">Dove Milk Chocolate Bers </t>
  </si>
  <si>
    <t>Lucky Charms</t>
  </si>
  <si>
    <t>CVS Health Epsom Salt</t>
  </si>
  <si>
    <t>Haribo Sour Sghetti</t>
  </si>
  <si>
    <t>Earth's Best Sweet Potato Apple Pouch</t>
  </si>
  <si>
    <t>CVS Health Breathable Gentle Tape Adhesive</t>
  </si>
  <si>
    <t>Arm Brace - Child</t>
  </si>
  <si>
    <t>Gold Emblem Macadamia Nuts</t>
  </si>
  <si>
    <t>Hydrayte Orange Drink Mix</t>
  </si>
  <si>
    <t>Deodorant (Secrets)</t>
  </si>
  <si>
    <t>Cortizone Psoriosis Cream</t>
  </si>
  <si>
    <t>CVS Health Wart REmover Solid Stick</t>
  </si>
  <si>
    <t>Trident 3 Pack gum</t>
  </si>
  <si>
    <t>CVS Health Thumb Splint</t>
  </si>
  <si>
    <t>Vagisil</t>
  </si>
  <si>
    <t>Burts Bees Chapstick</t>
  </si>
  <si>
    <t>Krazy Glue Stick</t>
  </si>
  <si>
    <t>Vapo Stick</t>
  </si>
  <si>
    <t>U by Katex 18 Barely There Pads</t>
  </si>
  <si>
    <t>B Complex</t>
  </si>
  <si>
    <t>Murray's Pomade</t>
  </si>
  <si>
    <t xml:space="preserve">Nexcare </t>
  </si>
  <si>
    <t>CVS Health Flexible Fabric Bandaid</t>
  </si>
  <si>
    <t>CVS Health Clear Bandaid</t>
  </si>
  <si>
    <t>CVS Health Gel Adhesive Pads</t>
  </si>
  <si>
    <t>Glucerna Hunger Shake</t>
  </si>
  <si>
    <t>missing 3</t>
  </si>
  <si>
    <t>CVS Health Moleskin</t>
  </si>
  <si>
    <t>Advil Pocket Size</t>
  </si>
  <si>
    <t>Sour Punch Straws</t>
  </si>
  <si>
    <t>Garnier Fructis Shampoo Travel Size</t>
  </si>
  <si>
    <t>Jack Link's Beef Jerky</t>
  </si>
  <si>
    <t>Futuro Knee Brace</t>
  </si>
  <si>
    <t xml:space="preserve">Weather Station Black Umbrella </t>
  </si>
  <si>
    <t>Club Saltine Crackers</t>
  </si>
  <si>
    <t>Abound Strawberry Soft Baked Bars</t>
  </si>
  <si>
    <t>Gold Emblem Crunchy Granola Bars</t>
  </si>
  <si>
    <t xml:space="preserve">Total Home Plastic Forks </t>
  </si>
  <si>
    <t>Pure Protein Bars Box</t>
  </si>
  <si>
    <t>Tate's Soft Baked Cookies</t>
  </si>
  <si>
    <t>Cactus Small</t>
  </si>
  <si>
    <t>Cactus</t>
  </si>
  <si>
    <t>Succulent</t>
  </si>
  <si>
    <t>Aloe Vera</t>
  </si>
  <si>
    <t>Siete Tortilla Chips</t>
  </si>
  <si>
    <t>Cap'n Crunch On-The-Go</t>
  </si>
  <si>
    <t>Gold Emblem Jerky</t>
  </si>
  <si>
    <t>Quaker Granola</t>
  </si>
  <si>
    <t>Muddy Buddies Chex Mix</t>
  </si>
  <si>
    <t>Ritz Crisp &amp; Thins</t>
  </si>
  <si>
    <t>Cheez-It Snap'd</t>
  </si>
  <si>
    <t>Dunkin Donuts Coffee Grounds</t>
  </si>
  <si>
    <t>Garden Veggie Straws Sea Salt Pack of Five</t>
  </si>
  <si>
    <t>Missing Four</t>
  </si>
  <si>
    <t xml:space="preserve">Goldfish </t>
  </si>
  <si>
    <t>L Frances Caramel Corn</t>
  </si>
  <si>
    <t xml:space="preserve">m&amp;m Share Size </t>
  </si>
  <si>
    <t>Clif bar</t>
  </si>
  <si>
    <t>Blackhead Eliminating Neutrogena</t>
  </si>
  <si>
    <t>Pepto Bismol Chewables</t>
  </si>
  <si>
    <t>CVS Health Toothbrushes Pack of 3</t>
  </si>
  <si>
    <t>Sharpie</t>
  </si>
  <si>
    <t>Physicians Formula Lip Stick</t>
  </si>
  <si>
    <t>Simple Make Up Removers Eye Pads</t>
  </si>
  <si>
    <t>Skin + Pharmacy Advanced Acne Therapy 5 oz</t>
  </si>
  <si>
    <t>Skin + Pharmacy Advanced Anti-Aging Therapy 5 oz</t>
  </si>
  <si>
    <t xml:space="preserve">Skin + Pharmacy Advanced Anti-Aging Therapy 1 oz </t>
  </si>
  <si>
    <t>Hempz Body Moisturizer</t>
  </si>
  <si>
    <t>Broken Nozzle</t>
  </si>
  <si>
    <t>Beauty 360 Detox Facemasks</t>
  </si>
  <si>
    <t xml:space="preserve">Salonpass Pain Relief Patches </t>
  </si>
  <si>
    <t>Claire's Unicorn Headband</t>
  </si>
  <si>
    <t>Tampax Pearl 36 ct Tampons</t>
  </si>
  <si>
    <t>Meyer's Clean Day Dryer Sheets</t>
  </si>
  <si>
    <t>Always Thong Liners</t>
  </si>
  <si>
    <t>Total Home 30 Trash Bags</t>
  </si>
  <si>
    <t>Hefty Ultra Strong 40 Trash bags</t>
  </si>
  <si>
    <t>Trolls Scunci</t>
  </si>
  <si>
    <t>Reese's Thins Share Size</t>
  </si>
  <si>
    <t>Hersheys Share Size</t>
  </si>
  <si>
    <t>Halls Defense</t>
  </si>
  <si>
    <t>Raid Fruit Fly Traps</t>
  </si>
  <si>
    <t>Realime Lime Juice</t>
  </si>
  <si>
    <t>Orbit Gum 3 pack</t>
  </si>
  <si>
    <t>Crest Advanced Toothpaste</t>
  </si>
  <si>
    <t>Core Values Bunion Sleeve</t>
  </si>
  <si>
    <t>After bite</t>
  </si>
  <si>
    <t>Aquaphor Advanced Therapy</t>
  </si>
  <si>
    <t>Gold Emblem Vanilla Flavored Yogurt Covered Raising</t>
  </si>
  <si>
    <t>Special K Chocolate Cereal</t>
  </si>
  <si>
    <t>Trash Bags (Total Home Large Easy Tie Flaps)</t>
  </si>
  <si>
    <t>Candy Corn Brachs</t>
  </si>
  <si>
    <t>Halloween climbing dead decoration</t>
  </si>
  <si>
    <t>Halloween Singing Witch's Hat</t>
  </si>
  <si>
    <t>Halloween Trick or Treat Interactive Bowls</t>
  </si>
  <si>
    <t>Halloween Animated Hanging Reaper Frame</t>
  </si>
  <si>
    <t>Reese's Share Size</t>
  </si>
  <si>
    <t>M&amp;m Share Size</t>
  </si>
  <si>
    <t>Hershey Share Size</t>
  </si>
  <si>
    <t>Dove chocolate covered Hazelnut</t>
  </si>
  <si>
    <t>Dove soap</t>
  </si>
  <si>
    <t>Nature valley crunchy granola</t>
  </si>
  <si>
    <t>CVS Beauty Day Giveaway Bag</t>
  </si>
  <si>
    <t>Simply Pet Soft and Chewy Dog Treats</t>
  </si>
  <si>
    <t>Caramel Apple Mix</t>
  </si>
  <si>
    <t>Frozen Multivitamin Gummies</t>
  </si>
  <si>
    <t>CVS Health Skin Treatment</t>
  </si>
  <si>
    <t>Gold Emblem Salted Caramel Corn Puffs</t>
  </si>
  <si>
    <t>Nightmare Before Christmas Bobblehead</t>
  </si>
  <si>
    <t>Aveeno Moisturizing Lotion 1 oz</t>
  </si>
  <si>
    <t>CVS Health Clear Bandaids</t>
  </si>
  <si>
    <t>Secrets Deodorant</t>
  </si>
  <si>
    <t>Witches Brew Coffee</t>
  </si>
  <si>
    <t>Halloween Mug Set</t>
  </si>
  <si>
    <t>Verdissimo Preserved Roses</t>
  </si>
  <si>
    <t>Fall Cone Decorative</t>
  </si>
  <si>
    <t>Vichy LiftActiv Vitamin C Brightening Skin Corrector with Hyaluronic Acid</t>
  </si>
  <si>
    <t>Laroche Posay Intense Repair Moisturizing Cream</t>
  </si>
  <si>
    <t>Laroche Posay Purifying foaming Cleanser</t>
  </si>
  <si>
    <t>Laroche Posay Hydrating Gentle Cleanser</t>
  </si>
  <si>
    <t>Vichy Aqualia Thermal Creme Riche</t>
  </si>
  <si>
    <t>Vichy Mineral 89 Eye Fortifier</t>
  </si>
  <si>
    <t>Vichy Mineral 89 Skin Fortifier</t>
  </si>
  <si>
    <t xml:space="preserve">Vichy Aqualia Thermal Moisturizer </t>
  </si>
  <si>
    <t>Vichy Aqualia Thermal Rehydrating Cream Gel</t>
  </si>
  <si>
    <t>Vichy Aqualia Thermal Rehydrating Serum</t>
  </si>
  <si>
    <t>Jack Links Beef Jerky Lunch Box Ready 5 packs</t>
  </si>
  <si>
    <t>Lorissa's Beef Jerky Lunch Box packs</t>
  </si>
  <si>
    <t>Golden Grahams Treats</t>
  </si>
  <si>
    <t>Bran Flakes Cereal</t>
  </si>
  <si>
    <t>Sharper Image Color Changing Salt Lamp</t>
  </si>
  <si>
    <t>Peanut M&amp;M Fun Size Packs</t>
  </si>
  <si>
    <t>Physicians Formula Three Pack</t>
  </si>
  <si>
    <t>Maybelline Tattoo Studio</t>
  </si>
  <si>
    <t>Sensational Gelvolution</t>
  </si>
  <si>
    <t>Naicene Daily Wear Naturals</t>
  </si>
  <si>
    <t xml:space="preserve">Loofah </t>
  </si>
  <si>
    <t>Laroche Posay Double Repair Face Moisturizer</t>
  </si>
  <si>
    <t>Vichy Charcoal Clay Face Mask</t>
  </si>
  <si>
    <t>Tester - Literally one little line missing</t>
  </si>
  <si>
    <t>Vichy Liftactiv</t>
  </si>
  <si>
    <t>Tester</t>
  </si>
  <si>
    <t>Vichy Aqualia Thermal Rich Cream Face Moisturizer</t>
  </si>
  <si>
    <t>Vichy Aqualia Thermal Hydrating Mineral Water Gel Face Moisturizer</t>
  </si>
  <si>
    <t>Good and Plenty</t>
  </si>
  <si>
    <t>Snickers Minis Bags</t>
  </si>
  <si>
    <t>Reese's Candy Cane</t>
  </si>
  <si>
    <t xml:space="preserve">Hershey's </t>
  </si>
  <si>
    <t>Hershey's King Size</t>
  </si>
  <si>
    <t xml:space="preserve">Reese's Outrageous </t>
  </si>
  <si>
    <t>Reese's Big Cups</t>
  </si>
  <si>
    <t>Snickers Twin Packs</t>
  </si>
  <si>
    <t>Skittles</t>
  </si>
  <si>
    <t>Jelly Bean Juice Drops</t>
  </si>
  <si>
    <t>Fun Dip</t>
  </si>
  <si>
    <t>CVS Value Readers 3 pack reading glasses</t>
  </si>
  <si>
    <t>Melatonin 90 tablets 12 mg</t>
  </si>
  <si>
    <t>Cotex Barely There Liners</t>
  </si>
  <si>
    <t>Irish Spring Soap</t>
  </si>
  <si>
    <t>Nano Pad Super</t>
  </si>
  <si>
    <t>U by Cotex 40 Ultra Thin</t>
  </si>
  <si>
    <t>Meyers Dryer Sheets</t>
  </si>
  <si>
    <t>Degree Motion Sense Deodorant</t>
  </si>
  <si>
    <t>Gold Bond Dry Skin Relief</t>
  </si>
  <si>
    <t>Poise Ultra Thin Pads</t>
  </si>
  <si>
    <t>Merry &amp; Brite 70 Icicle Lights</t>
  </si>
  <si>
    <t xml:space="preserve">Merry &amp; Brite Battery 50 LED </t>
  </si>
  <si>
    <t>Scotch Tape</t>
  </si>
  <si>
    <t>Panama Jack Polarized Sunglasses</t>
  </si>
  <si>
    <t>Foster Grant (FG) Magnivision Titanium Reading Glasses</t>
  </si>
  <si>
    <t>FG Reading Glasses</t>
  </si>
  <si>
    <t>FG Magnivision Reading Glasses</t>
  </si>
  <si>
    <t>Sight Station Reading Glasses</t>
  </si>
  <si>
    <t>FG Light Spectacles</t>
  </si>
  <si>
    <t xml:space="preserve">FG Titech </t>
  </si>
  <si>
    <t>FG Advanced Lens</t>
  </si>
  <si>
    <t>FG Readers</t>
  </si>
  <si>
    <t>Lenses Popped Out</t>
  </si>
  <si>
    <t>Raisin Bran Family Size</t>
  </si>
  <si>
    <t>Total Home Anti-Bacterial Wipes</t>
  </si>
  <si>
    <t>Juniper Surface Wipes</t>
  </si>
  <si>
    <t>Cera Ve Moisturizing Cream</t>
  </si>
  <si>
    <t>Scotch Masking Tape</t>
  </si>
  <si>
    <t xml:space="preserve">Ritz </t>
  </si>
  <si>
    <t>Club Crackers</t>
  </si>
  <si>
    <t>CVS Health Artificial Tears</t>
  </si>
  <si>
    <t>Olly The Perfect Women's Multi-vitamin</t>
  </si>
  <si>
    <t>Trolli Sour Brite Trees</t>
  </si>
  <si>
    <t>Finishiing Touch Flawless Facial Hair Remover</t>
  </si>
  <si>
    <t>Special K Red Berries Family Size Cereal</t>
  </si>
  <si>
    <t>Just the Basics Paper Plates</t>
  </si>
  <si>
    <t>Total Home Plastic Cups</t>
  </si>
  <si>
    <t>Hefty Scented Trash Bags</t>
  </si>
  <si>
    <t>CVS Health Ultra Thin Pads 32 ct</t>
  </si>
  <si>
    <t>CVS Health Ultra Thin Pads 18 ct</t>
  </si>
  <si>
    <t xml:space="preserve">Tampax Pearl Super Plus tampons 50 ct </t>
  </si>
  <si>
    <t>Cera Ve lotion</t>
  </si>
  <si>
    <t>Dunkin' Hazelnut Coffee Grounds</t>
  </si>
  <si>
    <t>Ensure Max Protein 4 pack</t>
  </si>
  <si>
    <t>Arnold Whole Grain Healthy Multi-Grain Bread</t>
  </si>
  <si>
    <t>Arnold Whole Grain Twelve Grain Bread</t>
  </si>
  <si>
    <t>Arnold White Hamburger Buns</t>
  </si>
  <si>
    <t>Ziploc 19 Gallon Bags</t>
  </si>
  <si>
    <t>Revolution makeup color palet</t>
  </si>
  <si>
    <t>Cover girl eyeliner</t>
  </si>
  <si>
    <t>Vaseline Cocoa Butter</t>
  </si>
  <si>
    <t>Reese's Zero Sugar Cups</t>
  </si>
  <si>
    <t>Dove Solid Milk Chocolate Heart</t>
  </si>
  <si>
    <t xml:space="preserve">Tony's Chocolonely </t>
  </si>
  <si>
    <t>Quaker Granola Bars</t>
  </si>
  <si>
    <t>Phillips Dual USB Charger</t>
  </si>
  <si>
    <t>Wild Side Hot Sauce Collection</t>
  </si>
  <si>
    <t>Imodium 12 caplets</t>
  </si>
  <si>
    <t>Boomer Reusable Face Mask</t>
  </si>
  <si>
    <t>Face Shield</t>
  </si>
  <si>
    <t>Snyders pretzels</t>
  </si>
  <si>
    <t>Petroleum Jelly</t>
  </si>
  <si>
    <t>Cortisone Cream</t>
  </si>
  <si>
    <t>CVS Health Unscented Pantiliners 60</t>
  </si>
  <si>
    <t>CVS Health Tampons Assorted 52</t>
  </si>
  <si>
    <t>Ziploc 24 quart storage bags</t>
  </si>
  <si>
    <t>Bounty 2 double rolls paper towels</t>
  </si>
  <si>
    <t xml:space="preserve">Reese's </t>
  </si>
  <si>
    <t>Great Grains Cereal</t>
  </si>
  <si>
    <t>Gold Bond Aloe Lotion</t>
  </si>
  <si>
    <t>Color Lock Paper Ream</t>
  </si>
  <si>
    <t>CVS Health Enamel Guard</t>
  </si>
  <si>
    <t>Colgate Double</t>
  </si>
  <si>
    <t>Neutrogena Zinc 50 SPF Sunscreen</t>
  </si>
  <si>
    <t>Abveeno Baby 50 SPF Sunscreen</t>
  </si>
  <si>
    <t>Essence Cosmetics Waterproof Mascara</t>
  </si>
  <si>
    <t>Caliber Tape 3-pack</t>
  </si>
  <si>
    <t>Durex Invisible Ultra Thin Condoms</t>
  </si>
  <si>
    <t>Honey Maid Graham Crackers</t>
  </si>
  <si>
    <t>Swiffer Dusters Kit</t>
  </si>
  <si>
    <t>Laxative Pills CVS Health 24 tablets</t>
  </si>
  <si>
    <t>CVS Health Vaginal Cleansing Cloths</t>
  </si>
  <si>
    <t>Hefty Easy Flaps Trash bags</t>
  </si>
  <si>
    <t>Hershey's Kisses Share Size</t>
  </si>
  <si>
    <t>Move Free Joint Health Dietary Supplement</t>
  </si>
  <si>
    <t>bb 2023</t>
  </si>
  <si>
    <t>York King Size</t>
  </si>
  <si>
    <t>bb 02/21</t>
  </si>
  <si>
    <t>Reese's</t>
  </si>
  <si>
    <t>bb 03/21</t>
  </si>
  <si>
    <t>m&amp;m Peanut 1.74 oz</t>
  </si>
  <si>
    <t>m&amp;m Caramel 1.74 oz</t>
  </si>
  <si>
    <t>bb 04/21</t>
  </si>
  <si>
    <t>m&amp;m Peanutbutter 1.74 oz</t>
  </si>
  <si>
    <t>m&amp;m 1.74 oz</t>
  </si>
  <si>
    <t>m&amp;m 3.14 oz Share Size</t>
  </si>
  <si>
    <t>m&amp;m 3.14 oz Hazelnut Share Size</t>
  </si>
  <si>
    <t>m&amp;m 3.14 oz Fudge Brownie Share Size</t>
  </si>
  <si>
    <t>5th Avenue Bar</t>
  </si>
  <si>
    <t>Twix Cookies &amp; Creme</t>
  </si>
  <si>
    <t>Hostess hamburger buns</t>
  </si>
  <si>
    <t>Hostess hot dog buns</t>
  </si>
  <si>
    <t>Bumble bee pink salmon canned</t>
  </si>
  <si>
    <t>Motts applesauce pack of 6</t>
  </si>
  <si>
    <t>Cinnamon toast crunch bars</t>
  </si>
  <si>
    <t>Nature valley granola bars</t>
  </si>
  <si>
    <t>Gold emblem popcorn</t>
  </si>
  <si>
    <t>Dove chocolate bar</t>
  </si>
  <si>
    <t>Ghirardelli Valentine's Chocolate</t>
  </si>
  <si>
    <t>Mars Assorted Valentine's Candy</t>
  </si>
  <si>
    <t>Ensure High protein</t>
  </si>
  <si>
    <t>Ensure protein drink</t>
  </si>
  <si>
    <t>Balmex</t>
  </si>
  <si>
    <t xml:space="preserve">Sensodyne 6 oz </t>
  </si>
  <si>
    <t xml:space="preserve">Colgate enamel health </t>
  </si>
  <si>
    <t>Colgate optic white</t>
  </si>
  <si>
    <t>Dr Sheffeld's Toothpaste</t>
  </si>
  <si>
    <t>Colgate cavity protection</t>
  </si>
  <si>
    <t>Cognate total value pack (2)</t>
  </si>
  <si>
    <t>Tom's prebiotic toothpaste</t>
  </si>
  <si>
    <t>Crest cavity protection</t>
  </si>
  <si>
    <t>Hydroxycut</t>
  </si>
  <si>
    <t xml:space="preserve">Aveeno </t>
  </si>
  <si>
    <t>Dr paw paw lip balm</t>
  </si>
  <si>
    <t xml:space="preserve">Total home lightbulbs </t>
  </si>
  <si>
    <t>The Creme Shop acne patches</t>
  </si>
  <si>
    <t>Durex 16 pack Condoms</t>
  </si>
  <si>
    <t>Frozen 2 Bowling Set</t>
  </si>
  <si>
    <t>Pampers baby wipes</t>
  </si>
  <si>
    <t>Always Ultra Thin Pads 28 count</t>
  </si>
  <si>
    <t>One step early detection pregnancy test 2 pack</t>
  </si>
  <si>
    <t>Fresh step clay cat litter 7 lbs</t>
  </si>
  <si>
    <t>Kellogs Rice Crispies</t>
  </si>
  <si>
    <t>Speical K Red Berries</t>
  </si>
  <si>
    <t>Lara Bar</t>
  </si>
  <si>
    <t>Kind Protein Bar</t>
  </si>
  <si>
    <t>Vaseline Essential Healing Body Lotion</t>
  </si>
  <si>
    <t>CVS Health Enema Twin Pack</t>
  </si>
  <si>
    <t>Coppertone Water Babies SPF 50</t>
  </si>
  <si>
    <t>Babyganics SPF 50</t>
  </si>
  <si>
    <t>Fruit Bites Multivitamin Kids</t>
  </si>
  <si>
    <t>One a Day Multivitamin Men 50+</t>
  </si>
  <si>
    <t>CVS Health Spectrav Multivitamin Women</t>
  </si>
  <si>
    <t>CVS Health Electrolyte Mix</t>
  </si>
  <si>
    <t>Constipation Ease Prebiotic Drops</t>
  </si>
  <si>
    <t>Kraft to-go 4 pack</t>
  </si>
  <si>
    <t>Squishy Plush Toy</t>
  </si>
  <si>
    <t>Twinnings Lemon &amp; Ginger Tea</t>
  </si>
  <si>
    <t>Swiffer Dry Sweeping Cloths</t>
  </si>
  <si>
    <t xml:space="preserve">Swiffer Dry + Wet </t>
  </si>
  <si>
    <t>Gain Flings</t>
  </si>
  <si>
    <t>Total Home Reusable Latex Gloves</t>
  </si>
  <si>
    <t>Revlon Colorstay Makeup</t>
  </si>
  <si>
    <t>Cheerios Apple Cinnamon</t>
  </si>
  <si>
    <t>Reese's Take Five Snack Size 10.5 oz</t>
  </si>
  <si>
    <t>Paas Classic Egg  Decorating Kit</t>
  </si>
  <si>
    <t xml:space="preserve">Pistachios </t>
  </si>
  <si>
    <t>Pepperidge Farms Chessmen</t>
  </si>
  <si>
    <t>Bounce Dryer Sheets</t>
  </si>
  <si>
    <t>Enfamil D-Vi-Sol</t>
  </si>
  <si>
    <t>Dole Pineapple Juice 1.36 L</t>
  </si>
  <si>
    <t>Total Home Mega Toilet Paper Rolls 4</t>
  </si>
  <si>
    <t>Lactaid 32 Caplets</t>
  </si>
  <si>
    <t>Maybelline Color Sensational Shaping Lip Liner</t>
  </si>
  <si>
    <t>Maybelline Color Sensational Made For All Lipstick</t>
  </si>
  <si>
    <t>Maybelline SuperStay 24 2-Step Liquid Lipstick Makeup</t>
  </si>
  <si>
    <t>Duster</t>
  </si>
  <si>
    <t>Colgate Max Fresh</t>
  </si>
  <si>
    <t>Colgrate Max Fresh 2 Pack</t>
  </si>
  <si>
    <t>Crest 3D White</t>
  </si>
  <si>
    <t>Colgate Optic White 2 Pack</t>
  </si>
  <si>
    <t>Sensodyne Pronamel</t>
  </si>
  <si>
    <t>Sensodyne Whitening</t>
  </si>
  <si>
    <t>CeraVe Therapeutic Handcream</t>
  </si>
  <si>
    <t>Thin Optics +2.00</t>
  </si>
  <si>
    <t>Always Radiant Teen Pads</t>
  </si>
  <si>
    <t>CVS Health Urinary Health Cranberry Supplement</t>
  </si>
  <si>
    <t>Neosporin Pain Relief</t>
  </si>
  <si>
    <t>Keurig Dunkin</t>
  </si>
  <si>
    <t>Keurig Starbucks</t>
  </si>
  <si>
    <t>Sharpie Precision Tip 2 Pack</t>
  </si>
  <si>
    <t>Caliber Clasp Envelopes</t>
  </si>
  <si>
    <t>Lindt Chocolate Easter Ducks</t>
  </si>
  <si>
    <t>Phillips Type-C to Type-C Cable</t>
  </si>
  <si>
    <t>Easter Peeps head band</t>
  </si>
  <si>
    <t>Q-Tips</t>
  </si>
  <si>
    <t>Burt's Bees Lip Butter</t>
  </si>
  <si>
    <t>Kind Bar</t>
  </si>
  <si>
    <t>Secret Clinical Strength Deodorant</t>
  </si>
  <si>
    <t>Boil Relief CVS Health</t>
  </si>
  <si>
    <t>Conair Sparkle &amp; Dry</t>
  </si>
  <si>
    <t>Colgate Optic White Toothpaste 2 Pack</t>
  </si>
  <si>
    <t>Sell-By 3/27</t>
  </si>
  <si>
    <t>Colgate Cavity Protection Twin Pack</t>
  </si>
  <si>
    <t>Sensodyne</t>
  </si>
  <si>
    <t>Crest Scope</t>
  </si>
  <si>
    <t>Crest Brilliance</t>
  </si>
  <si>
    <t>Hello Charcoal Activated Toothpaste</t>
  </si>
  <si>
    <t>Glucosamine Chondroitin Complex</t>
  </si>
  <si>
    <t>bb 3/21</t>
  </si>
  <si>
    <t>Preservision Areds Soft Gels 90</t>
  </si>
  <si>
    <t>CVS Health Cool Gel Pack</t>
  </si>
  <si>
    <t>Pedialyte Advanced Care</t>
  </si>
  <si>
    <t>CVS Health Lidocaine Pain-Relieving Patch Max Strength</t>
  </si>
  <si>
    <t>Raisin Bran</t>
  </si>
  <si>
    <t>Beauty 360 Hydrating Beauty Bar 6 ct</t>
  </si>
  <si>
    <t>Zarbees Children's Chewable tablet with Melatonin</t>
  </si>
  <si>
    <t>NOTHING. bb 08/21</t>
  </si>
  <si>
    <t>Schiff Digestive Advantage</t>
  </si>
  <si>
    <t>One Touch Delica Plus Lancets</t>
  </si>
  <si>
    <t>CVS Health Cortisone Cream</t>
  </si>
  <si>
    <t>Duracel AA 8-pack</t>
  </si>
  <si>
    <t>CVS Health Melatonin 10 mg</t>
  </si>
  <si>
    <t>CVS Health Mint Waxed Floss</t>
  </si>
  <si>
    <t>Phillips One Electric Toothbrush</t>
  </si>
  <si>
    <t>CVS Health Smart Grip Contour Toothbrushes Set of 3</t>
  </si>
  <si>
    <t>Purina Friskies Cat Food 3.15 lb</t>
  </si>
  <si>
    <t>Honey Bunches of Oats Cereal</t>
  </si>
  <si>
    <t>Dunkin Mocha Latte Cereal</t>
  </si>
  <si>
    <t>Kellogs Blueberry Special K</t>
  </si>
  <si>
    <t>Quest Bar Boxes</t>
  </si>
  <si>
    <t>Quaker Chewy Granola Bars</t>
  </si>
  <si>
    <t>Gold Emblem Chewy Protein Bars</t>
  </si>
  <si>
    <t>Gold Emblem Chewy Dipped Peanut Butter Granola Bars</t>
  </si>
  <si>
    <t>Total Home Dryer Sheets</t>
  </si>
  <si>
    <t>CVS Health Cold Compress</t>
  </si>
  <si>
    <t>Abound Raisins</t>
  </si>
  <si>
    <t>Blistex Medicated Lip Balm Value Pack</t>
  </si>
  <si>
    <t>Imodium 24 Caplets</t>
  </si>
  <si>
    <t>M&amp;m's Share Size</t>
  </si>
  <si>
    <t>Maybelline New York Lash Sensations</t>
  </si>
  <si>
    <t>Revlon Colorstay Lipstick</t>
  </si>
  <si>
    <t>Sensodyne Extra Whitening</t>
  </si>
  <si>
    <t>Total Home Coffee Filters Cone Style</t>
  </si>
  <si>
    <t>Move Free Advanced</t>
  </si>
  <si>
    <t>Lays Simply Sea Salted Chips</t>
  </si>
  <si>
    <t>Gold Emblem Dried Coconut</t>
  </si>
  <si>
    <t>Boost</t>
  </si>
  <si>
    <t>Pedigree Small Dog Dry Food</t>
  </si>
  <si>
    <t>Twinkies</t>
  </si>
  <si>
    <t xml:space="preserve">Adappalene Gel </t>
  </si>
  <si>
    <t>Vichy 60 Sunscreen</t>
  </si>
  <si>
    <t>Shea Moisture Oil Serum</t>
  </si>
  <si>
    <t>CVS Health Grass Fed Advanced Collagen Complex</t>
  </si>
  <si>
    <t>CVS Health Advanced Healing Ointment 3 Pack</t>
  </si>
  <si>
    <t>Colgate Optic White Value Pack Toothbrush</t>
  </si>
  <si>
    <t>Joyva Marshmallow Twists</t>
  </si>
  <si>
    <t>Joyva Ring Jells</t>
  </si>
  <si>
    <t>Terra Chips</t>
  </si>
  <si>
    <t>Kettle Brand Potato Chips</t>
  </si>
  <si>
    <t>Vegan Rob's Spinach Puffs</t>
  </si>
  <si>
    <t>Peeled Snacks Dried Fruit</t>
  </si>
  <si>
    <t>Holiday Candies Matzoh Crackers</t>
  </si>
  <si>
    <t>Thick, fuzzy Socks</t>
  </si>
  <si>
    <t>Luna Bars</t>
  </si>
  <si>
    <t>GFB 12 bar box</t>
  </si>
  <si>
    <t>Go Macro Bars</t>
  </si>
  <si>
    <t>Loacker</t>
  </si>
  <si>
    <t>Matt's Munchies</t>
  </si>
  <si>
    <t>Russel Stover</t>
  </si>
  <si>
    <t>Downy WrinkleGuard Liquid Fabric Softener and Conditioner, Fresh, 48 OZ</t>
  </si>
  <si>
    <t>Fresh Step Kitty Litter</t>
  </si>
  <si>
    <t>Fancy Feast</t>
  </si>
  <si>
    <t>Total Home Trash Bags</t>
  </si>
  <si>
    <t>Hefty Trash Bags</t>
  </si>
  <si>
    <t>Mepitac Silicone Tape</t>
  </si>
  <si>
    <t>Summer's Eve Scented Wipes</t>
  </si>
  <si>
    <t>Oral-B Glide Floss 3 pack</t>
  </si>
  <si>
    <t>Listerine Cool Mint Strips 3 pack</t>
  </si>
  <si>
    <t>CVS Health Travel Toothbrush sets</t>
  </si>
  <si>
    <t>Crst Pro Health Value Pack</t>
  </si>
  <si>
    <t>Blink Contacts Eye Drops</t>
  </si>
  <si>
    <t>U By Kotex Regular 36 Pads</t>
  </si>
  <si>
    <t>Poise Maximum Ultra Thin Pads</t>
  </si>
  <si>
    <t>Tampax Pearl 36 Super Tampons</t>
  </si>
  <si>
    <t>o.b. 40 Compact Tampons</t>
  </si>
  <si>
    <t>CVS Health Extra Long Heating Pad Series 500</t>
  </si>
  <si>
    <t>Fleet Saline Enema</t>
  </si>
  <si>
    <t>Umbrella</t>
  </si>
  <si>
    <t>Vibes Trident Gum</t>
  </si>
  <si>
    <t>Mascara</t>
  </si>
  <si>
    <t>65 Piece Candy Bags</t>
  </si>
  <si>
    <t>Raisin Bran Crunch</t>
  </si>
  <si>
    <t>Gold Emblem K-Cup Coffee</t>
  </si>
  <si>
    <t>Starbucks K-Cup Coffee</t>
  </si>
  <si>
    <t>Annie's Bunny Grahams</t>
  </si>
  <si>
    <t>Ensure Max Protein</t>
  </si>
  <si>
    <t>Kellog's Club Crackers</t>
  </si>
  <si>
    <t>Dunkin Original Blend Coffee Grounds</t>
  </si>
  <si>
    <t>CVS Health Lidocaine Foot Pain Cream</t>
  </si>
  <si>
    <t>Dove White Sensitive Skin Bar</t>
  </si>
  <si>
    <t>Hot Tamales</t>
  </si>
  <si>
    <t>2021–22 16-month calendars</t>
  </si>
  <si>
    <t>2021–22 16-month calendars small</t>
  </si>
  <si>
    <t>2021 Desk Planners</t>
  </si>
  <si>
    <t>Pocket Weekly Planners</t>
  </si>
  <si>
    <t>Good2Grow Podz</t>
  </si>
  <si>
    <t>Kellogs Special K Cereal</t>
  </si>
  <si>
    <t>Beuaty 360 Shower Caps</t>
  </si>
  <si>
    <t>ogx tea tree scalp treatment</t>
  </si>
  <si>
    <t>ogx liquid pearl serum</t>
  </si>
  <si>
    <t>quaker Chewy Granola Bars</t>
  </si>
  <si>
    <t>Muscle Milk pack of 4</t>
  </si>
  <si>
    <t>Campbell's Chunky Chili with Beans</t>
  </si>
  <si>
    <t>Gold Eblem Milk Chocolate Pretzel Twists</t>
  </si>
  <si>
    <t>Peanut m&amp;m fun size 10.57 oz</t>
  </si>
  <si>
    <t>Twix Fun Size</t>
  </si>
  <si>
    <t>Reese's Snack Size</t>
  </si>
  <si>
    <t>Snickers Fun Size</t>
  </si>
  <si>
    <t>Mini's family size 30 pc</t>
  </si>
  <si>
    <t>Mini Starburst</t>
  </si>
  <si>
    <t>KitKat</t>
  </si>
  <si>
    <t>Hershey's Holiday Santa Bars</t>
  </si>
  <si>
    <t>Reese's Trees</t>
  </si>
  <si>
    <t xml:space="preserve">Assorted Fun Size Chocolate Bars 2 lb </t>
  </si>
  <si>
    <t>Hershey's/Reese's/KitKat share size</t>
  </si>
  <si>
    <t xml:space="preserve">Twix Cookies and Cream 9 oz </t>
  </si>
  <si>
    <t>Clif Builders Protein Bar</t>
  </si>
  <si>
    <t>Cera VeLotion 12 oz</t>
  </si>
  <si>
    <t>Griffin Charging Lightning Cable</t>
  </si>
  <si>
    <t>Band-Aid Skin Flex</t>
  </si>
  <si>
    <t>Aveeno daily moisturizer 2.5 oz</t>
  </si>
  <si>
    <t>CVS Health Women's Absorptive Underwear Value Size</t>
  </si>
  <si>
    <t>Total Home Party Home</t>
  </si>
  <si>
    <t>Cosamin ASU Advanced Joint Health 90 Caplets</t>
  </si>
  <si>
    <t>CVS Health Gluzosamine Chondroitin 120 Tablets</t>
  </si>
  <si>
    <t>CVS Health Gluzosamine Chondroitin 80 Tablets</t>
  </si>
  <si>
    <t>Ocuvite Eye Performance 30 softgels</t>
  </si>
  <si>
    <t>Cetaphil cleansing cloths</t>
  </si>
  <si>
    <t>Loreal Paris Studio Line Hair Putty</t>
  </si>
  <si>
    <t>Extra Refreshers Gum</t>
  </si>
  <si>
    <t>Nads Natural Precision Eyebrow Wax Wand</t>
  </si>
  <si>
    <t>Beauty 360 razor</t>
  </si>
  <si>
    <t>paradontax womplete protection toothpaste</t>
  </si>
  <si>
    <t>peroxiCare arm and hammer toothpaste</t>
  </si>
  <si>
    <t>Colgate Sensitive toothpaste</t>
  </si>
  <si>
    <t>Covergirl LipStick</t>
  </si>
  <si>
    <t>Cera Ve Hydrating Mineral Sunscreen</t>
  </si>
  <si>
    <t>Olay Cleanse Foaming Cleanser</t>
  </si>
  <si>
    <t>Cera Ve Hydrating Facial Cleanser</t>
  </si>
  <si>
    <t>Hefty Slider Gallons</t>
  </si>
  <si>
    <t>Ziploc 72 sandwich bags</t>
  </si>
  <si>
    <t>Nilla Wafers</t>
  </si>
  <si>
    <t>Dr Scholl's Women's Extra Support</t>
  </si>
  <si>
    <t>CVS Health Waterproof Adhesive Pads</t>
  </si>
  <si>
    <t>Zarbees Elderberry 72 Gummies</t>
  </si>
  <si>
    <t>Immodium 24 Caplets</t>
  </si>
  <si>
    <t>Skeletal Solar Dancer</t>
  </si>
  <si>
    <t>Trojan Deep Wave Vibrator</t>
  </si>
  <si>
    <t>Two boxes, one box missing toy</t>
  </si>
  <si>
    <t>Trojan Divine Contoured Vibrator</t>
  </si>
  <si>
    <t>Cera Ve Ultra-Light Moistrizing Lotion</t>
  </si>
  <si>
    <t>Mylanta Coat &amp; Cool</t>
  </si>
  <si>
    <t>Always Ultra Thin 36 ct Pads</t>
  </si>
  <si>
    <t xml:space="preserve">Kiss Jewel Accents </t>
  </si>
  <si>
    <t>Revlon Photoready</t>
  </si>
  <si>
    <t>Good Start Soothe Comforting Probiotic Drops</t>
  </si>
  <si>
    <t>Advanced Anti-Aging Therapy Retinol Day Moisturizer</t>
  </si>
  <si>
    <t>Advanced Anti-Aging Therapy Retinol Eye Cream</t>
  </si>
  <si>
    <t>Advanced Anti-Aging Therapy Glycolic Day Moisturizer</t>
  </si>
  <si>
    <t>ameripharm extra strength acetaminophen</t>
  </si>
  <si>
    <t>Nothing, bb 04/22</t>
  </si>
  <si>
    <t>Dr Kids children's pain and fever acetaminophen</t>
  </si>
  <si>
    <t>nothing, bb 04/22</t>
  </si>
  <si>
    <t>Theraflu</t>
  </si>
  <si>
    <t>nothing, bb 02/22</t>
  </si>
  <si>
    <t>Units/Pounds</t>
  </si>
  <si>
    <r>
      <t/>
    </r>
    <r>
      <rPr>
        <b/>
        <sz val="11"/>
        <color rgb="FF000000"/>
        <rFont val="Arial"/>
        <family val="2"/>
      </rPr>
      <t xml:space="preserve">Money </t>
    </r>
    <r>
      <rPr>
        <b/>
        <u/>
        <sz val="11"/>
        <color rgb="FF000000"/>
        <rFont val="Arial"/>
        <family val="2"/>
      </rPr>
      <t>Wasted</t>
    </r>
  </si>
  <si>
    <t>6 yellow peppers</t>
  </si>
  <si>
    <t>7 red pepeprs</t>
  </si>
  <si>
    <t>5 orange peppers</t>
  </si>
  <si>
    <t>1 mango</t>
  </si>
  <si>
    <t>4 Bananas</t>
  </si>
  <si>
    <t>Orange</t>
  </si>
  <si>
    <t>Red Leaf Lettuce (1/2 lb Bundles)</t>
  </si>
  <si>
    <t>Yoplait singles</t>
  </si>
  <si>
    <t>Activia</t>
  </si>
  <si>
    <t>Nothing (prune flavored)</t>
  </si>
  <si>
    <t>Ronnybrook Drinkable Yogurt</t>
  </si>
  <si>
    <t>La Yogurt Singles</t>
  </si>
  <si>
    <t>Stoneyfield Organic Yogurt Tubes</t>
  </si>
  <si>
    <t>8 Bundles of Bananas</t>
  </si>
  <si>
    <t>Cantalopes</t>
  </si>
  <si>
    <t>Bag Little Chef Apples</t>
  </si>
  <si>
    <t>6 Orange Peppers</t>
  </si>
  <si>
    <t>4 Yellow Peppers</t>
  </si>
  <si>
    <t xml:space="preserve">3 Green Peppers </t>
  </si>
  <si>
    <t>2 Red Peppers</t>
  </si>
  <si>
    <t>16 Yellow Squash</t>
  </si>
  <si>
    <t>Bundles of Organic Kale</t>
  </si>
  <si>
    <t>Absolutely Nothing</t>
  </si>
  <si>
    <t>Cactus Fruit (Prickly Pear)</t>
  </si>
  <si>
    <t>Cucumbers</t>
  </si>
  <si>
    <t>Pre-Packaged Dole Salads</t>
  </si>
  <si>
    <t xml:space="preserve">Nothing. Not past the date. </t>
  </si>
  <si>
    <t>Some were a little soft; no mold</t>
  </si>
  <si>
    <t>Glory Foods Collard Greens</t>
  </si>
  <si>
    <t>12/8/19 and 12/12/19</t>
  </si>
  <si>
    <t>80 lbs of Watermelons</t>
  </si>
  <si>
    <t>Rotten</t>
  </si>
  <si>
    <t>Chevre Cream Cheese (assorted)</t>
  </si>
  <si>
    <t>Hood Cottage Cheese</t>
  </si>
  <si>
    <t xml:space="preserve">Philadelphia Strawberry Cream Cheese </t>
  </si>
  <si>
    <t>YQ Protein Yogurt</t>
  </si>
  <si>
    <t>Oikos Greek Yogurt</t>
  </si>
  <si>
    <t>Yoplait Oui</t>
  </si>
  <si>
    <t>Nounos Yogurt</t>
  </si>
  <si>
    <t>Liberte Yogurt</t>
  </si>
  <si>
    <t>Fage</t>
  </si>
  <si>
    <t>Chobani Flip</t>
  </si>
  <si>
    <t>Dole Pre-Packaged Salads</t>
  </si>
  <si>
    <t>"Best-By" Date either 1/12 oe 1/13</t>
  </si>
  <si>
    <t>RIPE</t>
  </si>
  <si>
    <t>Red Delicious Apple</t>
  </si>
  <si>
    <t>Literally Nothing.</t>
  </si>
  <si>
    <t>Golden Delicious</t>
  </si>
  <si>
    <t>Ambrosia Apple</t>
  </si>
  <si>
    <t>Red Potato</t>
  </si>
  <si>
    <t>Idaho (Baking) Potato</t>
  </si>
  <si>
    <t>Yam</t>
  </si>
  <si>
    <t>Yellow Potato</t>
  </si>
  <si>
    <t>Nothing. Just a handsome eggplant.</t>
  </si>
  <si>
    <t>Limes</t>
  </si>
  <si>
    <t>Ripe. Should be used soon.</t>
  </si>
  <si>
    <t>Bosc Pear</t>
  </si>
  <si>
    <t>Bartlet Pear</t>
  </si>
  <si>
    <t>Not "Pretty"</t>
  </si>
  <si>
    <t>Parsely</t>
  </si>
  <si>
    <t>Roses</t>
  </si>
  <si>
    <t>Flower bouquet small</t>
  </si>
  <si>
    <t>Flower bouquet large</t>
  </si>
  <si>
    <t>3-Wick Scented Candle</t>
  </si>
  <si>
    <t>Aromatherapy Lotion</t>
  </si>
  <si>
    <t>Chipped Nozzle (still functional)</t>
  </si>
  <si>
    <t xml:space="preserve">Cocoa and Shea Body Wash </t>
  </si>
  <si>
    <t>Foam Hand Soap</t>
  </si>
  <si>
    <t>Nothing (1 chipped nozzle)</t>
  </si>
  <si>
    <t>Holiday Scented Lotion</t>
  </si>
  <si>
    <t>Cap Missing</t>
  </si>
  <si>
    <t>Aromatherapy Body Oil</t>
  </si>
  <si>
    <t>2-in-1 Body Wash</t>
  </si>
  <si>
    <t>Shimmery Foaming Body Lotion</t>
  </si>
  <si>
    <t>3-Wick Candle</t>
  </si>
  <si>
    <t>Body Mist</t>
  </si>
  <si>
    <t>1-Wick Candle</t>
  </si>
  <si>
    <t>Small 1_Wick Candle</t>
  </si>
  <si>
    <t>Moisturizing Body Wash</t>
  </si>
  <si>
    <t>Broken Cap</t>
  </si>
  <si>
    <t>Silver Candle Wreath</t>
  </si>
  <si>
    <t>1-Wick Scented Candle</t>
  </si>
  <si>
    <t>Chippped Glass</t>
  </si>
  <si>
    <t>Pair of Christmas Fuzzy Socks</t>
  </si>
  <si>
    <t>Unsure</t>
  </si>
  <si>
    <t xml:space="preserve">Chipped Nozzle (replaceable) </t>
  </si>
  <si>
    <t>Wallflower Fragrance Refill</t>
  </si>
  <si>
    <t>Wallflower Duo Plug Copper</t>
  </si>
  <si>
    <t>Glittery Snow 3-Wick Pedestal</t>
  </si>
  <si>
    <t>Ultra Body Cream</t>
  </si>
  <si>
    <t>Missing Caps</t>
  </si>
  <si>
    <t>Small Body Cream</t>
  </si>
  <si>
    <t>Fine Fragrance Mist Small</t>
  </si>
  <si>
    <t>Concentrated Room Spray</t>
  </si>
  <si>
    <t>Antibacterial Hand Gel (Pocket-size)</t>
  </si>
  <si>
    <t>Nothing, completely full</t>
  </si>
  <si>
    <t>Car Freshner Vent Clip</t>
  </si>
  <si>
    <t>Simple Metallic Candle Pedestal</t>
  </si>
  <si>
    <t>Broken, fixed with glue</t>
  </si>
  <si>
    <t>3-Wick Scented Candles</t>
  </si>
  <si>
    <t>Some w/ Broken Glass</t>
  </si>
  <si>
    <t>One w/ Broken Glass</t>
  </si>
  <si>
    <t>Holiday Soap Bottle</t>
  </si>
  <si>
    <t>Nothing or Chipped Nozzle</t>
  </si>
  <si>
    <t>Ultra Shea Body Cream</t>
  </si>
  <si>
    <t>Nothing or partially empty</t>
  </si>
  <si>
    <t>Wallflower Duo Plug</t>
  </si>
  <si>
    <t xml:space="preserve">Nothing or Chipped </t>
  </si>
  <si>
    <t>Into the Night Eau de Parfum</t>
  </si>
  <si>
    <t>8 oz Lotion</t>
  </si>
  <si>
    <t>Travel Size Shower Gel</t>
  </si>
  <si>
    <t>Cap Broken (Still Works)</t>
  </si>
  <si>
    <t>3-in-1 Aromatherapy Essential Oil</t>
  </si>
  <si>
    <t>3-in-1 Aroma. Essential Oil Mist</t>
  </si>
  <si>
    <t>Two with Broken Glass</t>
  </si>
  <si>
    <t>Wallflower Light+Scent Plug</t>
  </si>
  <si>
    <t>Used in Store</t>
  </si>
  <si>
    <t>Wallflower Scent Plug</t>
  </si>
  <si>
    <t>Loofah</t>
  </si>
  <si>
    <t>Missing bath-set</t>
  </si>
  <si>
    <t>Into the Night .23 oz Perfume</t>
  </si>
  <si>
    <t>Nothing-Return, Unopened</t>
  </si>
  <si>
    <t>Foaming Antibacterial Hand-Sanitizer</t>
  </si>
  <si>
    <t>"Try Me"--Full</t>
  </si>
  <si>
    <t>Off-Season (Fall Scents)</t>
  </si>
  <si>
    <t>Super Smooth Body Lotion</t>
  </si>
  <si>
    <t>Top Chipped</t>
  </si>
  <si>
    <t>Off Season (Summer Scent)</t>
  </si>
  <si>
    <t>Aromatherapy Thankful Body Scrub</t>
  </si>
  <si>
    <t>3 Oz. Fragrance Mist</t>
  </si>
  <si>
    <t>Aromatherapy Body Cream with Essential Oils</t>
  </si>
  <si>
    <t>White Barn Candle 3-Wick</t>
  </si>
  <si>
    <t>Partially Burned in Store</t>
  </si>
  <si>
    <t>Floral Tree Limb Decor</t>
  </si>
  <si>
    <t>Change in Seasonal Decor</t>
  </si>
  <si>
    <t>Essential Oil/Olive Oil Body Cream</t>
  </si>
  <si>
    <t>Bath Salts</t>
  </si>
  <si>
    <t>Wallflower Fragrance Refills</t>
  </si>
  <si>
    <t>1 Partially Burned, 1 Broken Glass</t>
  </si>
  <si>
    <t>3 missing glass, 3 perfectly fine</t>
  </si>
  <si>
    <t>2 missing glass, 2 perfectly fine</t>
  </si>
  <si>
    <t>Armoatherapy Lotion</t>
  </si>
  <si>
    <t>One Partially Burned; the rest had broken glass</t>
  </si>
  <si>
    <t>Broken glass</t>
  </si>
  <si>
    <t>Deep Cleansing Hand Soap</t>
  </si>
  <si>
    <t>3-wick Scented Candle</t>
  </si>
  <si>
    <t>Glass unbroken; wicks slightly burned</t>
  </si>
  <si>
    <t>1-wick Scented Candle</t>
  </si>
  <si>
    <t>2 with broken glass; one, unbroken glass, slightly burned.</t>
  </si>
  <si>
    <t>Wallflower Scent Refill</t>
  </si>
  <si>
    <t>Nothing--used in store.</t>
  </si>
  <si>
    <t>Natural Elements Grass Decor</t>
  </si>
  <si>
    <t>Nothing--probably bought new decor</t>
  </si>
  <si>
    <t>Dinosaur Hand Soap Dispenser</t>
  </si>
  <si>
    <t>Nothing--poured out before discarding</t>
  </si>
  <si>
    <t>3-wick Candle</t>
  </si>
  <si>
    <t>1-wick Candle</t>
  </si>
  <si>
    <t>Small 1-Wick Candle</t>
  </si>
  <si>
    <t>Aromatherapy Luxury Bath</t>
  </si>
  <si>
    <t>8 oz lotion bottle</t>
  </si>
  <si>
    <t>Nothing ("Try Me") Completely Full</t>
  </si>
  <si>
    <t>Dumped Out</t>
  </si>
  <si>
    <t xml:space="preserve">8 oz Ultra Shea Body Cream </t>
  </si>
  <si>
    <t>8 oz Ultra Shea Body Cream</t>
  </si>
  <si>
    <t>Dumped Out/Slashed</t>
  </si>
  <si>
    <t xml:space="preserve">WallFlower Plug-In </t>
  </si>
  <si>
    <t>Ornamentation Broken</t>
  </si>
  <si>
    <t>Burned in Store (Still about half full)</t>
  </si>
  <si>
    <t>Some Broken</t>
  </si>
  <si>
    <t>Poured Out</t>
  </si>
  <si>
    <t xml:space="preserve">WallFlower Scent Refill </t>
  </si>
  <si>
    <t>Partially Empty</t>
  </si>
  <si>
    <t>"Try Me" still full</t>
  </si>
  <si>
    <t>Concentrated room spray seasonal special</t>
  </si>
  <si>
    <t>"Try me" still full</t>
  </si>
  <si>
    <t>3-wick scented candle</t>
  </si>
  <si>
    <t>2 broken glass</t>
  </si>
  <si>
    <t>Luxury bath</t>
  </si>
  <si>
    <t>Foaming hand soap</t>
  </si>
  <si>
    <t>Nozzle broken (replaceable); completely full</t>
  </si>
  <si>
    <t>Wallflower Rainbow Light+Scent plug in</t>
  </si>
  <si>
    <t>Wallflower scent refills</t>
  </si>
  <si>
    <t>Aromatherapy moisturizing body cream 8oz</t>
  </si>
  <si>
    <t>"Try Me" mostly full</t>
  </si>
  <si>
    <t>Ultra Shea body cream 8 oz</t>
  </si>
  <si>
    <t>"Try me" half empty</t>
  </si>
  <si>
    <t>Paraffin Hand Cream 4 oz</t>
  </si>
  <si>
    <t>Shower Gel 10 oz</t>
  </si>
  <si>
    <t>"Try me"? Mostly full</t>
  </si>
  <si>
    <t>"Try Me" mostly Full</t>
  </si>
  <si>
    <t>Rainbow Body Oil</t>
  </si>
  <si>
    <t xml:space="preserve">Nothing. Employees drew on them with sharpie. </t>
  </si>
  <si>
    <t>3-wick candles</t>
  </si>
  <si>
    <t>One chipped; two nothing.</t>
  </si>
  <si>
    <t>Hand Soap 8 oz</t>
  </si>
  <si>
    <t>Seasonal Scent</t>
  </si>
  <si>
    <t>Pineapple Candle Pedestal</t>
  </si>
  <si>
    <t>Damaged (easily fixed)</t>
  </si>
  <si>
    <t>Flamingo Soap Holder</t>
  </si>
  <si>
    <t>Butterfly Night Light Wallflower Plug-in</t>
  </si>
  <si>
    <t>Wallflower Scent Plug-in</t>
  </si>
  <si>
    <t>"Try Me", Still Partially Filled</t>
  </si>
  <si>
    <t>Fiji Sunshine Guava-tini Body Cream Travel Size</t>
  </si>
  <si>
    <t>3-wick Candles</t>
  </si>
  <si>
    <t>"Try Me", Partially Burned</t>
  </si>
  <si>
    <t>Wallflower Plug-In</t>
  </si>
  <si>
    <t>Used in store</t>
  </si>
  <si>
    <t>1-wick Candles</t>
  </si>
  <si>
    <t>Foaming Hand Soap</t>
  </si>
  <si>
    <t>Try Me</t>
  </si>
  <si>
    <t>Body Wash</t>
  </si>
  <si>
    <t>nothing, missing front label</t>
  </si>
  <si>
    <t>try me</t>
  </si>
  <si>
    <t>Fine Fragrance Mist</t>
  </si>
  <si>
    <t>2, chipped Glass</t>
  </si>
  <si>
    <t>Winter Candy Apple Confetti Moisturizing Body Wash</t>
  </si>
  <si>
    <t>3-wick candle</t>
  </si>
  <si>
    <t>1 partially burned in store; 1 broken glass</t>
  </si>
  <si>
    <t xml:space="preserve">Body Cream </t>
  </si>
  <si>
    <t>Seasonal (Vanilla Bean Noelle)</t>
  </si>
  <si>
    <t>Shower Gel</t>
  </si>
  <si>
    <t>Wallflower Plug with Decorations</t>
  </si>
  <si>
    <t>Used in store (still work)</t>
  </si>
  <si>
    <t>Some broken, some seasonal, some partially burned in store</t>
  </si>
  <si>
    <t>Partially  burned in store</t>
  </si>
  <si>
    <t>Wallflower Plug</t>
  </si>
  <si>
    <t>Bath and Body Works</t>
  </si>
  <si>
    <t>CVS</t>
  </si>
  <si>
    <t>Key Foods</t>
  </si>
  <si>
    <t>Duane Reade</t>
  </si>
  <si>
    <t>PetSmart</t>
  </si>
  <si>
    <t>PetCo</t>
  </si>
  <si>
    <t>Michael's</t>
  </si>
  <si>
    <t>Party City</t>
  </si>
  <si>
    <t>Lush</t>
  </si>
  <si>
    <t>Barnes &amp; Noble</t>
  </si>
  <si>
    <t>Juice Press</t>
  </si>
  <si>
    <t>Western Beef</t>
  </si>
  <si>
    <t>Rite Aid</t>
  </si>
  <si>
    <t>Marshalls</t>
  </si>
  <si>
    <t>ALDI</t>
  </si>
  <si>
    <t>Big Lots</t>
  </si>
  <si>
    <t>Five Below</t>
  </si>
  <si>
    <t>Face Values</t>
  </si>
  <si>
    <t>Lot Less</t>
  </si>
  <si>
    <t>Dollar Tree</t>
  </si>
  <si>
    <t>Target</t>
  </si>
  <si>
    <t>Residential Trash Finds</t>
  </si>
  <si>
    <t>Grand Totals</t>
  </si>
  <si>
    <t>Total Items found</t>
  </si>
  <si>
    <t>Wasted</t>
  </si>
  <si>
    <t>Saved</t>
  </si>
  <si>
    <t>Average Haul</t>
  </si>
  <si>
    <t>About the Graphs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</si>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</sst>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4">
    <numFmt numFmtId="164" formatCode="m/d/yy"/>
    <numFmt numFmtId="165" formatCode="mm/dd/yy"/>
    <numFmt numFmtId="166" formatCode="mm/dd"/>
    <numFmt numFmtId="167" formatCode="$#,##0_);($#,##0)"/>
  </numFmts>
  <fonts count="21" x14ac:knownFonts="1">
    <font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0"/>
      <color rgb="FF000000"/>
      <name val="Arial"/>
      <family val="2"/>
    </font>
    <font>
      <b/>
      <u/>
      <sz val="11"/>
      <color rgb="FF0000ff"/>
      <name val="Calibri"/>
      <family val="2"/>
    </font>
    <font>
      <sz val="11"/>
      <color rgb="FF000000"/>
      <name val="Arial"/>
      <family val="2"/>
    </font>
    <font>
      <sz val="9"/>
      <color rgb="FF000000"/>
      <name val="Arial"/>
      <family val="2"/>
    </font>
    <font>
      <u/>
      <sz val="11"/>
      <color rgb="FF000000"/>
      <name val="Arial"/>
      <family val="2"/>
    </font>
    <font>
      <b/>
      <sz val="9"/>
      <color rgb="FF000000"/>
      <name val="Arial"/>
      <family val="2"/>
    </font>
    <font>
      <u/>
      <sz val="10"/>
      <color rgb="FF000000"/>
      <name val="Arial"/>
      <family val="2"/>
    </font>
    <font>
      <b/>
      <u/>
      <sz val="11"/>
      <color rgb="FF1155cc"/>
      <name val="Calibri"/>
      <family val="2"/>
    </font>
    <font>
      <u/>
      <sz val="9"/>
      <color rgb="FF1155cc"/>
      <name val="Calibri"/>
      <family val="2"/>
    </font>
    <font>
      <b/>
      <u/>
      <sz val="11"/>
      <color rgb="FF000000"/>
      <name val="Arial"/>
      <family val="2"/>
    </font>
    <font>
      <sz val="11"/>
      <color theme="1"/>
      <name val="Calibri"/>
      <family val="2"/>
    </font>
    <font>
      <sz val="10"/>
      <color rgb="FF000000"/>
      <name val="Arial"/>
      <family val="2"/>
    </font>
    <font>
      <sz val="9"/>
      <color rgb="FF333333"/>
      <name val="Arial"/>
      <family val="2"/>
    </font>
    <font>
      <u/>
      <sz val="9"/>
      <color rgb="FF333333"/>
      <name val="Arial"/>
      <family val="2"/>
    </font>
    <font>
      <sz val="9"/>
      <color rgb="FF000000"/>
      <name val="ProximaNova-A-Bold"/>
      <family val="2"/>
    </font>
    <font>
      <sz val="11"/>
      <color rgb="FF000000"/>
      <name val="Inconsolata"/>
      <family val="2"/>
    </font>
    <font>
      <b/>
      <u/>
      <sz val="11"/>
      <color rgb="FF000000"/>
      <name val="Calibri"/>
      <family val="2"/>
    </font>
    <font>
      <b/>
      <u/>
      <sz val="11"/>
      <color rgb="FFffffff"/>
      <name val="Calibri"/>
      <family val="2"/>
    </font>
    <font>
      <b/>
      <sz val="11"/>
      <color rgb="FF000000"/>
      <name val="Inconsolata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fefef"/>
      </patternFill>
    </fill>
    <fill>
      <patternFill patternType="solid">
        <fgColor rgb="FFb7e1cd"/>
      </patternFill>
    </fill>
    <fill>
      <patternFill patternType="solid">
        <fgColor rgb="FFd9d2e9"/>
      </patternFill>
    </fill>
    <fill>
      <patternFill patternType="solid">
        <fgColor rgb="FFff0000"/>
      </patternFill>
    </fill>
    <fill>
      <patternFill patternType="solid">
        <fgColor rgb="FFffe599"/>
      </patternFill>
    </fill>
    <fill>
      <patternFill patternType="solid">
        <fgColor rgb="FF000000"/>
      </patternFill>
    </fill>
    <fill>
      <patternFill patternType="solid">
        <fgColor rgb="FFa4c2f4"/>
      </patternFill>
    </fill>
    <fill>
      <patternFill patternType="solid">
        <fgColor rgb="FFb6d7a8"/>
      </patternFill>
    </fill>
    <fill>
      <patternFill patternType="solid">
        <fgColor rgb="FFf9cb9c"/>
      </patternFill>
    </fill>
    <fill>
      <patternFill patternType="solid">
        <fgColor rgb="FFd5a6bd"/>
      </patternFill>
    </fill>
    <fill>
      <patternFill patternType="solid">
        <fgColor rgb="FFbf9000"/>
      </patternFill>
    </fill>
    <fill>
      <patternFill patternType="solid">
        <fgColor rgb="FF38761d"/>
      </patternFill>
    </fill>
    <fill>
      <patternFill patternType="solid">
        <fgColor rgb="FFd9d9d9"/>
      </patternFill>
    </fill>
    <fill>
      <patternFill patternType="solid">
        <fgColor rgb="FF6fa8dc"/>
      </patternFill>
    </fill>
    <fill>
      <patternFill patternType="solid">
        <fgColor rgb="FFe06666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42">
    <xf xfId="0" numFmtId="0" borderId="0" fontId="0" fillId="0"/>
    <xf xfId="0" numFmtId="164" applyNumberFormat="1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7" applyNumberFormat="1" borderId="1" applyBorder="1" fontId="1" applyFont="1" fillId="0" applyAlignment="1">
      <alignment horizontal="left"/>
    </xf>
    <xf xfId="0" numFmtId="7" applyNumberFormat="1" borderId="1" applyBorder="1" fontId="3" applyFont="1" fillId="0" applyAlignment="1">
      <alignment horizontal="left"/>
    </xf>
    <xf xfId="0" numFmtId="3" applyNumberFormat="1" borderId="1" applyBorder="1" fontId="1" applyFont="1" fillId="0" applyAlignment="1">
      <alignment horizontal="left" wrapText="1"/>
    </xf>
    <xf xfId="0" numFmtId="164" applyNumberFormat="1" borderId="1" applyBorder="1" fontId="4" applyFont="1" fillId="0" applyAlignment="1">
      <alignment horizontal="left"/>
    </xf>
    <xf xfId="0" numFmtId="0" borderId="1" applyBorder="1" fontId="5" applyFont="1" fillId="0" applyAlignment="1">
      <alignment horizontal="left"/>
    </xf>
    <xf xfId="0" numFmtId="0" borderId="1" applyBorder="1" fontId="4" applyFont="1" fillId="0" applyAlignment="1">
      <alignment horizontal="left"/>
    </xf>
    <xf xfId="0" numFmtId="3" applyNumberFormat="1" borderId="1" applyBorder="1" fontId="4" applyFont="1" fillId="0" applyAlignment="1">
      <alignment horizontal="right"/>
    </xf>
    <xf xfId="0" numFmtId="7" applyNumberFormat="1" borderId="1" applyBorder="1" fontId="4" applyFont="1" fillId="0" applyAlignment="1">
      <alignment horizontal="right"/>
    </xf>
    <xf xfId="0" numFmtId="7" applyNumberFormat="1" borderId="1" applyBorder="1" fontId="6" applyFont="1" fillId="0" applyAlignment="1">
      <alignment horizontal="right"/>
    </xf>
    <xf xfId="0" numFmtId="3" applyNumberFormat="1" borderId="1" applyBorder="1" fontId="4" applyFont="1" fillId="0" applyAlignment="1">
      <alignment horizontal="right" wrapText="1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7" applyNumberFormat="1" borderId="1" applyBorder="1" fontId="4" applyFont="1" fillId="0" applyAlignment="1">
      <alignment horizontal="left"/>
    </xf>
    <xf xfId="0" numFmtId="3" applyNumberFormat="1" borderId="0" fontId="0" fillId="0" applyAlignment="1">
      <alignment horizontal="general" wrapText="1"/>
    </xf>
    <xf xfId="0" numFmtId="7" applyNumberFormat="1" borderId="1" applyBorder="1" fontId="4" applyFont="1" fillId="0" applyAlignment="1">
      <alignment horizontal="right" wrapText="1"/>
    </xf>
    <xf xfId="0" numFmtId="7" applyNumberFormat="1" borderId="1" applyBorder="1" fontId="1" applyFont="1" fillId="0" applyAlignment="1">
      <alignment horizontal="right"/>
    </xf>
    <xf xfId="0" numFmtId="0" borderId="1" applyBorder="1" fontId="7" applyFont="1" fillId="0" applyAlignment="1">
      <alignment horizontal="left"/>
    </xf>
    <xf xfId="0" numFmtId="7" applyNumberFormat="1" borderId="2" applyBorder="1" fontId="8" applyFont="1" fillId="2" applyFill="1" applyAlignment="1">
      <alignment horizontal="right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7" applyNumberFormat="1" borderId="0" fontId="0" fillId="0" applyAlignment="1">
      <alignment horizontal="general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wrapText="1"/>
    </xf>
    <xf xfId="0" numFmtId="164" applyNumberFormat="1" borderId="1" applyBorder="1" fontId="1" applyFont="1" fillId="0" applyAlignment="1">
      <alignment horizontal="left" wrapText="1"/>
    </xf>
    <xf xfId="0" numFmtId="0" borderId="1" applyBorder="1" fontId="1" applyFont="1" fillId="0" applyAlignment="1">
      <alignment horizontal="left" wrapText="1"/>
    </xf>
    <xf xfId="0" numFmtId="7" applyNumberFormat="1" borderId="1" applyBorder="1" fontId="1" applyFont="1" fillId="0" applyAlignment="1">
      <alignment horizontal="left" wrapText="1"/>
    </xf>
    <xf xfId="0" numFmtId="4" applyNumberFormat="1" borderId="1" applyBorder="1" fontId="1" applyFont="1" fillId="0" applyAlignment="1">
      <alignment horizontal="left" wrapText="1"/>
    </xf>
    <xf xfId="0" numFmtId="4" applyNumberFormat="1" borderId="1" applyBorder="1" fontId="9" applyFont="1" fillId="0" applyAlignment="1">
      <alignment horizontal="left" wrapText="1"/>
    </xf>
    <xf xfId="0" numFmtId="165" applyNumberFormat="1" borderId="1" applyBorder="1" fontId="4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7" applyNumberFormat="1" borderId="1" applyBorder="1" fontId="4" applyFont="1" fillId="0" applyAlignment="1">
      <alignment horizontal="left" wrapText="1"/>
    </xf>
    <xf xfId="0" numFmtId="4" applyNumberFormat="1" borderId="1" applyBorder="1" fontId="4" applyFont="1" fillId="0" applyAlignment="1">
      <alignment horizontal="right" wrapText="1"/>
    </xf>
    <xf xfId="0" numFmtId="3" applyNumberFormat="1" borderId="1" applyBorder="1" fontId="6" applyFont="1" fillId="0" applyAlignment="1">
      <alignment horizontal="right" wrapText="1"/>
    </xf>
    <xf xfId="0" numFmtId="164" applyNumberFormat="1" borderId="1" applyBorder="1" fontId="4" applyFont="1" fillId="0" applyAlignment="1">
      <alignment horizontal="left" wrapText="1"/>
    </xf>
    <xf xfId="0" numFmtId="3" applyNumberFormat="1" borderId="1" applyBorder="1" fontId="4" applyFont="1" fillId="0" applyAlignment="1">
      <alignment horizontal="left" wrapText="1"/>
    </xf>
    <xf xfId="0" numFmtId="4" applyNumberFormat="1" borderId="1" applyBorder="1" fontId="1" applyFont="1" fillId="0" applyAlignment="1">
      <alignment horizontal="right" wrapText="1"/>
    </xf>
    <xf xfId="0" numFmtId="4" applyNumberFormat="1" borderId="1" applyBorder="1" fontId="4" applyFont="1" fillId="0" applyAlignment="1">
      <alignment horizontal="left" wrapText="1"/>
    </xf>
    <xf xfId="0" numFmtId="0" borderId="2" applyBorder="1" fontId="4" applyFont="1" fillId="2" applyFill="1" applyAlignment="1">
      <alignment horizontal="left"/>
    </xf>
    <xf xfId="0" numFmtId="166" applyNumberFormat="1" borderId="1" applyBorder="1" fontId="4" applyFont="1" fillId="0" applyAlignment="1">
      <alignment horizontal="left" wrapText="1"/>
    </xf>
    <xf xfId="0" numFmtId="164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7" applyNumberFormat="1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7" applyNumberFormat="1" borderId="1" applyBorder="1" fontId="9" applyFont="1" fillId="0" applyAlignment="1">
      <alignment horizontal="left" wrapText="1"/>
    </xf>
    <xf xfId="0" numFmtId="0" borderId="1" applyBorder="1" fontId="5" applyFont="1" fillId="0" applyAlignment="1">
      <alignment horizontal="left" wrapText="1"/>
    </xf>
    <xf xfId="0" numFmtId="7" applyNumberFormat="1" borderId="1" applyBorder="1" fontId="1" applyFont="1" fillId="0" applyAlignment="1">
      <alignment horizontal="right" wrapText="1"/>
    </xf>
    <xf xfId="0" numFmtId="0" borderId="1" applyBorder="1" fontId="10" applyFont="1" fillId="0" applyAlignment="1">
      <alignment horizontal="left" wrapText="1"/>
    </xf>
    <xf xfId="0" numFmtId="167" applyNumberFormat="1" borderId="1" applyBorder="1" fontId="4" applyFont="1" fillId="0" applyAlignment="1">
      <alignment horizontal="right" wrapText="1"/>
    </xf>
    <xf xfId="0" numFmtId="165" applyNumberFormat="1" borderId="1" applyBorder="1" fontId="1" applyFont="1" fillId="0" applyAlignment="1">
      <alignment horizontal="left" wrapText="1"/>
    </xf>
    <xf xfId="0" numFmtId="3" applyNumberFormat="1" borderId="1" applyBorder="1" fontId="9" applyFont="1" fillId="0" applyAlignment="1">
      <alignment horizontal="left" wrapText="1"/>
    </xf>
    <xf xfId="0" numFmtId="0" borderId="1" applyBorder="1" fontId="4" applyFont="1" fillId="0" applyAlignment="1">
      <alignment horizontal="left" wrapText="1"/>
    </xf>
    <xf xfId="0" numFmtId="165" applyNumberFormat="1" borderId="0" fontId="0" fillId="0" applyAlignment="1">
      <alignment horizontal="general" wrapText="1"/>
    </xf>
    <xf xfId="0" numFmtId="4" applyNumberFormat="1" borderId="1" applyBorder="1" fontId="6" applyFont="1" fillId="0" applyAlignment="1">
      <alignment horizontal="right" wrapText="1"/>
    </xf>
    <xf xfId="0" numFmtId="7" applyNumberFormat="1" borderId="1" applyBorder="1" fontId="6" applyFont="1" fillId="0" applyAlignment="1">
      <alignment horizontal="right" wrapText="1"/>
    </xf>
    <xf xfId="0" numFmtId="164" applyNumberFormat="1" borderId="1" applyBorder="1" fontId="4" applyFont="1" fillId="0" quotePrefix="1" applyAlignment="1">
      <alignment horizontal="left" wrapText="1"/>
    </xf>
    <xf xfId="0" numFmtId="0" borderId="1" applyBorder="1" fontId="2" applyFont="1" fillId="0" applyAlignment="1">
      <alignment horizontal="left" wrapText="1"/>
    </xf>
    <xf xfId="0" numFmtId="7" applyNumberFormat="1" borderId="1" applyBorder="1" fontId="11" applyFont="1" fillId="0" applyAlignment="1">
      <alignment horizontal="left" wrapText="1"/>
    </xf>
    <xf xfId="0" numFmtId="4" applyNumberFormat="1" borderId="1" applyBorder="1" fontId="3" applyFont="1" fillId="0" applyAlignment="1">
      <alignment horizontal="left" wrapText="1"/>
    </xf>
    <xf xfId="0" numFmtId="7" applyNumberFormat="1" borderId="1" applyBorder="1" fontId="6" applyFont="1" fillId="0" applyAlignment="1">
      <alignment horizontal="left" wrapText="1"/>
    </xf>
    <xf xfId="0" numFmtId="7" applyNumberFormat="1" borderId="2" applyBorder="1" fontId="8" applyFont="1" fillId="2" applyFill="1" applyAlignment="1">
      <alignment horizontal="right" wrapText="1"/>
    </xf>
    <xf xfId="0" numFmtId="4" applyNumberFormat="1" borderId="0" fontId="0" fillId="0" applyAlignment="1">
      <alignment horizontal="general" wrapText="1"/>
    </xf>
    <xf xfId="0" numFmtId="0" borderId="1" applyBorder="1" fontId="7" applyFont="1" fillId="0" applyAlignment="1">
      <alignment horizontal="left" wrapText="1"/>
    </xf>
    <xf xfId="0" numFmtId="4" applyNumberFormat="1" borderId="1" applyBorder="1" fontId="1" applyFont="1" fillId="0" applyAlignment="1">
      <alignment horizontal="left"/>
    </xf>
    <xf xfId="0" numFmtId="4" applyNumberFormat="1" borderId="1" applyBorder="1" fontId="3" applyFont="1" fillId="0" applyAlignment="1">
      <alignment horizontal="left"/>
    </xf>
    <xf xfId="0" numFmtId="4" applyNumberFormat="1" borderId="1" applyBorder="1" fontId="4" applyFont="1" fillId="0" applyAlignment="1">
      <alignment horizontal="right"/>
    </xf>
    <xf xfId="0" numFmtId="4" applyNumberFormat="1" borderId="1" applyBorder="1" fontId="6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 wrapText="1"/>
    </xf>
    <xf xfId="0" numFmtId="7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7" applyNumberFormat="1" borderId="2" applyBorder="1" fontId="12" applyFont="1" fillId="2" applyFill="1" applyAlignment="1">
      <alignment horizontal="right"/>
    </xf>
    <xf xfId="0" numFmtId="164" applyNumberFormat="1" borderId="1" applyBorder="1" fontId="4" applyFont="1" fillId="0" applyAlignment="1">
      <alignment horizontal="right" wrapText="1"/>
    </xf>
    <xf xfId="0" numFmtId="165" applyNumberFormat="1" borderId="1" applyBorder="1" fontId="4" applyFont="1" fillId="0" applyAlignment="1">
      <alignment horizontal="left"/>
    </xf>
    <xf xfId="0" numFmtId="4" applyNumberFormat="1" borderId="0" fontId="0" fillId="0" applyAlignment="1">
      <alignment horizontal="general"/>
    </xf>
    <xf xfId="0" numFmtId="3" applyNumberFormat="1" borderId="1" applyBorder="1" fontId="3" applyFont="1" fillId="0" applyAlignment="1">
      <alignment horizontal="left"/>
    </xf>
    <xf xfId="0" numFmtId="0" borderId="1" applyBorder="1" fontId="13" applyFont="1" fillId="0" applyAlignment="1">
      <alignment horizontal="left"/>
    </xf>
    <xf xfId="0" numFmtId="3" applyNumberFormat="1" borderId="1" applyBorder="1" fontId="6" applyFont="1" fillId="0" applyAlignment="1">
      <alignment horizontal="right"/>
    </xf>
    <xf xfId="0" numFmtId="0" borderId="2" applyBorder="1" fontId="8" applyFont="1" fillId="2" applyFill="1" applyAlignment="1">
      <alignment horizontal="right"/>
    </xf>
    <xf xfId="0" numFmtId="4" applyNumberFormat="1" borderId="1" applyBorder="1" fontId="4" applyFont="1" fillId="0" applyAlignment="1">
      <alignment horizontal="left"/>
    </xf>
    <xf xfId="0" numFmtId="7" applyNumberFormat="1" borderId="1" applyBorder="1" fontId="11" applyFont="1" fillId="0" applyAlignment="1">
      <alignment horizontal="left"/>
    </xf>
    <xf xfId="0" numFmtId="166" applyNumberFormat="1" borderId="1" applyBorder="1" fontId="4" applyFont="1" fillId="0" applyAlignment="1">
      <alignment horizontal="left"/>
    </xf>
    <xf xfId="0" numFmtId="7" applyNumberFormat="1" borderId="1" applyBorder="1" fontId="6" applyFont="1" fillId="0" applyAlignment="1">
      <alignment horizontal="left"/>
    </xf>
    <xf xfId="0" numFmtId="0" borderId="2" applyBorder="1" fontId="5" applyFont="1" fillId="2" applyFill="1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2" applyBorder="1" fontId="8" applyFont="1" fillId="2" applyFill="1" applyAlignment="1">
      <alignment horizontal="right" wrapText="1"/>
    </xf>
    <xf xfId="0" numFmtId="0" borderId="2" applyBorder="1" fontId="5" applyFont="1" fillId="2" applyFill="1" applyAlignment="1">
      <alignment horizontal="left" wrapText="1"/>
    </xf>
    <xf xfId="0" numFmtId="7" applyNumberFormat="1" borderId="1" applyBorder="1" fontId="2" applyFont="1" fillId="0" applyAlignment="1">
      <alignment horizontal="left" wrapText="1"/>
    </xf>
    <xf xfId="0" numFmtId="7" applyNumberFormat="1" borderId="1" applyBorder="1" fontId="13" applyFont="1" fillId="0" applyAlignment="1">
      <alignment horizontal="right" wrapText="1"/>
    </xf>
    <xf xfId="0" numFmtId="167" applyNumberFormat="1" borderId="1" applyBorder="1" fontId="13" applyFont="1" fillId="0" applyAlignment="1">
      <alignment horizontal="right" wrapText="1"/>
    </xf>
    <xf xfId="0" numFmtId="7" applyNumberFormat="1" borderId="2" applyBorder="1" fontId="12" applyFont="1" fillId="2" applyFill="1" applyAlignment="1">
      <alignment horizontal="right" wrapText="1"/>
    </xf>
    <xf xfId="0" numFmtId="7" applyNumberFormat="1" borderId="1" applyBorder="1" fontId="13" applyFont="1" fillId="0" applyAlignment="1">
      <alignment horizontal="left" wrapText="1"/>
    </xf>
    <xf xfId="0" numFmtId="7" applyNumberFormat="1" borderId="2" applyBorder="1" fontId="12" applyFont="1" fillId="2" applyFill="1" applyAlignment="1">
      <alignment horizontal="left" wrapText="1"/>
    </xf>
    <xf xfId="0" numFmtId="167" applyNumberFormat="1" borderId="2" applyBorder="1" fontId="12" applyFont="1" fillId="2" applyFill="1" applyAlignment="1">
      <alignment horizontal="right" wrapText="1"/>
    </xf>
    <xf xfId="0" numFmtId="0" borderId="1" applyBorder="1" fontId="14" applyFont="1" fillId="0" applyAlignment="1">
      <alignment horizontal="left" wrapText="1"/>
    </xf>
    <xf xfId="0" numFmtId="0" borderId="2" applyBorder="1" fontId="15" applyFont="1" fillId="2" applyFill="1" applyAlignment="1">
      <alignment horizontal="left" wrapText="1"/>
    </xf>
    <xf xfId="0" numFmtId="0" borderId="1" applyBorder="1" fontId="16" applyFont="1" fillId="0" applyAlignment="1">
      <alignment horizontal="left"/>
    </xf>
    <xf xfId="0" numFmtId="0" borderId="1" applyBorder="1" fontId="16" applyFont="1" fillId="0" applyAlignment="1">
      <alignment horizontal="left" wrapText="1"/>
    </xf>
    <xf xfId="0" numFmtId="0" borderId="1" applyBorder="1" fontId="5" applyFont="1" fillId="0" applyAlignment="1">
      <alignment horizontal="center" wrapText="1"/>
    </xf>
    <xf xfId="0" numFmtId="7" applyNumberFormat="1" borderId="2" applyBorder="1" fontId="17" applyFont="1" fillId="2" applyFill="1" applyAlignment="1">
      <alignment horizontal="left"/>
    </xf>
    <xf xfId="0" numFmtId="4" applyNumberFormat="1" borderId="2" applyBorder="1" fontId="2" applyFont="1" fillId="2" applyFill="1" applyAlignment="1">
      <alignment horizontal="right" wrapText="1"/>
    </xf>
    <xf xfId="0" numFmtId="0" borderId="2" applyBorder="1" fontId="4" applyFont="1" fillId="2" applyFill="1" applyAlignment="1">
      <alignment horizontal="left" wrapText="1"/>
    </xf>
    <xf xfId="0" numFmtId="0" borderId="2" applyBorder="1" fontId="13" applyFont="1" fillId="2" applyFill="1" applyAlignment="1">
      <alignment horizontal="left" wrapText="1"/>
    </xf>
    <xf xfId="0" numFmtId="0" borderId="1" applyBorder="1" fontId="13" applyFont="1" fillId="0" applyAlignment="1">
      <alignment horizontal="left" wrapText="1"/>
    </xf>
    <xf xfId="0" numFmtId="0" borderId="2" applyBorder="1" fontId="4" applyFont="1" fillId="3" applyFill="1" applyAlignment="1">
      <alignment horizontal="left"/>
    </xf>
    <xf xfId="0" numFmtId="14" applyNumberFormat="1" borderId="1" applyBorder="1" fontId="4" applyFont="1" fillId="0" applyAlignment="1">
      <alignment horizontal="left" wrapText="1"/>
    </xf>
    <xf xfId="0" numFmtId="0" borderId="1" applyBorder="1" fontId="6" applyFont="1" fillId="0" applyAlignment="1">
      <alignment horizontal="left" wrapText="1"/>
    </xf>
    <xf xfId="0" numFmtId="3" applyNumberFormat="1" borderId="2" applyBorder="1" fontId="8" applyFont="1" fillId="2" applyFill="1" applyAlignment="1">
      <alignment horizontal="right" wrapText="1"/>
    </xf>
    <xf xfId="0" numFmtId="7" applyNumberFormat="1" borderId="2" applyBorder="1" fontId="4" applyFont="1" fillId="4" applyFill="1" applyAlignment="1">
      <alignment horizontal="right"/>
    </xf>
    <xf xfId="0" numFmtId="3" applyNumberFormat="1" borderId="2" applyBorder="1" fontId="17" applyFont="1" fillId="2" applyFill="1" applyAlignment="1">
      <alignment horizontal="right"/>
    </xf>
    <xf xfId="0" numFmtId="165" applyNumberFormat="1" borderId="1" applyBorder="1" fontId="6" applyFont="1" fillId="0" applyAlignment="1">
      <alignment horizontal="left" wrapText="1"/>
    </xf>
    <xf xfId="0" numFmtId="7" applyNumberFormat="1" borderId="2" applyBorder="1" fontId="18" applyFont="1" fillId="5" applyFill="1" applyAlignment="1">
      <alignment horizontal="left"/>
    </xf>
    <xf xfId="0" numFmtId="7" applyNumberFormat="1" borderId="2" applyBorder="1" fontId="19" applyFont="1" fillId="6" applyFill="1" applyAlignment="1">
      <alignment horizontal="left"/>
    </xf>
    <xf xfId="0" numFmtId="7" applyNumberFormat="1" borderId="2" applyBorder="1" fontId="18" applyFont="1" fillId="7" applyFill="1" applyAlignment="1">
      <alignment horizontal="left"/>
    </xf>
    <xf xfId="0" numFmtId="7" applyNumberFormat="1" borderId="2" applyBorder="1" fontId="19" applyFont="1" fillId="8" applyFill="1" applyAlignment="1">
      <alignment horizontal="left"/>
    </xf>
    <xf xfId="0" numFmtId="7" applyNumberFormat="1" borderId="2" applyBorder="1" fontId="18" applyFont="1" fillId="9" applyFill="1" applyAlignment="1">
      <alignment horizontal="left"/>
    </xf>
    <xf xfId="0" numFmtId="7" applyNumberFormat="1" borderId="1" applyBorder="1" fontId="18" applyFont="1" fillId="0" applyAlignment="1">
      <alignment horizontal="left"/>
    </xf>
    <xf xfId="0" numFmtId="7" applyNumberFormat="1" borderId="2" applyBorder="1" fontId="18" applyFont="1" fillId="10" applyFill="1" applyAlignment="1">
      <alignment horizontal="left"/>
    </xf>
    <xf xfId="0" numFmtId="7" applyNumberFormat="1" borderId="2" applyBorder="1" fontId="18" applyFont="1" fillId="11" applyFill="1" applyAlignment="1">
      <alignment horizontal="left"/>
    </xf>
    <xf xfId="0" numFmtId="7" applyNumberFormat="1" borderId="2" applyBorder="1" fontId="18" applyFont="1" fillId="12" applyFill="1" applyAlignment="1">
      <alignment horizontal="left"/>
    </xf>
    <xf xfId="0" numFmtId="7" applyNumberFormat="1" borderId="2" applyBorder="1" fontId="18" applyFont="1" fillId="13" applyFill="1" applyAlignment="1">
      <alignment horizontal="left"/>
    </xf>
    <xf xfId="0" numFmtId="7" applyNumberFormat="1" borderId="2" applyBorder="1" fontId="1" applyFont="1" fillId="2" applyFill="1" applyAlignment="1">
      <alignment horizontal="left"/>
    </xf>
    <xf xfId="0" numFmtId="7" applyNumberFormat="1" borderId="2" applyBorder="1" fontId="19" applyFont="1" fillId="14" applyFill="1" applyAlignment="1">
      <alignment horizontal="left"/>
    </xf>
    <xf xfId="0" numFmtId="7" applyNumberFormat="1" borderId="2" applyBorder="1" fontId="18" applyFont="1" fillId="15" applyFill="1" applyAlignment="1">
      <alignment horizontal="left"/>
    </xf>
    <xf xfId="0" numFmtId="7" applyNumberFormat="1" borderId="2" applyBorder="1" fontId="18" applyFont="1" fillId="16" applyFill="1" applyAlignment="1">
      <alignment horizontal="left"/>
    </xf>
    <xf xfId="0" numFmtId="7" applyNumberFormat="1" borderId="2" applyBorder="1" fontId="9" applyFont="1" fillId="2" applyFill="1" applyAlignment="1">
      <alignment horizontal="left"/>
    </xf>
    <xf xfId="0" numFmtId="7" applyNumberFormat="1" borderId="1" applyBorder="1" fontId="9" applyFont="1" fillId="0" applyAlignment="1">
      <alignment horizontal="left"/>
    </xf>
    <xf xfId="0" numFmtId="7" applyNumberFormat="1" borderId="2" applyBorder="1" fontId="18" applyFont="1" fillId="17" applyFill="1" applyAlignment="1">
      <alignment horizontal="left"/>
    </xf>
    <xf xfId="0" numFmtId="0" borderId="1" applyBorder="1" fontId="6" applyFont="1" fillId="0" applyAlignment="1">
      <alignment horizontal="left"/>
    </xf>
    <xf xfId="0" numFmtId="0" borderId="2" applyBorder="1" fontId="13" applyFont="1" fillId="2" applyFill="1" applyAlignment="1">
      <alignment horizontal="left"/>
    </xf>
    <xf xfId="0" numFmtId="7" applyNumberFormat="1" borderId="2" applyBorder="1" fontId="17" applyFont="1" fillId="2" applyFill="1" applyAlignment="1">
      <alignment horizontal="right"/>
    </xf>
    <xf xfId="0" numFmtId="4" applyNumberFormat="1" borderId="2" applyBorder="1" fontId="17" applyFont="1" fillId="2" applyFill="1" applyAlignment="1">
      <alignment horizontal="right"/>
    </xf>
    <xf xfId="0" numFmtId="0" borderId="2" applyBorder="1" fontId="2" applyFont="1" fillId="2" applyFill="1" applyAlignment="1">
      <alignment horizontal="left"/>
    </xf>
    <xf xfId="0" numFmtId="7" applyNumberFormat="1" borderId="2" applyBorder="1" fontId="20" applyFont="1" fillId="2" applyFill="1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sharedStrings.xml" Type="http://schemas.openxmlformats.org/officeDocument/2006/relationships/sharedStrings" Id="rId25"/><Relationship Target="styles.xml" Type="http://schemas.openxmlformats.org/officeDocument/2006/relationships/styles" Id="rId26"/><Relationship Target="theme/theme1.xml" Type="http://schemas.openxmlformats.org/officeDocument/2006/relationships/theme" Id="rId2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X1000"/>
  <sheetViews>
    <sheetView workbookViewId="0"/>
  </sheetViews>
  <sheetFormatPr defaultRowHeight="15" x14ac:dyDescent="0.25"/>
  <cols>
    <col min="1" max="1" style="26" width="7.862142857142857" customWidth="1" bestFit="1"/>
    <col min="2" max="2" style="28" width="18.433571428571426" customWidth="1" bestFit="1"/>
    <col min="3" max="3" style="28" width="12.576428571428572" customWidth="1" bestFit="1"/>
    <col min="4" max="4" style="28" width="12.147857142857141" customWidth="1" bestFit="1"/>
    <col min="5" max="5" style="28" width="12.147857142857141" customWidth="1" bestFit="1"/>
    <col min="6" max="6" style="28" width="9.290714285714287" customWidth="1" bestFit="1"/>
    <col min="7" max="7" style="28" width="9.290714285714287" customWidth="1" bestFit="1"/>
    <col min="8" max="8" style="28" width="11.576428571428572" customWidth="1" bestFit="1"/>
    <col min="9" max="9" style="28" width="12.43357142857143" customWidth="1" bestFit="1" hidden="1"/>
    <col min="10" max="10" style="28" width="9.005" customWidth="1" bestFit="1"/>
    <col min="11" max="11" style="28" width="11.005" customWidth="1" bestFit="1"/>
    <col min="12" max="12" style="28" width="12.43357142857143" customWidth="1" bestFit="1" hidden="1"/>
    <col min="13" max="13" style="28" width="12.576428571428572" customWidth="1" bestFit="1"/>
    <col min="14" max="14" style="28" width="11.719285714285713" customWidth="1" bestFit="1"/>
    <col min="15" max="15" style="28" width="11.290714285714287" customWidth="1" bestFit="1"/>
    <col min="16" max="16" style="28" width="11.290714285714287" customWidth="1" bestFit="1"/>
    <col min="17" max="17" style="28" width="11.290714285714287" customWidth="1" bestFit="1"/>
    <col min="18" max="18" style="28" width="11.290714285714287" customWidth="1" bestFit="1"/>
    <col min="19" max="19" style="28" width="11.576428571428572" customWidth="1" bestFit="1"/>
    <col min="20" max="20" style="28" width="8.862142857142858" customWidth="1" bestFit="1"/>
    <col min="21" max="21" style="28" width="11.43357142857143" customWidth="1" bestFit="1"/>
    <col min="22" max="22" style="28" width="10.576428571428572" customWidth="1" bestFit="1"/>
    <col min="23" max="23" style="28" width="14.719285714285713" customWidth="1" bestFit="1"/>
    <col min="24" max="24" style="28" width="15.005" customWidth="1" bestFit="1"/>
    <col min="25" max="25" style="82" width="14.862142857142858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  <col min="30" max="30" style="26" width="12.43357142857143" customWidth="1" bestFit="1"/>
    <col min="31" max="31" style="26" width="12.43357142857143" customWidth="1" bestFit="1"/>
    <col min="32" max="32" style="26" width="12.43357142857143" customWidth="1" bestFit="1"/>
    <col min="33" max="33" style="26" width="12.43357142857143" customWidth="1" bestFit="1"/>
    <col min="34" max="34" style="26" width="12.43357142857143" customWidth="1" bestFit="1"/>
    <col min="35" max="35" style="26" width="12.43357142857143" customWidth="1" bestFit="1"/>
    <col min="36" max="36" style="26" width="12.43357142857143" customWidth="1" bestFit="1"/>
    <col min="37" max="37" style="26" width="12.43357142857143" customWidth="1" bestFit="1"/>
    <col min="38" max="38" style="26" width="12.43357142857143" customWidth="1" bestFit="1"/>
    <col min="39" max="39" style="26" width="12.43357142857143" customWidth="1" bestFit="1"/>
    <col min="40" max="40" style="26" width="12.43357142857143" customWidth="1" bestFit="1"/>
    <col min="41" max="41" style="26" width="12.43357142857143" customWidth="1" bestFit="1"/>
    <col min="42" max="42" style="26" width="12.43357142857143" customWidth="1" bestFit="1"/>
    <col min="43" max="43" style="26" width="12.43357142857143" customWidth="1" bestFit="1"/>
    <col min="44" max="44" style="26" width="12.43357142857143" customWidth="1" bestFit="1"/>
    <col min="45" max="45" style="26" width="12.43357142857143" customWidth="1" bestFit="1"/>
    <col min="46" max="46" style="26" width="12.43357142857143" customWidth="1" bestFit="1"/>
    <col min="47" max="47" style="26" width="12.43357142857143" customWidth="1" bestFit="1"/>
    <col min="48" max="48" style="26" width="12.43357142857143" customWidth="1" bestFit="1"/>
    <col min="49" max="49" style="26" width="12.43357142857143" customWidth="1" bestFit="1"/>
    <col min="50" max="50" style="26" width="12.43357142857143" customWidth="1" bestFit="1"/>
  </cols>
  <sheetData>
    <row x14ac:dyDescent="0.25" r="1" customHeight="1" ht="18">
      <c r="A1" s="3"/>
      <c r="B1" s="119" t="s">
        <v>5201</v>
      </c>
      <c r="C1" s="120" t="s">
        <v>5202</v>
      </c>
      <c r="D1" s="121" t="s">
        <v>5203</v>
      </c>
      <c r="E1" s="122" t="s">
        <v>5204</v>
      </c>
      <c r="F1" s="123" t="s">
        <v>5205</v>
      </c>
      <c r="G1" s="124" t="s">
        <v>5206</v>
      </c>
      <c r="H1" s="125" t="s">
        <v>5207</v>
      </c>
      <c r="I1" s="126" t="s">
        <v>5208</v>
      </c>
      <c r="J1" s="127" t="s">
        <v>5209</v>
      </c>
      <c r="K1" s="128" t="s">
        <v>5210</v>
      </c>
      <c r="L1" s="129" t="s">
        <v>5211</v>
      </c>
      <c r="M1" s="130" t="s">
        <v>5212</v>
      </c>
      <c r="N1" s="124" t="s">
        <v>5213</v>
      </c>
      <c r="O1" s="131" t="s">
        <v>5214</v>
      </c>
      <c r="P1" s="132" t="s">
        <v>5215</v>
      </c>
      <c r="Q1" s="133" t="s">
        <v>5216</v>
      </c>
      <c r="R1" s="133" t="s">
        <v>5217</v>
      </c>
      <c r="S1" s="134" t="s">
        <v>5218</v>
      </c>
      <c r="T1" s="134" t="s">
        <v>5219</v>
      </c>
      <c r="U1" s="134" t="s">
        <v>5220</v>
      </c>
      <c r="V1" s="135" t="s">
        <v>5221</v>
      </c>
      <c r="W1" s="134" t="s">
        <v>5222</v>
      </c>
      <c r="X1" s="5" t="s">
        <v>5223</v>
      </c>
      <c r="Y1" s="70" t="s">
        <v>5224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</row>
    <row x14ac:dyDescent="0.25" r="2" customHeight="1" ht="18">
      <c r="A2" s="136" t="s">
        <v>5225</v>
      </c>
      <c r="B2" s="13">
        <f>'Bath and Body Works'!J2</f>
      </c>
      <c r="C2" s="13">
        <f>CVS!J2</f>
      </c>
      <c r="D2" s="13">
        <f>'Key Foods'!J2</f>
      </c>
      <c r="E2" s="13">
        <f>'Duane Reade'!J2</f>
      </c>
      <c r="F2" s="13">
        <f>PetSmart!J2</f>
      </c>
      <c r="G2" s="13">
        <f>PetCo!J2</f>
      </c>
      <c r="H2" s="13">
        <f>Michaels!J2</f>
      </c>
      <c r="I2" s="13">
        <f>'Party City'!J2</f>
      </c>
      <c r="J2" s="13">
        <f>Lush!J2</f>
      </c>
      <c r="K2" s="13">
        <f>'Barnes &amp; Noble'!J2</f>
      </c>
      <c r="L2" s="13">
        <f>'Juice Press'!J2</f>
      </c>
      <c r="M2" s="13">
        <f>'Western Beef'!J2</f>
      </c>
      <c r="N2" s="13">
        <f>'Rite Aid'!J2</f>
      </c>
      <c r="O2" s="13">
        <f>Marshalls!J2</f>
      </c>
      <c r="P2" s="13">
        <f>ALDI!J2</f>
      </c>
      <c r="Q2" s="13">
        <f>'Big Lots'!J2</f>
      </c>
      <c r="R2" s="13">
        <f>'Five Below'!J2</f>
      </c>
      <c r="S2" s="13">
        <f>'Face Values'!J2</f>
      </c>
      <c r="T2" s="13">
        <f>'Lot Less'!J2</f>
      </c>
      <c r="U2" s="13">
        <f>'Dollar Tree'!J2</f>
      </c>
      <c r="V2" s="13">
        <f>Target!J2</f>
      </c>
      <c r="W2" s="19"/>
      <c r="X2" s="13">
        <f>SUM(B2:W2)</f>
      </c>
      <c r="Y2" s="72">
        <f>sum('Bath and Body Works'!K2, CVS!K2, 'Key Foods'!K2, 'Duane Reade'!K2, PetSmart!K2, Michaels!K2, Lush!K2, 'Barnes &amp; Noble'!K2, 'Western Beef'!K2, Target!K2, Marshalls!K2, PetCo!K2, 'Rite Aid'!K2, ALDI!K2, 'Party City'!K2, 'Juice Press'!K2, 'Big Lots'!K2, 'Five Below'!K2, 'Face Values'!K2, 'Seven Eleven'!K2,  'Residential Trash Finds'!K2, 'Lot Less'!K2, 'Dollar Tree'!K2)</f>
      </c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</row>
    <row x14ac:dyDescent="0.25" r="3" customHeight="1" ht="18.75">
      <c r="A3" s="137" t="s">
        <v>5226</v>
      </c>
      <c r="B3" s="138">
        <f>'Bath and Body Works'!J3</f>
      </c>
      <c r="C3" s="138">
        <f>CVS!J3</f>
      </c>
      <c r="D3" s="138">
        <f>'Key Foods'!J3</f>
      </c>
      <c r="E3" s="138">
        <f>'Duane Reade'!J3</f>
      </c>
      <c r="F3" s="139">
        <f>PetSmart!J3</f>
      </c>
      <c r="G3" s="13">
        <f>PetCo!J3</f>
      </c>
      <c r="H3" s="138">
        <f>Michaels!J3</f>
      </c>
      <c r="I3" s="138">
        <f>'Party City'!J3</f>
      </c>
      <c r="J3" s="12">
        <f>Lush!J3</f>
      </c>
      <c r="K3" s="12">
        <f>'Barnes &amp; Noble'!J3</f>
      </c>
      <c r="L3" s="12">
        <f>'Juice Press'!J3</f>
      </c>
      <c r="M3" s="138">
        <f>'Western Beef'!J3</f>
      </c>
      <c r="N3" s="12">
        <f>'Rite Aid'!J3</f>
      </c>
      <c r="O3" s="12">
        <f>Marshalls!J3</f>
      </c>
      <c r="P3" s="12">
        <f>ALDI!J3</f>
      </c>
      <c r="Q3" s="12">
        <f>'Big Lots'!J3</f>
      </c>
      <c r="R3" s="12">
        <f>'Five Below'!J3</f>
      </c>
      <c r="S3" s="138">
        <f>'Face Values'!J3</f>
      </c>
      <c r="T3" s="12">
        <f>'Lot Less'!J3</f>
      </c>
      <c r="U3" s="12">
        <f>'Dollar Tree'!J3</f>
      </c>
      <c r="V3" s="12">
        <f>Target!J3</f>
      </c>
      <c r="W3" s="12">
        <f>'Residential Trash Finds'!J3</f>
      </c>
      <c r="X3" s="12">
        <f>SUM(B3:W3)</f>
      </c>
      <c r="Y3" s="87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x14ac:dyDescent="0.25" r="4" customHeight="1" ht="18.75">
      <c r="A4" s="140" t="s">
        <v>7</v>
      </c>
      <c r="B4" s="141">
        <f>'Bath and Body Works'!J4</f>
      </c>
      <c r="C4" s="141">
        <f>CVS!J4</f>
      </c>
      <c r="D4" s="141">
        <f>'Key Foods'!J4</f>
      </c>
      <c r="E4" s="141">
        <f>'Duane Reade'!J4</f>
      </c>
      <c r="F4" s="141">
        <f>PetSmart!J4</f>
      </c>
      <c r="G4" s="13">
        <f>PetCo!J4</f>
      </c>
      <c r="H4" s="141">
        <f>Michaels!J4</f>
      </c>
      <c r="I4" s="141">
        <f>'Party City'!J4</f>
      </c>
      <c r="J4" s="22">
        <f>Lush!J4</f>
      </c>
      <c r="K4" s="22">
        <f>'Barnes &amp; Noble'!J4</f>
      </c>
      <c r="L4" s="22">
        <f>'Juice Press'!J4</f>
      </c>
      <c r="M4" s="141">
        <f>'Western Beef'!J4</f>
      </c>
      <c r="N4" s="22">
        <f>'Rite Aid'!J4</f>
      </c>
      <c r="O4" s="22">
        <f>Marshalls!J4</f>
      </c>
      <c r="P4" s="22">
        <f>ALDI!J4</f>
      </c>
      <c r="Q4" s="22">
        <f>'Big Lots'!J4</f>
      </c>
      <c r="R4" s="22">
        <f>'Five Below'!J4</f>
      </c>
      <c r="S4" s="141">
        <f>'Face Values'!J4</f>
      </c>
      <c r="T4" s="22">
        <f>'Lot Less'!J4</f>
      </c>
      <c r="U4" s="22">
        <f>'Dollar Tree'!J4</f>
      </c>
      <c r="V4" s="22">
        <f>Target!J4</f>
      </c>
      <c r="W4" s="12">
        <f>'Residential Trash Finds'!J4</f>
      </c>
      <c r="X4" s="22">
        <f>round(SUM(B4:W4), 2)</f>
      </c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</row>
    <row x14ac:dyDescent="0.25" r="5" customHeight="1" ht="30">
      <c r="A5" s="37" t="s">
        <v>5227</v>
      </c>
      <c r="B5" s="12">
        <f>'Bath and Body Works'!I2</f>
      </c>
      <c r="C5" s="12">
        <f>CVS!I2</f>
      </c>
      <c r="D5" s="12">
        <f>'Key Foods'!I2</f>
      </c>
      <c r="E5" s="12">
        <f>'Duane Reade'!I2</f>
      </c>
      <c r="F5" s="12">
        <f>PetSmart!I2</f>
      </c>
      <c r="G5" s="12">
        <f>PetCo!I2</f>
      </c>
      <c r="H5" s="12">
        <f>Michaels!I2</f>
      </c>
      <c r="I5" s="12">
        <f>'Party City'!I2</f>
      </c>
      <c r="J5" s="12">
        <f>Lush!I2</f>
      </c>
      <c r="K5" s="12">
        <f>'Barnes &amp; Noble'!I2</f>
      </c>
      <c r="L5" s="12">
        <f>'Juice Press'!I2</f>
      </c>
      <c r="M5" s="12">
        <f>'Western Beef'!I2</f>
      </c>
      <c r="N5" s="12">
        <f>'Rite Aid'!I2</f>
      </c>
      <c r="O5" s="12">
        <f>Marshalls!I2</f>
      </c>
      <c r="P5" s="12">
        <f>ALDI!I2</f>
      </c>
      <c r="Q5" s="12">
        <f>round('Big Lots'!I2, 2)</f>
      </c>
      <c r="R5" s="12">
        <f>'Five Below'!I2</f>
      </c>
      <c r="S5" s="12">
        <f>'Face Values'!I2</f>
      </c>
      <c r="T5" s="12">
        <f>'Lot Less'!I2</f>
      </c>
      <c r="U5" s="12">
        <f>'Dollar Tree'!I2</f>
      </c>
      <c r="V5" s="12">
        <f>Target!I2</f>
      </c>
      <c r="W5" s="12"/>
      <c r="X5" s="12">
        <f>round(average('Bath and Body Works'!H2:H1000, CVS!H2:H998, 'Key Foods'!H2:H1000, 'Duane Reade'!H2:H998, PetSmart!H2:H1000, Michaels!H2:H1000, Lush!H2:H1000, 'Barnes &amp; Noble'!H2:H1000, 'Western Beef'!H2:H1000, Target!H2:H1000, Marshalls!H2:H1000, PetCo!H2:H1000, 'Rite Aid'!H2:H1000, ALDI!H2:H1000, 'Party City'!H2:H1000, 'Juice Press'!H2:H1000, 'Big Lots'!H2:H998, 'Five Below'!H2:H1000, 'Face Values'!H2:H1000, 'Lot Less'!H2:H1000, 'Dollar Tree'!H2:H1000), 2)</f>
      </c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</row>
    <row x14ac:dyDescent="0.25" r="6" customHeight="1" ht="18">
      <c r="A6" s="10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87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x14ac:dyDescent="0.25" r="7" customHeight="1" ht="54.75">
      <c r="A7" s="32" t="s">
        <v>5228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87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x14ac:dyDescent="0.25" r="8" customHeight="1" ht="17.25">
      <c r="A8" s="10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87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x14ac:dyDescent="0.25" r="9" customHeight="1" ht="17.25">
      <c r="A9" s="10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87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x14ac:dyDescent="0.25" r="10" customHeight="1" ht="17.25">
      <c r="A10" s="10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87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x14ac:dyDescent="0.25" r="11" customHeight="1" ht="17.25">
      <c r="A11" s="10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87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x14ac:dyDescent="0.25" r="12" customHeight="1" ht="17.25">
      <c r="A12" s="10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 t="s">
        <v>5229</v>
      </c>
      <c r="Q12" s="19"/>
      <c r="R12" s="19"/>
      <c r="S12" s="19"/>
      <c r="T12" s="19"/>
      <c r="U12" s="19"/>
      <c r="V12" s="19"/>
      <c r="W12" s="19"/>
      <c r="X12" s="19"/>
      <c r="Y12" s="87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x14ac:dyDescent="0.25" r="13" customHeight="1" ht="17.25">
      <c r="A13" s="10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87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x14ac:dyDescent="0.25" r="14" customHeight="1" ht="17.25">
      <c r="A14" s="10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87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x14ac:dyDescent="0.25" r="15" customHeight="1" ht="17.25">
      <c r="A15" s="10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87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x14ac:dyDescent="0.25" r="16" customHeight="1" ht="17.25">
      <c r="A16" s="10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87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x14ac:dyDescent="0.25" r="17" customHeight="1" ht="17.25">
      <c r="A17" s="10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87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x14ac:dyDescent="0.25" r="18" customHeight="1" ht="17.25">
      <c r="A18" s="10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87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x14ac:dyDescent="0.25" r="19" customHeight="1" ht="17.25">
      <c r="A19" s="10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87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x14ac:dyDescent="0.25" r="20" customHeight="1" ht="17.25">
      <c r="A20" s="10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87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x14ac:dyDescent="0.25" r="21" customHeight="1" ht="17.25">
      <c r="A21" s="10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87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x14ac:dyDescent="0.25" r="22" customHeight="1" ht="17.25">
      <c r="A22" s="10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87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x14ac:dyDescent="0.25" r="23" customHeight="1" ht="17.25">
      <c r="A23" s="10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87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x14ac:dyDescent="0.25" r="24" customHeight="1" ht="17.25">
      <c r="A24" s="10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87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x14ac:dyDescent="0.25" r="25" customHeight="1" ht="17.25">
      <c r="A25" s="10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87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x14ac:dyDescent="0.25" r="26" customHeight="1" ht="17.25">
      <c r="A26" s="10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87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x14ac:dyDescent="0.25" r="27" customHeight="1" ht="17.25">
      <c r="A27" s="10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87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x14ac:dyDescent="0.25" r="28" customHeight="1" ht="17.25">
      <c r="A28" s="10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87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x14ac:dyDescent="0.25" r="29" customHeight="1" ht="17.25">
      <c r="A29" s="10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87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x14ac:dyDescent="0.25" r="30" customHeight="1" ht="17.25">
      <c r="A30" s="10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87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x14ac:dyDescent="0.25" r="31" customHeight="1" ht="17.25">
      <c r="A31" s="10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87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x14ac:dyDescent="0.25" r="32" customHeight="1" ht="17.25">
      <c r="A32" s="10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87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x14ac:dyDescent="0.25" r="33" customHeight="1" ht="17.25">
      <c r="A33" s="10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87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x14ac:dyDescent="0.25" r="34" customHeight="1" ht="17.25">
      <c r="A34" s="10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87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x14ac:dyDescent="0.25" r="35" customHeight="1" ht="17.25">
      <c r="A35" s="10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87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x14ac:dyDescent="0.25" r="36" customHeight="1" ht="17.25">
      <c r="A36" s="10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87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x14ac:dyDescent="0.25" r="37" customHeight="1" ht="17.25">
      <c r="A37" s="10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87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x14ac:dyDescent="0.25" r="38" customHeight="1" ht="17.25">
      <c r="A38" s="10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87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x14ac:dyDescent="0.25" r="39" customHeight="1" ht="17.25">
      <c r="A39" s="10"/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87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x14ac:dyDescent="0.25" r="40" customHeight="1" ht="17.25">
      <c r="A40" s="10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87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x14ac:dyDescent="0.25" r="41" customHeight="1" ht="17.25">
      <c r="A41" s="10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87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x14ac:dyDescent="0.25" r="42" customHeight="1" ht="17.25">
      <c r="A42" s="10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87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x14ac:dyDescent="0.25" r="43" customHeight="1" ht="17.25">
      <c r="A43" s="10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87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x14ac:dyDescent="0.25" r="44" customHeight="1" ht="17.25">
      <c r="A44" s="10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87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x14ac:dyDescent="0.25" r="45" customHeight="1" ht="17.25">
      <c r="A45" s="10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87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x14ac:dyDescent="0.25" r="46" customHeight="1" ht="17.25">
      <c r="A46" s="10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87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x14ac:dyDescent="0.25" r="47" customHeight="1" ht="17.25">
      <c r="A47" s="10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87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x14ac:dyDescent="0.25" r="48" customHeight="1" ht="17.25">
      <c r="A48" s="10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87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x14ac:dyDescent="0.25" r="49" customHeight="1" ht="17.25">
      <c r="A49" s="10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87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x14ac:dyDescent="0.25" r="50" customHeight="1" ht="17.25">
      <c r="A50" s="10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87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x14ac:dyDescent="0.25" r="51" customHeight="1" ht="17.25">
      <c r="A51" s="10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87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x14ac:dyDescent="0.25" r="52" customHeight="1" ht="17.25">
      <c r="A52" s="10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87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x14ac:dyDescent="0.25" r="53" customHeight="1" ht="17.25">
      <c r="A53" s="10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87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x14ac:dyDescent="0.25" r="54" customHeight="1" ht="17.25">
      <c r="A54" s="10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87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x14ac:dyDescent="0.25" r="55" customHeight="1" ht="17.25">
      <c r="A55" s="10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87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x14ac:dyDescent="0.25" r="56" customHeight="1" ht="17.25">
      <c r="A56" s="10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87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x14ac:dyDescent="0.25" r="57" customHeight="1" ht="17.25">
      <c r="A57" s="10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87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x14ac:dyDescent="0.25" r="58" customHeight="1" ht="17.25">
      <c r="A58" s="10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87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x14ac:dyDescent="0.25" r="59" customHeight="1" ht="17.25">
      <c r="A59" s="10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87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x14ac:dyDescent="0.25" r="60" customHeight="1" ht="17.25">
      <c r="A60" s="10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87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x14ac:dyDescent="0.25" r="61" customHeight="1" ht="17.25">
      <c r="A61" s="10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87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x14ac:dyDescent="0.25" r="62" customHeight="1" ht="17.25">
      <c r="A62" s="10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87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x14ac:dyDescent="0.25" r="63" customHeight="1" ht="17.25">
      <c r="A63" s="10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87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x14ac:dyDescent="0.25" r="64" customHeight="1" ht="17.25">
      <c r="A64" s="10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87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x14ac:dyDescent="0.25" r="65" customHeight="1" ht="17.25">
      <c r="A65" s="10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87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x14ac:dyDescent="0.25" r="66" customHeight="1" ht="17.25">
      <c r="A66" s="10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87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x14ac:dyDescent="0.25" r="67" customHeight="1" ht="17.25">
      <c r="A67" s="10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87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x14ac:dyDescent="0.25" r="68" customHeight="1" ht="17.25">
      <c r="A68" s="10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87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x14ac:dyDescent="0.25" r="69" customHeight="1" ht="17.25">
      <c r="A69" s="10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87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x14ac:dyDescent="0.25" r="70" customHeight="1" ht="17.25">
      <c r="A70" s="10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87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x14ac:dyDescent="0.25" r="71" customHeight="1" ht="17.25">
      <c r="A71" s="10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87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x14ac:dyDescent="0.25" r="72" customHeight="1" ht="17.25">
      <c r="A72" s="10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87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x14ac:dyDescent="0.25" r="73" customHeight="1" ht="17.25">
      <c r="A73" s="10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87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x14ac:dyDescent="0.25" r="74" customHeight="1" ht="17.25">
      <c r="A74" s="10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87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x14ac:dyDescent="0.25" r="75" customHeight="1" ht="17.25">
      <c r="A75" s="10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87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x14ac:dyDescent="0.25" r="76" customHeight="1" ht="17.25">
      <c r="A76" s="10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87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x14ac:dyDescent="0.25" r="77" customHeight="1" ht="17.25">
      <c r="A77" s="10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87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x14ac:dyDescent="0.25" r="78" customHeight="1" ht="17.25">
      <c r="A78" s="10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87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x14ac:dyDescent="0.25" r="79" customHeight="1" ht="17.25">
      <c r="A79" s="10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87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x14ac:dyDescent="0.25" r="80" customHeight="1" ht="17.25">
      <c r="A80" s="10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87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x14ac:dyDescent="0.25" r="81" customHeight="1" ht="17.25">
      <c r="A81" s="10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87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x14ac:dyDescent="0.25" r="82" customHeight="1" ht="17.25">
      <c r="A82" s="10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87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x14ac:dyDescent="0.25" r="83" customHeight="1" ht="17.25">
      <c r="A83" s="10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87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x14ac:dyDescent="0.25" r="84" customHeight="1" ht="17.25">
      <c r="A84" s="10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87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x14ac:dyDescent="0.25" r="85" customHeight="1" ht="17.25">
      <c r="A85" s="10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87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x14ac:dyDescent="0.25" r="86" customHeight="1" ht="17.25">
      <c r="A86" s="10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87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x14ac:dyDescent="0.25" r="87" customHeight="1" ht="17.25">
      <c r="A87" s="10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87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x14ac:dyDescent="0.25" r="88" customHeight="1" ht="17.25">
      <c r="A88" s="10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87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x14ac:dyDescent="0.25" r="89" customHeight="1" ht="17.25">
      <c r="A89" s="10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87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x14ac:dyDescent="0.25" r="90" customHeight="1" ht="17.25">
      <c r="A90" s="10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87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x14ac:dyDescent="0.25" r="91" customHeight="1" ht="17.25">
      <c r="A91" s="10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87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x14ac:dyDescent="0.25" r="92" customHeight="1" ht="17.25">
      <c r="A92" s="10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87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x14ac:dyDescent="0.25" r="93" customHeight="1" ht="17.25">
      <c r="A93" s="10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87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x14ac:dyDescent="0.25" r="94" customHeight="1" ht="17.25">
      <c r="A94" s="10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87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x14ac:dyDescent="0.25" r="95" customHeight="1" ht="17.25">
      <c r="A95" s="10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87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x14ac:dyDescent="0.25" r="96" customHeight="1" ht="17.25">
      <c r="A96" s="10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87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x14ac:dyDescent="0.25" r="97" customHeight="1" ht="17.25">
      <c r="A97" s="10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87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x14ac:dyDescent="0.25" r="98" customHeight="1" ht="17.25">
      <c r="A98" s="10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87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x14ac:dyDescent="0.25" r="99" customHeight="1" ht="17.25">
      <c r="A99" s="10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87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x14ac:dyDescent="0.25" r="100" customHeight="1" ht="17.25">
      <c r="A100" s="10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87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x14ac:dyDescent="0.25" r="101" customHeight="1" ht="17.25">
      <c r="A101" s="10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87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x14ac:dyDescent="0.25" r="102" customHeight="1" ht="17.25">
      <c r="A102" s="10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87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x14ac:dyDescent="0.25" r="103" customHeight="1" ht="17.25">
      <c r="A103" s="10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87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x14ac:dyDescent="0.25" r="104" customHeight="1" ht="17.25">
      <c r="A104" s="10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87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x14ac:dyDescent="0.25" r="105" customHeight="1" ht="17.25">
      <c r="A105" s="10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87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x14ac:dyDescent="0.25" r="106" customHeight="1" ht="17.25">
      <c r="A106" s="10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87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x14ac:dyDescent="0.25" r="107" customHeight="1" ht="17.25">
      <c r="A107" s="10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87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x14ac:dyDescent="0.25" r="108" customHeight="1" ht="17.25">
      <c r="A108" s="10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87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x14ac:dyDescent="0.25" r="109" customHeight="1" ht="17.25">
      <c r="A109" s="10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87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x14ac:dyDescent="0.25" r="110" customHeight="1" ht="17.25">
      <c r="A110" s="10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87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x14ac:dyDescent="0.25" r="111" customHeight="1" ht="17.25">
      <c r="A111" s="10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87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x14ac:dyDescent="0.25" r="112" customHeight="1" ht="17.25">
      <c r="A112" s="10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87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x14ac:dyDescent="0.25" r="113" customHeight="1" ht="17.25">
      <c r="A113" s="10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87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x14ac:dyDescent="0.25" r="114" customHeight="1" ht="17.25">
      <c r="A114" s="10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87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x14ac:dyDescent="0.25" r="115" customHeight="1" ht="17.25">
      <c r="A115" s="10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87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x14ac:dyDescent="0.25" r="116" customHeight="1" ht="17.25">
      <c r="A116" s="10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87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x14ac:dyDescent="0.25" r="117" customHeight="1" ht="17.25">
      <c r="A117" s="10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87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x14ac:dyDescent="0.25" r="118" customHeight="1" ht="17.25">
      <c r="A118" s="10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87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x14ac:dyDescent="0.25" r="119" customHeight="1" ht="17.25">
      <c r="A119" s="10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87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x14ac:dyDescent="0.25" r="120" customHeight="1" ht="17.25">
      <c r="A120" s="10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87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x14ac:dyDescent="0.25" r="121" customHeight="1" ht="17.25">
      <c r="A121" s="10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87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x14ac:dyDescent="0.25" r="122" customHeight="1" ht="17.25">
      <c r="A122" s="10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87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x14ac:dyDescent="0.25" r="123" customHeight="1" ht="17.25">
      <c r="A123" s="10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87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x14ac:dyDescent="0.25" r="124" customHeight="1" ht="17.25">
      <c r="A124" s="10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87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x14ac:dyDescent="0.25" r="125" customHeight="1" ht="17.25">
      <c r="A125" s="10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87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x14ac:dyDescent="0.25" r="126" customHeight="1" ht="17.25">
      <c r="A126" s="10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87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x14ac:dyDescent="0.25" r="127" customHeight="1" ht="17.25">
      <c r="A127" s="10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87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x14ac:dyDescent="0.25" r="128" customHeight="1" ht="17.25">
      <c r="A128" s="10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87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x14ac:dyDescent="0.25" r="129" customHeight="1" ht="17.25">
      <c r="A129" s="10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87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x14ac:dyDescent="0.25" r="130" customHeight="1" ht="17.25">
      <c r="A130" s="10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87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x14ac:dyDescent="0.25" r="131" customHeight="1" ht="17.25">
      <c r="A131" s="10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87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x14ac:dyDescent="0.25" r="132" customHeight="1" ht="17.25">
      <c r="A132" s="10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87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x14ac:dyDescent="0.25" r="133" customHeight="1" ht="17.25">
      <c r="A133" s="10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87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x14ac:dyDescent="0.25" r="134" customHeight="1" ht="17.25">
      <c r="A134" s="10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87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x14ac:dyDescent="0.25" r="135" customHeight="1" ht="17.25">
      <c r="A135" s="10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87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x14ac:dyDescent="0.25" r="136" customHeight="1" ht="17.25">
      <c r="A136" s="10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87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x14ac:dyDescent="0.25" r="137" customHeight="1" ht="17.25">
      <c r="A137" s="10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87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x14ac:dyDescent="0.25" r="138" customHeight="1" ht="17.25">
      <c r="A138" s="10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87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x14ac:dyDescent="0.25" r="139" customHeight="1" ht="17.25">
      <c r="A139" s="10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87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x14ac:dyDescent="0.25" r="140" customHeight="1" ht="17.25">
      <c r="A140" s="10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87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x14ac:dyDescent="0.25" r="141" customHeight="1" ht="17.25">
      <c r="A141" s="10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87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x14ac:dyDescent="0.25" r="142" customHeight="1" ht="17.25">
      <c r="A142" s="10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87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x14ac:dyDescent="0.25" r="143" customHeight="1" ht="17.25">
      <c r="A143" s="10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87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x14ac:dyDescent="0.25" r="144" customHeight="1" ht="17.25">
      <c r="A144" s="10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87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x14ac:dyDescent="0.25" r="145" customHeight="1" ht="17.25">
      <c r="A145" s="10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87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x14ac:dyDescent="0.25" r="146" customHeight="1" ht="17.25">
      <c r="A146" s="10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87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x14ac:dyDescent="0.25" r="147" customHeight="1" ht="17.25">
      <c r="A147" s="10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87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x14ac:dyDescent="0.25" r="148" customHeight="1" ht="17.25">
      <c r="A148" s="10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87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x14ac:dyDescent="0.25" r="149" customHeight="1" ht="17.25">
      <c r="A149" s="10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87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x14ac:dyDescent="0.25" r="150" customHeight="1" ht="17.25">
      <c r="A150" s="10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87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x14ac:dyDescent="0.25" r="151" customHeight="1" ht="17.25">
      <c r="A151" s="10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87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x14ac:dyDescent="0.25" r="152" customHeight="1" ht="17.25">
      <c r="A152" s="10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87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x14ac:dyDescent="0.25" r="153" customHeight="1" ht="17.25">
      <c r="A153" s="10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87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x14ac:dyDescent="0.25" r="154" customHeight="1" ht="17.25">
      <c r="A154" s="10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87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x14ac:dyDescent="0.25" r="155" customHeight="1" ht="17.25">
      <c r="A155" s="10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87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x14ac:dyDescent="0.25" r="156" customHeight="1" ht="17.25">
      <c r="A156" s="10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87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x14ac:dyDescent="0.25" r="157" customHeight="1" ht="17.25">
      <c r="A157" s="10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87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x14ac:dyDescent="0.25" r="158" customHeight="1" ht="17.25">
      <c r="A158" s="10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87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x14ac:dyDescent="0.25" r="159" customHeight="1" ht="17.25">
      <c r="A159" s="10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87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x14ac:dyDescent="0.25" r="160" customHeight="1" ht="17.25">
      <c r="A160" s="10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87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x14ac:dyDescent="0.25" r="161" customHeight="1" ht="17.25">
      <c r="A161" s="10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87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x14ac:dyDescent="0.25" r="162" customHeight="1" ht="17.25">
      <c r="A162" s="10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87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x14ac:dyDescent="0.25" r="163" customHeight="1" ht="17.25">
      <c r="A163" s="10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87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x14ac:dyDescent="0.25" r="164" customHeight="1" ht="17.25">
      <c r="A164" s="10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87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x14ac:dyDescent="0.25" r="165" customHeight="1" ht="17.25">
      <c r="A165" s="10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87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x14ac:dyDescent="0.25" r="166" customHeight="1" ht="17.25">
      <c r="A166" s="10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87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x14ac:dyDescent="0.25" r="167" customHeight="1" ht="17.25">
      <c r="A167" s="10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87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x14ac:dyDescent="0.25" r="168" customHeight="1" ht="17.25">
      <c r="A168" s="10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87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x14ac:dyDescent="0.25" r="169" customHeight="1" ht="17.25">
      <c r="A169" s="10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87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x14ac:dyDescent="0.25" r="170" customHeight="1" ht="17.25">
      <c r="A170" s="10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87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x14ac:dyDescent="0.25" r="171" customHeight="1" ht="17.25">
      <c r="A171" s="10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87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x14ac:dyDescent="0.25" r="172" customHeight="1" ht="17.25">
      <c r="A172" s="10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87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x14ac:dyDescent="0.25" r="173" customHeight="1" ht="17.25">
      <c r="A173" s="10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87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x14ac:dyDescent="0.25" r="174" customHeight="1" ht="17.25">
      <c r="A174" s="10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87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x14ac:dyDescent="0.25" r="175" customHeight="1" ht="17.25">
      <c r="A175" s="10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87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x14ac:dyDescent="0.25" r="176" customHeight="1" ht="17.25">
      <c r="A176" s="10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87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x14ac:dyDescent="0.25" r="177" customHeight="1" ht="17.25">
      <c r="A177" s="10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87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x14ac:dyDescent="0.25" r="178" customHeight="1" ht="17.25">
      <c r="A178" s="10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87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x14ac:dyDescent="0.25" r="179" customHeight="1" ht="17.25">
      <c r="A179" s="10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87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x14ac:dyDescent="0.25" r="180" customHeight="1" ht="17.25">
      <c r="A180" s="10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87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x14ac:dyDescent="0.25" r="181" customHeight="1" ht="17.25">
      <c r="A181" s="10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87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x14ac:dyDescent="0.25" r="182" customHeight="1" ht="17.25">
      <c r="A182" s="10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87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x14ac:dyDescent="0.25" r="183" customHeight="1" ht="17.25">
      <c r="A183" s="10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87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x14ac:dyDescent="0.25" r="184" customHeight="1" ht="17.25">
      <c r="A184" s="10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87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x14ac:dyDescent="0.25" r="185" customHeight="1" ht="17.25">
      <c r="A185" s="10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87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x14ac:dyDescent="0.25" r="186" customHeight="1" ht="17.25">
      <c r="A186" s="10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87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x14ac:dyDescent="0.25" r="187" customHeight="1" ht="17.25">
      <c r="A187" s="10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87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x14ac:dyDescent="0.25" r="188" customHeight="1" ht="17.25">
      <c r="A188" s="10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87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x14ac:dyDescent="0.25" r="189" customHeight="1" ht="17.25">
      <c r="A189" s="10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87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x14ac:dyDescent="0.25" r="190" customHeight="1" ht="17.25">
      <c r="A190" s="10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87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x14ac:dyDescent="0.25" r="191" customHeight="1" ht="17.25">
      <c r="A191" s="10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87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x14ac:dyDescent="0.25" r="192" customHeight="1" ht="17.25">
      <c r="A192" s="10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87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x14ac:dyDescent="0.25" r="193" customHeight="1" ht="17.25">
      <c r="A193" s="10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87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x14ac:dyDescent="0.25" r="194" customHeight="1" ht="17.25">
      <c r="A194" s="10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87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x14ac:dyDescent="0.25" r="195" customHeight="1" ht="17.25">
      <c r="A195" s="10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87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x14ac:dyDescent="0.25" r="196" customHeight="1" ht="17.25">
      <c r="A196" s="10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87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x14ac:dyDescent="0.25" r="197" customHeight="1" ht="17.25">
      <c r="A197" s="10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87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x14ac:dyDescent="0.25" r="198" customHeight="1" ht="17.25">
      <c r="A198" s="10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87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x14ac:dyDescent="0.25" r="199" customHeight="1" ht="17.25">
      <c r="A199" s="10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87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x14ac:dyDescent="0.25" r="200" customHeight="1" ht="17.25">
      <c r="A200" s="10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87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x14ac:dyDescent="0.25" r="201" customHeight="1" ht="17.25">
      <c r="A201" s="10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87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x14ac:dyDescent="0.25" r="202" customHeight="1" ht="17.25">
      <c r="A202" s="10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87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x14ac:dyDescent="0.25" r="203" customHeight="1" ht="17.25">
      <c r="A203" s="10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87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x14ac:dyDescent="0.25" r="204" customHeight="1" ht="17.25">
      <c r="A204" s="10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87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x14ac:dyDescent="0.25" r="205" customHeight="1" ht="17.25">
      <c r="A205" s="10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87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x14ac:dyDescent="0.25" r="206" customHeight="1" ht="17.25">
      <c r="A206" s="10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87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x14ac:dyDescent="0.25" r="207" customHeight="1" ht="17.25">
      <c r="A207" s="10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87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x14ac:dyDescent="0.25" r="208" customHeight="1" ht="17.25">
      <c r="A208" s="10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87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x14ac:dyDescent="0.25" r="209" customHeight="1" ht="17.25">
      <c r="A209" s="10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87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x14ac:dyDescent="0.25" r="210" customHeight="1" ht="17.25">
      <c r="A210" s="10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87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x14ac:dyDescent="0.25" r="211" customHeight="1" ht="17.25">
      <c r="A211" s="10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87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x14ac:dyDescent="0.25" r="212" customHeight="1" ht="17.25">
      <c r="A212" s="10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87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x14ac:dyDescent="0.25" r="213" customHeight="1" ht="17.25">
      <c r="A213" s="10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87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x14ac:dyDescent="0.25" r="214" customHeight="1" ht="17.25">
      <c r="A214" s="10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87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x14ac:dyDescent="0.25" r="215" customHeight="1" ht="17.25">
      <c r="A215" s="10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87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x14ac:dyDescent="0.25" r="216" customHeight="1" ht="17.25">
      <c r="A216" s="10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87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x14ac:dyDescent="0.25" r="217" customHeight="1" ht="17.25">
      <c r="A217" s="10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87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x14ac:dyDescent="0.25" r="218" customHeight="1" ht="17.25">
      <c r="A218" s="10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87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x14ac:dyDescent="0.25" r="219" customHeight="1" ht="17.25">
      <c r="A219" s="10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87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x14ac:dyDescent="0.25" r="220" customHeight="1" ht="17.25">
      <c r="A220" s="10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87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x14ac:dyDescent="0.25" r="221" customHeight="1" ht="17.25">
      <c r="A221" s="10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87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x14ac:dyDescent="0.25" r="222" customHeight="1" ht="17.25">
      <c r="A222" s="10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87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x14ac:dyDescent="0.25" r="223" customHeight="1" ht="17.25">
      <c r="A223" s="10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87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x14ac:dyDescent="0.25" r="224" customHeight="1" ht="17.25">
      <c r="A224" s="10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87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x14ac:dyDescent="0.25" r="225" customHeight="1" ht="17.25">
      <c r="A225" s="10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87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x14ac:dyDescent="0.25" r="226" customHeight="1" ht="17.25">
      <c r="A226" s="10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87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x14ac:dyDescent="0.25" r="227" customHeight="1" ht="17.25">
      <c r="A227" s="10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87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x14ac:dyDescent="0.25" r="228" customHeight="1" ht="17.25">
      <c r="A228" s="10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87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x14ac:dyDescent="0.25" r="229" customHeight="1" ht="17.25">
      <c r="A229" s="10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87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x14ac:dyDescent="0.25" r="230" customHeight="1" ht="17.25">
      <c r="A230" s="10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87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x14ac:dyDescent="0.25" r="231" customHeight="1" ht="17.25">
      <c r="A231" s="10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87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x14ac:dyDescent="0.25" r="232" customHeight="1" ht="17.25">
      <c r="A232" s="10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87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x14ac:dyDescent="0.25" r="233" customHeight="1" ht="17.25">
      <c r="A233" s="10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87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x14ac:dyDescent="0.25" r="234" customHeight="1" ht="17.25">
      <c r="A234" s="10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87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x14ac:dyDescent="0.25" r="235" customHeight="1" ht="17.25">
      <c r="A235" s="10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87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x14ac:dyDescent="0.25" r="236" customHeight="1" ht="17.25">
      <c r="A236" s="10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87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x14ac:dyDescent="0.25" r="237" customHeight="1" ht="17.25">
      <c r="A237" s="10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87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x14ac:dyDescent="0.25" r="238" customHeight="1" ht="17.25">
      <c r="A238" s="10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87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x14ac:dyDescent="0.25" r="239" customHeight="1" ht="17.25">
      <c r="A239" s="10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87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x14ac:dyDescent="0.25" r="240" customHeight="1" ht="17.25">
      <c r="A240" s="10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87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x14ac:dyDescent="0.25" r="241" customHeight="1" ht="17.25">
      <c r="A241" s="10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87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x14ac:dyDescent="0.25" r="242" customHeight="1" ht="17.25">
      <c r="A242" s="10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87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x14ac:dyDescent="0.25" r="243" customHeight="1" ht="17.25">
      <c r="A243" s="10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87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x14ac:dyDescent="0.25" r="244" customHeight="1" ht="17.25">
      <c r="A244" s="10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87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x14ac:dyDescent="0.25" r="245" customHeight="1" ht="17.25">
      <c r="A245" s="10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87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x14ac:dyDescent="0.25" r="246" customHeight="1" ht="17.25">
      <c r="A246" s="10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87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x14ac:dyDescent="0.25" r="247" customHeight="1" ht="17.25">
      <c r="A247" s="10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87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x14ac:dyDescent="0.25" r="248" customHeight="1" ht="17.25">
      <c r="A248" s="10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87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x14ac:dyDescent="0.25" r="249" customHeight="1" ht="17.25">
      <c r="A249" s="10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87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x14ac:dyDescent="0.25" r="250" customHeight="1" ht="17.25">
      <c r="A250" s="10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87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x14ac:dyDescent="0.25" r="251" customHeight="1" ht="17.25">
      <c r="A251" s="10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87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x14ac:dyDescent="0.25" r="252" customHeight="1" ht="17.25">
      <c r="A252" s="10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87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x14ac:dyDescent="0.25" r="253" customHeight="1" ht="17.25">
      <c r="A253" s="10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87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x14ac:dyDescent="0.25" r="254" customHeight="1" ht="17.25">
      <c r="A254" s="10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87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x14ac:dyDescent="0.25" r="255" customHeight="1" ht="17.25">
      <c r="A255" s="10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87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x14ac:dyDescent="0.25" r="256" customHeight="1" ht="17.25">
      <c r="A256" s="10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87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x14ac:dyDescent="0.25" r="257" customHeight="1" ht="17.25">
      <c r="A257" s="10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87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x14ac:dyDescent="0.25" r="258" customHeight="1" ht="17.25">
      <c r="A258" s="10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87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x14ac:dyDescent="0.25" r="259" customHeight="1" ht="17.25">
      <c r="A259" s="10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87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x14ac:dyDescent="0.25" r="260" customHeight="1" ht="17.25">
      <c r="A260" s="10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87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x14ac:dyDescent="0.25" r="261" customHeight="1" ht="17.25">
      <c r="A261" s="10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87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x14ac:dyDescent="0.25" r="262" customHeight="1" ht="17.25">
      <c r="A262" s="10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87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x14ac:dyDescent="0.25" r="263" customHeight="1" ht="17.25">
      <c r="A263" s="10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87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x14ac:dyDescent="0.25" r="264" customHeight="1" ht="17.25">
      <c r="A264" s="10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87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x14ac:dyDescent="0.25" r="265" customHeight="1" ht="17.25">
      <c r="A265" s="10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87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x14ac:dyDescent="0.25" r="266" customHeight="1" ht="17.25">
      <c r="A266" s="10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87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x14ac:dyDescent="0.25" r="267" customHeight="1" ht="17.25">
      <c r="A267" s="10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87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x14ac:dyDescent="0.25" r="268" customHeight="1" ht="17.25">
      <c r="A268" s="10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87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x14ac:dyDescent="0.25" r="269" customHeight="1" ht="17.25">
      <c r="A269" s="10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87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x14ac:dyDescent="0.25" r="270" customHeight="1" ht="17.25">
      <c r="A270" s="10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87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x14ac:dyDescent="0.25" r="271" customHeight="1" ht="17.25">
      <c r="A271" s="10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87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x14ac:dyDescent="0.25" r="272" customHeight="1" ht="17.25">
      <c r="A272" s="10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87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x14ac:dyDescent="0.25" r="273" customHeight="1" ht="17.25">
      <c r="A273" s="10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87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x14ac:dyDescent="0.25" r="274" customHeight="1" ht="17.25">
      <c r="A274" s="10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87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x14ac:dyDescent="0.25" r="275" customHeight="1" ht="17.25">
      <c r="A275" s="10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87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x14ac:dyDescent="0.25" r="276" customHeight="1" ht="17.25">
      <c r="A276" s="10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87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x14ac:dyDescent="0.25" r="277" customHeight="1" ht="17.25">
      <c r="A277" s="10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87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x14ac:dyDescent="0.25" r="278" customHeight="1" ht="17.25">
      <c r="A278" s="10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87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x14ac:dyDescent="0.25" r="279" customHeight="1" ht="17.25">
      <c r="A279" s="10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87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x14ac:dyDescent="0.25" r="280" customHeight="1" ht="17.25">
      <c r="A280" s="10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87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x14ac:dyDescent="0.25" r="281" customHeight="1" ht="17.25">
      <c r="A281" s="10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87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x14ac:dyDescent="0.25" r="282" customHeight="1" ht="17.25">
      <c r="A282" s="10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87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x14ac:dyDescent="0.25" r="283" customHeight="1" ht="17.25">
      <c r="A283" s="10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87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x14ac:dyDescent="0.25" r="284" customHeight="1" ht="17.25">
      <c r="A284" s="10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87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x14ac:dyDescent="0.25" r="285" customHeight="1" ht="17.25">
      <c r="A285" s="10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87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x14ac:dyDescent="0.25" r="286" customHeight="1" ht="17.25">
      <c r="A286" s="10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87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x14ac:dyDescent="0.25" r="287" customHeight="1" ht="17.25">
      <c r="A287" s="10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87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x14ac:dyDescent="0.25" r="288" customHeight="1" ht="17.25">
      <c r="A288" s="10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87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x14ac:dyDescent="0.25" r="289" customHeight="1" ht="17.25">
      <c r="A289" s="10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87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x14ac:dyDescent="0.25" r="290" customHeight="1" ht="17.25">
      <c r="A290" s="10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87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x14ac:dyDescent="0.25" r="291" customHeight="1" ht="17.25">
      <c r="A291" s="10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87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x14ac:dyDescent="0.25" r="292" customHeight="1" ht="17.25">
      <c r="A292" s="10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87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x14ac:dyDescent="0.25" r="293" customHeight="1" ht="17.25">
      <c r="A293" s="10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87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x14ac:dyDescent="0.25" r="294" customHeight="1" ht="17.25">
      <c r="A294" s="10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87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x14ac:dyDescent="0.25" r="295" customHeight="1" ht="17.25">
      <c r="A295" s="10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87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x14ac:dyDescent="0.25" r="296" customHeight="1" ht="17.25">
      <c r="A296" s="10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87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x14ac:dyDescent="0.25" r="297" customHeight="1" ht="17.25">
      <c r="A297" s="10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87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x14ac:dyDescent="0.25" r="298" customHeight="1" ht="17.25">
      <c r="A298" s="10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87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x14ac:dyDescent="0.25" r="299" customHeight="1" ht="17.25">
      <c r="A299" s="10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87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x14ac:dyDescent="0.25" r="300" customHeight="1" ht="17.25">
      <c r="A300" s="10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87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x14ac:dyDescent="0.25" r="301" customHeight="1" ht="17.25">
      <c r="A301" s="10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87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x14ac:dyDescent="0.25" r="302" customHeight="1" ht="17.25">
      <c r="A302" s="10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87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x14ac:dyDescent="0.25" r="303" customHeight="1" ht="17.25">
      <c r="A303" s="10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87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x14ac:dyDescent="0.25" r="304" customHeight="1" ht="17.25">
      <c r="A304" s="10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87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x14ac:dyDescent="0.25" r="305" customHeight="1" ht="17.25">
      <c r="A305" s="10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87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x14ac:dyDescent="0.25" r="306" customHeight="1" ht="17.25">
      <c r="A306" s="10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87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x14ac:dyDescent="0.25" r="307" customHeight="1" ht="17.25">
      <c r="A307" s="10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87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x14ac:dyDescent="0.25" r="308" customHeight="1" ht="17.25">
      <c r="A308" s="10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87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x14ac:dyDescent="0.25" r="309" customHeight="1" ht="17.25">
      <c r="A309" s="10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87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x14ac:dyDescent="0.25" r="310" customHeight="1" ht="17.25">
      <c r="A310" s="10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87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x14ac:dyDescent="0.25" r="311" customHeight="1" ht="17.25">
      <c r="A311" s="10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87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x14ac:dyDescent="0.25" r="312" customHeight="1" ht="17.25">
      <c r="A312" s="10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87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x14ac:dyDescent="0.25" r="313" customHeight="1" ht="17.25">
      <c r="A313" s="10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87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x14ac:dyDescent="0.25" r="314" customHeight="1" ht="17.25">
      <c r="A314" s="10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87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x14ac:dyDescent="0.25" r="315" customHeight="1" ht="17.25">
      <c r="A315" s="10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87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x14ac:dyDescent="0.25" r="316" customHeight="1" ht="17.25">
      <c r="A316" s="10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87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x14ac:dyDescent="0.25" r="317" customHeight="1" ht="17.25">
      <c r="A317" s="10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87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x14ac:dyDescent="0.25" r="318" customHeight="1" ht="17.25">
      <c r="A318" s="10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87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x14ac:dyDescent="0.25" r="319" customHeight="1" ht="17.25">
      <c r="A319" s="10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87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x14ac:dyDescent="0.25" r="320" customHeight="1" ht="17.25">
      <c r="A320" s="10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87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x14ac:dyDescent="0.25" r="321" customHeight="1" ht="17.25">
      <c r="A321" s="10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87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x14ac:dyDescent="0.25" r="322" customHeight="1" ht="17.25">
      <c r="A322" s="10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87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x14ac:dyDescent="0.25" r="323" customHeight="1" ht="17.25">
      <c r="A323" s="10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87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x14ac:dyDescent="0.25" r="324" customHeight="1" ht="17.25">
      <c r="A324" s="10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87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x14ac:dyDescent="0.25" r="325" customHeight="1" ht="17.25">
      <c r="A325" s="10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87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x14ac:dyDescent="0.25" r="326" customHeight="1" ht="17.25">
      <c r="A326" s="10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87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x14ac:dyDescent="0.25" r="327" customHeight="1" ht="17.25">
      <c r="A327" s="10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87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x14ac:dyDescent="0.25" r="328" customHeight="1" ht="17.25">
      <c r="A328" s="10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87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x14ac:dyDescent="0.25" r="329" customHeight="1" ht="17.25">
      <c r="A329" s="10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87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x14ac:dyDescent="0.25" r="330" customHeight="1" ht="17.25">
      <c r="A330" s="10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87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x14ac:dyDescent="0.25" r="331" customHeight="1" ht="17.25">
      <c r="A331" s="10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87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x14ac:dyDescent="0.25" r="332" customHeight="1" ht="17.25">
      <c r="A332" s="10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87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x14ac:dyDescent="0.25" r="333" customHeight="1" ht="17.25">
      <c r="A333" s="10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87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x14ac:dyDescent="0.25" r="334" customHeight="1" ht="17.25">
      <c r="A334" s="10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87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x14ac:dyDescent="0.25" r="335" customHeight="1" ht="17.25">
      <c r="A335" s="10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87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x14ac:dyDescent="0.25" r="336" customHeight="1" ht="17.25">
      <c r="A336" s="10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87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x14ac:dyDescent="0.25" r="337" customHeight="1" ht="17.25">
      <c r="A337" s="10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87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x14ac:dyDescent="0.25" r="338" customHeight="1" ht="17.25">
      <c r="A338" s="10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87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x14ac:dyDescent="0.25" r="339" customHeight="1" ht="17.25">
      <c r="A339" s="10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87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x14ac:dyDescent="0.25" r="340" customHeight="1" ht="17.25">
      <c r="A340" s="10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87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x14ac:dyDescent="0.25" r="341" customHeight="1" ht="17.25">
      <c r="A341" s="10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87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x14ac:dyDescent="0.25" r="342" customHeight="1" ht="17.25">
      <c r="A342" s="10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87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x14ac:dyDescent="0.25" r="343" customHeight="1" ht="17.25">
      <c r="A343" s="10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87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x14ac:dyDescent="0.25" r="344" customHeight="1" ht="17.25">
      <c r="A344" s="10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87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x14ac:dyDescent="0.25" r="345" customHeight="1" ht="17.25">
      <c r="A345" s="10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87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x14ac:dyDescent="0.25" r="346" customHeight="1" ht="17.25">
      <c r="A346" s="10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87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x14ac:dyDescent="0.25" r="347" customHeight="1" ht="17.25">
      <c r="A347" s="10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87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x14ac:dyDescent="0.25" r="348" customHeight="1" ht="17.25">
      <c r="A348" s="10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87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x14ac:dyDescent="0.25" r="349" customHeight="1" ht="17.25">
      <c r="A349" s="10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87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x14ac:dyDescent="0.25" r="350" customHeight="1" ht="17.25">
      <c r="A350" s="10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87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x14ac:dyDescent="0.25" r="351" customHeight="1" ht="17.25">
      <c r="A351" s="10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87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x14ac:dyDescent="0.25" r="352" customHeight="1" ht="17.25">
      <c r="A352" s="10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87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x14ac:dyDescent="0.25" r="353" customHeight="1" ht="17.25">
      <c r="A353" s="10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87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x14ac:dyDescent="0.25" r="354" customHeight="1" ht="17.25">
      <c r="A354" s="10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87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x14ac:dyDescent="0.25" r="355" customHeight="1" ht="17.25">
      <c r="A355" s="10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87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x14ac:dyDescent="0.25" r="356" customHeight="1" ht="17.25">
      <c r="A356" s="10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87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x14ac:dyDescent="0.25" r="357" customHeight="1" ht="17.25">
      <c r="A357" s="10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87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x14ac:dyDescent="0.25" r="358" customHeight="1" ht="17.25">
      <c r="A358" s="10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87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x14ac:dyDescent="0.25" r="359" customHeight="1" ht="17.25">
      <c r="A359" s="10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87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x14ac:dyDescent="0.25" r="360" customHeight="1" ht="17.25">
      <c r="A360" s="10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87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x14ac:dyDescent="0.25" r="361" customHeight="1" ht="17.25">
      <c r="A361" s="10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87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x14ac:dyDescent="0.25" r="362" customHeight="1" ht="17.25">
      <c r="A362" s="10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87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x14ac:dyDescent="0.25" r="363" customHeight="1" ht="17.25">
      <c r="A363" s="10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87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x14ac:dyDescent="0.25" r="364" customHeight="1" ht="17.25">
      <c r="A364" s="10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87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x14ac:dyDescent="0.25" r="365" customHeight="1" ht="17.25">
      <c r="A365" s="10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87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x14ac:dyDescent="0.25" r="366" customHeight="1" ht="17.25">
      <c r="A366" s="10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87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x14ac:dyDescent="0.25" r="367" customHeight="1" ht="17.25">
      <c r="A367" s="10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87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x14ac:dyDescent="0.25" r="368" customHeight="1" ht="17.25">
      <c r="A368" s="10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87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x14ac:dyDescent="0.25" r="369" customHeight="1" ht="17.25">
      <c r="A369" s="10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87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x14ac:dyDescent="0.25" r="370" customHeight="1" ht="17.25">
      <c r="A370" s="10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87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x14ac:dyDescent="0.25" r="371" customHeight="1" ht="17.25">
      <c r="A371" s="10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87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x14ac:dyDescent="0.25" r="372" customHeight="1" ht="17.25">
      <c r="A372" s="10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87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x14ac:dyDescent="0.25" r="373" customHeight="1" ht="17.25">
      <c r="A373" s="10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87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x14ac:dyDescent="0.25" r="374" customHeight="1" ht="17.25">
      <c r="A374" s="10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87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x14ac:dyDescent="0.25" r="375" customHeight="1" ht="17.25">
      <c r="A375" s="10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87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x14ac:dyDescent="0.25" r="376" customHeight="1" ht="17.25">
      <c r="A376" s="10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87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x14ac:dyDescent="0.25" r="377" customHeight="1" ht="17.25">
      <c r="A377" s="10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87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x14ac:dyDescent="0.25" r="378" customHeight="1" ht="17.25">
      <c r="A378" s="10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87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x14ac:dyDescent="0.25" r="379" customHeight="1" ht="17.25">
      <c r="A379" s="10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87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x14ac:dyDescent="0.25" r="380" customHeight="1" ht="17.25">
      <c r="A380" s="10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87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x14ac:dyDescent="0.25" r="381" customHeight="1" ht="17.25">
      <c r="A381" s="10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87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x14ac:dyDescent="0.25" r="382" customHeight="1" ht="17.25">
      <c r="A382" s="10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87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x14ac:dyDescent="0.25" r="383" customHeight="1" ht="17.25">
      <c r="A383" s="10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87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x14ac:dyDescent="0.25" r="384" customHeight="1" ht="17.25">
      <c r="A384" s="10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87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x14ac:dyDescent="0.25" r="385" customHeight="1" ht="17.25">
      <c r="A385" s="10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87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x14ac:dyDescent="0.25" r="386" customHeight="1" ht="17.25">
      <c r="A386" s="10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87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x14ac:dyDescent="0.25" r="387" customHeight="1" ht="17.25">
      <c r="A387" s="10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87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x14ac:dyDescent="0.25" r="388" customHeight="1" ht="17.25">
      <c r="A388" s="10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87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x14ac:dyDescent="0.25" r="389" customHeight="1" ht="17.25">
      <c r="A389" s="10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87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x14ac:dyDescent="0.25" r="390" customHeight="1" ht="17.25">
      <c r="A390" s="10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87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x14ac:dyDescent="0.25" r="391" customHeight="1" ht="17.25">
      <c r="A391" s="10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87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x14ac:dyDescent="0.25" r="392" customHeight="1" ht="17.25">
      <c r="A392" s="10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87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x14ac:dyDescent="0.25" r="393" customHeight="1" ht="17.25">
      <c r="A393" s="10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87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x14ac:dyDescent="0.25" r="394" customHeight="1" ht="17.25">
      <c r="A394" s="10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87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x14ac:dyDescent="0.25" r="395" customHeight="1" ht="17.25">
      <c r="A395" s="10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87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x14ac:dyDescent="0.25" r="396" customHeight="1" ht="17.25">
      <c r="A396" s="10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87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x14ac:dyDescent="0.25" r="397" customHeight="1" ht="17.25">
      <c r="A397" s="10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87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x14ac:dyDescent="0.25" r="398" customHeight="1" ht="17.25">
      <c r="A398" s="10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87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x14ac:dyDescent="0.25" r="399" customHeight="1" ht="17.25">
      <c r="A399" s="10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87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x14ac:dyDescent="0.25" r="400" customHeight="1" ht="17.25">
      <c r="A400" s="10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87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x14ac:dyDescent="0.25" r="401" customHeight="1" ht="17.25">
      <c r="A401" s="10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87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x14ac:dyDescent="0.25" r="402" customHeight="1" ht="17.25">
      <c r="A402" s="10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87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x14ac:dyDescent="0.25" r="403" customHeight="1" ht="17.25">
      <c r="A403" s="10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87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x14ac:dyDescent="0.25" r="404" customHeight="1" ht="17.25">
      <c r="A404" s="10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87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x14ac:dyDescent="0.25" r="405" customHeight="1" ht="17.25">
      <c r="A405" s="10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87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x14ac:dyDescent="0.25" r="406" customHeight="1" ht="17.25">
      <c r="A406" s="10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87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x14ac:dyDescent="0.25" r="407" customHeight="1" ht="17.25">
      <c r="A407" s="10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87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x14ac:dyDescent="0.25" r="408" customHeight="1" ht="17.25">
      <c r="A408" s="10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87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x14ac:dyDescent="0.25" r="409" customHeight="1" ht="17.25">
      <c r="A409" s="10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87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x14ac:dyDescent="0.25" r="410" customHeight="1" ht="17.25">
      <c r="A410" s="10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87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x14ac:dyDescent="0.25" r="411" customHeight="1" ht="17.25">
      <c r="A411" s="10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87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x14ac:dyDescent="0.25" r="412" customHeight="1" ht="17.25">
      <c r="A412" s="10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87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x14ac:dyDescent="0.25" r="413" customHeight="1" ht="17.25">
      <c r="A413" s="10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87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x14ac:dyDescent="0.25" r="414" customHeight="1" ht="17.25">
      <c r="A414" s="10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87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x14ac:dyDescent="0.25" r="415" customHeight="1" ht="17.25">
      <c r="A415" s="10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87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x14ac:dyDescent="0.25" r="416" customHeight="1" ht="17.25">
      <c r="A416" s="10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87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x14ac:dyDescent="0.25" r="417" customHeight="1" ht="17.25">
      <c r="A417" s="10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87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x14ac:dyDescent="0.25" r="418" customHeight="1" ht="17.25">
      <c r="A418" s="10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87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x14ac:dyDescent="0.25" r="419" customHeight="1" ht="17.25">
      <c r="A419" s="10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87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x14ac:dyDescent="0.25" r="420" customHeight="1" ht="17.25">
      <c r="A420" s="10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87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x14ac:dyDescent="0.25" r="421" customHeight="1" ht="17.25">
      <c r="A421" s="10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87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x14ac:dyDescent="0.25" r="422" customHeight="1" ht="17.25">
      <c r="A422" s="10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87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x14ac:dyDescent="0.25" r="423" customHeight="1" ht="17.25">
      <c r="A423" s="10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87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x14ac:dyDescent="0.25" r="424" customHeight="1" ht="17.25">
      <c r="A424" s="10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87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x14ac:dyDescent="0.25" r="425" customHeight="1" ht="17.25">
      <c r="A425" s="10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87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x14ac:dyDescent="0.25" r="426" customHeight="1" ht="17.25">
      <c r="A426" s="10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87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x14ac:dyDescent="0.25" r="427" customHeight="1" ht="17.25">
      <c r="A427" s="10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87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x14ac:dyDescent="0.25" r="428" customHeight="1" ht="17.25">
      <c r="A428" s="10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87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x14ac:dyDescent="0.25" r="429" customHeight="1" ht="17.25">
      <c r="A429" s="10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87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x14ac:dyDescent="0.25" r="430" customHeight="1" ht="17.25">
      <c r="A430" s="10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87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x14ac:dyDescent="0.25" r="431" customHeight="1" ht="17.25">
      <c r="A431" s="10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87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x14ac:dyDescent="0.25" r="432" customHeight="1" ht="17.25">
      <c r="A432" s="10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87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x14ac:dyDescent="0.25" r="433" customHeight="1" ht="17.25">
      <c r="A433" s="10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87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x14ac:dyDescent="0.25" r="434" customHeight="1" ht="17.25">
      <c r="A434" s="10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87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x14ac:dyDescent="0.25" r="435" customHeight="1" ht="17.25">
      <c r="A435" s="10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87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x14ac:dyDescent="0.25" r="436" customHeight="1" ht="17.25">
      <c r="A436" s="10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87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x14ac:dyDescent="0.25" r="437" customHeight="1" ht="17.25">
      <c r="A437" s="10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87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x14ac:dyDescent="0.25" r="438" customHeight="1" ht="17.25">
      <c r="A438" s="10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87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x14ac:dyDescent="0.25" r="439" customHeight="1" ht="17.25">
      <c r="A439" s="10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87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x14ac:dyDescent="0.25" r="440" customHeight="1" ht="17.25">
      <c r="A440" s="10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87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x14ac:dyDescent="0.25" r="441" customHeight="1" ht="17.25">
      <c r="A441" s="10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87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x14ac:dyDescent="0.25" r="442" customHeight="1" ht="17.25">
      <c r="A442" s="10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87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x14ac:dyDescent="0.25" r="443" customHeight="1" ht="17.25">
      <c r="A443" s="10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87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x14ac:dyDescent="0.25" r="444" customHeight="1" ht="17.25">
      <c r="A444" s="10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87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x14ac:dyDescent="0.25" r="445" customHeight="1" ht="17.25">
      <c r="A445" s="10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87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x14ac:dyDescent="0.25" r="446" customHeight="1" ht="17.25">
      <c r="A446" s="10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87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x14ac:dyDescent="0.25" r="447" customHeight="1" ht="17.25">
      <c r="A447" s="10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87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x14ac:dyDescent="0.25" r="448" customHeight="1" ht="17.25">
      <c r="A448" s="10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87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x14ac:dyDescent="0.25" r="449" customHeight="1" ht="17.25">
      <c r="A449" s="10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87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x14ac:dyDescent="0.25" r="450" customHeight="1" ht="17.25">
      <c r="A450" s="10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87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x14ac:dyDescent="0.25" r="451" customHeight="1" ht="17.25">
      <c r="A451" s="10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87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x14ac:dyDescent="0.25" r="452" customHeight="1" ht="17.25">
      <c r="A452" s="10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87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x14ac:dyDescent="0.25" r="453" customHeight="1" ht="17.25">
      <c r="A453" s="10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87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x14ac:dyDescent="0.25" r="454" customHeight="1" ht="17.25">
      <c r="A454" s="10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87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x14ac:dyDescent="0.25" r="455" customHeight="1" ht="17.25">
      <c r="A455" s="10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87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x14ac:dyDescent="0.25" r="456" customHeight="1" ht="17.25">
      <c r="A456" s="10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87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x14ac:dyDescent="0.25" r="457" customHeight="1" ht="17.25">
      <c r="A457" s="10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87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x14ac:dyDescent="0.25" r="458" customHeight="1" ht="17.25">
      <c r="A458" s="10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87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x14ac:dyDescent="0.25" r="459" customHeight="1" ht="17.25">
      <c r="A459" s="10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87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x14ac:dyDescent="0.25" r="460" customHeight="1" ht="17.25">
      <c r="A460" s="10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87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x14ac:dyDescent="0.25" r="461" customHeight="1" ht="17.25">
      <c r="A461" s="10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87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x14ac:dyDescent="0.25" r="462" customHeight="1" ht="17.25">
      <c r="A462" s="10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87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x14ac:dyDescent="0.25" r="463" customHeight="1" ht="17.25">
      <c r="A463" s="10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87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x14ac:dyDescent="0.25" r="464" customHeight="1" ht="17.25">
      <c r="A464" s="10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87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x14ac:dyDescent="0.25" r="465" customHeight="1" ht="17.25">
      <c r="A465" s="10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87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x14ac:dyDescent="0.25" r="466" customHeight="1" ht="17.25">
      <c r="A466" s="10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87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x14ac:dyDescent="0.25" r="467" customHeight="1" ht="17.25">
      <c r="A467" s="10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87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x14ac:dyDescent="0.25" r="468" customHeight="1" ht="17.25">
      <c r="A468" s="10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87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x14ac:dyDescent="0.25" r="469" customHeight="1" ht="17.25">
      <c r="A469" s="10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87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x14ac:dyDescent="0.25" r="470" customHeight="1" ht="17.25">
      <c r="A470" s="10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87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x14ac:dyDescent="0.25" r="471" customHeight="1" ht="17.25">
      <c r="A471" s="10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87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x14ac:dyDescent="0.25" r="472" customHeight="1" ht="17.25">
      <c r="A472" s="10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87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x14ac:dyDescent="0.25" r="473" customHeight="1" ht="17.25">
      <c r="A473" s="10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87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x14ac:dyDescent="0.25" r="474" customHeight="1" ht="17.25">
      <c r="A474" s="10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87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x14ac:dyDescent="0.25" r="475" customHeight="1" ht="17.25">
      <c r="A475" s="10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87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x14ac:dyDescent="0.25" r="476" customHeight="1" ht="17.25">
      <c r="A476" s="10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87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x14ac:dyDescent="0.25" r="477" customHeight="1" ht="17.25">
      <c r="A477" s="10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87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x14ac:dyDescent="0.25" r="478" customHeight="1" ht="17.25">
      <c r="A478" s="10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87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x14ac:dyDescent="0.25" r="479" customHeight="1" ht="17.25">
      <c r="A479" s="10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87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x14ac:dyDescent="0.25" r="480" customHeight="1" ht="17.25">
      <c r="A480" s="10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87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x14ac:dyDescent="0.25" r="481" customHeight="1" ht="17.25">
      <c r="A481" s="10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87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x14ac:dyDescent="0.25" r="482" customHeight="1" ht="17.25">
      <c r="A482" s="10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87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x14ac:dyDescent="0.25" r="483" customHeight="1" ht="17.25">
      <c r="A483" s="10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87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x14ac:dyDescent="0.25" r="484" customHeight="1" ht="17.25">
      <c r="A484" s="10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87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x14ac:dyDescent="0.25" r="485" customHeight="1" ht="17.25">
      <c r="A485" s="10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87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x14ac:dyDescent="0.25" r="486" customHeight="1" ht="17.25">
      <c r="A486" s="10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87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x14ac:dyDescent="0.25" r="487" customHeight="1" ht="17.25">
      <c r="A487" s="10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87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x14ac:dyDescent="0.25" r="488" customHeight="1" ht="17.25">
      <c r="A488" s="10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87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x14ac:dyDescent="0.25" r="489" customHeight="1" ht="17.25">
      <c r="A489" s="10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87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x14ac:dyDescent="0.25" r="490" customHeight="1" ht="17.25">
      <c r="A490" s="10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87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x14ac:dyDescent="0.25" r="491" customHeight="1" ht="17.25">
      <c r="A491" s="10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87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x14ac:dyDescent="0.25" r="492" customHeight="1" ht="17.25">
      <c r="A492" s="10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87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x14ac:dyDescent="0.25" r="493" customHeight="1" ht="17.25">
      <c r="A493" s="10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87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x14ac:dyDescent="0.25" r="494" customHeight="1" ht="17.25">
      <c r="A494" s="10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87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x14ac:dyDescent="0.25" r="495" customHeight="1" ht="17.25">
      <c r="A495" s="10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87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x14ac:dyDescent="0.25" r="496" customHeight="1" ht="17.25">
      <c r="A496" s="10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87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x14ac:dyDescent="0.25" r="497" customHeight="1" ht="17.25">
      <c r="A497" s="10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87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x14ac:dyDescent="0.25" r="498" customHeight="1" ht="17.25">
      <c r="A498" s="10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87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x14ac:dyDescent="0.25" r="499" customHeight="1" ht="17.25">
      <c r="A499" s="10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87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x14ac:dyDescent="0.25" r="500" customHeight="1" ht="17.25">
      <c r="A500" s="10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87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x14ac:dyDescent="0.25" r="501" customHeight="1" ht="17.25">
      <c r="A501" s="10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87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x14ac:dyDescent="0.25" r="502" customHeight="1" ht="17.25">
      <c r="A502" s="10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87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x14ac:dyDescent="0.25" r="503" customHeight="1" ht="17.25">
      <c r="A503" s="10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87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x14ac:dyDescent="0.25" r="504" customHeight="1" ht="17.25">
      <c r="A504" s="10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87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x14ac:dyDescent="0.25" r="505" customHeight="1" ht="17.25">
      <c r="A505" s="10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87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x14ac:dyDescent="0.25" r="506" customHeight="1" ht="17.25">
      <c r="A506" s="10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87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x14ac:dyDescent="0.25" r="507" customHeight="1" ht="17.25">
      <c r="A507" s="10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87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x14ac:dyDescent="0.25" r="508" customHeight="1" ht="17.25">
      <c r="A508" s="10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87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x14ac:dyDescent="0.25" r="509" customHeight="1" ht="17.25">
      <c r="A509" s="10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87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x14ac:dyDescent="0.25" r="510" customHeight="1" ht="17.25">
      <c r="A510" s="10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87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x14ac:dyDescent="0.25" r="511" customHeight="1" ht="17.25">
      <c r="A511" s="10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87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x14ac:dyDescent="0.25" r="512" customHeight="1" ht="17.25">
      <c r="A512" s="10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87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x14ac:dyDescent="0.25" r="513" customHeight="1" ht="17.25">
      <c r="A513" s="10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87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x14ac:dyDescent="0.25" r="514" customHeight="1" ht="17.25">
      <c r="A514" s="10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87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x14ac:dyDescent="0.25" r="515" customHeight="1" ht="17.25">
      <c r="A515" s="10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87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x14ac:dyDescent="0.25" r="516" customHeight="1" ht="17.25">
      <c r="A516" s="10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87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x14ac:dyDescent="0.25" r="517" customHeight="1" ht="17.25">
      <c r="A517" s="10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87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x14ac:dyDescent="0.25" r="518" customHeight="1" ht="17.25">
      <c r="A518" s="10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87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x14ac:dyDescent="0.25" r="519" customHeight="1" ht="17.25">
      <c r="A519" s="10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87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x14ac:dyDescent="0.25" r="520" customHeight="1" ht="17.25">
      <c r="A520" s="10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87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x14ac:dyDescent="0.25" r="521" customHeight="1" ht="17.25">
      <c r="A521" s="10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87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x14ac:dyDescent="0.25" r="522" customHeight="1" ht="17.25">
      <c r="A522" s="10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87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x14ac:dyDescent="0.25" r="523" customHeight="1" ht="17.25">
      <c r="A523" s="10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87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x14ac:dyDescent="0.25" r="524" customHeight="1" ht="17.25">
      <c r="A524" s="10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87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x14ac:dyDescent="0.25" r="525" customHeight="1" ht="17.25">
      <c r="A525" s="10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87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x14ac:dyDescent="0.25" r="526" customHeight="1" ht="17.25">
      <c r="A526" s="10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87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x14ac:dyDescent="0.25" r="527" customHeight="1" ht="17.25">
      <c r="A527" s="10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87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x14ac:dyDescent="0.25" r="528" customHeight="1" ht="17.25">
      <c r="A528" s="10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87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x14ac:dyDescent="0.25" r="529" customHeight="1" ht="17.25">
      <c r="A529" s="10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87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x14ac:dyDescent="0.25" r="530" customHeight="1" ht="17.25">
      <c r="A530" s="10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87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x14ac:dyDescent="0.25" r="531" customHeight="1" ht="17.25">
      <c r="A531" s="10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87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x14ac:dyDescent="0.25" r="532" customHeight="1" ht="17.25">
      <c r="A532" s="10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87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x14ac:dyDescent="0.25" r="533" customHeight="1" ht="17.25">
      <c r="A533" s="10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87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x14ac:dyDescent="0.25" r="534" customHeight="1" ht="17.25">
      <c r="A534" s="10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87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x14ac:dyDescent="0.25" r="535" customHeight="1" ht="17.25">
      <c r="A535" s="10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87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x14ac:dyDescent="0.25" r="536" customHeight="1" ht="17.25">
      <c r="A536" s="10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87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x14ac:dyDescent="0.25" r="537" customHeight="1" ht="17.25">
      <c r="A537" s="10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87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x14ac:dyDescent="0.25" r="538" customHeight="1" ht="17.25">
      <c r="A538" s="10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87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x14ac:dyDescent="0.25" r="539" customHeight="1" ht="17.25">
      <c r="A539" s="10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87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x14ac:dyDescent="0.25" r="540" customHeight="1" ht="17.25">
      <c r="A540" s="10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87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x14ac:dyDescent="0.25" r="541" customHeight="1" ht="17.25">
      <c r="A541" s="10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87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x14ac:dyDescent="0.25" r="542" customHeight="1" ht="17.25">
      <c r="A542" s="10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87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x14ac:dyDescent="0.25" r="543" customHeight="1" ht="17.25">
      <c r="A543" s="10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87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x14ac:dyDescent="0.25" r="544" customHeight="1" ht="17.25">
      <c r="A544" s="10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87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x14ac:dyDescent="0.25" r="545" customHeight="1" ht="17.25">
      <c r="A545" s="10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87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x14ac:dyDescent="0.25" r="546" customHeight="1" ht="17.25">
      <c r="A546" s="10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87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x14ac:dyDescent="0.25" r="547" customHeight="1" ht="17.25">
      <c r="A547" s="10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87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x14ac:dyDescent="0.25" r="548" customHeight="1" ht="17.25">
      <c r="A548" s="10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87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x14ac:dyDescent="0.25" r="549" customHeight="1" ht="17.25">
      <c r="A549" s="10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87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x14ac:dyDescent="0.25" r="550" customHeight="1" ht="17.25">
      <c r="A550" s="10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87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x14ac:dyDescent="0.25" r="551" customHeight="1" ht="17.25">
      <c r="A551" s="10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87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x14ac:dyDescent="0.25" r="552" customHeight="1" ht="17.25">
      <c r="A552" s="10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87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x14ac:dyDescent="0.25" r="553" customHeight="1" ht="17.25">
      <c r="A553" s="10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87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x14ac:dyDescent="0.25" r="554" customHeight="1" ht="17.25">
      <c r="A554" s="10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87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x14ac:dyDescent="0.25" r="555" customHeight="1" ht="17.25">
      <c r="A555" s="10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87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x14ac:dyDescent="0.25" r="556" customHeight="1" ht="17.25">
      <c r="A556" s="10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87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x14ac:dyDescent="0.25" r="557" customHeight="1" ht="17.25">
      <c r="A557" s="10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87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x14ac:dyDescent="0.25" r="558" customHeight="1" ht="17.25">
      <c r="A558" s="10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87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x14ac:dyDescent="0.25" r="559" customHeight="1" ht="17.25">
      <c r="A559" s="10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87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x14ac:dyDescent="0.25" r="560" customHeight="1" ht="17.25">
      <c r="A560" s="10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87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x14ac:dyDescent="0.25" r="561" customHeight="1" ht="17.25">
      <c r="A561" s="10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87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x14ac:dyDescent="0.25" r="562" customHeight="1" ht="17.25">
      <c r="A562" s="10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87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x14ac:dyDescent="0.25" r="563" customHeight="1" ht="17.25">
      <c r="A563" s="10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87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x14ac:dyDescent="0.25" r="564" customHeight="1" ht="17.25">
      <c r="A564" s="10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87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x14ac:dyDescent="0.25" r="565" customHeight="1" ht="17.25">
      <c r="A565" s="10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87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x14ac:dyDescent="0.25" r="566" customHeight="1" ht="17.25">
      <c r="A566" s="10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87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x14ac:dyDescent="0.25" r="567" customHeight="1" ht="17.25">
      <c r="A567" s="10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87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x14ac:dyDescent="0.25" r="568" customHeight="1" ht="17.25">
      <c r="A568" s="10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87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x14ac:dyDescent="0.25" r="569" customHeight="1" ht="17.25">
      <c r="A569" s="10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87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x14ac:dyDescent="0.25" r="570" customHeight="1" ht="17.25">
      <c r="A570" s="10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87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x14ac:dyDescent="0.25" r="571" customHeight="1" ht="17.25">
      <c r="A571" s="10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87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x14ac:dyDescent="0.25" r="572" customHeight="1" ht="17.25">
      <c r="A572" s="10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87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x14ac:dyDescent="0.25" r="573" customHeight="1" ht="17.25">
      <c r="A573" s="10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87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x14ac:dyDescent="0.25" r="574" customHeight="1" ht="17.25">
      <c r="A574" s="10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87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x14ac:dyDescent="0.25" r="575" customHeight="1" ht="17.25">
      <c r="A575" s="10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87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x14ac:dyDescent="0.25" r="576" customHeight="1" ht="17.25">
      <c r="A576" s="10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87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x14ac:dyDescent="0.25" r="577" customHeight="1" ht="17.25">
      <c r="A577" s="10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87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x14ac:dyDescent="0.25" r="578" customHeight="1" ht="17.25">
      <c r="A578" s="10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87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x14ac:dyDescent="0.25" r="579" customHeight="1" ht="17.25">
      <c r="A579" s="10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87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x14ac:dyDescent="0.25" r="580" customHeight="1" ht="17.25">
      <c r="A580" s="10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87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x14ac:dyDescent="0.25" r="581" customHeight="1" ht="17.25">
      <c r="A581" s="10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87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x14ac:dyDescent="0.25" r="582" customHeight="1" ht="17.25">
      <c r="A582" s="10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87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x14ac:dyDescent="0.25" r="583" customHeight="1" ht="17.25">
      <c r="A583" s="10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87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x14ac:dyDescent="0.25" r="584" customHeight="1" ht="17.25">
      <c r="A584" s="10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87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x14ac:dyDescent="0.25" r="585" customHeight="1" ht="17.25">
      <c r="A585" s="10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87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x14ac:dyDescent="0.25" r="586" customHeight="1" ht="17.25">
      <c r="A586" s="10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87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x14ac:dyDescent="0.25" r="587" customHeight="1" ht="17.25">
      <c r="A587" s="10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87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x14ac:dyDescent="0.25" r="588" customHeight="1" ht="17.25">
      <c r="A588" s="10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87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x14ac:dyDescent="0.25" r="589" customHeight="1" ht="17.25">
      <c r="A589" s="10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87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x14ac:dyDescent="0.25" r="590" customHeight="1" ht="17.25">
      <c r="A590" s="10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87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x14ac:dyDescent="0.25" r="591" customHeight="1" ht="17.25">
      <c r="A591" s="10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87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x14ac:dyDescent="0.25" r="592" customHeight="1" ht="17.25">
      <c r="A592" s="10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87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x14ac:dyDescent="0.25" r="593" customHeight="1" ht="17.25">
      <c r="A593" s="10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87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x14ac:dyDescent="0.25" r="594" customHeight="1" ht="17.25">
      <c r="A594" s="10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87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x14ac:dyDescent="0.25" r="595" customHeight="1" ht="17.25">
      <c r="A595" s="10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87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x14ac:dyDescent="0.25" r="596" customHeight="1" ht="17.25">
      <c r="A596" s="10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87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x14ac:dyDescent="0.25" r="597" customHeight="1" ht="17.25">
      <c r="A597" s="10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87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x14ac:dyDescent="0.25" r="598" customHeight="1" ht="17.25">
      <c r="A598" s="10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87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x14ac:dyDescent="0.25" r="599" customHeight="1" ht="17.25">
      <c r="A599" s="10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87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x14ac:dyDescent="0.25" r="600" customHeight="1" ht="17.25">
      <c r="A600" s="10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87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x14ac:dyDescent="0.25" r="601" customHeight="1" ht="17.25">
      <c r="A601" s="10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87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x14ac:dyDescent="0.25" r="602" customHeight="1" ht="17.25">
      <c r="A602" s="10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87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x14ac:dyDescent="0.25" r="603" customHeight="1" ht="17.25">
      <c r="A603" s="10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87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x14ac:dyDescent="0.25" r="604" customHeight="1" ht="17.25">
      <c r="A604" s="10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87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x14ac:dyDescent="0.25" r="605" customHeight="1" ht="17.25">
      <c r="A605" s="10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87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x14ac:dyDescent="0.25" r="606" customHeight="1" ht="17.25">
      <c r="A606" s="10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87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x14ac:dyDescent="0.25" r="607" customHeight="1" ht="17.25">
      <c r="A607" s="10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87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x14ac:dyDescent="0.25" r="608" customHeight="1" ht="17.25">
      <c r="A608" s="10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87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  <row x14ac:dyDescent="0.25" r="609" customHeight="1" ht="17.25">
      <c r="A609" s="10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87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</row>
    <row x14ac:dyDescent="0.25" r="610" customHeight="1" ht="17.25">
      <c r="A610" s="10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87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</row>
    <row x14ac:dyDescent="0.25" r="611" customHeight="1" ht="17.25">
      <c r="A611" s="10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87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</row>
    <row x14ac:dyDescent="0.25" r="612" customHeight="1" ht="17.25">
      <c r="A612" s="10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87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</row>
    <row x14ac:dyDescent="0.25" r="613" customHeight="1" ht="17.25">
      <c r="A613" s="10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87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</row>
    <row x14ac:dyDescent="0.25" r="614" customHeight="1" ht="17.25">
      <c r="A614" s="10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87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</row>
    <row x14ac:dyDescent="0.25" r="615" customHeight="1" ht="17.25">
      <c r="A615" s="10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87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</row>
    <row x14ac:dyDescent="0.25" r="616" customHeight="1" ht="17.25">
      <c r="A616" s="10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87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</row>
    <row x14ac:dyDescent="0.25" r="617" customHeight="1" ht="17.25">
      <c r="A617" s="10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87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</row>
    <row x14ac:dyDescent="0.25" r="618" customHeight="1" ht="17.25">
      <c r="A618" s="10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87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</row>
    <row x14ac:dyDescent="0.25" r="619" customHeight="1" ht="17.25">
      <c r="A619" s="10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87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</row>
    <row x14ac:dyDescent="0.25" r="620" customHeight="1" ht="17.25">
      <c r="A620" s="10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87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</row>
    <row x14ac:dyDescent="0.25" r="621" customHeight="1" ht="17.25">
      <c r="A621" s="10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87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</row>
    <row x14ac:dyDescent="0.25" r="622" customHeight="1" ht="17.25">
      <c r="A622" s="10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87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</row>
    <row x14ac:dyDescent="0.25" r="623" customHeight="1" ht="17.25">
      <c r="A623" s="10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87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</row>
    <row x14ac:dyDescent="0.25" r="624" customHeight="1" ht="17.25">
      <c r="A624" s="10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87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</row>
    <row x14ac:dyDescent="0.25" r="625" customHeight="1" ht="17.25">
      <c r="A625" s="10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87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</row>
    <row x14ac:dyDescent="0.25" r="626" customHeight="1" ht="17.25">
      <c r="A626" s="10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87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</row>
    <row x14ac:dyDescent="0.25" r="627" customHeight="1" ht="17.25">
      <c r="A627" s="10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87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</row>
    <row x14ac:dyDescent="0.25" r="628" customHeight="1" ht="17.25">
      <c r="A628" s="10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87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</row>
    <row x14ac:dyDescent="0.25" r="629" customHeight="1" ht="17.25">
      <c r="A629" s="10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87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</row>
    <row x14ac:dyDescent="0.25" r="630" customHeight="1" ht="17.25">
      <c r="A630" s="10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87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</row>
    <row x14ac:dyDescent="0.25" r="631" customHeight="1" ht="17.25">
      <c r="A631" s="10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87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</row>
    <row x14ac:dyDescent="0.25" r="632" customHeight="1" ht="17.25">
      <c r="A632" s="10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87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</row>
    <row x14ac:dyDescent="0.25" r="633" customHeight="1" ht="17.25">
      <c r="A633" s="10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87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</row>
    <row x14ac:dyDescent="0.25" r="634" customHeight="1" ht="17.25">
      <c r="A634" s="10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87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</row>
    <row x14ac:dyDescent="0.25" r="635" customHeight="1" ht="17.25">
      <c r="A635" s="10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87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</row>
    <row x14ac:dyDescent="0.25" r="636" customHeight="1" ht="17.25">
      <c r="A636" s="10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87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</row>
    <row x14ac:dyDescent="0.25" r="637" customHeight="1" ht="17.25">
      <c r="A637" s="10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87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</row>
    <row x14ac:dyDescent="0.25" r="638" customHeight="1" ht="17.25">
      <c r="A638" s="10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87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</row>
    <row x14ac:dyDescent="0.25" r="639" customHeight="1" ht="17.25">
      <c r="A639" s="10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87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</row>
    <row x14ac:dyDescent="0.25" r="640" customHeight="1" ht="17.25">
      <c r="A640" s="10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87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</row>
    <row x14ac:dyDescent="0.25" r="641" customHeight="1" ht="17.25">
      <c r="A641" s="10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87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</row>
    <row x14ac:dyDescent="0.25" r="642" customHeight="1" ht="17.25">
      <c r="A642" s="10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87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</row>
    <row x14ac:dyDescent="0.25" r="643" customHeight="1" ht="17.25">
      <c r="A643" s="10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87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</row>
    <row x14ac:dyDescent="0.25" r="644" customHeight="1" ht="17.25">
      <c r="A644" s="10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87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</row>
    <row x14ac:dyDescent="0.25" r="645" customHeight="1" ht="17.25">
      <c r="A645" s="10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87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</row>
    <row x14ac:dyDescent="0.25" r="646" customHeight="1" ht="17.25">
      <c r="A646" s="10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87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</row>
    <row x14ac:dyDescent="0.25" r="647" customHeight="1" ht="17.25">
      <c r="A647" s="10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87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</row>
    <row x14ac:dyDescent="0.25" r="648" customHeight="1" ht="17.25">
      <c r="A648" s="10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87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</row>
    <row x14ac:dyDescent="0.25" r="649" customHeight="1" ht="17.25">
      <c r="A649" s="10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87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</row>
    <row x14ac:dyDescent="0.25" r="650" customHeight="1" ht="17.25">
      <c r="A650" s="10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87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</row>
    <row x14ac:dyDescent="0.25" r="651" customHeight="1" ht="17.25">
      <c r="A651" s="10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87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</row>
    <row x14ac:dyDescent="0.25" r="652" customHeight="1" ht="17.25">
      <c r="A652" s="10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87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</row>
    <row x14ac:dyDescent="0.25" r="653" customHeight="1" ht="17.25">
      <c r="A653" s="10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87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</row>
    <row x14ac:dyDescent="0.25" r="654" customHeight="1" ht="17.25">
      <c r="A654" s="10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87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</row>
    <row x14ac:dyDescent="0.25" r="655" customHeight="1" ht="17.25">
      <c r="A655" s="10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87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</row>
    <row x14ac:dyDescent="0.25" r="656" customHeight="1" ht="17.25">
      <c r="A656" s="10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87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</row>
    <row x14ac:dyDescent="0.25" r="657" customHeight="1" ht="17.25">
      <c r="A657" s="10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87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</row>
    <row x14ac:dyDescent="0.25" r="658" customHeight="1" ht="17.25">
      <c r="A658" s="10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87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</row>
    <row x14ac:dyDescent="0.25" r="659" customHeight="1" ht="17.25">
      <c r="A659" s="10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87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</row>
    <row x14ac:dyDescent="0.25" r="660" customHeight="1" ht="17.25">
      <c r="A660" s="10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87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</row>
    <row x14ac:dyDescent="0.25" r="661" customHeight="1" ht="17.25">
      <c r="A661" s="10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87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</row>
    <row x14ac:dyDescent="0.25" r="662" customHeight="1" ht="17.25">
      <c r="A662" s="10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87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</row>
    <row x14ac:dyDescent="0.25" r="663" customHeight="1" ht="17.25">
      <c r="A663" s="10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87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</row>
    <row x14ac:dyDescent="0.25" r="664" customHeight="1" ht="17.25">
      <c r="A664" s="10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87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</row>
    <row x14ac:dyDescent="0.25" r="665" customHeight="1" ht="17.25">
      <c r="A665" s="10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87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</row>
    <row x14ac:dyDescent="0.25" r="666" customHeight="1" ht="17.25">
      <c r="A666" s="10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87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</row>
    <row x14ac:dyDescent="0.25" r="667" customHeight="1" ht="17.25">
      <c r="A667" s="10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87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</row>
    <row x14ac:dyDescent="0.25" r="668" customHeight="1" ht="17.25">
      <c r="A668" s="10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87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</row>
    <row x14ac:dyDescent="0.25" r="669" customHeight="1" ht="17.25">
      <c r="A669" s="10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87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</row>
    <row x14ac:dyDescent="0.25" r="670" customHeight="1" ht="17.25">
      <c r="A670" s="10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87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</row>
    <row x14ac:dyDescent="0.25" r="671" customHeight="1" ht="17.25">
      <c r="A671" s="10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87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</row>
    <row x14ac:dyDescent="0.25" r="672" customHeight="1" ht="17.25">
      <c r="A672" s="10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87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</row>
    <row x14ac:dyDescent="0.25" r="673" customHeight="1" ht="17.25">
      <c r="A673" s="10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87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</row>
    <row x14ac:dyDescent="0.25" r="674" customHeight="1" ht="17.25">
      <c r="A674" s="10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87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</row>
    <row x14ac:dyDescent="0.25" r="675" customHeight="1" ht="17.25">
      <c r="A675" s="10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87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</row>
    <row x14ac:dyDescent="0.25" r="676" customHeight="1" ht="17.25">
      <c r="A676" s="10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87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</row>
    <row x14ac:dyDescent="0.25" r="677" customHeight="1" ht="17.25">
      <c r="A677" s="10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87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</row>
    <row x14ac:dyDescent="0.25" r="678" customHeight="1" ht="17.25">
      <c r="A678" s="10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87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</row>
    <row x14ac:dyDescent="0.25" r="679" customHeight="1" ht="17.25">
      <c r="A679" s="10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87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</row>
    <row x14ac:dyDescent="0.25" r="680" customHeight="1" ht="17.25">
      <c r="A680" s="10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87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</row>
    <row x14ac:dyDescent="0.25" r="681" customHeight="1" ht="17.25">
      <c r="A681" s="10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87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</row>
    <row x14ac:dyDescent="0.25" r="682" customHeight="1" ht="17.25">
      <c r="A682" s="10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87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</row>
    <row x14ac:dyDescent="0.25" r="683" customHeight="1" ht="17.25">
      <c r="A683" s="10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87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</row>
    <row x14ac:dyDescent="0.25" r="684" customHeight="1" ht="17.25">
      <c r="A684" s="10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87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</row>
    <row x14ac:dyDescent="0.25" r="685" customHeight="1" ht="17.25">
      <c r="A685" s="10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87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</row>
    <row x14ac:dyDescent="0.25" r="686" customHeight="1" ht="17.25">
      <c r="A686" s="10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87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</row>
    <row x14ac:dyDescent="0.25" r="687" customHeight="1" ht="17.25">
      <c r="A687" s="10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87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</row>
    <row x14ac:dyDescent="0.25" r="688" customHeight="1" ht="17.25">
      <c r="A688" s="10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87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</row>
    <row x14ac:dyDescent="0.25" r="689" customHeight="1" ht="17.25">
      <c r="A689" s="10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87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</row>
    <row x14ac:dyDescent="0.25" r="690" customHeight="1" ht="17.25">
      <c r="A690" s="10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87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</row>
    <row x14ac:dyDescent="0.25" r="691" customHeight="1" ht="17.25">
      <c r="A691" s="10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87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</row>
    <row x14ac:dyDescent="0.25" r="692" customHeight="1" ht="17.25">
      <c r="A692" s="10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87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</row>
    <row x14ac:dyDescent="0.25" r="693" customHeight="1" ht="17.25">
      <c r="A693" s="10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87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</row>
    <row x14ac:dyDescent="0.25" r="694" customHeight="1" ht="17.25">
      <c r="A694" s="10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87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</row>
    <row x14ac:dyDescent="0.25" r="695" customHeight="1" ht="17.25">
      <c r="A695" s="10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87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</row>
    <row x14ac:dyDescent="0.25" r="696" customHeight="1" ht="17.25">
      <c r="A696" s="10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87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</row>
    <row x14ac:dyDescent="0.25" r="697" customHeight="1" ht="17.25">
      <c r="A697" s="10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87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</row>
    <row x14ac:dyDescent="0.25" r="698" customHeight="1" ht="17.25">
      <c r="A698" s="10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87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</row>
    <row x14ac:dyDescent="0.25" r="699" customHeight="1" ht="17.25">
      <c r="A699" s="10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87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</row>
    <row x14ac:dyDescent="0.25" r="700" customHeight="1" ht="17.25">
      <c r="A700" s="10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87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</row>
    <row x14ac:dyDescent="0.25" r="701" customHeight="1" ht="17.25">
      <c r="A701" s="10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87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</row>
    <row x14ac:dyDescent="0.25" r="702" customHeight="1" ht="17.25">
      <c r="A702" s="10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87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</row>
    <row x14ac:dyDescent="0.25" r="703" customHeight="1" ht="17.25">
      <c r="A703" s="10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87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</row>
    <row x14ac:dyDescent="0.25" r="704" customHeight="1" ht="17.25">
      <c r="A704" s="10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87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</row>
    <row x14ac:dyDescent="0.25" r="705" customHeight="1" ht="17.25">
      <c r="A705" s="10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87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</row>
    <row x14ac:dyDescent="0.25" r="706" customHeight="1" ht="17.25">
      <c r="A706" s="10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87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</row>
    <row x14ac:dyDescent="0.25" r="707" customHeight="1" ht="17.25">
      <c r="A707" s="10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87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</row>
    <row x14ac:dyDescent="0.25" r="708" customHeight="1" ht="17.25">
      <c r="A708" s="10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87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</row>
    <row x14ac:dyDescent="0.25" r="709" customHeight="1" ht="17.25">
      <c r="A709" s="10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87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</row>
    <row x14ac:dyDescent="0.25" r="710" customHeight="1" ht="17.25">
      <c r="A710" s="10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87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</row>
    <row x14ac:dyDescent="0.25" r="711" customHeight="1" ht="17.25">
      <c r="A711" s="10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87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</row>
    <row x14ac:dyDescent="0.25" r="712" customHeight="1" ht="17.25">
      <c r="A712" s="10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87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</row>
    <row x14ac:dyDescent="0.25" r="713" customHeight="1" ht="17.25">
      <c r="A713" s="10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87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</row>
    <row x14ac:dyDescent="0.25" r="714" customHeight="1" ht="17.25">
      <c r="A714" s="10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87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</row>
    <row x14ac:dyDescent="0.25" r="715" customHeight="1" ht="17.25">
      <c r="A715" s="10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87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</row>
    <row x14ac:dyDescent="0.25" r="716" customHeight="1" ht="17.25">
      <c r="A716" s="10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87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</row>
    <row x14ac:dyDescent="0.25" r="717" customHeight="1" ht="17.25">
      <c r="A717" s="10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87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</row>
    <row x14ac:dyDescent="0.25" r="718" customHeight="1" ht="17.25">
      <c r="A718" s="10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87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</row>
    <row x14ac:dyDescent="0.25" r="719" customHeight="1" ht="17.25">
      <c r="A719" s="10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87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</row>
    <row x14ac:dyDescent="0.25" r="720" customHeight="1" ht="17.25">
      <c r="A720" s="10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87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</row>
    <row x14ac:dyDescent="0.25" r="721" customHeight="1" ht="17.25">
      <c r="A721" s="10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87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</row>
    <row x14ac:dyDescent="0.25" r="722" customHeight="1" ht="17.25">
      <c r="A722" s="10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87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</row>
    <row x14ac:dyDescent="0.25" r="723" customHeight="1" ht="17.25">
      <c r="A723" s="10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87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</row>
    <row x14ac:dyDescent="0.25" r="724" customHeight="1" ht="17.25">
      <c r="A724" s="10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87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</row>
    <row x14ac:dyDescent="0.25" r="725" customHeight="1" ht="17.25">
      <c r="A725" s="10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87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</row>
    <row x14ac:dyDescent="0.25" r="726" customHeight="1" ht="17.25">
      <c r="A726" s="10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87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</row>
    <row x14ac:dyDescent="0.25" r="727" customHeight="1" ht="17.25">
      <c r="A727" s="10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87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</row>
    <row x14ac:dyDescent="0.25" r="728" customHeight="1" ht="17.25">
      <c r="A728" s="10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87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</row>
    <row x14ac:dyDescent="0.25" r="729" customHeight="1" ht="17.25">
      <c r="A729" s="10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87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</row>
    <row x14ac:dyDescent="0.25" r="730" customHeight="1" ht="17.25">
      <c r="A730" s="10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87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</row>
    <row x14ac:dyDescent="0.25" r="731" customHeight="1" ht="17.25">
      <c r="A731" s="10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87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</row>
    <row x14ac:dyDescent="0.25" r="732" customHeight="1" ht="17.25">
      <c r="A732" s="10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87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</row>
    <row x14ac:dyDescent="0.25" r="733" customHeight="1" ht="17.25">
      <c r="A733" s="10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87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</row>
    <row x14ac:dyDescent="0.25" r="734" customHeight="1" ht="17.25">
      <c r="A734" s="10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87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</row>
    <row x14ac:dyDescent="0.25" r="735" customHeight="1" ht="17.25">
      <c r="A735" s="10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87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</row>
    <row x14ac:dyDescent="0.25" r="736" customHeight="1" ht="17.25">
      <c r="A736" s="10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87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</row>
    <row x14ac:dyDescent="0.25" r="737" customHeight="1" ht="17.25">
      <c r="A737" s="10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87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</row>
    <row x14ac:dyDescent="0.25" r="738" customHeight="1" ht="17.25">
      <c r="A738" s="10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87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</row>
    <row x14ac:dyDescent="0.25" r="739" customHeight="1" ht="17.25">
      <c r="A739" s="10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87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</row>
    <row x14ac:dyDescent="0.25" r="740" customHeight="1" ht="17.25">
      <c r="A740" s="10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87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</row>
    <row x14ac:dyDescent="0.25" r="741" customHeight="1" ht="17.25">
      <c r="A741" s="10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87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</row>
    <row x14ac:dyDescent="0.25" r="742" customHeight="1" ht="17.25">
      <c r="A742" s="10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87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</row>
    <row x14ac:dyDescent="0.25" r="743" customHeight="1" ht="17.25">
      <c r="A743" s="10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87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</row>
    <row x14ac:dyDescent="0.25" r="744" customHeight="1" ht="17.25">
      <c r="A744" s="10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87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</row>
    <row x14ac:dyDescent="0.25" r="745" customHeight="1" ht="17.25">
      <c r="A745" s="10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87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</row>
    <row x14ac:dyDescent="0.25" r="746" customHeight="1" ht="17.25">
      <c r="A746" s="10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87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</row>
    <row x14ac:dyDescent="0.25" r="747" customHeight="1" ht="17.25">
      <c r="A747" s="10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87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</row>
    <row x14ac:dyDescent="0.25" r="748" customHeight="1" ht="17.25">
      <c r="A748" s="10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87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</row>
    <row x14ac:dyDescent="0.25" r="749" customHeight="1" ht="17.25">
      <c r="A749" s="10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87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</row>
    <row x14ac:dyDescent="0.25" r="750" customHeight="1" ht="17.25">
      <c r="A750" s="10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87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</row>
    <row x14ac:dyDescent="0.25" r="751" customHeight="1" ht="17.25">
      <c r="A751" s="10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87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</row>
    <row x14ac:dyDescent="0.25" r="752" customHeight="1" ht="17.25">
      <c r="A752" s="10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87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</row>
    <row x14ac:dyDescent="0.25" r="753" customHeight="1" ht="17.25">
      <c r="A753" s="10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87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</row>
    <row x14ac:dyDescent="0.25" r="754" customHeight="1" ht="17.25">
      <c r="A754" s="10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87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</row>
    <row x14ac:dyDescent="0.25" r="755" customHeight="1" ht="17.25">
      <c r="A755" s="10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87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</row>
    <row x14ac:dyDescent="0.25" r="756" customHeight="1" ht="17.25">
      <c r="A756" s="10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87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</row>
    <row x14ac:dyDescent="0.25" r="757" customHeight="1" ht="17.25">
      <c r="A757" s="10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87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</row>
    <row x14ac:dyDescent="0.25" r="758" customHeight="1" ht="17.25">
      <c r="A758" s="10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87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</row>
    <row x14ac:dyDescent="0.25" r="759" customHeight="1" ht="17.25">
      <c r="A759" s="10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87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</row>
    <row x14ac:dyDescent="0.25" r="760" customHeight="1" ht="17.25">
      <c r="A760" s="10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87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</row>
    <row x14ac:dyDescent="0.25" r="761" customHeight="1" ht="17.25">
      <c r="A761" s="10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87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</row>
    <row x14ac:dyDescent="0.25" r="762" customHeight="1" ht="17.25">
      <c r="A762" s="10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87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</row>
    <row x14ac:dyDescent="0.25" r="763" customHeight="1" ht="17.25">
      <c r="A763" s="10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87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</row>
    <row x14ac:dyDescent="0.25" r="764" customHeight="1" ht="17.25">
      <c r="A764" s="10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87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</row>
    <row x14ac:dyDescent="0.25" r="765" customHeight="1" ht="17.25">
      <c r="A765" s="10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87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</row>
    <row x14ac:dyDescent="0.25" r="766" customHeight="1" ht="17.25">
      <c r="A766" s="10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87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</row>
    <row x14ac:dyDescent="0.25" r="767" customHeight="1" ht="17.25">
      <c r="A767" s="10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87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</row>
    <row x14ac:dyDescent="0.25" r="768" customHeight="1" ht="17.25">
      <c r="A768" s="10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87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</row>
    <row x14ac:dyDescent="0.25" r="769" customHeight="1" ht="17.25">
      <c r="A769" s="10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87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</row>
    <row x14ac:dyDescent="0.25" r="770" customHeight="1" ht="17.25">
      <c r="A770" s="10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87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</row>
    <row x14ac:dyDescent="0.25" r="771" customHeight="1" ht="17.25">
      <c r="A771" s="10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87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</row>
    <row x14ac:dyDescent="0.25" r="772" customHeight="1" ht="17.25">
      <c r="A772" s="10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87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</row>
    <row x14ac:dyDescent="0.25" r="773" customHeight="1" ht="17.25">
      <c r="A773" s="10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87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</row>
    <row x14ac:dyDescent="0.25" r="774" customHeight="1" ht="17.25">
      <c r="A774" s="10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87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</row>
    <row x14ac:dyDescent="0.25" r="775" customHeight="1" ht="17.25">
      <c r="A775" s="10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87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</row>
    <row x14ac:dyDescent="0.25" r="776" customHeight="1" ht="17.25">
      <c r="A776" s="10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87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</row>
    <row x14ac:dyDescent="0.25" r="777" customHeight="1" ht="17.25">
      <c r="A777" s="10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87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</row>
    <row x14ac:dyDescent="0.25" r="778" customHeight="1" ht="17.25">
      <c r="A778" s="10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87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</row>
    <row x14ac:dyDescent="0.25" r="779" customHeight="1" ht="17.25">
      <c r="A779" s="10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87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</row>
    <row x14ac:dyDescent="0.25" r="780" customHeight="1" ht="17.25">
      <c r="A780" s="10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87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</row>
    <row x14ac:dyDescent="0.25" r="781" customHeight="1" ht="17.25">
      <c r="A781" s="10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87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</row>
    <row x14ac:dyDescent="0.25" r="782" customHeight="1" ht="17.25">
      <c r="A782" s="10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87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</row>
    <row x14ac:dyDescent="0.25" r="783" customHeight="1" ht="17.25">
      <c r="A783" s="10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87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</row>
    <row x14ac:dyDescent="0.25" r="784" customHeight="1" ht="17.25">
      <c r="A784" s="10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87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</row>
    <row x14ac:dyDescent="0.25" r="785" customHeight="1" ht="17.25">
      <c r="A785" s="10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87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</row>
    <row x14ac:dyDescent="0.25" r="786" customHeight="1" ht="17.25">
      <c r="A786" s="10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87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</row>
    <row x14ac:dyDescent="0.25" r="787" customHeight="1" ht="17.25">
      <c r="A787" s="10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87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</row>
    <row x14ac:dyDescent="0.25" r="788" customHeight="1" ht="17.25">
      <c r="A788" s="10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87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</row>
    <row x14ac:dyDescent="0.25" r="789" customHeight="1" ht="17.25">
      <c r="A789" s="10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87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</row>
    <row x14ac:dyDescent="0.25" r="790" customHeight="1" ht="17.25">
      <c r="A790" s="10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87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</row>
    <row x14ac:dyDescent="0.25" r="791" customHeight="1" ht="17.25">
      <c r="A791" s="10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87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</row>
    <row x14ac:dyDescent="0.25" r="792" customHeight="1" ht="17.25">
      <c r="A792" s="10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87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</row>
    <row x14ac:dyDescent="0.25" r="793" customHeight="1" ht="17.25">
      <c r="A793" s="10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87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</row>
    <row x14ac:dyDescent="0.25" r="794" customHeight="1" ht="17.25">
      <c r="A794" s="10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87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</row>
    <row x14ac:dyDescent="0.25" r="795" customHeight="1" ht="17.25">
      <c r="A795" s="10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87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</row>
    <row x14ac:dyDescent="0.25" r="796" customHeight="1" ht="17.25">
      <c r="A796" s="10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87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</row>
    <row x14ac:dyDescent="0.25" r="797" customHeight="1" ht="17.25">
      <c r="A797" s="10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87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</row>
    <row x14ac:dyDescent="0.25" r="798" customHeight="1" ht="17.25">
      <c r="A798" s="10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87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</row>
    <row x14ac:dyDescent="0.25" r="799" customHeight="1" ht="17.25">
      <c r="A799" s="10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87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</row>
    <row x14ac:dyDescent="0.25" r="800" customHeight="1" ht="17.25">
      <c r="A800" s="10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87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</row>
    <row x14ac:dyDescent="0.25" r="801" customHeight="1" ht="17.25">
      <c r="A801" s="10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87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</row>
    <row x14ac:dyDescent="0.25" r="802" customHeight="1" ht="17.25">
      <c r="A802" s="10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87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</row>
    <row x14ac:dyDescent="0.25" r="803" customHeight="1" ht="17.25">
      <c r="A803" s="10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87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</row>
    <row x14ac:dyDescent="0.25" r="804" customHeight="1" ht="17.25">
      <c r="A804" s="10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87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</row>
    <row x14ac:dyDescent="0.25" r="805" customHeight="1" ht="17.25">
      <c r="A805" s="10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87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</row>
    <row x14ac:dyDescent="0.25" r="806" customHeight="1" ht="17.25">
      <c r="A806" s="10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87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</row>
    <row x14ac:dyDescent="0.25" r="807" customHeight="1" ht="17.25">
      <c r="A807" s="10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87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</row>
    <row x14ac:dyDescent="0.25" r="808" customHeight="1" ht="17.25">
      <c r="A808" s="10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87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</row>
    <row x14ac:dyDescent="0.25" r="809" customHeight="1" ht="17.25">
      <c r="A809" s="10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87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</row>
    <row x14ac:dyDescent="0.25" r="810" customHeight="1" ht="17.25">
      <c r="A810" s="10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87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</row>
    <row x14ac:dyDescent="0.25" r="811" customHeight="1" ht="17.25">
      <c r="A811" s="10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87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</row>
    <row x14ac:dyDescent="0.25" r="812" customHeight="1" ht="17.25">
      <c r="A812" s="10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87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</row>
    <row x14ac:dyDescent="0.25" r="813" customHeight="1" ht="17.25">
      <c r="A813" s="10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87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</row>
    <row x14ac:dyDescent="0.25" r="814" customHeight="1" ht="17.25">
      <c r="A814" s="10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87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</row>
    <row x14ac:dyDescent="0.25" r="815" customHeight="1" ht="17.25">
      <c r="A815" s="10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87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</row>
    <row x14ac:dyDescent="0.25" r="816" customHeight="1" ht="17.25">
      <c r="A816" s="10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87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</row>
    <row x14ac:dyDescent="0.25" r="817" customHeight="1" ht="17.25">
      <c r="A817" s="10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87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</row>
    <row x14ac:dyDescent="0.25" r="818" customHeight="1" ht="17.25">
      <c r="A818" s="10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87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</row>
    <row x14ac:dyDescent="0.25" r="819" customHeight="1" ht="17.25">
      <c r="A819" s="10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87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</row>
    <row x14ac:dyDescent="0.25" r="820" customHeight="1" ht="17.25">
      <c r="A820" s="10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87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</row>
    <row x14ac:dyDescent="0.25" r="821" customHeight="1" ht="17.25">
      <c r="A821" s="10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87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</row>
    <row x14ac:dyDescent="0.25" r="822" customHeight="1" ht="17.25">
      <c r="A822" s="10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87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</row>
    <row x14ac:dyDescent="0.25" r="823" customHeight="1" ht="17.25">
      <c r="A823" s="10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87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</row>
    <row x14ac:dyDescent="0.25" r="824" customHeight="1" ht="17.25">
      <c r="A824" s="10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87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</row>
    <row x14ac:dyDescent="0.25" r="825" customHeight="1" ht="17.25">
      <c r="A825" s="10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87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</row>
    <row x14ac:dyDescent="0.25" r="826" customHeight="1" ht="17.25">
      <c r="A826" s="10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87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</row>
    <row x14ac:dyDescent="0.25" r="827" customHeight="1" ht="17.25">
      <c r="A827" s="10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87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</row>
    <row x14ac:dyDescent="0.25" r="828" customHeight="1" ht="17.25">
      <c r="A828" s="10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87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</row>
    <row x14ac:dyDescent="0.25" r="829" customHeight="1" ht="17.25">
      <c r="A829" s="10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87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</row>
    <row x14ac:dyDescent="0.25" r="830" customHeight="1" ht="17.25">
      <c r="A830" s="10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87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</row>
    <row x14ac:dyDescent="0.25" r="831" customHeight="1" ht="17.25">
      <c r="A831" s="10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87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</row>
    <row x14ac:dyDescent="0.25" r="832" customHeight="1" ht="17.25">
      <c r="A832" s="10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87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</row>
    <row x14ac:dyDescent="0.25" r="833" customHeight="1" ht="17.25">
      <c r="A833" s="10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87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</row>
    <row x14ac:dyDescent="0.25" r="834" customHeight="1" ht="17.25">
      <c r="A834" s="10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87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</row>
    <row x14ac:dyDescent="0.25" r="835" customHeight="1" ht="17.25">
      <c r="A835" s="10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87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</row>
    <row x14ac:dyDescent="0.25" r="836" customHeight="1" ht="17.25">
      <c r="A836" s="10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87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</row>
    <row x14ac:dyDescent="0.25" r="837" customHeight="1" ht="17.25">
      <c r="A837" s="10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87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</row>
    <row x14ac:dyDescent="0.25" r="838" customHeight="1" ht="17.25">
      <c r="A838" s="10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87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</row>
    <row x14ac:dyDescent="0.25" r="839" customHeight="1" ht="17.25">
      <c r="A839" s="10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87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</row>
    <row x14ac:dyDescent="0.25" r="840" customHeight="1" ht="17.25">
      <c r="A840" s="10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87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</row>
    <row x14ac:dyDescent="0.25" r="841" customHeight="1" ht="17.25">
      <c r="A841" s="10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87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</row>
    <row x14ac:dyDescent="0.25" r="842" customHeight="1" ht="17.25">
      <c r="A842" s="10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87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</row>
    <row x14ac:dyDescent="0.25" r="843" customHeight="1" ht="17.25">
      <c r="A843" s="10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87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</row>
    <row x14ac:dyDescent="0.25" r="844" customHeight="1" ht="17.25">
      <c r="A844" s="10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87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</row>
    <row x14ac:dyDescent="0.25" r="845" customHeight="1" ht="17.25">
      <c r="A845" s="10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87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</row>
    <row x14ac:dyDescent="0.25" r="846" customHeight="1" ht="17.25">
      <c r="A846" s="10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87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</row>
    <row x14ac:dyDescent="0.25" r="847" customHeight="1" ht="17.25">
      <c r="A847" s="10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87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</row>
    <row x14ac:dyDescent="0.25" r="848" customHeight="1" ht="17.25">
      <c r="A848" s="10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87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</row>
    <row x14ac:dyDescent="0.25" r="849" customHeight="1" ht="17.25">
      <c r="A849" s="10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87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</row>
    <row x14ac:dyDescent="0.25" r="850" customHeight="1" ht="17.25">
      <c r="A850" s="10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87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</row>
    <row x14ac:dyDescent="0.25" r="851" customHeight="1" ht="17.25">
      <c r="A851" s="10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87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</row>
    <row x14ac:dyDescent="0.25" r="852" customHeight="1" ht="17.25">
      <c r="A852" s="10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87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</row>
    <row x14ac:dyDescent="0.25" r="853" customHeight="1" ht="17.25">
      <c r="A853" s="10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87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</row>
    <row x14ac:dyDescent="0.25" r="854" customHeight="1" ht="17.25">
      <c r="A854" s="10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87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</row>
    <row x14ac:dyDescent="0.25" r="855" customHeight="1" ht="17.25">
      <c r="A855" s="10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87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</row>
    <row x14ac:dyDescent="0.25" r="856" customHeight="1" ht="17.25">
      <c r="A856" s="10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87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</row>
    <row x14ac:dyDescent="0.25" r="857" customHeight="1" ht="17.25">
      <c r="A857" s="10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87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</row>
    <row x14ac:dyDescent="0.25" r="858" customHeight="1" ht="17.25">
      <c r="A858" s="10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87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</row>
    <row x14ac:dyDescent="0.25" r="859" customHeight="1" ht="17.25">
      <c r="A859" s="10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87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</row>
    <row x14ac:dyDescent="0.25" r="860" customHeight="1" ht="17.25">
      <c r="A860" s="10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87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</row>
    <row x14ac:dyDescent="0.25" r="861" customHeight="1" ht="17.25">
      <c r="A861" s="10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87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</row>
    <row x14ac:dyDescent="0.25" r="862" customHeight="1" ht="17.25">
      <c r="A862" s="10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87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</row>
    <row x14ac:dyDescent="0.25" r="863" customHeight="1" ht="17.25">
      <c r="A863" s="10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87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</row>
    <row x14ac:dyDescent="0.25" r="864" customHeight="1" ht="17.25">
      <c r="A864" s="10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87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</row>
    <row x14ac:dyDescent="0.25" r="865" customHeight="1" ht="17.25">
      <c r="A865" s="10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87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</row>
    <row x14ac:dyDescent="0.25" r="866" customHeight="1" ht="17.25">
      <c r="A866" s="10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87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</row>
    <row x14ac:dyDescent="0.25" r="867" customHeight="1" ht="17.25">
      <c r="A867" s="10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87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</row>
    <row x14ac:dyDescent="0.25" r="868" customHeight="1" ht="17.25">
      <c r="A868" s="10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87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</row>
    <row x14ac:dyDescent="0.25" r="869" customHeight="1" ht="17.25">
      <c r="A869" s="10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87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</row>
    <row x14ac:dyDescent="0.25" r="870" customHeight="1" ht="17.25">
      <c r="A870" s="10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87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</row>
    <row x14ac:dyDescent="0.25" r="871" customHeight="1" ht="17.25">
      <c r="A871" s="10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87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</row>
    <row x14ac:dyDescent="0.25" r="872" customHeight="1" ht="17.25">
      <c r="A872" s="10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87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</row>
    <row x14ac:dyDescent="0.25" r="873" customHeight="1" ht="17.25">
      <c r="A873" s="10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87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</row>
    <row x14ac:dyDescent="0.25" r="874" customHeight="1" ht="17.25">
      <c r="A874" s="10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87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</row>
    <row x14ac:dyDescent="0.25" r="875" customHeight="1" ht="17.25">
      <c r="A875" s="10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87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</row>
    <row x14ac:dyDescent="0.25" r="876" customHeight="1" ht="17.25">
      <c r="A876" s="10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87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</row>
    <row x14ac:dyDescent="0.25" r="877" customHeight="1" ht="17.25">
      <c r="A877" s="10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87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</row>
    <row x14ac:dyDescent="0.25" r="878" customHeight="1" ht="17.25">
      <c r="A878" s="10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87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</row>
    <row x14ac:dyDescent="0.25" r="879" customHeight="1" ht="17.25">
      <c r="A879" s="10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87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</row>
    <row x14ac:dyDescent="0.25" r="880" customHeight="1" ht="17.25">
      <c r="A880" s="10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87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</row>
    <row x14ac:dyDescent="0.25" r="881" customHeight="1" ht="17.25">
      <c r="A881" s="10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87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</row>
    <row x14ac:dyDescent="0.25" r="882" customHeight="1" ht="17.25">
      <c r="A882" s="10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87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</row>
    <row x14ac:dyDescent="0.25" r="883" customHeight="1" ht="17.25">
      <c r="A883" s="10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87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</row>
    <row x14ac:dyDescent="0.25" r="884" customHeight="1" ht="17.25">
      <c r="A884" s="10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87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</row>
    <row x14ac:dyDescent="0.25" r="885" customHeight="1" ht="17.25">
      <c r="A885" s="10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87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</row>
    <row x14ac:dyDescent="0.25" r="886" customHeight="1" ht="17.25">
      <c r="A886" s="10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87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</row>
    <row x14ac:dyDescent="0.25" r="887" customHeight="1" ht="17.25">
      <c r="A887" s="10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87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</row>
    <row x14ac:dyDescent="0.25" r="888" customHeight="1" ht="17.25">
      <c r="A888" s="10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87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</row>
    <row x14ac:dyDescent="0.25" r="889" customHeight="1" ht="17.25">
      <c r="A889" s="10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87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</row>
    <row x14ac:dyDescent="0.25" r="890" customHeight="1" ht="17.25">
      <c r="A890" s="10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87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</row>
    <row x14ac:dyDescent="0.25" r="891" customHeight="1" ht="17.25">
      <c r="A891" s="10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87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</row>
    <row x14ac:dyDescent="0.25" r="892" customHeight="1" ht="17.25">
      <c r="A892" s="10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87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</row>
    <row x14ac:dyDescent="0.25" r="893" customHeight="1" ht="17.25">
      <c r="A893" s="10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87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</row>
    <row x14ac:dyDescent="0.25" r="894" customHeight="1" ht="17.25">
      <c r="A894" s="10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87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</row>
    <row x14ac:dyDescent="0.25" r="895" customHeight="1" ht="17.25">
      <c r="A895" s="10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87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</row>
    <row x14ac:dyDescent="0.25" r="896" customHeight="1" ht="17.25">
      <c r="A896" s="10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87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</row>
    <row x14ac:dyDescent="0.25" r="897" customHeight="1" ht="17.25">
      <c r="A897" s="10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87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</row>
    <row x14ac:dyDescent="0.25" r="898" customHeight="1" ht="17.25">
      <c r="A898" s="10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87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</row>
    <row x14ac:dyDescent="0.25" r="899" customHeight="1" ht="17.25">
      <c r="A899" s="10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87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</row>
    <row x14ac:dyDescent="0.25" r="900" customHeight="1" ht="17.25">
      <c r="A900" s="10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87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</row>
    <row x14ac:dyDescent="0.25" r="901" customHeight="1" ht="17.25">
      <c r="A901" s="10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87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</row>
    <row x14ac:dyDescent="0.25" r="902" customHeight="1" ht="17.25">
      <c r="A902" s="10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87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</row>
    <row x14ac:dyDescent="0.25" r="903" customHeight="1" ht="17.25">
      <c r="A903" s="10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87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</row>
    <row x14ac:dyDescent="0.25" r="904" customHeight="1" ht="17.25">
      <c r="A904" s="10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87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</row>
    <row x14ac:dyDescent="0.25" r="905" customHeight="1" ht="17.25">
      <c r="A905" s="10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87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</row>
    <row x14ac:dyDescent="0.25" r="906" customHeight="1" ht="17.25">
      <c r="A906" s="10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87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</row>
    <row x14ac:dyDescent="0.25" r="907" customHeight="1" ht="17.25">
      <c r="A907" s="10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87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</row>
    <row x14ac:dyDescent="0.25" r="908" customHeight="1" ht="17.25">
      <c r="A908" s="10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87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</row>
    <row x14ac:dyDescent="0.25" r="909" customHeight="1" ht="17.25">
      <c r="A909" s="10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87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</row>
    <row x14ac:dyDescent="0.25" r="910" customHeight="1" ht="17.25">
      <c r="A910" s="10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87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</row>
    <row x14ac:dyDescent="0.25" r="911" customHeight="1" ht="17.25">
      <c r="A911" s="10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87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</row>
    <row x14ac:dyDescent="0.25" r="912" customHeight="1" ht="17.25">
      <c r="A912" s="10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87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</row>
    <row x14ac:dyDescent="0.25" r="913" customHeight="1" ht="17.25">
      <c r="A913" s="10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87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</row>
    <row x14ac:dyDescent="0.25" r="914" customHeight="1" ht="17.25">
      <c r="A914" s="10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87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</row>
    <row x14ac:dyDescent="0.25" r="915" customHeight="1" ht="17.25">
      <c r="A915" s="10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87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</row>
    <row x14ac:dyDescent="0.25" r="916" customHeight="1" ht="17.25">
      <c r="A916" s="10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87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</row>
    <row x14ac:dyDescent="0.25" r="917" customHeight="1" ht="17.25">
      <c r="A917" s="10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87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</row>
    <row x14ac:dyDescent="0.25" r="918" customHeight="1" ht="17.25">
      <c r="A918" s="10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87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</row>
    <row x14ac:dyDescent="0.25" r="919" customHeight="1" ht="17.25">
      <c r="A919" s="10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87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</row>
    <row x14ac:dyDescent="0.25" r="920" customHeight="1" ht="17.25">
      <c r="A920" s="10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87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</row>
    <row x14ac:dyDescent="0.25" r="921" customHeight="1" ht="17.25">
      <c r="A921" s="10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87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</row>
    <row x14ac:dyDescent="0.25" r="922" customHeight="1" ht="17.25">
      <c r="A922" s="10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87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</row>
    <row x14ac:dyDescent="0.25" r="923" customHeight="1" ht="17.25">
      <c r="A923" s="10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87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</row>
    <row x14ac:dyDescent="0.25" r="924" customHeight="1" ht="17.25">
      <c r="A924" s="10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87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</row>
    <row x14ac:dyDescent="0.25" r="925" customHeight="1" ht="17.25">
      <c r="A925" s="10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87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</row>
    <row x14ac:dyDescent="0.25" r="926" customHeight="1" ht="17.25">
      <c r="A926" s="10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87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</row>
    <row x14ac:dyDescent="0.25" r="927" customHeight="1" ht="17.25">
      <c r="A927" s="10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87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</row>
    <row x14ac:dyDescent="0.25" r="928" customHeight="1" ht="17.25">
      <c r="A928" s="10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87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</row>
    <row x14ac:dyDescent="0.25" r="929" customHeight="1" ht="17.25">
      <c r="A929" s="10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87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</row>
    <row x14ac:dyDescent="0.25" r="930" customHeight="1" ht="17.25">
      <c r="A930" s="10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87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</row>
    <row x14ac:dyDescent="0.25" r="931" customHeight="1" ht="17.25">
      <c r="A931" s="10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87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</row>
    <row x14ac:dyDescent="0.25" r="932" customHeight="1" ht="17.25">
      <c r="A932" s="10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87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</row>
    <row x14ac:dyDescent="0.25" r="933" customHeight="1" ht="17.25">
      <c r="A933" s="10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87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</row>
    <row x14ac:dyDescent="0.25" r="934" customHeight="1" ht="17.25">
      <c r="A934" s="10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87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</row>
    <row x14ac:dyDescent="0.25" r="935" customHeight="1" ht="17.25">
      <c r="A935" s="10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87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</row>
    <row x14ac:dyDescent="0.25" r="936" customHeight="1" ht="17.25">
      <c r="A936" s="10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87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</row>
    <row x14ac:dyDescent="0.25" r="937" customHeight="1" ht="17.25">
      <c r="A937" s="10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87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</row>
    <row x14ac:dyDescent="0.25" r="938" customHeight="1" ht="17.25">
      <c r="A938" s="10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87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</row>
    <row x14ac:dyDescent="0.25" r="939" customHeight="1" ht="17.25">
      <c r="A939" s="10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87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</row>
    <row x14ac:dyDescent="0.25" r="940" customHeight="1" ht="17.25">
      <c r="A940" s="10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87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</row>
    <row x14ac:dyDescent="0.25" r="941" customHeight="1" ht="17.25">
      <c r="A941" s="10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87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</row>
    <row x14ac:dyDescent="0.25" r="942" customHeight="1" ht="17.25">
      <c r="A942" s="10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87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</row>
    <row x14ac:dyDescent="0.25" r="943" customHeight="1" ht="17.25">
      <c r="A943" s="10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87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</row>
    <row x14ac:dyDescent="0.25" r="944" customHeight="1" ht="17.25">
      <c r="A944" s="10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87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</row>
    <row x14ac:dyDescent="0.25" r="945" customHeight="1" ht="17.25">
      <c r="A945" s="10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87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</row>
    <row x14ac:dyDescent="0.25" r="946" customHeight="1" ht="17.25">
      <c r="A946" s="10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87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</row>
    <row x14ac:dyDescent="0.25" r="947" customHeight="1" ht="17.25">
      <c r="A947" s="10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87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</row>
    <row x14ac:dyDescent="0.25" r="948" customHeight="1" ht="17.25">
      <c r="A948" s="10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87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</row>
    <row x14ac:dyDescent="0.25" r="949" customHeight="1" ht="17.25">
      <c r="A949" s="10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87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</row>
    <row x14ac:dyDescent="0.25" r="950" customHeight="1" ht="17.25">
      <c r="A950" s="10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87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</row>
    <row x14ac:dyDescent="0.25" r="951" customHeight="1" ht="17.25">
      <c r="A951" s="10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87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</row>
    <row x14ac:dyDescent="0.25" r="952" customHeight="1" ht="17.25">
      <c r="A952" s="10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87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</row>
    <row x14ac:dyDescent="0.25" r="953" customHeight="1" ht="17.25">
      <c r="A953" s="10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87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</row>
    <row x14ac:dyDescent="0.25" r="954" customHeight="1" ht="17.25">
      <c r="A954" s="10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87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</row>
    <row x14ac:dyDescent="0.25" r="955" customHeight="1" ht="17.25">
      <c r="A955" s="10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87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</row>
    <row x14ac:dyDescent="0.25" r="956" customHeight="1" ht="17.25">
      <c r="A956" s="10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87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</row>
    <row x14ac:dyDescent="0.25" r="957" customHeight="1" ht="17.25">
      <c r="A957" s="10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87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</row>
    <row x14ac:dyDescent="0.25" r="958" customHeight="1" ht="17.25">
      <c r="A958" s="10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87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</row>
    <row x14ac:dyDescent="0.25" r="959" customHeight="1" ht="17.25">
      <c r="A959" s="10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87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</row>
    <row x14ac:dyDescent="0.25" r="960" customHeight="1" ht="17.25">
      <c r="A960" s="10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87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</row>
    <row x14ac:dyDescent="0.25" r="961" customHeight="1" ht="17.25">
      <c r="A961" s="10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87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</row>
    <row x14ac:dyDescent="0.25" r="962" customHeight="1" ht="17.25">
      <c r="A962" s="10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87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</row>
    <row x14ac:dyDescent="0.25" r="963" customHeight="1" ht="17.25">
      <c r="A963" s="10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87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</row>
    <row x14ac:dyDescent="0.25" r="964" customHeight="1" ht="17.25">
      <c r="A964" s="10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87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</row>
    <row x14ac:dyDescent="0.25" r="965" customHeight="1" ht="17.25">
      <c r="A965" s="10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87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</row>
    <row x14ac:dyDescent="0.25" r="966" customHeight="1" ht="17.25">
      <c r="A966" s="10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87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</row>
    <row x14ac:dyDescent="0.25" r="967" customHeight="1" ht="17.25">
      <c r="A967" s="10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87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</row>
    <row x14ac:dyDescent="0.25" r="968" customHeight="1" ht="17.25">
      <c r="A968" s="10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87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</row>
    <row x14ac:dyDescent="0.25" r="969" customHeight="1" ht="17.25">
      <c r="A969" s="10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87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</row>
    <row x14ac:dyDescent="0.25" r="970" customHeight="1" ht="17.25">
      <c r="A970" s="10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87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</row>
    <row x14ac:dyDescent="0.25" r="971" customHeight="1" ht="17.25">
      <c r="A971" s="10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87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</row>
    <row x14ac:dyDescent="0.25" r="972" customHeight="1" ht="17.25">
      <c r="A972" s="10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87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</row>
    <row x14ac:dyDescent="0.25" r="973" customHeight="1" ht="17.25">
      <c r="A973" s="10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87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</row>
    <row x14ac:dyDescent="0.25" r="974" customHeight="1" ht="17.25">
      <c r="A974" s="10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87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</row>
    <row x14ac:dyDescent="0.25" r="975" customHeight="1" ht="17.25">
      <c r="A975" s="10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87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</row>
    <row x14ac:dyDescent="0.25" r="976" customHeight="1" ht="17.25">
      <c r="A976" s="10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87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</row>
    <row x14ac:dyDescent="0.25" r="977" customHeight="1" ht="17.25">
      <c r="A977" s="10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87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</row>
    <row x14ac:dyDescent="0.25" r="978" customHeight="1" ht="17.25">
      <c r="A978" s="10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87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</row>
    <row x14ac:dyDescent="0.25" r="979" customHeight="1" ht="17.25">
      <c r="A979" s="10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87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</row>
    <row x14ac:dyDescent="0.25" r="980" customHeight="1" ht="17.25">
      <c r="A980" s="10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87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</row>
    <row x14ac:dyDescent="0.25" r="981" customHeight="1" ht="17.25">
      <c r="A981" s="10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87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</row>
    <row x14ac:dyDescent="0.25" r="982" customHeight="1" ht="17.25">
      <c r="A982" s="10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87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</row>
    <row x14ac:dyDescent="0.25" r="983" customHeight="1" ht="17.25">
      <c r="A983" s="10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87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</row>
    <row x14ac:dyDescent="0.25" r="984" customHeight="1" ht="17.25">
      <c r="A984" s="10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87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</row>
    <row x14ac:dyDescent="0.25" r="985" customHeight="1" ht="17.25">
      <c r="A985" s="10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87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</row>
    <row x14ac:dyDescent="0.25" r="986" customHeight="1" ht="17.25">
      <c r="A986" s="10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87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</row>
    <row x14ac:dyDescent="0.25" r="987" customHeight="1" ht="17.25">
      <c r="A987" s="10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87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</row>
    <row x14ac:dyDescent="0.25" r="988" customHeight="1" ht="17.25">
      <c r="A988" s="10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87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</row>
    <row x14ac:dyDescent="0.25" r="989" customHeight="1" ht="17.25">
      <c r="A989" s="10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87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</row>
    <row x14ac:dyDescent="0.25" r="990" customHeight="1" ht="17.25">
      <c r="A990" s="10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87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</row>
    <row x14ac:dyDescent="0.25" r="991" customHeight="1" ht="17.25">
      <c r="A991" s="10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87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</row>
    <row x14ac:dyDescent="0.25" r="992" customHeight="1" ht="17.25">
      <c r="A992" s="10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87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</row>
    <row x14ac:dyDescent="0.25" r="993" customHeight="1" ht="17.25">
      <c r="A993" s="10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87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</row>
    <row x14ac:dyDescent="0.25" r="994" customHeight="1" ht="17.25">
      <c r="A994" s="10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87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</row>
    <row x14ac:dyDescent="0.25" r="995" customHeight="1" ht="17.25">
      <c r="A995" s="10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87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</row>
    <row x14ac:dyDescent="0.25" r="996" customHeight="1" ht="17.25">
      <c r="A996" s="10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87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</row>
    <row x14ac:dyDescent="0.25" r="997" customHeight="1" ht="17.25">
      <c r="A997" s="10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87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</row>
    <row x14ac:dyDescent="0.25" r="998" customHeight="1" ht="17.25">
      <c r="A998" s="10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87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</row>
    <row x14ac:dyDescent="0.25" r="999" customHeight="1" ht="17.25">
      <c r="A999" s="10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87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</row>
    <row x14ac:dyDescent="0.25" r="1000" customHeight="1" ht="17.25">
      <c r="A1000" s="10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87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7"/>
  <sheetViews>
    <sheetView workbookViewId="0"/>
  </sheetViews>
  <sheetFormatPr defaultRowHeight="15" x14ac:dyDescent="0.25"/>
  <cols>
    <col min="1" max="1" style="47" width="8.290714285714287" customWidth="1" bestFit="1"/>
    <col min="2" max="2" style="48" width="25.290714285714284" customWidth="1" bestFit="1"/>
    <col min="3" max="3" style="48" width="24.433571428571426" customWidth="1" bestFit="1"/>
    <col min="4" max="4" style="29" width="8.719285714285713" customWidth="1" bestFit="1"/>
    <col min="5" max="5" style="49" width="14.862142857142858" customWidth="1" bestFit="1"/>
    <col min="6" max="6" style="49" width="11.862142857142858" customWidth="1" bestFit="1"/>
    <col min="7" max="7" style="49" width="12.43357142857143" customWidth="1" bestFit="1"/>
    <col min="8" max="8" style="49" width="12.43357142857143" customWidth="1" bestFit="1"/>
    <col min="9" max="9" style="50" width="14.290714285714287" customWidth="1" bestFit="1"/>
    <col min="10" max="10" style="50" width="12.43357142857143" customWidth="1" bestFit="1"/>
    <col min="11" max="11" style="27" width="15.290714285714287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64" t="s">
        <v>2651</v>
      </c>
      <c r="H1" s="33" t="s">
        <v>7</v>
      </c>
      <c r="I1" s="34" t="s">
        <v>8</v>
      </c>
      <c r="J1" s="65" t="s">
        <v>9</v>
      </c>
      <c r="K1" s="7" t="s">
        <v>3755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43798</v>
      </c>
      <c r="B2" s="37" t="s">
        <v>5038</v>
      </c>
      <c r="C2" s="37" t="s">
        <v>342</v>
      </c>
      <c r="D2" s="14">
        <v>2</v>
      </c>
      <c r="E2" s="21">
        <v>24.5</v>
      </c>
      <c r="F2" s="21">
        <f>MULTIPLY(D2, E2)</f>
      </c>
      <c r="G2" s="66"/>
      <c r="H2" s="38"/>
      <c r="I2" s="39">
        <f>Round(AVERAGE(H2:H997), 2)</f>
      </c>
      <c r="J2" s="60">
        <f>SUM(G2:G997)</f>
      </c>
      <c r="K2" s="14">
        <f>sum(D2:D997)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5039</v>
      </c>
      <c r="C3" s="37" t="s">
        <v>5040</v>
      </c>
      <c r="D3" s="14">
        <v>3</v>
      </c>
      <c r="E3" s="21">
        <v>13.5</v>
      </c>
      <c r="F3" s="21">
        <f>MULTIPLY(D3, E3)</f>
      </c>
      <c r="G3" s="66"/>
      <c r="H3" s="38"/>
      <c r="I3" s="34" t="s">
        <v>13</v>
      </c>
      <c r="J3" s="21">
        <f>SUM(F2:F997)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5041</v>
      </c>
      <c r="C4" s="37" t="s">
        <v>404</v>
      </c>
      <c r="D4" s="14">
        <v>1</v>
      </c>
      <c r="E4" s="21">
        <v>13.5</v>
      </c>
      <c r="F4" s="21">
        <f>MULTIPLY(D4, E4)</f>
      </c>
      <c r="G4" s="66"/>
      <c r="H4" s="38"/>
      <c r="I4" s="39">
        <f>MAX(H2:H997)</f>
      </c>
      <c r="J4" s="43">
        <f>SUM(H2:H997)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5042</v>
      </c>
      <c r="C5" s="37" t="s">
        <v>5043</v>
      </c>
      <c r="D5" s="14">
        <v>4</v>
      </c>
      <c r="E5" s="21">
        <v>6.5</v>
      </c>
      <c r="F5" s="21">
        <f>MULTIPLY(D5, E5)</f>
      </c>
      <c r="G5" s="66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5044</v>
      </c>
      <c r="C6" s="37" t="s">
        <v>5045</v>
      </c>
      <c r="D6" s="14">
        <v>1</v>
      </c>
      <c r="E6" s="21">
        <v>13.5</v>
      </c>
      <c r="F6" s="21">
        <f>MULTIPLY(D6, E6)</f>
      </c>
      <c r="G6" s="66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5046</v>
      </c>
      <c r="C7" s="37" t="s">
        <v>5045</v>
      </c>
      <c r="D7" s="14">
        <v>1</v>
      </c>
      <c r="E7" s="21">
        <v>16.5</v>
      </c>
      <c r="F7" s="21">
        <f>MULTIPLY(D7, E7)</f>
      </c>
      <c r="G7" s="66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5047</v>
      </c>
      <c r="C8" s="37" t="s">
        <v>404</v>
      </c>
      <c r="D8" s="14">
        <v>1</v>
      </c>
      <c r="E8" s="21">
        <v>13.5</v>
      </c>
      <c r="F8" s="21">
        <f>MULTIPLY(D8, E8)</f>
      </c>
      <c r="G8" s="66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>
      <c r="A9" s="41"/>
      <c r="B9" s="37" t="s">
        <v>5048</v>
      </c>
      <c r="C9" s="37" t="s">
        <v>404</v>
      </c>
      <c r="D9" s="14">
        <v>1</v>
      </c>
      <c r="E9" s="21">
        <v>16.5</v>
      </c>
      <c r="F9" s="21">
        <f>MULTIPLY(D9, E9)</f>
      </c>
      <c r="G9" s="66"/>
      <c r="H9" s="38"/>
      <c r="I9" s="44"/>
      <c r="J9" s="34" t="s">
        <v>5049</v>
      </c>
      <c r="K9" s="117">
        <f>sum(D2,D11, D14, D29, D40, D48, D57, D63, D66, D68, D72, D76, D83, D93, D100, D111, D114, D118, D123, D125, D130, D133, D135, D136, D143)</f>
      </c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5050</v>
      </c>
      <c r="C10" s="37" t="s">
        <v>5045</v>
      </c>
      <c r="D10" s="14">
        <v>1</v>
      </c>
      <c r="E10" s="21">
        <v>14.5</v>
      </c>
      <c r="F10" s="21">
        <f>MULTIPLY(D10, E10)</f>
      </c>
      <c r="G10" s="66"/>
      <c r="H10" s="21">
        <f>SUM(F2:F10)</f>
      </c>
      <c r="I10" s="44"/>
      <c r="J10" s="34" t="s">
        <v>5051</v>
      </c>
      <c r="K10" s="14">
        <f>Sum(D15, D30, D64, D67, D73, D77, D84, D94, D126, D145)</f>
      </c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80">
        <v>43805</v>
      </c>
      <c r="B11" s="37" t="s">
        <v>5038</v>
      </c>
      <c r="C11" s="37" t="s">
        <v>342</v>
      </c>
      <c r="D11" s="14">
        <v>3</v>
      </c>
      <c r="E11" s="21">
        <v>24.5</v>
      </c>
      <c r="F11" s="21">
        <f>MULTIPLY(D11, E11)</f>
      </c>
      <c r="G11" s="66"/>
      <c r="H11" s="38"/>
      <c r="I11" s="44"/>
      <c r="J11" s="34" t="s">
        <v>5052</v>
      </c>
      <c r="K11" s="14">
        <f>sum(D85, D95)</f>
      </c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5053</v>
      </c>
      <c r="C12" s="37" t="s">
        <v>5054</v>
      </c>
      <c r="D12" s="14">
        <v>1</v>
      </c>
      <c r="E12" s="21">
        <v>12.5</v>
      </c>
      <c r="F12" s="21">
        <f>MULTIPLY(D12, E12)</f>
      </c>
      <c r="G12" s="66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5055</v>
      </c>
      <c r="C13" s="37" t="s">
        <v>404</v>
      </c>
      <c r="D13" s="14">
        <v>1</v>
      </c>
      <c r="E13" s="21">
        <v>15.5</v>
      </c>
      <c r="F13" s="21">
        <f>MULTIPLY(D13, E13)</f>
      </c>
      <c r="G13" s="66"/>
      <c r="H13" s="21">
        <f>SUM(F11:F13)</f>
      </c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>
        <v>43808</v>
      </c>
      <c r="B14" s="37" t="s">
        <v>5038</v>
      </c>
      <c r="C14" s="37" t="s">
        <v>342</v>
      </c>
      <c r="D14" s="14">
        <v>10</v>
      </c>
      <c r="E14" s="21">
        <v>24.5</v>
      </c>
      <c r="F14" s="21">
        <f>MULTIPLY(D14, E14)</f>
      </c>
      <c r="G14" s="66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5056</v>
      </c>
      <c r="C15" s="37" t="s">
        <v>5057</v>
      </c>
      <c r="D15" s="14">
        <v>1</v>
      </c>
      <c r="E15" s="21">
        <v>14.5</v>
      </c>
      <c r="F15" s="21">
        <f>MULTIPLY(D15, E15)</f>
      </c>
      <c r="G15" s="66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5058</v>
      </c>
      <c r="C16" s="37" t="s">
        <v>5059</v>
      </c>
      <c r="D16" s="14">
        <v>1</v>
      </c>
      <c r="E16" s="21">
        <v>8.95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5042</v>
      </c>
      <c r="C17" s="37" t="s">
        <v>5060</v>
      </c>
      <c r="D17" s="14">
        <v>1</v>
      </c>
      <c r="E17" s="21">
        <v>6.5</v>
      </c>
      <c r="F17" s="21">
        <f>MULTIPLY(D17, E17)</f>
      </c>
      <c r="G17" s="66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5050</v>
      </c>
      <c r="C18" s="37" t="s">
        <v>1757</v>
      </c>
      <c r="D18" s="14">
        <v>3</v>
      </c>
      <c r="E18" s="21">
        <v>14.5</v>
      </c>
      <c r="F18" s="21">
        <f>MULTIPLY(D18, E18)</f>
      </c>
      <c r="G18" s="66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5061</v>
      </c>
      <c r="C19" s="37" t="s">
        <v>404</v>
      </c>
      <c r="D19" s="14">
        <v>1</v>
      </c>
      <c r="E19" s="21">
        <v>6.5</v>
      </c>
      <c r="F19" s="21">
        <f>MULTIPLY(D19, E19)</f>
      </c>
      <c r="G19" s="66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5062</v>
      </c>
      <c r="C20" s="37" t="s">
        <v>404</v>
      </c>
      <c r="D20" s="14">
        <v>3</v>
      </c>
      <c r="E20" s="21">
        <v>14.5</v>
      </c>
      <c r="F20" s="21">
        <f>MULTIPLY(D20, E20)</f>
      </c>
      <c r="G20" s="66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5063</v>
      </c>
      <c r="C21" s="37" t="s">
        <v>404</v>
      </c>
      <c r="D21" s="14">
        <v>1</v>
      </c>
      <c r="E21" s="21">
        <v>15.5</v>
      </c>
      <c r="F21" s="21">
        <f>MULTIPLY(D21, E21)</f>
      </c>
      <c r="G21" s="66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5064</v>
      </c>
      <c r="C22" s="37" t="s">
        <v>5065</v>
      </c>
      <c r="D22" s="14">
        <v>2</v>
      </c>
      <c r="E22" s="21">
        <v>13.5</v>
      </c>
      <c r="F22" s="21">
        <f>MULTIPLY(D22, E22)</f>
      </c>
      <c r="G22" s="66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5066</v>
      </c>
      <c r="C23" s="37" t="s">
        <v>4997</v>
      </c>
      <c r="D23" s="14">
        <v>1</v>
      </c>
      <c r="E23" s="21">
        <v>6</v>
      </c>
      <c r="F23" s="21">
        <f>MULTIPLY(D23, E23)</f>
      </c>
      <c r="G23" s="66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5067</v>
      </c>
      <c r="C24" s="37" t="s">
        <v>404</v>
      </c>
      <c r="D24" s="14">
        <v>1</v>
      </c>
      <c r="E24" s="21">
        <v>6</v>
      </c>
      <c r="F24" s="21">
        <f>MULTIPLY(D24, E24)</f>
      </c>
      <c r="G24" s="66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5068</v>
      </c>
      <c r="C25" s="37" t="s">
        <v>2785</v>
      </c>
      <c r="D25" s="14">
        <v>1</v>
      </c>
      <c r="E25" s="21">
        <v>7.5</v>
      </c>
      <c r="F25" s="21">
        <f>MULTIPLY(D25, E25)</f>
      </c>
      <c r="G25" s="66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5069</v>
      </c>
      <c r="C26" s="37" t="s">
        <v>5070</v>
      </c>
      <c r="D26" s="14">
        <v>1</v>
      </c>
      <c r="E26" s="21">
        <v>1.75</v>
      </c>
      <c r="F26" s="21">
        <f>MULTIPLY(D26, E26)</f>
      </c>
      <c r="G26" s="66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5071</v>
      </c>
      <c r="C27" s="37" t="s">
        <v>404</v>
      </c>
      <c r="D27" s="14">
        <v>1</v>
      </c>
      <c r="E27" s="21">
        <v>8.5</v>
      </c>
      <c r="F27" s="21">
        <f>MULTIPLY(D27, E27)</f>
      </c>
      <c r="G27" s="66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5072</v>
      </c>
      <c r="C28" s="37" t="s">
        <v>5073</v>
      </c>
      <c r="D28" s="14">
        <v>1</v>
      </c>
      <c r="E28" s="21">
        <v>15.5</v>
      </c>
      <c r="F28" s="21">
        <f>MULTIPLY(D28, E28)</f>
      </c>
      <c r="G28" s="66"/>
      <c r="H28" s="21">
        <f>SUM(F14:F28)</f>
      </c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43810</v>
      </c>
      <c r="B29" s="37" t="s">
        <v>5074</v>
      </c>
      <c r="C29" s="37" t="s">
        <v>5075</v>
      </c>
      <c r="D29" s="14">
        <v>10</v>
      </c>
      <c r="E29" s="21">
        <v>24.5</v>
      </c>
      <c r="F29" s="21">
        <f>MULTIPLY(D29, E29)</f>
      </c>
      <c r="G29" s="66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5051</v>
      </c>
      <c r="C30" s="37" t="s">
        <v>5076</v>
      </c>
      <c r="D30" s="14">
        <v>2</v>
      </c>
      <c r="E30" s="21">
        <v>14.5</v>
      </c>
      <c r="F30" s="21">
        <f>MULTIPLY(D30, E30)</f>
      </c>
      <c r="G30" s="66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5077</v>
      </c>
      <c r="C31" s="37" t="s">
        <v>5060</v>
      </c>
      <c r="D31" s="14">
        <v>1</v>
      </c>
      <c r="E31" s="21">
        <v>16.5</v>
      </c>
      <c r="F31" s="21">
        <f>MULTIPLY(D31, E31)</f>
      </c>
      <c r="G31" s="66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5042</v>
      </c>
      <c r="C32" s="37" t="s">
        <v>5078</v>
      </c>
      <c r="D32" s="14">
        <v>4</v>
      </c>
      <c r="E32" s="21">
        <v>6.5</v>
      </c>
      <c r="F32" s="21">
        <f>MULTIPLY(D32, E32)</f>
      </c>
      <c r="G32" s="66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5079</v>
      </c>
      <c r="C33" s="37" t="s">
        <v>5080</v>
      </c>
      <c r="D33" s="14">
        <v>2</v>
      </c>
      <c r="E33" s="21">
        <v>13.5</v>
      </c>
      <c r="F33" s="21">
        <f>MULTIPLY(D33, E33)</f>
      </c>
      <c r="G33" s="66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5081</v>
      </c>
      <c r="C34" s="37" t="s">
        <v>5082</v>
      </c>
      <c r="D34" s="14">
        <v>7</v>
      </c>
      <c r="E34" s="21">
        <v>14.5</v>
      </c>
      <c r="F34" s="21">
        <f>MULTIPLY(D34, E34)</f>
      </c>
      <c r="G34" s="66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5083</v>
      </c>
      <c r="C35" s="37" t="s">
        <v>1999</v>
      </c>
      <c r="D35" s="14">
        <v>1</v>
      </c>
      <c r="E35" s="21">
        <v>39.5</v>
      </c>
      <c r="F35" s="21">
        <f>MULTIPLY(D35, E35)</f>
      </c>
      <c r="G35" s="66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5084</v>
      </c>
      <c r="C36" s="37" t="s">
        <v>404</v>
      </c>
      <c r="D36" s="14">
        <v>1</v>
      </c>
      <c r="E36" s="21">
        <v>12.5</v>
      </c>
      <c r="F36" s="21">
        <f>MULTIPLY(D36, E36)</f>
      </c>
      <c r="G36" s="66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5085</v>
      </c>
      <c r="C37" s="37" t="s">
        <v>5086</v>
      </c>
      <c r="D37" s="14">
        <v>1</v>
      </c>
      <c r="E37" s="21">
        <v>5.5</v>
      </c>
      <c r="F37" s="21">
        <f>MULTIPLY(D37, E37)</f>
      </c>
      <c r="G37" s="66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5087</v>
      </c>
      <c r="C38" s="37" t="s">
        <v>404</v>
      </c>
      <c r="D38" s="14">
        <v>1</v>
      </c>
      <c r="E38" s="21">
        <v>13.5</v>
      </c>
      <c r="F38" s="21">
        <f>MULTIPLY(D38, E38)</f>
      </c>
      <c r="G38" s="66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5088</v>
      </c>
      <c r="C39" s="37" t="s">
        <v>404</v>
      </c>
      <c r="D39" s="14">
        <v>1</v>
      </c>
      <c r="E39" s="21">
        <v>13.5</v>
      </c>
      <c r="F39" s="21">
        <f>MULTIPLY(D39, E39)</f>
      </c>
      <c r="G39" s="66"/>
      <c r="H39" s="21">
        <f>SUM(F29:F39)</f>
      </c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>
        <v>43821</v>
      </c>
      <c r="B40" s="37" t="s">
        <v>5049</v>
      </c>
      <c r="C40" s="37" t="s">
        <v>5089</v>
      </c>
      <c r="D40" s="14">
        <v>10</v>
      </c>
      <c r="E40" s="21">
        <v>24.5</v>
      </c>
      <c r="F40" s="21">
        <f>MULTIPLY(D40, E40)</f>
      </c>
      <c r="G40" s="66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5090</v>
      </c>
      <c r="C41" s="37" t="s">
        <v>5091</v>
      </c>
      <c r="D41" s="14">
        <v>3</v>
      </c>
      <c r="E41" s="21">
        <v>16.5</v>
      </c>
      <c r="F41" s="21">
        <f>MULTIPLY(D41, E41)</f>
      </c>
      <c r="G41" s="66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5092</v>
      </c>
      <c r="C42" s="37" t="s">
        <v>5091</v>
      </c>
      <c r="D42" s="14">
        <v>3</v>
      </c>
      <c r="E42" s="21">
        <v>12.5</v>
      </c>
      <c r="F42" s="21">
        <f>MULTIPLY(D42, E42)</f>
      </c>
      <c r="G42" s="66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5093</v>
      </c>
      <c r="C43" s="37" t="s">
        <v>5094</v>
      </c>
      <c r="D43" s="14">
        <v>1</v>
      </c>
      <c r="E43" s="38"/>
      <c r="F43" s="38"/>
      <c r="G43" s="66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5095</v>
      </c>
      <c r="C44" s="37" t="s">
        <v>5096</v>
      </c>
      <c r="D44" s="14">
        <v>1</v>
      </c>
      <c r="E44" s="21">
        <v>12.5</v>
      </c>
      <c r="F44" s="21">
        <f>MULTIPLY(D44, E44)</f>
      </c>
      <c r="G44" s="66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5097</v>
      </c>
      <c r="C45" s="37" t="s">
        <v>5098</v>
      </c>
      <c r="D45" s="14">
        <v>1</v>
      </c>
      <c r="E45" s="21">
        <v>5.5</v>
      </c>
      <c r="F45" s="21">
        <f>MULTIPLY(D45, E45)</f>
      </c>
      <c r="G45" s="66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5079</v>
      </c>
      <c r="C46" s="37" t="s">
        <v>5099</v>
      </c>
      <c r="D46" s="14">
        <v>2</v>
      </c>
      <c r="E46" s="21">
        <v>13.5</v>
      </c>
      <c r="F46" s="21">
        <f>MULTIPLY(D46, E46)</f>
      </c>
      <c r="G46" s="66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5100</v>
      </c>
      <c r="C47" s="37" t="s">
        <v>5101</v>
      </c>
      <c r="D47" s="14">
        <v>1</v>
      </c>
      <c r="E47" s="21">
        <v>12.5</v>
      </c>
      <c r="F47" s="21">
        <f>MULTIPLY(D47, E47)</f>
      </c>
      <c r="G47" s="66"/>
      <c r="H47" s="21">
        <f>SUM(F40:F47)</f>
      </c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>
        <v>43822</v>
      </c>
      <c r="B48" s="37" t="s">
        <v>5049</v>
      </c>
      <c r="C48" s="37" t="s">
        <v>5102</v>
      </c>
      <c r="D48" s="14">
        <v>1</v>
      </c>
      <c r="E48" s="21">
        <v>24.5</v>
      </c>
      <c r="F48" s="21">
        <f>MULTIPLY(D48, E48)</f>
      </c>
      <c r="G48" s="66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5093</v>
      </c>
      <c r="C49" s="37"/>
      <c r="D49" s="42"/>
      <c r="E49" s="38"/>
      <c r="F49" s="38"/>
      <c r="G49" s="66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5090</v>
      </c>
      <c r="C50" s="37" t="s">
        <v>5091</v>
      </c>
      <c r="D50" s="14">
        <v>2</v>
      </c>
      <c r="E50" s="21">
        <v>16.5</v>
      </c>
      <c r="F50" s="21">
        <f>MULTIPLY(D50, E50)</f>
      </c>
      <c r="G50" s="66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5092</v>
      </c>
      <c r="C51" s="37" t="s">
        <v>5091</v>
      </c>
      <c r="D51" s="14">
        <v>3</v>
      </c>
      <c r="E51" s="21">
        <v>12.5</v>
      </c>
      <c r="F51" s="21">
        <f>MULTIPLY(D51, E51)</f>
      </c>
      <c r="G51" s="66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5103</v>
      </c>
      <c r="C52" s="37" t="s">
        <v>404</v>
      </c>
      <c r="D52" s="14">
        <v>1</v>
      </c>
      <c r="E52" s="21">
        <v>16.5</v>
      </c>
      <c r="F52" s="21">
        <f>MULTIPLY(D52, E52)</f>
      </c>
      <c r="G52" s="66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5039</v>
      </c>
      <c r="C53" s="37" t="s">
        <v>404</v>
      </c>
      <c r="D53" s="14">
        <v>2</v>
      </c>
      <c r="E53" s="21">
        <v>13.5</v>
      </c>
      <c r="F53" s="21">
        <f>MULTIPLY(D53, E53)</f>
      </c>
      <c r="G53" s="66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5046</v>
      </c>
      <c r="C54" s="37" t="s">
        <v>404</v>
      </c>
      <c r="D54" s="42"/>
      <c r="E54" s="21">
        <v>16.5</v>
      </c>
      <c r="F54" s="21">
        <f>MULTIPLY(D54, E54)</f>
      </c>
      <c r="G54" s="66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5104</v>
      </c>
      <c r="C55" s="37" t="s">
        <v>404</v>
      </c>
      <c r="D55" s="14">
        <v>1</v>
      </c>
      <c r="E55" s="21">
        <v>6.5</v>
      </c>
      <c r="F55" s="21">
        <f>MULTIPLY(D55, E55)</f>
      </c>
      <c r="G55" s="66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5105</v>
      </c>
      <c r="C56" s="37" t="s">
        <v>5098</v>
      </c>
      <c r="D56" s="14">
        <v>5</v>
      </c>
      <c r="E56" s="21">
        <v>15.5</v>
      </c>
      <c r="F56" s="21">
        <f>MULTIPLY(D56, E56)</f>
      </c>
      <c r="G56" s="66"/>
      <c r="H56" s="21">
        <f>SUM(F48:F56)</f>
      </c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>
        <v>43824</v>
      </c>
      <c r="B57" s="37" t="s">
        <v>5106</v>
      </c>
      <c r="C57" s="37" t="s">
        <v>5107</v>
      </c>
      <c r="D57" s="14">
        <v>2</v>
      </c>
      <c r="E57" s="21">
        <v>24.5</v>
      </c>
      <c r="F57" s="21">
        <f>MULTIPLY(D57, E57)</f>
      </c>
      <c r="G57" s="66"/>
      <c r="H57" s="21">
        <f>F57</f>
      </c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>
        <v>43826</v>
      </c>
      <c r="B58" s="37" t="s">
        <v>5108</v>
      </c>
      <c r="C58" s="37" t="s">
        <v>5109</v>
      </c>
      <c r="D58" s="14">
        <v>9</v>
      </c>
      <c r="E58" s="38"/>
      <c r="F58" s="38"/>
      <c r="G58" s="66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5110</v>
      </c>
      <c r="C59" s="37" t="s">
        <v>404</v>
      </c>
      <c r="D59" s="14">
        <v>2</v>
      </c>
      <c r="E59" s="21">
        <v>15.5</v>
      </c>
      <c r="F59" s="21">
        <f>MULTIPLY(D59, E59)</f>
      </c>
      <c r="G59" s="66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5090</v>
      </c>
      <c r="C60" s="37" t="s">
        <v>404</v>
      </c>
      <c r="D60" s="14">
        <v>4</v>
      </c>
      <c r="E60" s="21">
        <v>16.5</v>
      </c>
      <c r="F60" s="21">
        <f>MULTIPLY(D60, E60)</f>
      </c>
      <c r="G60" s="66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5111</v>
      </c>
      <c r="C61" s="37" t="s">
        <v>404</v>
      </c>
      <c r="D61" s="14">
        <v>1</v>
      </c>
      <c r="E61" s="21">
        <v>16.5</v>
      </c>
      <c r="F61" s="21">
        <f>MULTIPLY(D61, E61)</f>
      </c>
      <c r="G61" s="66"/>
      <c r="H61" s="39">
        <f>SUM(F58:F61)</f>
      </c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>
        <v>43829</v>
      </c>
      <c r="B62" s="37" t="s">
        <v>5112</v>
      </c>
      <c r="C62" s="37" t="s">
        <v>404</v>
      </c>
      <c r="D62" s="14">
        <v>4</v>
      </c>
      <c r="E62" s="21">
        <v>6.5</v>
      </c>
      <c r="F62" s="21">
        <f>MULTIPLY(D62, E62)</f>
      </c>
      <c r="G62" s="66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5049</v>
      </c>
      <c r="C63" s="37" t="s">
        <v>5113</v>
      </c>
      <c r="D63" s="14">
        <v>2</v>
      </c>
      <c r="E63" s="21">
        <v>24.5</v>
      </c>
      <c r="F63" s="21">
        <f>MULTIPLY(D63, E63)</f>
      </c>
      <c r="G63" s="66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5051</v>
      </c>
      <c r="C64" s="37" t="s">
        <v>1105</v>
      </c>
      <c r="D64" s="14">
        <v>1</v>
      </c>
      <c r="E64" s="21">
        <v>14.5</v>
      </c>
      <c r="F64" s="21">
        <f>MULTIPLY(D64, E64)</f>
      </c>
      <c r="G64" s="66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5090</v>
      </c>
      <c r="C65" s="37" t="s">
        <v>404</v>
      </c>
      <c r="D65" s="14">
        <v>2</v>
      </c>
      <c r="E65" s="21">
        <v>16.5</v>
      </c>
      <c r="F65" s="21">
        <f>MULTIPLY(D65, E65)</f>
      </c>
      <c r="G65" s="66"/>
      <c r="H65" s="21">
        <f>SUM(F62:F65)</f>
      </c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>
        <v>43835</v>
      </c>
      <c r="B66" s="37" t="s">
        <v>5038</v>
      </c>
      <c r="C66" s="37" t="s">
        <v>5114</v>
      </c>
      <c r="D66" s="14">
        <v>6</v>
      </c>
      <c r="E66" s="21">
        <v>24.5</v>
      </c>
      <c r="F66" s="21">
        <f>MULTIPLY(D66, E66)</f>
      </c>
      <c r="G66" s="66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5056</v>
      </c>
      <c r="C67" s="37" t="s">
        <v>5115</v>
      </c>
      <c r="D67" s="14">
        <v>4</v>
      </c>
      <c r="E67" s="21">
        <v>14.5</v>
      </c>
      <c r="F67" s="21">
        <f>MULTIPLY(D67, E67)</f>
      </c>
      <c r="G67" s="66"/>
      <c r="H67" s="21">
        <f>SUM(F66:F67)</f>
      </c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>
        <v>43836</v>
      </c>
      <c r="B68" s="37" t="s">
        <v>5038</v>
      </c>
      <c r="C68" s="37" t="s">
        <v>919</v>
      </c>
      <c r="D68" s="14">
        <v>4</v>
      </c>
      <c r="E68" s="21">
        <v>24.5</v>
      </c>
      <c r="F68" s="21">
        <f>MULTIPLY(D68, E68)</f>
      </c>
      <c r="G68" s="66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5061</v>
      </c>
      <c r="C69" s="37" t="s">
        <v>404</v>
      </c>
      <c r="D69" s="14">
        <v>2</v>
      </c>
      <c r="E69" s="21">
        <v>6.5</v>
      </c>
      <c r="F69" s="21">
        <f>MULTIPLY(D69, E69)</f>
      </c>
      <c r="G69" s="66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5116</v>
      </c>
      <c r="C70" s="37" t="s">
        <v>1999</v>
      </c>
      <c r="D70" s="14">
        <v>1</v>
      </c>
      <c r="E70" s="21">
        <v>13.5</v>
      </c>
      <c r="F70" s="21">
        <f>MULTIPLY(D70, E70)</f>
      </c>
      <c r="G70" s="66"/>
      <c r="H70" s="21">
        <f>sum(F68:F70)</f>
      </c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>
        <v>43840</v>
      </c>
      <c r="B71" s="37" t="s">
        <v>5061</v>
      </c>
      <c r="C71" s="37" t="s">
        <v>5021</v>
      </c>
      <c r="D71" s="14">
        <v>44</v>
      </c>
      <c r="E71" s="21">
        <v>6.5</v>
      </c>
      <c r="F71" s="21">
        <f>MULTIPLY(D71, E71)</f>
      </c>
      <c r="G71" s="66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5038</v>
      </c>
      <c r="C72" s="37" t="s">
        <v>5117</v>
      </c>
      <c r="D72" s="14">
        <v>5</v>
      </c>
      <c r="E72" s="21">
        <v>24.5</v>
      </c>
      <c r="F72" s="21">
        <f>MULTIPLY(D72, E72)</f>
      </c>
      <c r="G72" s="66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5056</v>
      </c>
      <c r="C73" s="37" t="s">
        <v>5118</v>
      </c>
      <c r="D73" s="14">
        <v>1</v>
      </c>
      <c r="E73" s="21">
        <v>14.5</v>
      </c>
      <c r="F73" s="21">
        <f>MULTIPLY(D73, E73)</f>
      </c>
      <c r="G73" s="66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5119</v>
      </c>
      <c r="C74" s="37" t="s">
        <v>4103</v>
      </c>
      <c r="D74" s="14">
        <v>1</v>
      </c>
      <c r="E74" s="21">
        <v>6.5</v>
      </c>
      <c r="F74" s="21">
        <f>MULTIPLY(D74, E74)</f>
      </c>
      <c r="G74" s="66"/>
      <c r="H74" s="21">
        <f>sum(F71:F74)</f>
      </c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>
        <v>43847</v>
      </c>
      <c r="B75" s="37" t="s">
        <v>5039</v>
      </c>
      <c r="C75" s="37" t="s">
        <v>1999</v>
      </c>
      <c r="D75" s="14">
        <v>1</v>
      </c>
      <c r="E75" s="21">
        <v>13.5</v>
      </c>
      <c r="F75" s="21">
        <f>MULTIPLY(D75, E75)</f>
      </c>
      <c r="G75" s="66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5120</v>
      </c>
      <c r="C76" s="37" t="s">
        <v>5121</v>
      </c>
      <c r="D76" s="14">
        <v>1</v>
      </c>
      <c r="E76" s="21">
        <v>24.5</v>
      </c>
      <c r="F76" s="21">
        <f>MULTIPLY(D76, E76)</f>
      </c>
      <c r="G76" s="66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5122</v>
      </c>
      <c r="C77" s="37" t="s">
        <v>5123</v>
      </c>
      <c r="D77" s="14">
        <v>3</v>
      </c>
      <c r="E77" s="21">
        <v>14.5</v>
      </c>
      <c r="F77" s="21">
        <f>MULTIPLY(D77, E77)</f>
      </c>
      <c r="G77" s="66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5124</v>
      </c>
      <c r="C78" s="37" t="s">
        <v>2214</v>
      </c>
      <c r="D78" s="14">
        <v>4</v>
      </c>
      <c r="E78" s="21">
        <v>6.5</v>
      </c>
      <c r="F78" s="21">
        <f>MULTIPLY(D78, E78)</f>
      </c>
      <c r="G78" s="66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5090</v>
      </c>
      <c r="C79" s="37" t="s">
        <v>5125</v>
      </c>
      <c r="D79" s="14">
        <v>1</v>
      </c>
      <c r="E79" s="21">
        <v>16.5</v>
      </c>
      <c r="F79" s="21">
        <f>MULTIPLY(D79, E79)</f>
      </c>
      <c r="G79" s="66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5126</v>
      </c>
      <c r="C80" s="37" t="s">
        <v>5127</v>
      </c>
      <c r="D80" s="14">
        <v>1</v>
      </c>
      <c r="E80" s="21">
        <v>24.99</v>
      </c>
      <c r="F80" s="38"/>
      <c r="G80" s="61">
        <f>multiply(D80, E80)</f>
      </c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5128</v>
      </c>
      <c r="C81" s="37" t="s">
        <v>5118</v>
      </c>
      <c r="D81" s="14">
        <v>1</v>
      </c>
      <c r="E81" s="21">
        <v>16.5</v>
      </c>
      <c r="F81" s="38"/>
      <c r="G81" s="61">
        <f>multiply(D81, E81)</f>
      </c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5042</v>
      </c>
      <c r="C82" s="37" t="s">
        <v>5129</v>
      </c>
      <c r="D82" s="14">
        <v>4</v>
      </c>
      <c r="E82" s="21">
        <v>6.5</v>
      </c>
      <c r="F82" s="38"/>
      <c r="G82" s="61">
        <f>multiply(D82, E82)</f>
      </c>
      <c r="H82" s="21">
        <f>SUM(F75:F82, G80:G82)</f>
      </c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>
        <v>43850</v>
      </c>
      <c r="B83" s="37" t="s">
        <v>5130</v>
      </c>
      <c r="C83" s="37" t="s">
        <v>1105</v>
      </c>
      <c r="D83" s="14">
        <v>3</v>
      </c>
      <c r="E83" s="21">
        <v>24.5</v>
      </c>
      <c r="F83" s="21">
        <f>MULTIPLY(D83, E83)</f>
      </c>
      <c r="G83" s="66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5131</v>
      </c>
      <c r="C84" s="37" t="s">
        <v>5107</v>
      </c>
      <c r="D84" s="14">
        <v>1</v>
      </c>
      <c r="E84" s="21">
        <v>14.5</v>
      </c>
      <c r="F84" s="21">
        <f>MULTIPLY(D84, E84)</f>
      </c>
      <c r="G84" s="66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5132</v>
      </c>
      <c r="C85" s="37" t="s">
        <v>342</v>
      </c>
      <c r="D85" s="14">
        <v>5</v>
      </c>
      <c r="E85" s="21">
        <v>10</v>
      </c>
      <c r="F85" s="21">
        <f>MULTIPLY(D85, E85)</f>
      </c>
      <c r="G85" s="66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5133</v>
      </c>
      <c r="C86" s="37" t="s">
        <v>404</v>
      </c>
      <c r="D86" s="14">
        <v>2</v>
      </c>
      <c r="E86" s="21">
        <v>16.5</v>
      </c>
      <c r="F86" s="21">
        <f>MULTIPLY(D86, E86)</f>
      </c>
      <c r="G86" s="66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5134</v>
      </c>
      <c r="C87" s="37" t="s">
        <v>5135</v>
      </c>
      <c r="D87" s="14">
        <v>5</v>
      </c>
      <c r="E87" s="21">
        <v>12.5</v>
      </c>
      <c r="F87" s="21">
        <f>MULTIPLY(D87, E87)</f>
      </c>
      <c r="G87" s="66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5134</v>
      </c>
      <c r="C88" s="37" t="s">
        <v>5136</v>
      </c>
      <c r="D88" s="14">
        <v>5</v>
      </c>
      <c r="E88" s="21">
        <v>12.5</v>
      </c>
      <c r="F88" s="38"/>
      <c r="G88" s="61">
        <f>multiply(D88, E88)</f>
      </c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5137</v>
      </c>
      <c r="C89" s="37" t="s">
        <v>404</v>
      </c>
      <c r="D89" s="14">
        <v>3</v>
      </c>
      <c r="E89" s="21">
        <v>13.5</v>
      </c>
      <c r="F89" s="21">
        <f>MULTIPLY(D89, E89)</f>
      </c>
      <c r="G89" s="66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 t="s">
        <v>5138</v>
      </c>
      <c r="C90" s="37" t="s">
        <v>5139</v>
      </c>
      <c r="D90" s="14">
        <v>4</v>
      </c>
      <c r="E90" s="21">
        <v>13.5</v>
      </c>
      <c r="F90" s="38"/>
      <c r="G90" s="61">
        <f>multiply(D90, E90)</f>
      </c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5140</v>
      </c>
      <c r="C91" s="37" t="s">
        <v>5141</v>
      </c>
      <c r="D91" s="14">
        <v>1</v>
      </c>
      <c r="E91" s="21">
        <v>14.5</v>
      </c>
      <c r="F91" s="21">
        <f>MULTIPLY(D91, E91)</f>
      </c>
      <c r="G91" s="66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5042</v>
      </c>
      <c r="C92" s="37" t="s">
        <v>5136</v>
      </c>
      <c r="D92" s="14">
        <v>1</v>
      </c>
      <c r="E92" s="21">
        <v>6.5</v>
      </c>
      <c r="F92" s="38"/>
      <c r="G92" s="61">
        <f>multiply(D92, E92)</f>
      </c>
      <c r="H92" s="21">
        <f>sum(F83:F92, G83:G92)</f>
      </c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>
        <v>43854</v>
      </c>
      <c r="B93" s="37" t="s">
        <v>5049</v>
      </c>
      <c r="C93" s="37" t="s">
        <v>5142</v>
      </c>
      <c r="D93" s="14">
        <v>1</v>
      </c>
      <c r="E93" s="21">
        <v>24.5</v>
      </c>
      <c r="F93" s="21">
        <f>MULTIPLY(D93, E93)</f>
      </c>
      <c r="G93" s="66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5051</v>
      </c>
      <c r="C94" s="37" t="s">
        <v>1105</v>
      </c>
      <c r="D94" s="14">
        <v>1</v>
      </c>
      <c r="E94" s="21">
        <v>14.5</v>
      </c>
      <c r="F94" s="21">
        <f>MULTIPLY(D94, E94)</f>
      </c>
      <c r="G94" s="66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 t="s">
        <v>5132</v>
      </c>
      <c r="C95" s="37" t="s">
        <v>5143</v>
      </c>
      <c r="D95" s="14">
        <v>34</v>
      </c>
      <c r="E95" s="21">
        <v>10</v>
      </c>
      <c r="F95" s="21">
        <f>MULTIPLY(D95, E95)</f>
      </c>
      <c r="G95" s="66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5042</v>
      </c>
      <c r="C96" s="37" t="s">
        <v>5144</v>
      </c>
      <c r="D96" s="14">
        <v>1</v>
      </c>
      <c r="E96" s="21">
        <v>6.5</v>
      </c>
      <c r="F96" s="38"/>
      <c r="G96" s="61">
        <f>multiply(D96, E96)</f>
      </c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5145</v>
      </c>
      <c r="C97" s="37" t="s">
        <v>5146</v>
      </c>
      <c r="D97" s="14">
        <v>3</v>
      </c>
      <c r="E97" s="21">
        <v>6.5</v>
      </c>
      <c r="F97" s="21">
        <f>MULTIPLY(D97, E97)</f>
      </c>
      <c r="G97" s="66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5068</v>
      </c>
      <c r="C98" s="37" t="s">
        <v>5147</v>
      </c>
      <c r="D98" s="14">
        <v>5</v>
      </c>
      <c r="E98" s="21">
        <v>7.5</v>
      </c>
      <c r="F98" s="21">
        <f>MULTIPLY(D98, E98)</f>
      </c>
      <c r="G98" s="66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5148</v>
      </c>
      <c r="C99" s="37" t="s">
        <v>5149</v>
      </c>
      <c r="D99" s="14">
        <v>4</v>
      </c>
      <c r="E99" s="21">
        <v>8.5</v>
      </c>
      <c r="F99" s="21">
        <f>MULTIPLY(D99, E99)</f>
      </c>
      <c r="G99" s="66"/>
      <c r="H99" s="21">
        <f>sum(F93:F99, G93:G99)</f>
      </c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43868</v>
      </c>
      <c r="B100" s="37" t="s">
        <v>5150</v>
      </c>
      <c r="C100" s="37" t="s">
        <v>5151</v>
      </c>
      <c r="D100" s="14">
        <v>3</v>
      </c>
      <c r="E100" s="21">
        <v>24.5</v>
      </c>
      <c r="F100" s="21">
        <f>MULTIPLY(D100, E100)</f>
      </c>
      <c r="G100" s="66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5152</v>
      </c>
      <c r="C101" s="37" t="s">
        <v>2984</v>
      </c>
      <c r="D101" s="14">
        <v>1</v>
      </c>
      <c r="E101" s="21">
        <v>16.5</v>
      </c>
      <c r="F101" s="38"/>
      <c r="G101" s="61">
        <f>multiply(D101, E101)</f>
      </c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5153</v>
      </c>
      <c r="C102" s="37" t="s">
        <v>5154</v>
      </c>
      <c r="D102" s="14">
        <v>2</v>
      </c>
      <c r="E102" s="21">
        <v>6.5</v>
      </c>
      <c r="F102" s="21">
        <f>MULTIPLY(D102, E102)</f>
      </c>
      <c r="G102" s="66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5155</v>
      </c>
      <c r="C103" s="37"/>
      <c r="D103" s="14">
        <v>1</v>
      </c>
      <c r="E103" s="21">
        <v>14.5</v>
      </c>
      <c r="F103" s="21">
        <f>MULTIPLY(D103, E103)</f>
      </c>
      <c r="G103" s="66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5156</v>
      </c>
      <c r="C104" s="37"/>
      <c r="D104" s="14">
        <v>2</v>
      </c>
      <c r="E104" s="21">
        <v>6.5</v>
      </c>
      <c r="F104" s="21">
        <f>MULTIPLY(D104, E104)</f>
      </c>
      <c r="G104" s="66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5157</v>
      </c>
      <c r="C105" s="37" t="s">
        <v>5158</v>
      </c>
      <c r="D105" s="14">
        <v>2</v>
      </c>
      <c r="E105" s="21">
        <v>14.5</v>
      </c>
      <c r="F105" s="21">
        <f>MULTIPLY(D105, E105)</f>
      </c>
      <c r="G105" s="66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 t="s">
        <v>5159</v>
      </c>
      <c r="C106" s="37" t="s">
        <v>5160</v>
      </c>
      <c r="D106" s="14">
        <v>3</v>
      </c>
      <c r="E106" s="21">
        <v>13.5</v>
      </c>
      <c r="F106" s="21">
        <f>MULTIPLY(D106, E106)</f>
      </c>
      <c r="G106" s="66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5161</v>
      </c>
      <c r="C107" s="37" t="s">
        <v>5160</v>
      </c>
      <c r="D107" s="14">
        <v>1</v>
      </c>
      <c r="E107" s="21">
        <v>14.5</v>
      </c>
      <c r="F107" s="21">
        <f>MULTIPLY(D107, E107)</f>
      </c>
      <c r="G107" s="66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5162</v>
      </c>
      <c r="C108" s="37" t="s">
        <v>5163</v>
      </c>
      <c r="D108" s="14">
        <v>1</v>
      </c>
      <c r="E108" s="21">
        <v>13.5</v>
      </c>
      <c r="F108" s="21">
        <f>MULTIPLY(D108, E108)</f>
      </c>
      <c r="G108" s="66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 t="s">
        <v>3858</v>
      </c>
      <c r="C109" s="37" t="s">
        <v>5164</v>
      </c>
      <c r="D109" s="14">
        <v>1</v>
      </c>
      <c r="E109" s="21">
        <v>1.75</v>
      </c>
      <c r="F109" s="21">
        <f>MULTIPLY(D109, E109)</f>
      </c>
      <c r="G109" s="66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 t="s">
        <v>5165</v>
      </c>
      <c r="C110" s="37" t="s">
        <v>5166</v>
      </c>
      <c r="D110" s="14">
        <v>46</v>
      </c>
      <c r="E110" s="21">
        <v>18.5</v>
      </c>
      <c r="F110" s="21">
        <f>MULTIPLY(D110, E110)</f>
      </c>
      <c r="G110" s="66"/>
      <c r="H110" s="21">
        <f>sum(F100:G110)</f>
      </c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>
        <v>43877</v>
      </c>
      <c r="B111" s="37" t="s">
        <v>5167</v>
      </c>
      <c r="C111" s="37" t="s">
        <v>5168</v>
      </c>
      <c r="D111" s="14">
        <v>3</v>
      </c>
      <c r="E111" s="21">
        <v>24.5</v>
      </c>
      <c r="F111" s="21">
        <f>MULTIPLY(D111, E111)</f>
      </c>
      <c r="G111" s="66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 t="s">
        <v>5165</v>
      </c>
      <c r="C112" s="37" t="s">
        <v>404</v>
      </c>
      <c r="D112" s="14">
        <v>1</v>
      </c>
      <c r="E112" s="21">
        <v>18.5</v>
      </c>
      <c r="F112" s="21">
        <f>MULTIPLY(D112, E112)</f>
      </c>
      <c r="G112" s="66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 t="s">
        <v>5169</v>
      </c>
      <c r="C113" s="37" t="s">
        <v>404</v>
      </c>
      <c r="D113" s="14">
        <v>10</v>
      </c>
      <c r="E113" s="21">
        <v>6.5</v>
      </c>
      <c r="F113" s="21">
        <f>MULTIPLY(D113, E113)</f>
      </c>
      <c r="G113" s="66"/>
      <c r="H113" s="21">
        <f>sum(F111:F113)</f>
      </c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>
        <v>43882</v>
      </c>
      <c r="B114" s="37" t="s">
        <v>5074</v>
      </c>
      <c r="C114" s="37" t="s">
        <v>342</v>
      </c>
      <c r="D114" s="14">
        <v>4</v>
      </c>
      <c r="E114" s="21">
        <v>24.5</v>
      </c>
      <c r="F114" s="21">
        <f>MULTIPLY(D114, E114)</f>
      </c>
      <c r="G114" s="66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 t="s">
        <v>5124</v>
      </c>
      <c r="C115" s="37" t="s">
        <v>5170</v>
      </c>
      <c r="D115" s="14">
        <v>2</v>
      </c>
      <c r="E115" s="21">
        <v>6.5</v>
      </c>
      <c r="F115" s="21">
        <f>MULTIPLY(D115, E115)</f>
      </c>
      <c r="G115" s="66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 t="s">
        <v>5171</v>
      </c>
      <c r="C116" s="37" t="s">
        <v>5172</v>
      </c>
      <c r="D116" s="14">
        <v>1</v>
      </c>
      <c r="E116" s="21">
        <v>59.5</v>
      </c>
      <c r="F116" s="21">
        <f>MULTIPLY(D116, E116)</f>
      </c>
      <c r="G116" s="66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 t="s">
        <v>5173</v>
      </c>
      <c r="C117" s="37" t="s">
        <v>5172</v>
      </c>
      <c r="D117" s="14">
        <v>1</v>
      </c>
      <c r="E117" s="21">
        <v>14.5</v>
      </c>
      <c r="F117" s="21">
        <f>MULTIPLY(D117, E117)</f>
      </c>
      <c r="G117" s="66"/>
      <c r="H117" s="21">
        <f>sum(F114:G117)</f>
      </c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>
        <v>43895</v>
      </c>
      <c r="B118" s="37" t="s">
        <v>5038</v>
      </c>
      <c r="C118" s="37" t="s">
        <v>1105</v>
      </c>
      <c r="D118" s="14">
        <v>6</v>
      </c>
      <c r="E118" s="21">
        <v>24.5</v>
      </c>
      <c r="F118" s="21">
        <f>MULTIPLY(D118, E118)</f>
      </c>
      <c r="G118" s="66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 t="s">
        <v>5174</v>
      </c>
      <c r="C119" s="37" t="s">
        <v>5172</v>
      </c>
      <c r="D119" s="14">
        <v>1</v>
      </c>
      <c r="E119" s="21">
        <v>12.5</v>
      </c>
      <c r="F119" s="21">
        <f>MULTIPLY(D119, E119)</f>
      </c>
      <c r="G119" s="66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 t="s">
        <v>5175</v>
      </c>
      <c r="C120" s="37" t="s">
        <v>5091</v>
      </c>
      <c r="D120" s="14">
        <v>2</v>
      </c>
      <c r="E120" s="21">
        <v>12.5</v>
      </c>
      <c r="F120" s="21">
        <f>MULTIPLY(D120, E120)</f>
      </c>
      <c r="G120" s="66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 t="s">
        <v>3858</v>
      </c>
      <c r="C121" s="37" t="s">
        <v>5176</v>
      </c>
      <c r="D121" s="14">
        <v>12</v>
      </c>
      <c r="E121" s="21">
        <v>1.95</v>
      </c>
      <c r="F121" s="21">
        <f>MULTIPLY(D121, E121)</f>
      </c>
      <c r="G121" s="66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 t="s">
        <v>5177</v>
      </c>
      <c r="C122" s="37" t="s">
        <v>5176</v>
      </c>
      <c r="D122" s="14">
        <v>1</v>
      </c>
      <c r="E122" s="21">
        <v>7.5</v>
      </c>
      <c r="F122" s="21">
        <f>MULTIPLY(D122, E122)</f>
      </c>
      <c r="G122" s="66"/>
      <c r="H122" s="21">
        <f>sum(F118:F122)</f>
      </c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44010</v>
      </c>
      <c r="B123" s="37" t="s">
        <v>5178</v>
      </c>
      <c r="C123" s="37" t="s">
        <v>5179</v>
      </c>
      <c r="D123" s="14">
        <v>8</v>
      </c>
      <c r="E123" s="21">
        <v>24.5</v>
      </c>
      <c r="F123" s="21">
        <f>MULTIPLY(D123, E123)</f>
      </c>
      <c r="G123" s="66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 t="s">
        <v>5180</v>
      </c>
      <c r="C124" s="37" t="s">
        <v>5181</v>
      </c>
      <c r="D124" s="14">
        <v>2</v>
      </c>
      <c r="E124" s="21">
        <v>12.5</v>
      </c>
      <c r="F124" s="21">
        <f>MULTIPLY(D124, E124)</f>
      </c>
      <c r="G124" s="66"/>
      <c r="H124" s="21">
        <f>sum(F123:F124)</f>
      </c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>
        <v>44101</v>
      </c>
      <c r="B125" s="37" t="s">
        <v>5178</v>
      </c>
      <c r="C125" s="37" t="s">
        <v>5107</v>
      </c>
      <c r="D125" s="14">
        <v>3</v>
      </c>
      <c r="E125" s="21">
        <v>24.5</v>
      </c>
      <c r="F125" s="21">
        <f>MULTIPLY(D125, E125)</f>
      </c>
      <c r="G125" s="66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 t="s">
        <v>5182</v>
      </c>
      <c r="C126" s="37" t="s">
        <v>1105</v>
      </c>
      <c r="D126" s="14">
        <v>2</v>
      </c>
      <c r="E126" s="21">
        <v>14.5</v>
      </c>
      <c r="F126" s="21">
        <f>MULTIPLY(D126, E126)</f>
      </c>
      <c r="G126" s="66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 t="s">
        <v>5183</v>
      </c>
      <c r="C127" s="37" t="s">
        <v>5184</v>
      </c>
      <c r="D127" s="14">
        <v>1</v>
      </c>
      <c r="E127" s="21">
        <v>6.5</v>
      </c>
      <c r="F127" s="21">
        <f>MULTIPLY(D127, E127)</f>
      </c>
      <c r="G127" s="66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 t="s">
        <v>5185</v>
      </c>
      <c r="C128" s="37" t="s">
        <v>5186</v>
      </c>
      <c r="D128" s="14">
        <v>1</v>
      </c>
      <c r="E128" s="21">
        <v>12.5</v>
      </c>
      <c r="F128" s="21">
        <f>MULTIPLY(D128, E128)</f>
      </c>
      <c r="G128" s="66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 t="s">
        <v>1350</v>
      </c>
      <c r="C129" s="37" t="s">
        <v>5187</v>
      </c>
      <c r="D129" s="14">
        <v>1</v>
      </c>
      <c r="E129" s="21">
        <v>7.5</v>
      </c>
      <c r="F129" s="21">
        <f>MULTIPLY(D129, E129)</f>
      </c>
      <c r="G129" s="66"/>
      <c r="H129" s="21">
        <f>sum(F125:F129)</f>
      </c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>
        <v>44106</v>
      </c>
      <c r="B130" s="37" t="s">
        <v>5178</v>
      </c>
      <c r="C130" s="37" t="s">
        <v>5107</v>
      </c>
      <c r="D130" s="14">
        <v>4</v>
      </c>
      <c r="E130" s="21">
        <v>24.5</v>
      </c>
      <c r="F130" s="21">
        <f>MULTIPLY(D130, E130)</f>
      </c>
      <c r="G130" s="66"/>
      <c r="H130" s="21">
        <f>F130</f>
      </c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>
        <v>44117</v>
      </c>
      <c r="B131" s="37" t="s">
        <v>5188</v>
      </c>
      <c r="C131" s="37"/>
      <c r="D131" s="14">
        <v>4</v>
      </c>
      <c r="E131" s="21">
        <v>15.5</v>
      </c>
      <c r="F131" s="21">
        <f>MULTIPLY(D131, E131)</f>
      </c>
      <c r="G131" s="66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 t="s">
        <v>5162</v>
      </c>
      <c r="C132" s="37"/>
      <c r="D132" s="14">
        <v>1</v>
      </c>
      <c r="E132" s="21">
        <v>13.5</v>
      </c>
      <c r="F132" s="21">
        <f>MULTIPLY(D132, E132)</f>
      </c>
      <c r="G132" s="66"/>
      <c r="H132" s="21">
        <f>sum(F131:F132)</f>
      </c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>
        <v>44184</v>
      </c>
      <c r="B133" s="37" t="s">
        <v>5130</v>
      </c>
      <c r="C133" s="37" t="s">
        <v>5189</v>
      </c>
      <c r="D133" s="14">
        <v>3</v>
      </c>
      <c r="E133" s="21">
        <v>24.5</v>
      </c>
      <c r="F133" s="21">
        <f>MULTIPLY(D133, E133)</f>
      </c>
      <c r="G133" s="66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 t="s">
        <v>5190</v>
      </c>
      <c r="C134" s="37" t="s">
        <v>404</v>
      </c>
      <c r="D134" s="14">
        <v>1</v>
      </c>
      <c r="E134" s="21">
        <v>14.5</v>
      </c>
      <c r="F134" s="21">
        <f>MULTIPLY(D134, E134)</f>
      </c>
      <c r="G134" s="66"/>
      <c r="H134" s="21">
        <f>sum(F133:F134)</f>
      </c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>
        <v>44189</v>
      </c>
      <c r="B135" s="37" t="s">
        <v>5191</v>
      </c>
      <c r="C135" s="37" t="s">
        <v>5192</v>
      </c>
      <c r="D135" s="14">
        <v>2</v>
      </c>
      <c r="E135" s="21">
        <v>24.5</v>
      </c>
      <c r="F135" s="21">
        <f>MULTIPLY(D135, E135)</f>
      </c>
      <c r="G135" s="66"/>
      <c r="H135" s="21">
        <f>F135</f>
      </c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36">
        <v>44201</v>
      </c>
      <c r="B136" s="37" t="s">
        <v>5191</v>
      </c>
      <c r="C136" s="37" t="s">
        <v>5118</v>
      </c>
      <c r="D136" s="14">
        <v>2</v>
      </c>
      <c r="E136" s="21">
        <v>24.5</v>
      </c>
      <c r="F136" s="21">
        <f>MULTIPLY(D136, E136)</f>
      </c>
      <c r="G136" s="118"/>
      <c r="H136" s="21">
        <f>F136</f>
      </c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36">
        <v>44203</v>
      </c>
      <c r="B137" s="37" t="s">
        <v>5191</v>
      </c>
      <c r="C137" s="37" t="s">
        <v>5118</v>
      </c>
      <c r="D137" s="14">
        <v>3</v>
      </c>
      <c r="E137" s="21">
        <v>24.5</v>
      </c>
      <c r="F137" s="21">
        <f>MULTIPLY(D137, E137)</f>
      </c>
      <c r="G137" s="66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 t="s">
        <v>5193</v>
      </c>
      <c r="C138" s="37" t="s">
        <v>5194</v>
      </c>
      <c r="D138" s="14">
        <v>1</v>
      </c>
      <c r="E138" s="21">
        <v>13.5</v>
      </c>
      <c r="F138" s="21">
        <f>MULTIPLY(D138, E138)</f>
      </c>
      <c r="G138" s="66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 t="s">
        <v>5195</v>
      </c>
      <c r="C139" s="37" t="s">
        <v>5194</v>
      </c>
      <c r="D139" s="14">
        <v>1</v>
      </c>
      <c r="E139" s="21">
        <v>13.5</v>
      </c>
      <c r="F139" s="21">
        <f>MULTIPLY(D139, E139)</f>
      </c>
      <c r="G139" s="66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 t="s">
        <v>5188</v>
      </c>
      <c r="C140" s="37" t="s">
        <v>5194</v>
      </c>
      <c r="D140" s="14">
        <v>1</v>
      </c>
      <c r="E140" s="21">
        <v>15.5</v>
      </c>
      <c r="F140" s="21">
        <f>MULTIPLY(D140, E140)</f>
      </c>
      <c r="G140" s="66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 t="s">
        <v>5053</v>
      </c>
      <c r="C141" s="37" t="s">
        <v>5194</v>
      </c>
      <c r="D141" s="14">
        <v>1</v>
      </c>
      <c r="E141" s="21">
        <v>12.5</v>
      </c>
      <c r="F141" s="21">
        <f>MULTIPLY(D141, E141)</f>
      </c>
      <c r="G141" s="66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 t="s">
        <v>5196</v>
      </c>
      <c r="C142" s="37" t="s">
        <v>5197</v>
      </c>
      <c r="D142" s="14">
        <v>3</v>
      </c>
      <c r="E142" s="21">
        <v>14.5</v>
      </c>
      <c r="F142" s="21">
        <f>MULTIPLY(D142, E142)</f>
      </c>
      <c r="G142" s="66"/>
      <c r="H142" s="21">
        <f>sum(F138:F142)</f>
      </c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>
        <v>44206</v>
      </c>
      <c r="B143" s="37" t="s">
        <v>5191</v>
      </c>
      <c r="C143" s="37" t="s">
        <v>5198</v>
      </c>
      <c r="D143" s="14">
        <v>18</v>
      </c>
      <c r="E143" s="21">
        <v>24.5</v>
      </c>
      <c r="F143" s="21">
        <f>MULTIPLY(D143, E143)</f>
      </c>
      <c r="G143" s="66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 t="s">
        <v>5183</v>
      </c>
      <c r="C144" s="37" t="s">
        <v>370</v>
      </c>
      <c r="D144" s="14">
        <v>1</v>
      </c>
      <c r="E144" s="21">
        <v>6.5</v>
      </c>
      <c r="F144" s="21">
        <f>MULTIPLY(D144, E144)</f>
      </c>
      <c r="G144" s="66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 t="s">
        <v>2749</v>
      </c>
      <c r="C145" s="37" t="s">
        <v>5199</v>
      </c>
      <c r="D145" s="14">
        <v>1</v>
      </c>
      <c r="E145" s="21">
        <v>14.5</v>
      </c>
      <c r="F145" s="21">
        <f>MULTIPLY(D145, E145)</f>
      </c>
      <c r="G145" s="66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 t="s">
        <v>5200</v>
      </c>
      <c r="C146" s="37" t="s">
        <v>5197</v>
      </c>
      <c r="D146" s="14">
        <v>7</v>
      </c>
      <c r="E146" s="21">
        <v>5.5</v>
      </c>
      <c r="F146" s="21">
        <f>MULTIPLY(D146, E146)</f>
      </c>
      <c r="G146" s="66"/>
      <c r="H146" s="21">
        <f>sum(F143:F146)</f>
      </c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66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66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66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66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66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66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66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66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66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66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66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66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66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66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66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66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66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66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66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66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66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66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66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66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66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66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66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66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66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66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66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66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66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66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66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66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66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66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66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66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66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66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66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66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66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66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66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66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66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66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66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66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66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66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66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66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66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66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66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66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66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66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66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66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66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66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66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66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66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66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66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66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66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66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66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66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66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66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66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66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66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66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66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66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66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66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66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66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66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66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66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66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66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66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66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66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66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66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66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66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66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66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66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66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66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66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66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66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66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66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66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66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66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66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66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66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66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66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66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66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66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66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66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66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66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66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66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66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66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66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66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66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66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66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66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66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66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66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66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66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66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66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66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66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66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66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66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66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66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66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66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66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66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66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66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66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66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66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66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66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66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66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66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66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66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66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66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66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66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66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66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66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66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66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66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66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66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66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66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66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66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66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66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66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66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66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66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66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66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66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66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66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66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66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66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66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66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66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66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66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66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66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66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66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66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66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66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66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66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66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66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66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66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66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66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66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66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66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66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66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66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66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66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66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66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66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66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66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66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66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66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66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66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66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66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66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66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66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66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66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66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66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66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66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66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66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66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66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66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66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66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66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66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66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66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66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66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66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66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66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66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66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66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66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66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66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66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66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66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66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66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66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66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66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66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66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66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66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66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66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66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66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66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66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66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66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66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66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66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66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66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66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66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66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66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66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66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66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66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66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66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66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66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66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66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66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66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66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66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66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66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66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66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66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66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66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66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66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66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66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66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66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66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66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66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66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66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66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66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66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66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66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66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66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66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66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66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66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66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66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66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66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66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66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66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66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66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66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66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66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66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66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66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66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66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66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66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66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66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66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66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66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66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66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66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66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66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66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66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66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66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66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66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66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66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66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66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66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66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66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66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66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66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66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66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66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66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66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66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66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66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66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66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66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66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66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66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66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66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66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66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66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66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66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66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66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66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66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66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66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66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66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66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66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66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66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66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66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66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66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66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66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66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66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66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66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66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66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66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66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66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66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66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66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66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66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66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66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66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66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66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66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66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66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66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66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66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66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66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66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66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66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66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66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66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66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66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66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66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66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66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66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66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66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66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66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66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66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66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66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66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66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66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66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66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66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66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66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66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66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66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66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66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66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66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66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66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66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66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66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66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66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66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66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66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66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66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66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66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66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66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66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66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66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66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66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66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66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66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66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66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66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66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66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66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66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66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66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66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66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66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66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66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66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66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66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66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66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66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66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66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66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66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66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66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66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66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66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66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66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66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66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66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66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66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66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66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66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66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66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66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66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66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66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66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66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66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66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66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66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66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66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66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66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66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66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66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66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66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66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66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66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66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66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66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66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66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66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66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66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66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66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66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66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66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66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66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66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66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66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66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66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66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66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66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66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66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66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66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66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66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66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66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66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66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66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66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66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66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66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66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66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66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66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66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66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66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66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66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66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66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66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66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66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66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66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66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66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66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66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66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66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66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66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66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66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66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66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66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66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66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66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66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66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66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66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66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66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66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66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66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66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66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66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66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66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66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66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66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66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66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66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66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66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66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66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66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66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66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66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66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66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66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66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66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66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66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66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66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66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66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66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66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66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66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66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66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66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66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66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66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66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66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66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66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66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66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66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66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66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66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66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66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66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66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66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66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66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66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66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66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66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66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66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66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66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66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66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66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66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66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66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66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66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66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66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66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66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66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66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66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66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66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66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66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66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66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66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66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66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66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66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66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66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66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66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66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66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66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66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66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66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66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66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66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66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66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66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66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66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66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66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66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66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66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66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66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66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66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66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66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66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66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66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66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66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66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66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66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66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66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66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66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66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66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66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66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66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66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66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66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66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66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66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66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66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66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66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66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66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66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66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66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66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66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66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66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66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66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66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66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66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66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66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66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66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66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66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66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66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66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66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66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66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66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66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66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66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66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66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66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66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66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66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66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66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66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66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66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66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66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66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66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66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66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66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66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66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66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66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66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47" width="9.005" customWidth="1" bestFit="1"/>
    <col min="2" max="2" style="48" width="25.290714285714284" customWidth="1" bestFit="1"/>
    <col min="3" max="3" style="48" width="24.433571428571426" customWidth="1" bestFit="1"/>
    <col min="4" max="4" style="29" width="12.290714285714287" customWidth="1" bestFit="1"/>
    <col min="5" max="5" style="49" width="13.576428571428572" customWidth="1" bestFit="1"/>
    <col min="6" max="6" style="49" width="12.290714285714287" customWidth="1" bestFit="1"/>
    <col min="7" max="7" style="49" width="12.43357142857143" customWidth="1" bestFit="1"/>
    <col min="8" max="8" style="49" width="7.862142857142857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4973</v>
      </c>
      <c r="E1" s="33" t="s">
        <v>4</v>
      </c>
      <c r="F1" s="33" t="s">
        <v>5</v>
      </c>
      <c r="G1" s="33" t="s">
        <v>4974</v>
      </c>
      <c r="H1" s="33" t="s">
        <v>7</v>
      </c>
      <c r="I1" s="34" t="s">
        <v>8</v>
      </c>
      <c r="J1" s="65" t="s">
        <v>9</v>
      </c>
      <c r="K1" s="7" t="s">
        <v>3755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43800</v>
      </c>
      <c r="B2" s="37" t="s">
        <v>4975</v>
      </c>
      <c r="C2" s="37" t="s">
        <v>404</v>
      </c>
      <c r="D2" s="14">
        <v>5</v>
      </c>
      <c r="E2" s="21">
        <v>2.49</v>
      </c>
      <c r="F2" s="21">
        <f>MULTIPLY(D2, E2)</f>
      </c>
      <c r="G2" s="38"/>
      <c r="H2" s="38"/>
      <c r="I2" s="39">
        <f>Round(AVERAGE(H2:H1004), 2)</f>
      </c>
      <c r="J2" s="60">
        <f>round(SUM(G2:G1004), 2)</f>
      </c>
      <c r="K2" s="14">
        <f>(round(sum(D2:D1004), 1))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4976</v>
      </c>
      <c r="C3" s="37" t="s">
        <v>404</v>
      </c>
      <c r="D3" s="14">
        <v>6</v>
      </c>
      <c r="E3" s="21">
        <v>3.49</v>
      </c>
      <c r="F3" s="21">
        <f>MULTIPLY(D3, E3)</f>
      </c>
      <c r="G3" s="38"/>
      <c r="H3" s="38"/>
      <c r="I3" s="34" t="s">
        <v>13</v>
      </c>
      <c r="J3" s="21">
        <f>SUM(F2:F1004)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4977</v>
      </c>
      <c r="C4" s="37" t="s">
        <v>404</v>
      </c>
      <c r="D4" s="14">
        <v>4</v>
      </c>
      <c r="E4" s="21">
        <v>3.49</v>
      </c>
      <c r="F4" s="21">
        <f>MULTIPLY(D4, E4)</f>
      </c>
      <c r="G4" s="38"/>
      <c r="H4" s="38"/>
      <c r="I4" s="39">
        <f>Round(MAX(H2:H1004), 2)</f>
      </c>
      <c r="J4" s="43">
        <f>round(SUM(H2:H1004), 2)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4978</v>
      </c>
      <c r="C5" s="37" t="s">
        <v>513</v>
      </c>
      <c r="D5" s="14">
        <v>1</v>
      </c>
      <c r="E5" s="21">
        <v>1.99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4979</v>
      </c>
      <c r="C6" s="37" t="s">
        <v>513</v>
      </c>
      <c r="D6" s="14">
        <v>1</v>
      </c>
      <c r="E6" s="21">
        <v>0.39</v>
      </c>
      <c r="F6" s="21">
        <f>MULTIPLY(D6, E6)</f>
      </c>
      <c r="G6" s="38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4980</v>
      </c>
      <c r="C7" s="37" t="s">
        <v>404</v>
      </c>
      <c r="D7" s="14">
        <v>1</v>
      </c>
      <c r="E7" s="21">
        <v>0.99</v>
      </c>
      <c r="F7" s="21">
        <f>MULTIPLY(D7, E7)</f>
      </c>
      <c r="G7" s="38"/>
      <c r="H7" s="21">
        <f>SUM( F2:F7)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>
        <v>43802</v>
      </c>
      <c r="B8" s="37" t="s">
        <v>4981</v>
      </c>
      <c r="C8" s="37" t="s">
        <v>404</v>
      </c>
      <c r="D8" s="14">
        <v>116</v>
      </c>
      <c r="E8" s="21">
        <v>1.99</v>
      </c>
      <c r="F8" s="38"/>
      <c r="G8" s="61">
        <f>MULTIPLY(D8, E8)</f>
      </c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4982</v>
      </c>
      <c r="C9" s="37" t="s">
        <v>404</v>
      </c>
      <c r="D9" s="14">
        <v>16</v>
      </c>
      <c r="E9" s="21">
        <v>1.29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4983</v>
      </c>
      <c r="C10" s="37" t="s">
        <v>4984</v>
      </c>
      <c r="D10" s="14">
        <v>3</v>
      </c>
      <c r="E10" s="21">
        <v>1.49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37" t="s">
        <v>4985</v>
      </c>
      <c r="C11" s="37" t="s">
        <v>404</v>
      </c>
      <c r="D11" s="14">
        <v>4</v>
      </c>
      <c r="E11" s="21">
        <v>2.49</v>
      </c>
      <c r="F11" s="21">
        <f>MULTIPLY(D11, E11)</f>
      </c>
      <c r="G11" s="38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4986</v>
      </c>
      <c r="C12" s="37" t="s">
        <v>404</v>
      </c>
      <c r="D12" s="14">
        <v>17</v>
      </c>
      <c r="E12" s="21">
        <v>1.29</v>
      </c>
      <c r="F12" s="21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4987</v>
      </c>
      <c r="C13" s="37" t="s">
        <v>404</v>
      </c>
      <c r="D13" s="14">
        <v>4</v>
      </c>
      <c r="E13" s="21">
        <v>5.29</v>
      </c>
      <c r="F13" s="21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4988</v>
      </c>
      <c r="C14" s="37" t="s">
        <v>513</v>
      </c>
      <c r="D14" s="14">
        <v>12</v>
      </c>
      <c r="E14" s="21">
        <v>0.39</v>
      </c>
      <c r="F14" s="38"/>
      <c r="G14" s="61">
        <f>MULTIPLY(D14, E14)</f>
      </c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4989</v>
      </c>
      <c r="C15" s="37" t="s">
        <v>404</v>
      </c>
      <c r="D15" s="14">
        <v>5</v>
      </c>
      <c r="E15" s="21">
        <v>2.5</v>
      </c>
      <c r="F15" s="21">
        <f>MULTIPLY(D15, E15)</f>
      </c>
      <c r="G15" s="66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4990</v>
      </c>
      <c r="C16" s="37" t="s">
        <v>404</v>
      </c>
      <c r="D16" s="14">
        <v>4</v>
      </c>
      <c r="E16" s="21">
        <v>0.99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4991</v>
      </c>
      <c r="C17" s="37" t="s">
        <v>404</v>
      </c>
      <c r="D17" s="14">
        <v>6</v>
      </c>
      <c r="E17" s="21">
        <v>3.49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4992</v>
      </c>
      <c r="C18" s="37" t="s">
        <v>404</v>
      </c>
      <c r="D18" s="14">
        <v>4</v>
      </c>
      <c r="E18" s="21">
        <v>2.49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4993</v>
      </c>
      <c r="C19" s="37" t="s">
        <v>404</v>
      </c>
      <c r="D19" s="14">
        <v>3</v>
      </c>
      <c r="E19" s="21">
        <v>1.49</v>
      </c>
      <c r="F19" s="21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4994</v>
      </c>
      <c r="C20" s="37" t="s">
        <v>404</v>
      </c>
      <c r="D20" s="14">
        <v>2</v>
      </c>
      <c r="E20" s="21">
        <v>3.49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4995</v>
      </c>
      <c r="C21" s="37" t="s">
        <v>404</v>
      </c>
      <c r="D21" s="39">
        <v>6.67</v>
      </c>
      <c r="E21" s="21">
        <v>1.49</v>
      </c>
      <c r="F21" s="38"/>
      <c r="G21" s="61">
        <f>MULTIPLY(D21, E21)</f>
      </c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4996</v>
      </c>
      <c r="C22" s="37" t="s">
        <v>4997</v>
      </c>
      <c r="D22" s="14">
        <v>14</v>
      </c>
      <c r="E22" s="21">
        <v>2.69</v>
      </c>
      <c r="F22" s="21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4998</v>
      </c>
      <c r="C23" s="37" t="s">
        <v>404</v>
      </c>
      <c r="D23" s="14">
        <v>3</v>
      </c>
      <c r="E23" s="55">
        <v>1</v>
      </c>
      <c r="F23" s="55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4999</v>
      </c>
      <c r="C24" s="37" t="s">
        <v>404</v>
      </c>
      <c r="D24" s="14">
        <v>4</v>
      </c>
      <c r="E24" s="55">
        <v>2</v>
      </c>
      <c r="F24" s="55">
        <f>MULTIPLY(D24, E24)</f>
      </c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5000</v>
      </c>
      <c r="C25" s="37" t="s">
        <v>5001</v>
      </c>
      <c r="D25" s="14">
        <v>15</v>
      </c>
      <c r="E25" s="21">
        <v>3.99</v>
      </c>
      <c r="F25" s="21">
        <f>MULTIPLY(D25, E25)</f>
      </c>
      <c r="G25" s="38"/>
      <c r="H25" s="39">
        <f>SUM(F8:F25, G8:G25)</f>
      </c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43809</v>
      </c>
      <c r="B26" s="37" t="s">
        <v>4999</v>
      </c>
      <c r="C26" s="37" t="s">
        <v>5002</v>
      </c>
      <c r="D26" s="14">
        <v>65</v>
      </c>
      <c r="E26" s="21">
        <v>0.67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5003</v>
      </c>
      <c r="C27" s="37" t="s">
        <v>5004</v>
      </c>
      <c r="D27" s="14">
        <v>17</v>
      </c>
      <c r="E27" s="38"/>
      <c r="F27" s="38"/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5005</v>
      </c>
      <c r="C28" s="37" t="s">
        <v>5006</v>
      </c>
      <c r="D28" s="42"/>
      <c r="E28" s="38"/>
      <c r="F28" s="38"/>
      <c r="G28" s="38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5007</v>
      </c>
      <c r="C29" s="37" t="s">
        <v>404</v>
      </c>
      <c r="D29" s="14">
        <v>17</v>
      </c>
      <c r="E29" s="38"/>
      <c r="F29" s="38"/>
      <c r="G29" s="38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5008</v>
      </c>
      <c r="C30" s="37" t="s">
        <v>404</v>
      </c>
      <c r="D30" s="14">
        <v>21</v>
      </c>
      <c r="E30" s="21">
        <v>4.59</v>
      </c>
      <c r="F30" s="21">
        <f>MULTIPLY(D30, E30)</f>
      </c>
      <c r="G30" s="38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5009</v>
      </c>
      <c r="C31" s="37"/>
      <c r="D31" s="14">
        <v>7</v>
      </c>
      <c r="E31" s="21">
        <v>3.99</v>
      </c>
      <c r="F31" s="21">
        <f>MULTIPLY(D31, E31)</f>
      </c>
      <c r="G31" s="38"/>
      <c r="H31" s="21">
        <f>sum(F26:F31, G28)</f>
      </c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>
        <v>43811</v>
      </c>
      <c r="B32" s="37" t="s">
        <v>5010</v>
      </c>
      <c r="C32" s="37"/>
      <c r="D32" s="14">
        <v>1</v>
      </c>
      <c r="E32" s="21">
        <v>1.99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4986</v>
      </c>
      <c r="C33" s="37"/>
      <c r="D33" s="14">
        <v>1</v>
      </c>
      <c r="E33" s="21">
        <v>1.29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5011</v>
      </c>
      <c r="C34" s="37"/>
      <c r="D34" s="14">
        <v>2</v>
      </c>
      <c r="E34" s="21">
        <v>1.69</v>
      </c>
      <c r="F34" s="21">
        <f>MULTIPLY(D34, E34)</f>
      </c>
      <c r="G34" s="38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5012</v>
      </c>
      <c r="C35" s="37"/>
      <c r="D35" s="14">
        <v>7</v>
      </c>
      <c r="E35" s="21">
        <v>1.99</v>
      </c>
      <c r="F35" s="21">
        <f>MULTIPLY(D35, E35)</f>
      </c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5013</v>
      </c>
      <c r="C36" s="37"/>
      <c r="D36" s="14">
        <v>1</v>
      </c>
      <c r="E36" s="21">
        <v>2.49</v>
      </c>
      <c r="F36" s="21">
        <f>MULTIPLY(D36, E36)</f>
      </c>
      <c r="G36" s="38"/>
      <c r="H36" s="21">
        <f>sum(F32:F36)</f>
      </c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>
        <v>43839</v>
      </c>
      <c r="B37" s="37" t="s">
        <v>5012</v>
      </c>
      <c r="C37" s="37"/>
      <c r="D37" s="14">
        <v>31</v>
      </c>
      <c r="E37" s="21">
        <v>1.99</v>
      </c>
      <c r="F37" s="21">
        <f>MULTIPLY(D37, E37)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5014</v>
      </c>
      <c r="C38" s="37"/>
      <c r="D38" s="14">
        <v>6</v>
      </c>
      <c r="E38" s="21">
        <v>2.49</v>
      </c>
      <c r="F38" s="21">
        <f>MULTIPLY(D38, E38)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5015</v>
      </c>
      <c r="C39" s="37"/>
      <c r="D39" s="14">
        <v>3</v>
      </c>
      <c r="E39" s="21">
        <v>1.99</v>
      </c>
      <c r="F39" s="21">
        <f>MULTIPLY(D39, E39)</f>
      </c>
      <c r="G39" s="38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5016</v>
      </c>
      <c r="C40" s="37"/>
      <c r="D40" s="14">
        <v>8</v>
      </c>
      <c r="E40" s="21">
        <v>1.99</v>
      </c>
      <c r="F40" s="21">
        <f>MULTIPLY(D40, E40)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4983</v>
      </c>
      <c r="C41" s="37"/>
      <c r="D41" s="14">
        <v>4</v>
      </c>
      <c r="E41" s="21">
        <v>3.79</v>
      </c>
      <c r="F41" s="38"/>
      <c r="G41" s="61">
        <f>Multiply(D41, E41)</f>
      </c>
      <c r="H41" s="21">
        <f>sum(F37:F41, G41)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43842</v>
      </c>
      <c r="B42" s="37" t="s">
        <v>5017</v>
      </c>
      <c r="C42" s="37" t="s">
        <v>5018</v>
      </c>
      <c r="D42" s="14">
        <v>5</v>
      </c>
      <c r="E42" s="21">
        <v>3.99</v>
      </c>
      <c r="F42" s="21">
        <f>MULTIPLY(D42, E42)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425</v>
      </c>
      <c r="C43" s="37" t="s">
        <v>5019</v>
      </c>
      <c r="D43" s="39">
        <v>0.5</v>
      </c>
      <c r="E43" s="21">
        <v>0.99</v>
      </c>
      <c r="F43" s="21">
        <f>MULTIPLY(D43, E43)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5020</v>
      </c>
      <c r="C44" s="37" t="s">
        <v>5021</v>
      </c>
      <c r="D44" s="39">
        <v>1.33</v>
      </c>
      <c r="E44" s="21">
        <v>1.99</v>
      </c>
      <c r="F44" s="21">
        <f>MULTIPLY(D44, E44)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5022</v>
      </c>
      <c r="C45" s="37" t="s">
        <v>370</v>
      </c>
      <c r="D45" s="39">
        <v>0.33</v>
      </c>
      <c r="E45" s="21">
        <v>2.69</v>
      </c>
      <c r="F45" s="21">
        <f>MULTIPLY(D45, E45)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5023</v>
      </c>
      <c r="C46" s="37" t="s">
        <v>370</v>
      </c>
      <c r="D46" s="39">
        <v>0.33</v>
      </c>
      <c r="E46" s="21">
        <v>1.99</v>
      </c>
      <c r="F46" s="21">
        <f>MULTIPLY(D46, E46)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5024</v>
      </c>
      <c r="C47" s="37" t="s">
        <v>370</v>
      </c>
      <c r="D47" s="39">
        <v>7.2</v>
      </c>
      <c r="E47" s="21">
        <v>1.29</v>
      </c>
      <c r="F47" s="21">
        <f>MULTIPLY(D47, E47)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5025</v>
      </c>
      <c r="C48" s="37" t="s">
        <v>2214</v>
      </c>
      <c r="D48" s="39">
        <v>1.2</v>
      </c>
      <c r="E48" s="21">
        <v>1.29</v>
      </c>
      <c r="F48" s="21">
        <f>MULTIPLY(D48, E48)</f>
      </c>
      <c r="G48" s="38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5026</v>
      </c>
      <c r="C49" s="37" t="s">
        <v>370</v>
      </c>
      <c r="D49" s="39">
        <v>0.4</v>
      </c>
      <c r="E49" s="21">
        <v>0.99</v>
      </c>
      <c r="F49" s="21">
        <f>MULTIPLY(D49, E49)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5027</v>
      </c>
      <c r="C50" s="37" t="s">
        <v>370</v>
      </c>
      <c r="D50" s="39">
        <v>1.2</v>
      </c>
      <c r="E50" s="21">
        <v>0.99</v>
      </c>
      <c r="F50" s="21">
        <f>MULTIPLY(D50, E50)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807</v>
      </c>
      <c r="C51" s="37" t="s">
        <v>5028</v>
      </c>
      <c r="D51" s="14">
        <v>1</v>
      </c>
      <c r="E51" s="21">
        <v>1.99</v>
      </c>
      <c r="F51" s="21">
        <f>MULTIPLY(D51, E51)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621</v>
      </c>
      <c r="C52" s="37" t="s">
        <v>404</v>
      </c>
      <c r="D52" s="14">
        <v>2</v>
      </c>
      <c r="E52" s="21">
        <v>0.67</v>
      </c>
      <c r="F52" s="21">
        <f>MULTIPLY(D52, E52)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5029</v>
      </c>
      <c r="C53" s="37" t="s">
        <v>5030</v>
      </c>
      <c r="D53" s="14">
        <v>6</v>
      </c>
      <c r="E53" s="21">
        <v>0.4</v>
      </c>
      <c r="F53" s="21">
        <f>MULTIPLY(D53, E53)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5031</v>
      </c>
      <c r="C54" s="37" t="s">
        <v>2214</v>
      </c>
      <c r="D54" s="39">
        <v>0.4</v>
      </c>
      <c r="E54" s="21">
        <v>1.99</v>
      </c>
      <c r="F54" s="21">
        <f>MULTIPLY(D54, E54)</f>
      </c>
      <c r="G54" s="38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5032</v>
      </c>
      <c r="C55" s="37" t="s">
        <v>5033</v>
      </c>
      <c r="D55" s="39">
        <v>0.4</v>
      </c>
      <c r="E55" s="21">
        <v>1.99</v>
      </c>
      <c r="F55" s="21">
        <f>MULTIPLY(D55, E55)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5034</v>
      </c>
      <c r="C56" s="37" t="s">
        <v>370</v>
      </c>
      <c r="D56" s="14">
        <v>160</v>
      </c>
      <c r="E56" s="21">
        <v>0.99</v>
      </c>
      <c r="F56" s="38"/>
      <c r="G56" s="61">
        <f>MULTIPLY(D56, E56)</f>
      </c>
      <c r="H56" s="21">
        <f>SUM(F42:F56, G56)</f>
      </c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>
        <v>44138</v>
      </c>
      <c r="B57" s="37" t="s">
        <v>5035</v>
      </c>
      <c r="C57" s="37"/>
      <c r="D57" s="14">
        <v>5</v>
      </c>
      <c r="E57" s="38"/>
      <c r="F57" s="38"/>
      <c r="G57" s="38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5036</v>
      </c>
      <c r="C58" s="37"/>
      <c r="D58" s="14">
        <v>2</v>
      </c>
      <c r="E58" s="38"/>
      <c r="F58" s="38"/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5037</v>
      </c>
      <c r="C59" s="37"/>
      <c r="D59" s="14">
        <v>1</v>
      </c>
      <c r="E59" s="38"/>
      <c r="F59" s="38"/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/>
      <c r="C60" s="37"/>
      <c r="D60" s="42"/>
      <c r="E60" s="38"/>
      <c r="F60" s="38"/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/>
      <c r="C61" s="37"/>
      <c r="D61" s="42"/>
      <c r="E61" s="38"/>
      <c r="F61" s="38"/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/>
      <c r="C62" s="37"/>
      <c r="D62" s="42"/>
      <c r="E62" s="38"/>
      <c r="F62" s="38"/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/>
      <c r="C63" s="37"/>
      <c r="D63" s="42"/>
      <c r="E63" s="38"/>
      <c r="F63" s="38"/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/>
      <c r="C64" s="37"/>
      <c r="D64" s="42"/>
      <c r="E64" s="38"/>
      <c r="F64" s="38"/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/>
      <c r="C65" s="37"/>
      <c r="D65" s="42"/>
      <c r="E65" s="38"/>
      <c r="F65" s="38"/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/>
      <c r="C66" s="37"/>
      <c r="D66" s="42"/>
      <c r="E66" s="38"/>
      <c r="F66" s="38"/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/>
      <c r="C67" s="37"/>
      <c r="D67" s="42"/>
      <c r="E67" s="38"/>
      <c r="F67" s="38"/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/>
      <c r="C68" s="37"/>
      <c r="D68" s="42"/>
      <c r="E68" s="38"/>
      <c r="F68" s="38"/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/>
      <c r="C69" s="37"/>
      <c r="D69" s="42"/>
      <c r="E69" s="38"/>
      <c r="F69" s="38"/>
      <c r="G69" s="38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8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8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/>
      <c r="C1002" s="37"/>
      <c r="D1002" s="42"/>
      <c r="E1002" s="38"/>
      <c r="F1002" s="38"/>
      <c r="G1002" s="38"/>
      <c r="H1002" s="38"/>
      <c r="I1002" s="44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/>
      <c r="C1003" s="37"/>
      <c r="D1003" s="42"/>
      <c r="E1003" s="38"/>
      <c r="F1003" s="38"/>
      <c r="G1003" s="38"/>
      <c r="H1003" s="38"/>
      <c r="I1003" s="44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37"/>
      <c r="C1004" s="37"/>
      <c r="D1004" s="42"/>
      <c r="E1004" s="38"/>
      <c r="F1004" s="38"/>
      <c r="G1004" s="38"/>
      <c r="H1004" s="38"/>
      <c r="I1004" s="44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243"/>
  <sheetViews>
    <sheetView workbookViewId="0"/>
  </sheetViews>
  <sheetFormatPr defaultRowHeight="15" x14ac:dyDescent="0.25"/>
  <cols>
    <col min="1" max="1" style="25" width="8.147857142857141" customWidth="1" bestFit="1"/>
    <col min="2" max="2" style="48" width="25.290714285714284" customWidth="1" bestFit="1"/>
    <col min="3" max="3" style="26" width="22.005" customWidth="1" bestFit="1"/>
    <col min="4" max="4" style="27" width="9.005" customWidth="1" bestFit="1"/>
    <col min="5" max="5" style="28" width="14.43357142857143" customWidth="1" bestFit="1"/>
    <col min="6" max="6" style="49" width="12.862142857142858" customWidth="1" bestFit="1"/>
    <col min="7" max="7" style="49" width="13.576428571428572" customWidth="1" bestFit="1"/>
    <col min="8" max="8" style="49" width="8.290714285714287" customWidth="1" bestFit="1"/>
    <col min="9" max="9" style="29" width="14.005" customWidth="1" bestFit="1"/>
    <col min="10" max="10" style="50" width="12.43357142857143" customWidth="1" bestFit="1"/>
    <col min="11" max="11" style="50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9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7" t="s">
        <v>8</v>
      </c>
      <c r="J1" s="65" t="s">
        <v>3754</v>
      </c>
      <c r="K1" s="34" t="s">
        <v>3755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43793</v>
      </c>
      <c r="B2" s="52" t="s">
        <v>3756</v>
      </c>
      <c r="C2" s="37" t="s">
        <v>404</v>
      </c>
      <c r="D2" s="14">
        <v>1</v>
      </c>
      <c r="E2" s="21">
        <v>10.99</v>
      </c>
      <c r="F2" s="21">
        <f>MULTIPLY(D2, E2)</f>
      </c>
      <c r="G2" s="38"/>
      <c r="H2" s="38"/>
      <c r="I2" s="39">
        <f>round(average(H2:H1243), 2)</f>
      </c>
      <c r="J2" s="60">
        <f>sum(G2:G1243)</f>
      </c>
      <c r="K2" s="39">
        <f>sum(D2:D1243)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3757</v>
      </c>
      <c r="C3" s="37" t="s">
        <v>404</v>
      </c>
      <c r="D3" s="14">
        <v>2</v>
      </c>
      <c r="E3" s="21">
        <v>6.79</v>
      </c>
      <c r="F3" s="21">
        <f>MULTIPLY(D3, E3)</f>
      </c>
      <c r="G3" s="38"/>
      <c r="H3" s="38"/>
      <c r="I3" s="7" t="s">
        <v>13</v>
      </c>
      <c r="J3" s="21">
        <f>sum(F2:F1243)</f>
      </c>
      <c r="K3" s="44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3758</v>
      </c>
      <c r="C4" s="37" t="s">
        <v>404</v>
      </c>
      <c r="D4" s="14">
        <v>1</v>
      </c>
      <c r="E4" s="21">
        <v>3.99</v>
      </c>
      <c r="F4" s="21">
        <f>MULTIPLY(D4, E4)</f>
      </c>
      <c r="G4" s="38"/>
      <c r="H4" s="38"/>
      <c r="I4" s="39">
        <f>max(H2:H1243)</f>
      </c>
      <c r="J4" s="43">
        <f>sum(H4:H1243)</f>
      </c>
      <c r="K4" s="44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3759</v>
      </c>
      <c r="C5" s="37" t="s">
        <v>404</v>
      </c>
      <c r="D5" s="14">
        <v>1</v>
      </c>
      <c r="E5" s="21">
        <v>11.99</v>
      </c>
      <c r="F5" s="21">
        <f>MULTIPLY(D5, E5)</f>
      </c>
      <c r="G5" s="38"/>
      <c r="H5" s="38"/>
      <c r="I5" s="7" t="s">
        <v>3760</v>
      </c>
      <c r="J5" s="44"/>
      <c r="K5" s="44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3761</v>
      </c>
      <c r="C6" s="37" t="s">
        <v>404</v>
      </c>
      <c r="D6" s="14">
        <v>5</v>
      </c>
      <c r="E6" s="21">
        <v>2.49</v>
      </c>
      <c r="F6" s="21">
        <f>MULTIPLY(D6, E6)</f>
      </c>
      <c r="G6" s="38"/>
      <c r="H6" s="38"/>
      <c r="I6" s="39">
        <f>sum(D2:D1243)</f>
      </c>
      <c r="J6" s="44"/>
      <c r="K6" s="44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3762</v>
      </c>
      <c r="C7" s="37" t="s">
        <v>3763</v>
      </c>
      <c r="D7" s="14">
        <v>2</v>
      </c>
      <c r="E7" s="21">
        <v>6.99</v>
      </c>
      <c r="F7" s="21">
        <f>MULTIPLY(D7, E7)</f>
      </c>
      <c r="G7" s="38"/>
      <c r="H7" s="38"/>
      <c r="I7" s="7" t="s">
        <v>3764</v>
      </c>
      <c r="J7" s="44"/>
      <c r="K7" s="44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3765</v>
      </c>
      <c r="C8" s="37" t="s">
        <v>404</v>
      </c>
      <c r="D8" s="14">
        <v>1</v>
      </c>
      <c r="E8" s="21">
        <v>7.79</v>
      </c>
      <c r="F8" s="21">
        <f>MULTIPLY(D8, E8)</f>
      </c>
      <c r="G8" s="38"/>
      <c r="H8" s="38"/>
      <c r="I8" s="42"/>
      <c r="J8" s="44"/>
      <c r="K8" s="44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3766</v>
      </c>
      <c r="C9" s="37" t="s">
        <v>3767</v>
      </c>
      <c r="D9" s="14">
        <v>2</v>
      </c>
      <c r="E9" s="21">
        <v>39.99</v>
      </c>
      <c r="F9" s="21">
        <f>MULTIPLY(D9, E9)</f>
      </c>
      <c r="G9" s="38"/>
      <c r="H9" s="38"/>
      <c r="I9" s="7" t="s">
        <v>3768</v>
      </c>
      <c r="J9" s="44"/>
      <c r="K9" s="44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3769</v>
      </c>
      <c r="C10" s="37" t="s">
        <v>404</v>
      </c>
      <c r="D10" s="14">
        <v>1</v>
      </c>
      <c r="E10" s="21">
        <v>5.79</v>
      </c>
      <c r="F10" s="21">
        <f>MULTIPLY(D10, E10)</f>
      </c>
      <c r="G10" s="38"/>
      <c r="H10" s="21">
        <f>SUM(F2:F10)</f>
      </c>
      <c r="I10" s="42"/>
      <c r="J10" s="44"/>
      <c r="K10" s="44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>
        <v>43800</v>
      </c>
      <c r="B11" s="52" t="s">
        <v>3770</v>
      </c>
      <c r="C11" s="37" t="s">
        <v>3771</v>
      </c>
      <c r="D11" s="14">
        <v>9</v>
      </c>
      <c r="E11" s="21">
        <v>3.99</v>
      </c>
      <c r="F11" s="66"/>
      <c r="G11" s="67">
        <f>MULTIPLY(D11, E11)</f>
      </c>
      <c r="H11" s="66"/>
      <c r="I11" s="7" t="s">
        <v>3772</v>
      </c>
      <c r="J11" s="44"/>
      <c r="K11" s="44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3773</v>
      </c>
      <c r="C12" s="37" t="s">
        <v>3771</v>
      </c>
      <c r="D12" s="14">
        <v>8</v>
      </c>
      <c r="E12" s="21">
        <v>1.49</v>
      </c>
      <c r="F12" s="21">
        <f>MULTIPLY(D12, E12)</f>
      </c>
      <c r="G12" s="38"/>
      <c r="H12" s="21">
        <f>SUM(G11, F12)</f>
      </c>
      <c r="I12" s="42"/>
      <c r="J12" s="44"/>
      <c r="K12" s="44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>
        <v>43802</v>
      </c>
      <c r="B13" s="52" t="s">
        <v>3774</v>
      </c>
      <c r="C13" s="37" t="s">
        <v>3775</v>
      </c>
      <c r="D13" s="14">
        <v>1</v>
      </c>
      <c r="E13" s="21">
        <v>4.39</v>
      </c>
      <c r="F13" s="21">
        <f>MULTIPLY(D13, E13)</f>
      </c>
      <c r="G13" s="38"/>
      <c r="H13" s="38"/>
      <c r="I13" s="7" t="s">
        <v>3776</v>
      </c>
      <c r="J13" s="44"/>
      <c r="K13" s="44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3777</v>
      </c>
      <c r="C14" s="37" t="s">
        <v>3778</v>
      </c>
      <c r="D14" s="14">
        <v>2</v>
      </c>
      <c r="E14" s="21">
        <v>4.99</v>
      </c>
      <c r="F14" s="21">
        <f>MULTIPLY(D14, E14)</f>
      </c>
      <c r="G14" s="38"/>
      <c r="H14" s="38"/>
      <c r="I14" s="42"/>
      <c r="J14" s="44"/>
      <c r="K14" s="44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3779</v>
      </c>
      <c r="C15" s="37" t="s">
        <v>404</v>
      </c>
      <c r="D15" s="14">
        <v>4</v>
      </c>
      <c r="E15" s="21">
        <v>1.99</v>
      </c>
      <c r="F15" s="21">
        <f>MULTIPLY(D15, E15)</f>
      </c>
      <c r="G15" s="38"/>
      <c r="H15" s="38"/>
      <c r="I15" s="42"/>
      <c r="J15" s="44"/>
      <c r="K15" s="44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3780</v>
      </c>
      <c r="C16" s="37" t="s">
        <v>3781</v>
      </c>
      <c r="D16" s="14">
        <v>2</v>
      </c>
      <c r="E16" s="21"/>
      <c r="F16" s="38"/>
      <c r="G16" s="38"/>
      <c r="H16" s="38"/>
      <c r="I16" s="42"/>
      <c r="J16" s="44"/>
      <c r="K16" s="44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3782</v>
      </c>
      <c r="C17" s="37" t="s">
        <v>404</v>
      </c>
      <c r="D17" s="14">
        <v>1</v>
      </c>
      <c r="E17" s="21"/>
      <c r="F17" s="38"/>
      <c r="G17" s="38"/>
      <c r="H17" s="21">
        <f>SUM(F13:F17)</f>
      </c>
      <c r="I17" s="42"/>
      <c r="J17" s="44"/>
      <c r="K17" s="44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>
        <v>43804</v>
      </c>
      <c r="B18" s="52" t="s">
        <v>3783</v>
      </c>
      <c r="C18" s="37" t="s">
        <v>404</v>
      </c>
      <c r="D18" s="14">
        <v>2</v>
      </c>
      <c r="E18" s="21">
        <v>8.99</v>
      </c>
      <c r="F18" s="21">
        <f>MULTIPLY(D18, E18)</f>
      </c>
      <c r="G18" s="38"/>
      <c r="H18" s="38"/>
      <c r="I18" s="42"/>
      <c r="J18" s="44"/>
      <c r="K18" s="44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3784</v>
      </c>
      <c r="C19" s="37" t="s">
        <v>3775</v>
      </c>
      <c r="D19" s="14">
        <v>1</v>
      </c>
      <c r="E19" s="21">
        <v>5.99</v>
      </c>
      <c r="F19" s="38"/>
      <c r="G19" s="67">
        <f>MULTIPLY(D19, E19)</f>
      </c>
      <c r="H19" s="38"/>
      <c r="I19" s="42"/>
      <c r="J19" s="44"/>
      <c r="K19" s="44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3785</v>
      </c>
      <c r="C20" s="37" t="s">
        <v>3775</v>
      </c>
      <c r="D20" s="14">
        <v>1</v>
      </c>
      <c r="E20" s="21">
        <v>5.19</v>
      </c>
      <c r="F20" s="38"/>
      <c r="G20" s="67">
        <f>MULTIPLY(D20, E20)</f>
      </c>
      <c r="H20" s="38"/>
      <c r="I20" s="42"/>
      <c r="J20" s="44"/>
      <c r="K20" s="44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3786</v>
      </c>
      <c r="C21" s="37" t="s">
        <v>3775</v>
      </c>
      <c r="D21" s="14">
        <v>1</v>
      </c>
      <c r="E21" s="21">
        <v>2.49</v>
      </c>
      <c r="F21" s="38"/>
      <c r="G21" s="67">
        <f>MULTIPLY(D21, E21)</f>
      </c>
      <c r="H21" s="21">
        <f>SUM(F18, G19:G21)</f>
      </c>
      <c r="I21" s="42"/>
      <c r="J21" s="44"/>
      <c r="K21" s="44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>
        <v>43808</v>
      </c>
      <c r="B22" s="52" t="s">
        <v>3787</v>
      </c>
      <c r="C22" s="37" t="s">
        <v>404</v>
      </c>
      <c r="D22" s="14">
        <v>1</v>
      </c>
      <c r="E22" s="21">
        <v>8.69</v>
      </c>
      <c r="F22" s="21">
        <f>MULTIPLY(D22, E22)</f>
      </c>
      <c r="G22" s="38"/>
      <c r="H22" s="38"/>
      <c r="I22" s="42"/>
      <c r="J22" s="44"/>
      <c r="K22" s="44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3788</v>
      </c>
      <c r="C23" s="37" t="s">
        <v>3789</v>
      </c>
      <c r="D23" s="14">
        <v>1</v>
      </c>
      <c r="E23" s="21">
        <v>5.99</v>
      </c>
      <c r="F23" s="21">
        <f>MULTIPLY(D23, E23)</f>
      </c>
      <c r="G23" s="38"/>
      <c r="H23" s="38"/>
      <c r="I23" s="42"/>
      <c r="J23" s="44"/>
      <c r="K23" s="44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3790</v>
      </c>
      <c r="C24" s="37" t="s">
        <v>3789</v>
      </c>
      <c r="D24" s="14">
        <v>1</v>
      </c>
      <c r="E24" s="21">
        <v>4.59</v>
      </c>
      <c r="F24" s="21">
        <f>MULTIPLY(D24, E24)</f>
      </c>
      <c r="G24" s="38"/>
      <c r="H24" s="38"/>
      <c r="I24" s="42"/>
      <c r="J24" s="44"/>
      <c r="K24" s="44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3791</v>
      </c>
      <c r="C25" s="37" t="s">
        <v>404</v>
      </c>
      <c r="D25" s="14">
        <v>2</v>
      </c>
      <c r="E25" s="21">
        <v>17.49</v>
      </c>
      <c r="F25" s="21">
        <f>MULTIPLY(D25, E25)</f>
      </c>
      <c r="G25" s="38"/>
      <c r="H25" s="38"/>
      <c r="I25" s="42"/>
      <c r="J25" s="44"/>
      <c r="K25" s="44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3792</v>
      </c>
      <c r="C26" s="37" t="s">
        <v>3793</v>
      </c>
      <c r="D26" s="14">
        <v>1</v>
      </c>
      <c r="E26" s="21">
        <v>7.59</v>
      </c>
      <c r="F26" s="21">
        <f>MULTIPLY(D26, E26)</f>
      </c>
      <c r="G26" s="38"/>
      <c r="H26" s="38"/>
      <c r="I26" s="42"/>
      <c r="J26" s="44"/>
      <c r="K26" s="44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3794</v>
      </c>
      <c r="C27" s="37" t="s">
        <v>404</v>
      </c>
      <c r="D27" s="14">
        <v>1</v>
      </c>
      <c r="E27" s="21">
        <v>3.79</v>
      </c>
      <c r="F27" s="21">
        <f>MULTIPLY(D27, E27)</f>
      </c>
      <c r="G27" s="38"/>
      <c r="H27" s="38"/>
      <c r="I27" s="42"/>
      <c r="J27" s="44"/>
      <c r="K27" s="44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3795</v>
      </c>
      <c r="C28" s="37" t="s">
        <v>404</v>
      </c>
      <c r="D28" s="14">
        <v>1</v>
      </c>
      <c r="E28" s="21">
        <v>10.29</v>
      </c>
      <c r="F28" s="21">
        <f>MULTIPLY(D28, E28)</f>
      </c>
      <c r="G28" s="38"/>
      <c r="H28" s="38"/>
      <c r="I28" s="42"/>
      <c r="J28" s="44"/>
      <c r="K28" s="44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3796</v>
      </c>
      <c r="C29" s="37" t="s">
        <v>3797</v>
      </c>
      <c r="D29" s="14">
        <v>1</v>
      </c>
      <c r="E29" s="21">
        <v>39.99</v>
      </c>
      <c r="F29" s="21">
        <f>MULTIPLY(D29, E29)</f>
      </c>
      <c r="G29" s="38"/>
      <c r="H29" s="21">
        <f>SUM(F22:F29)</f>
      </c>
      <c r="I29" s="42"/>
      <c r="J29" s="44"/>
      <c r="K29" s="44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43809</v>
      </c>
      <c r="B30" s="52" t="s">
        <v>3798</v>
      </c>
      <c r="C30" s="37" t="s">
        <v>3799</v>
      </c>
      <c r="D30" s="14">
        <v>1</v>
      </c>
      <c r="E30" s="21">
        <v>3.79</v>
      </c>
      <c r="F30" s="21">
        <f>MULTIPLY(D30, E30)</f>
      </c>
      <c r="G30" s="38"/>
      <c r="H30" s="38"/>
      <c r="I30" s="42"/>
      <c r="J30" s="44"/>
      <c r="K30" s="44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3800</v>
      </c>
      <c r="C31" s="37" t="s">
        <v>404</v>
      </c>
      <c r="D31" s="14">
        <v>2</v>
      </c>
      <c r="E31" s="38"/>
      <c r="F31" s="14">
        <f>MULTIPLY(D31, E31)</f>
      </c>
      <c r="G31" s="38"/>
      <c r="H31" s="38"/>
      <c r="I31" s="42"/>
      <c r="J31" s="44"/>
      <c r="K31" s="44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3801</v>
      </c>
      <c r="C32" s="37" t="s">
        <v>3802</v>
      </c>
      <c r="D32" s="14">
        <v>3</v>
      </c>
      <c r="E32" s="21">
        <v>7.99</v>
      </c>
      <c r="F32" s="21">
        <f>MULTIPLY(D32, E32)</f>
      </c>
      <c r="G32" s="38"/>
      <c r="H32" s="38"/>
      <c r="I32" s="42"/>
      <c r="J32" s="44"/>
      <c r="K32" s="44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3803</v>
      </c>
      <c r="C33" s="37" t="s">
        <v>404</v>
      </c>
      <c r="D33" s="14">
        <v>2</v>
      </c>
      <c r="E33" s="21">
        <v>8.29</v>
      </c>
      <c r="F33" s="21">
        <f>MULTIPLY(D33, E33)</f>
      </c>
      <c r="G33" s="38"/>
      <c r="H33" s="38"/>
      <c r="I33" s="42"/>
      <c r="J33" s="44"/>
      <c r="K33" s="44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3804</v>
      </c>
      <c r="C34" s="37" t="s">
        <v>404</v>
      </c>
      <c r="D34" s="14">
        <v>1</v>
      </c>
      <c r="E34" s="21">
        <v>2.89</v>
      </c>
      <c r="F34" s="21">
        <f>MULTIPLY(D34, E34)</f>
      </c>
      <c r="G34" s="38"/>
      <c r="H34" s="38"/>
      <c r="I34" s="42"/>
      <c r="J34" s="44"/>
      <c r="K34" s="44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3805</v>
      </c>
      <c r="C35" s="37" t="s">
        <v>404</v>
      </c>
      <c r="D35" s="14">
        <v>1</v>
      </c>
      <c r="E35" s="21">
        <v>3.39</v>
      </c>
      <c r="F35" s="21">
        <f>MULTIPLY(D35, E35)</f>
      </c>
      <c r="G35" s="38"/>
      <c r="H35" s="38"/>
      <c r="I35" s="42"/>
      <c r="J35" s="44"/>
      <c r="K35" s="44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3806</v>
      </c>
      <c r="C36" s="37" t="s">
        <v>1765</v>
      </c>
      <c r="D36" s="14">
        <v>1</v>
      </c>
      <c r="E36" s="21">
        <v>7.49</v>
      </c>
      <c r="F36" s="21">
        <f>MULTIPLY(D36, E36)</f>
      </c>
      <c r="G36" s="38"/>
      <c r="H36" s="38"/>
      <c r="I36" s="42"/>
      <c r="J36" s="44"/>
      <c r="K36" s="44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3807</v>
      </c>
      <c r="C37" s="37" t="s">
        <v>1978</v>
      </c>
      <c r="D37" s="14">
        <v>1</v>
      </c>
      <c r="E37" s="21">
        <v>19.99</v>
      </c>
      <c r="F37" s="21">
        <f>MULTIPLY(D37, E37)</f>
      </c>
      <c r="G37" s="38"/>
      <c r="H37" s="38"/>
      <c r="I37" s="42"/>
      <c r="J37" s="44"/>
      <c r="K37" s="44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3808</v>
      </c>
      <c r="C38" s="37" t="s">
        <v>404</v>
      </c>
      <c r="D38" s="14">
        <v>1</v>
      </c>
      <c r="E38" s="21">
        <v>1.99</v>
      </c>
      <c r="F38" s="21">
        <f>MULTIPLY(D38, E38)</f>
      </c>
      <c r="G38" s="38"/>
      <c r="H38" s="38"/>
      <c r="I38" s="42"/>
      <c r="J38" s="44"/>
      <c r="K38" s="44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3809</v>
      </c>
      <c r="C39" s="37"/>
      <c r="D39" s="14">
        <v>1</v>
      </c>
      <c r="E39" s="21">
        <v>12.99</v>
      </c>
      <c r="F39" s="21">
        <f>MULTIPLY(D39, E39)</f>
      </c>
      <c r="G39" s="38"/>
      <c r="H39" s="38"/>
      <c r="I39" s="42"/>
      <c r="J39" s="44"/>
      <c r="K39" s="44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3810</v>
      </c>
      <c r="C40" s="37" t="s">
        <v>3811</v>
      </c>
      <c r="D40" s="14">
        <v>1</v>
      </c>
      <c r="E40" s="21">
        <v>4.19</v>
      </c>
      <c r="F40" s="21">
        <f>MULTIPLY(D40, E40)</f>
      </c>
      <c r="G40" s="38"/>
      <c r="H40" s="38"/>
      <c r="I40" s="42"/>
      <c r="J40" s="44"/>
      <c r="K40" s="44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3812</v>
      </c>
      <c r="C41" s="37" t="s">
        <v>1757</v>
      </c>
      <c r="D41" s="14">
        <v>3</v>
      </c>
      <c r="E41" s="21">
        <v>30.49</v>
      </c>
      <c r="F41" s="21">
        <f>MULTIPLY(D41, E41)</f>
      </c>
      <c r="G41" s="38"/>
      <c r="H41" s="38"/>
      <c r="I41" s="42"/>
      <c r="J41" s="44"/>
      <c r="K41" s="44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3813</v>
      </c>
      <c r="C42" s="37" t="s">
        <v>404</v>
      </c>
      <c r="D42" s="14">
        <v>1</v>
      </c>
      <c r="E42" s="21"/>
      <c r="F42" s="21">
        <f>MULTIPLY(D42, E42)</f>
      </c>
      <c r="G42" s="38"/>
      <c r="H42" s="38"/>
      <c r="I42" s="42"/>
      <c r="J42" s="44"/>
      <c r="K42" s="44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3814</v>
      </c>
      <c r="C43" s="37" t="s">
        <v>404</v>
      </c>
      <c r="D43" s="14">
        <v>2</v>
      </c>
      <c r="E43" s="21">
        <v>2.79</v>
      </c>
      <c r="F43" s="21">
        <f>MULTIPLY(D43, E43)</f>
      </c>
      <c r="G43" s="38"/>
      <c r="H43" s="38"/>
      <c r="I43" s="42"/>
      <c r="J43" s="44"/>
      <c r="K43" s="44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3815</v>
      </c>
      <c r="C44" s="37"/>
      <c r="D44" s="14">
        <v>1</v>
      </c>
      <c r="E44" s="21">
        <v>6.59</v>
      </c>
      <c r="F44" s="21">
        <f>MULTIPLY(D44, E44)</f>
      </c>
      <c r="G44" s="38"/>
      <c r="H44" s="38"/>
      <c r="I44" s="42"/>
      <c r="J44" s="44"/>
      <c r="K44" s="44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3816</v>
      </c>
      <c r="C45" s="37"/>
      <c r="D45" s="14">
        <v>1</v>
      </c>
      <c r="E45" s="21">
        <v>9.99</v>
      </c>
      <c r="F45" s="21">
        <f>MULTIPLY(D45, E45)</f>
      </c>
      <c r="G45" s="38"/>
      <c r="H45" s="38"/>
      <c r="I45" s="42"/>
      <c r="J45" s="44"/>
      <c r="K45" s="44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3817</v>
      </c>
      <c r="C46" s="37"/>
      <c r="D46" s="14">
        <v>1</v>
      </c>
      <c r="E46" s="21">
        <v>2.79</v>
      </c>
      <c r="F46" s="21">
        <f>MULTIPLY(D46, E46)</f>
      </c>
      <c r="G46" s="38"/>
      <c r="H46" s="38"/>
      <c r="I46" s="42"/>
      <c r="J46" s="44"/>
      <c r="K46" s="44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3818</v>
      </c>
      <c r="C47" s="37"/>
      <c r="D47" s="14">
        <v>1</v>
      </c>
      <c r="E47" s="21">
        <v>10.79</v>
      </c>
      <c r="F47" s="21">
        <f>MULTIPLY(D47, E47)</f>
      </c>
      <c r="G47" s="38"/>
      <c r="H47" s="38"/>
      <c r="I47" s="42"/>
      <c r="J47" s="44"/>
      <c r="K47" s="44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3819</v>
      </c>
      <c r="C48" s="37"/>
      <c r="D48" s="14">
        <v>1</v>
      </c>
      <c r="E48" s="21">
        <v>12.29</v>
      </c>
      <c r="F48" s="21">
        <f>MULTIPLY(D48, E48)</f>
      </c>
      <c r="G48" s="38"/>
      <c r="H48" s="38"/>
      <c r="I48" s="42"/>
      <c r="J48" s="44"/>
      <c r="K48" s="44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3820</v>
      </c>
      <c r="C49" s="37"/>
      <c r="D49" s="14">
        <v>7</v>
      </c>
      <c r="E49" s="21">
        <v>10.79</v>
      </c>
      <c r="F49" s="21">
        <f>MULTIPLY(D49, E49)</f>
      </c>
      <c r="G49" s="38"/>
      <c r="H49" s="38"/>
      <c r="I49" s="42"/>
      <c r="J49" s="44"/>
      <c r="K49" s="44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3821</v>
      </c>
      <c r="C50" s="37"/>
      <c r="D50" s="14">
        <v>1</v>
      </c>
      <c r="E50" s="21">
        <v>11.79</v>
      </c>
      <c r="F50" s="21">
        <f>MULTIPLY(D50, E50)</f>
      </c>
      <c r="G50" s="38"/>
      <c r="H50" s="38"/>
      <c r="I50" s="42"/>
      <c r="J50" s="44"/>
      <c r="K50" s="44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3822</v>
      </c>
      <c r="C51" s="37"/>
      <c r="D51" s="14">
        <v>1</v>
      </c>
      <c r="E51" s="38"/>
      <c r="F51" s="14">
        <f>MULTIPLY(D51, E51)</f>
      </c>
      <c r="G51" s="38"/>
      <c r="H51" s="38"/>
      <c r="I51" s="42"/>
      <c r="J51" s="44"/>
      <c r="K51" s="44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3823</v>
      </c>
      <c r="C52" s="37"/>
      <c r="D52" s="14">
        <v>1</v>
      </c>
      <c r="E52" s="21">
        <v>11.99</v>
      </c>
      <c r="F52" s="21">
        <f>MULTIPLY(D52, E52)</f>
      </c>
      <c r="G52" s="38"/>
      <c r="H52" s="38"/>
      <c r="I52" s="42"/>
      <c r="J52" s="44"/>
      <c r="K52" s="44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3824</v>
      </c>
      <c r="C53" s="37"/>
      <c r="D53" s="14">
        <v>2</v>
      </c>
      <c r="E53" s="38"/>
      <c r="F53" s="14">
        <f>MULTIPLY(D53, E53)</f>
      </c>
      <c r="G53" s="38"/>
      <c r="H53" s="38"/>
      <c r="I53" s="42"/>
      <c r="J53" s="44"/>
      <c r="K53" s="44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3825</v>
      </c>
      <c r="C54" s="37" t="s">
        <v>3826</v>
      </c>
      <c r="D54" s="14">
        <v>1</v>
      </c>
      <c r="E54" s="21">
        <v>2.19</v>
      </c>
      <c r="F54" s="21">
        <f>MULTIPLY(D54, E54)</f>
      </c>
      <c r="G54" s="38"/>
      <c r="H54" s="38"/>
      <c r="I54" s="42"/>
      <c r="J54" s="44"/>
      <c r="K54" s="44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3827</v>
      </c>
      <c r="C55" s="37" t="s">
        <v>1978</v>
      </c>
      <c r="D55" s="14">
        <v>1</v>
      </c>
      <c r="E55" s="21">
        <v>39.99</v>
      </c>
      <c r="F55" s="21">
        <f>MULTIPLY(D55, E55)</f>
      </c>
      <c r="G55" s="38"/>
      <c r="H55" s="38"/>
      <c r="I55" s="42"/>
      <c r="J55" s="44"/>
      <c r="K55" s="44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3828</v>
      </c>
      <c r="C56" s="37"/>
      <c r="D56" s="14">
        <v>1</v>
      </c>
      <c r="E56" s="21">
        <v>6.29</v>
      </c>
      <c r="F56" s="21">
        <f>MULTIPLY(D56, E56)</f>
      </c>
      <c r="G56" s="38"/>
      <c r="H56" s="38"/>
      <c r="I56" s="42"/>
      <c r="J56" s="44"/>
      <c r="K56" s="44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3829</v>
      </c>
      <c r="C57" s="37"/>
      <c r="D57" s="14">
        <v>2</v>
      </c>
      <c r="E57" s="21">
        <v>10.49</v>
      </c>
      <c r="F57" s="21">
        <f>MULTIPLY(D57, E57)</f>
      </c>
      <c r="G57" s="38"/>
      <c r="H57" s="38"/>
      <c r="I57" s="42"/>
      <c r="J57" s="44"/>
      <c r="K57" s="44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3830</v>
      </c>
      <c r="C58" s="37" t="s">
        <v>3831</v>
      </c>
      <c r="D58" s="14">
        <v>1</v>
      </c>
      <c r="E58" s="21">
        <v>2.29</v>
      </c>
      <c r="F58" s="21">
        <f>MULTIPLY(D58, E58)</f>
      </c>
      <c r="G58" s="38"/>
      <c r="H58" s="38"/>
      <c r="I58" s="42"/>
      <c r="J58" s="44"/>
      <c r="K58" s="44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3832</v>
      </c>
      <c r="C59" s="37" t="s">
        <v>3831</v>
      </c>
      <c r="D59" s="14">
        <v>1</v>
      </c>
      <c r="E59" s="21">
        <v>5.69</v>
      </c>
      <c r="F59" s="21">
        <f>MULTIPLY(D59, E59)</f>
      </c>
      <c r="G59" s="38"/>
      <c r="H59" s="38"/>
      <c r="I59" s="42"/>
      <c r="J59" s="44"/>
      <c r="K59" s="44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3833</v>
      </c>
      <c r="C60" s="37" t="s">
        <v>404</v>
      </c>
      <c r="D60" s="14">
        <v>1</v>
      </c>
      <c r="E60" s="21"/>
      <c r="F60" s="21">
        <f>MULTIPLY(D60, E60)</f>
      </c>
      <c r="G60" s="38"/>
      <c r="H60" s="38"/>
      <c r="I60" s="42"/>
      <c r="J60" s="44"/>
      <c r="K60" s="44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3834</v>
      </c>
      <c r="C61" s="37"/>
      <c r="D61" s="14">
        <v>1</v>
      </c>
      <c r="E61" s="21">
        <v>4.69</v>
      </c>
      <c r="F61" s="21">
        <f>MULTIPLY(D61, E61)</f>
      </c>
      <c r="G61" s="38"/>
      <c r="H61" s="38"/>
      <c r="I61" s="42"/>
      <c r="J61" s="44"/>
      <c r="K61" s="44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3835</v>
      </c>
      <c r="C62" s="37"/>
      <c r="D62" s="14">
        <v>1</v>
      </c>
      <c r="E62" s="21">
        <v>1.79</v>
      </c>
      <c r="F62" s="21">
        <f>MULTIPLY(D62, E62)</f>
      </c>
      <c r="G62" s="38"/>
      <c r="H62" s="38"/>
      <c r="I62" s="42"/>
      <c r="J62" s="44"/>
      <c r="K62" s="44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3836</v>
      </c>
      <c r="C63" s="37"/>
      <c r="D63" s="14">
        <v>1</v>
      </c>
      <c r="E63" s="21">
        <v>13.99</v>
      </c>
      <c r="F63" s="21">
        <f>MULTIPLY(D63, E63)</f>
      </c>
      <c r="G63" s="38"/>
      <c r="H63" s="38"/>
      <c r="I63" s="42"/>
      <c r="J63" s="44"/>
      <c r="K63" s="44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3837</v>
      </c>
      <c r="C64" s="37"/>
      <c r="D64" s="14">
        <v>1</v>
      </c>
      <c r="E64" s="21">
        <v>29.99</v>
      </c>
      <c r="F64" s="21">
        <f>MULTIPLY(D64, E64)</f>
      </c>
      <c r="G64" s="38"/>
      <c r="H64" s="38"/>
      <c r="I64" s="42"/>
      <c r="J64" s="44"/>
      <c r="K64" s="44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3838</v>
      </c>
      <c r="C65" s="37"/>
      <c r="D65" s="14">
        <v>1</v>
      </c>
      <c r="E65" s="21">
        <v>13.99</v>
      </c>
      <c r="F65" s="21">
        <f>MULTIPLY(D65, E65)</f>
      </c>
      <c r="G65" s="38"/>
      <c r="H65" s="38"/>
      <c r="I65" s="42"/>
      <c r="J65" s="44"/>
      <c r="K65" s="44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3839</v>
      </c>
      <c r="C66" s="37"/>
      <c r="D66" s="14">
        <v>1</v>
      </c>
      <c r="E66" s="21">
        <v>10.99</v>
      </c>
      <c r="F66" s="21">
        <f>MULTIPLY(D66, E66)</f>
      </c>
      <c r="G66" s="38"/>
      <c r="H66" s="38"/>
      <c r="I66" s="42"/>
      <c r="J66" s="44"/>
      <c r="K66" s="44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3840</v>
      </c>
      <c r="C67" s="37"/>
      <c r="D67" s="14">
        <v>1</v>
      </c>
      <c r="E67" s="21">
        <v>5.79</v>
      </c>
      <c r="F67" s="21">
        <f>MULTIPLY(D67, E67)</f>
      </c>
      <c r="G67" s="38"/>
      <c r="H67" s="38"/>
      <c r="I67" s="42"/>
      <c r="J67" s="44"/>
      <c r="K67" s="44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3841</v>
      </c>
      <c r="C68" s="37"/>
      <c r="D68" s="14">
        <v>1</v>
      </c>
      <c r="E68" s="38"/>
      <c r="F68" s="38"/>
      <c r="G68" s="38"/>
      <c r="H68" s="21">
        <f>SUM(F30:F68)</f>
      </c>
      <c r="I68" s="42"/>
      <c r="J68" s="44"/>
      <c r="K68" s="44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>
        <v>43835</v>
      </c>
      <c r="B69" s="52" t="s">
        <v>3842</v>
      </c>
      <c r="C69" s="37" t="s">
        <v>404</v>
      </c>
      <c r="D69" s="14">
        <v>1</v>
      </c>
      <c r="E69" s="21">
        <v>49.16</v>
      </c>
      <c r="F69" s="21">
        <f>MULTIPLY(D69, E69)</f>
      </c>
      <c r="G69" s="38"/>
      <c r="H69" s="38"/>
      <c r="I69" s="42"/>
      <c r="J69" s="44"/>
      <c r="K69" s="44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3843</v>
      </c>
      <c r="C70" s="37" t="s">
        <v>404</v>
      </c>
      <c r="D70" s="14">
        <v>2</v>
      </c>
      <c r="E70" s="21">
        <v>16.79</v>
      </c>
      <c r="F70" s="21">
        <f>MULTIPLY(D70, E70)</f>
      </c>
      <c r="G70" s="38"/>
      <c r="H70" s="38"/>
      <c r="I70" s="42"/>
      <c r="J70" s="44"/>
      <c r="K70" s="44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3844</v>
      </c>
      <c r="C71" s="37" t="s">
        <v>1978</v>
      </c>
      <c r="D71" s="14">
        <v>1</v>
      </c>
      <c r="E71" s="21">
        <v>5.79</v>
      </c>
      <c r="F71" s="21">
        <f>MULTIPLY(D71, E71)</f>
      </c>
      <c r="G71" s="38"/>
      <c r="H71" s="38"/>
      <c r="I71" s="42"/>
      <c r="J71" s="44"/>
      <c r="K71" s="44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2658</v>
      </c>
      <c r="C72" s="37" t="s">
        <v>404</v>
      </c>
      <c r="D72" s="14">
        <v>1</v>
      </c>
      <c r="E72" s="21">
        <v>1.99</v>
      </c>
      <c r="F72" s="21">
        <f>MULTIPLY(D72, E72)</f>
      </c>
      <c r="G72" s="38"/>
      <c r="H72" s="38"/>
      <c r="I72" s="42"/>
      <c r="J72" s="44"/>
      <c r="K72" s="44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3845</v>
      </c>
      <c r="C73" s="37" t="s">
        <v>2103</v>
      </c>
      <c r="D73" s="14">
        <v>1</v>
      </c>
      <c r="E73" s="21">
        <v>7.49</v>
      </c>
      <c r="F73" s="21">
        <f>MULTIPLY(D73, E73)</f>
      </c>
      <c r="G73" s="38"/>
      <c r="H73" s="38"/>
      <c r="I73" s="42"/>
      <c r="J73" s="44"/>
      <c r="K73" s="44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3846</v>
      </c>
      <c r="C74" s="37" t="s">
        <v>404</v>
      </c>
      <c r="D74" s="14">
        <v>1</v>
      </c>
      <c r="E74" s="38"/>
      <c r="F74" s="38"/>
      <c r="G74" s="38"/>
      <c r="H74" s="38"/>
      <c r="I74" s="42"/>
      <c r="J74" s="44"/>
      <c r="K74" s="44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3847</v>
      </c>
      <c r="C75" s="37" t="s">
        <v>404</v>
      </c>
      <c r="D75" s="14">
        <v>3</v>
      </c>
      <c r="E75" s="21">
        <v>2.39</v>
      </c>
      <c r="F75" s="21">
        <f>MULTIPLY(D75, E75)</f>
      </c>
      <c r="G75" s="38"/>
      <c r="H75" s="38"/>
      <c r="I75" s="42"/>
      <c r="J75" s="44"/>
      <c r="K75" s="44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3848</v>
      </c>
      <c r="C76" s="37" t="s">
        <v>3849</v>
      </c>
      <c r="D76" s="14">
        <v>1</v>
      </c>
      <c r="E76" s="21">
        <v>5.29</v>
      </c>
      <c r="F76" s="21">
        <f>MULTIPLY(D76, E76)</f>
      </c>
      <c r="G76" s="38"/>
      <c r="H76" s="38"/>
      <c r="I76" s="42"/>
      <c r="J76" s="44"/>
      <c r="K76" s="44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3850</v>
      </c>
      <c r="C77" s="37" t="s">
        <v>1765</v>
      </c>
      <c r="D77" s="14">
        <v>1</v>
      </c>
      <c r="E77" s="21">
        <v>1.99</v>
      </c>
      <c r="F77" s="21">
        <f>MULTIPLY(D77, E77)</f>
      </c>
      <c r="G77" s="38"/>
      <c r="H77" s="38"/>
      <c r="I77" s="42"/>
      <c r="J77" s="44"/>
      <c r="K77" s="44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3851</v>
      </c>
      <c r="C78" s="37" t="s">
        <v>404</v>
      </c>
      <c r="D78" s="14">
        <v>3</v>
      </c>
      <c r="E78" s="21">
        <v>5.29</v>
      </c>
      <c r="F78" s="21">
        <f>MULTIPLY(D78, E78)</f>
      </c>
      <c r="G78" s="38"/>
      <c r="H78" s="38"/>
      <c r="I78" s="42"/>
      <c r="J78" s="44"/>
      <c r="K78" s="44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3852</v>
      </c>
      <c r="C79" s="37" t="s">
        <v>404</v>
      </c>
      <c r="D79" s="14">
        <v>2</v>
      </c>
      <c r="E79" s="21">
        <v>5.29</v>
      </c>
      <c r="F79" s="21">
        <f>MULTIPLY(D79, E79)</f>
      </c>
      <c r="G79" s="38"/>
      <c r="H79" s="38"/>
      <c r="I79" s="42"/>
      <c r="J79" s="44"/>
      <c r="K79" s="44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3853</v>
      </c>
      <c r="C80" s="37" t="s">
        <v>404</v>
      </c>
      <c r="D80" s="14">
        <v>1</v>
      </c>
      <c r="E80" s="21">
        <v>11.99</v>
      </c>
      <c r="F80" s="21">
        <f>MULTIPLY(D80, E80)</f>
      </c>
      <c r="G80" s="38"/>
      <c r="H80" s="38"/>
      <c r="I80" s="42"/>
      <c r="J80" s="44"/>
      <c r="K80" s="44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3854</v>
      </c>
      <c r="C81" s="37" t="s">
        <v>404</v>
      </c>
      <c r="D81" s="14">
        <v>1</v>
      </c>
      <c r="E81" s="21">
        <v>16.49</v>
      </c>
      <c r="F81" s="21">
        <f>MULTIPLY(D81, E81)</f>
      </c>
      <c r="G81" s="38"/>
      <c r="H81" s="38"/>
      <c r="I81" s="42"/>
      <c r="J81" s="44"/>
      <c r="K81" s="44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3855</v>
      </c>
      <c r="C82" s="37" t="s">
        <v>404</v>
      </c>
      <c r="D82" s="14">
        <v>1</v>
      </c>
      <c r="E82" s="21">
        <v>16.49</v>
      </c>
      <c r="F82" s="21">
        <f>MULTIPLY(D82, E82)</f>
      </c>
      <c r="G82" s="38"/>
      <c r="H82" s="38"/>
      <c r="I82" s="42"/>
      <c r="J82" s="44"/>
      <c r="K82" s="44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3854</v>
      </c>
      <c r="C83" s="37" t="s">
        <v>404</v>
      </c>
      <c r="D83" s="14">
        <v>1</v>
      </c>
      <c r="E83" s="21">
        <v>16.49</v>
      </c>
      <c r="F83" s="21">
        <f>MULTIPLY(D83, E83)</f>
      </c>
      <c r="G83" s="38"/>
      <c r="H83" s="38"/>
      <c r="I83" s="42"/>
      <c r="J83" s="44"/>
      <c r="K83" s="44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3856</v>
      </c>
      <c r="C84" s="37" t="s">
        <v>404</v>
      </c>
      <c r="D84" s="14">
        <v>1</v>
      </c>
      <c r="E84" s="21">
        <v>22.99</v>
      </c>
      <c r="F84" s="21">
        <f>MULTIPLY(D84, E84)</f>
      </c>
      <c r="G84" s="38"/>
      <c r="H84" s="38"/>
      <c r="I84" s="42"/>
      <c r="J84" s="44"/>
      <c r="K84" s="44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3857</v>
      </c>
      <c r="C85" s="37" t="s">
        <v>404</v>
      </c>
      <c r="D85" s="14">
        <v>1</v>
      </c>
      <c r="E85" s="21">
        <v>2.69</v>
      </c>
      <c r="F85" s="21">
        <f>MULTIPLY(D85, E85)</f>
      </c>
      <c r="G85" s="38"/>
      <c r="H85" s="38"/>
      <c r="I85" s="42"/>
      <c r="J85" s="44"/>
      <c r="K85" s="44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3858</v>
      </c>
      <c r="C86" s="37" t="s">
        <v>404</v>
      </c>
      <c r="D86" s="14">
        <v>1</v>
      </c>
      <c r="E86" s="21">
        <v>1.59</v>
      </c>
      <c r="F86" s="21">
        <f>MULTIPLY(D86, E86)</f>
      </c>
      <c r="G86" s="38"/>
      <c r="H86" s="38"/>
      <c r="I86" s="42"/>
      <c r="J86" s="44"/>
      <c r="K86" s="44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3859</v>
      </c>
      <c r="C87" s="37" t="s">
        <v>404</v>
      </c>
      <c r="D87" s="14">
        <v>3</v>
      </c>
      <c r="E87" s="21">
        <v>4.99</v>
      </c>
      <c r="F87" s="21">
        <f>MULTIPLY(D87, E87)</f>
      </c>
      <c r="G87" s="38"/>
      <c r="H87" s="38"/>
      <c r="I87" s="42"/>
      <c r="J87" s="44"/>
      <c r="K87" s="44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3860</v>
      </c>
      <c r="C88" s="37" t="s">
        <v>404</v>
      </c>
      <c r="D88" s="14">
        <v>1</v>
      </c>
      <c r="E88" s="21">
        <v>2.99</v>
      </c>
      <c r="F88" s="21">
        <f>MULTIPLY(D88, E88)</f>
      </c>
      <c r="G88" s="38"/>
      <c r="H88" s="38"/>
      <c r="I88" s="42"/>
      <c r="J88" s="44"/>
      <c r="K88" s="44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3861</v>
      </c>
      <c r="C89" s="37" t="s">
        <v>3862</v>
      </c>
      <c r="D89" s="14">
        <v>2</v>
      </c>
      <c r="E89" s="21"/>
      <c r="F89" s="38"/>
      <c r="G89" s="38"/>
      <c r="H89" s="38"/>
      <c r="I89" s="42"/>
      <c r="J89" s="44"/>
      <c r="K89" s="44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3863</v>
      </c>
      <c r="C90" s="37" t="s">
        <v>3864</v>
      </c>
      <c r="D90" s="14">
        <v>2</v>
      </c>
      <c r="E90" s="21">
        <v>2.19</v>
      </c>
      <c r="F90" s="21">
        <f>MULTIPLY(D90, E90)</f>
      </c>
      <c r="G90" s="38"/>
      <c r="H90" s="38"/>
      <c r="I90" s="42"/>
      <c r="J90" s="44"/>
      <c r="K90" s="44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3865</v>
      </c>
      <c r="C91" s="37" t="s">
        <v>2103</v>
      </c>
      <c r="D91" s="14">
        <v>1</v>
      </c>
      <c r="E91" s="21">
        <v>19.99</v>
      </c>
      <c r="F91" s="21">
        <f>MULTIPLY(D91, E91)</f>
      </c>
      <c r="G91" s="38"/>
      <c r="H91" s="38"/>
      <c r="I91" s="42"/>
      <c r="J91" s="44"/>
      <c r="K91" s="44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3866</v>
      </c>
      <c r="C92" s="37" t="s">
        <v>404</v>
      </c>
      <c r="D92" s="14">
        <v>4</v>
      </c>
      <c r="E92" s="21">
        <v>5.79</v>
      </c>
      <c r="F92" s="21">
        <f>MULTIPLY(D92, E92)</f>
      </c>
      <c r="G92" s="38"/>
      <c r="H92" s="38"/>
      <c r="I92" s="42"/>
      <c r="J92" s="44"/>
      <c r="K92" s="44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3867</v>
      </c>
      <c r="C93" s="37" t="s">
        <v>2103</v>
      </c>
      <c r="D93" s="14">
        <v>2</v>
      </c>
      <c r="E93" s="21"/>
      <c r="F93" s="38"/>
      <c r="G93" s="38"/>
      <c r="H93" s="38"/>
      <c r="I93" s="42"/>
      <c r="J93" s="44"/>
      <c r="K93" s="44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3868</v>
      </c>
      <c r="C94" s="37" t="s">
        <v>3864</v>
      </c>
      <c r="D94" s="14">
        <v>2</v>
      </c>
      <c r="E94" s="21">
        <v>2.89</v>
      </c>
      <c r="F94" s="21">
        <f>MULTIPLY(D94, E94)</f>
      </c>
      <c r="G94" s="38"/>
      <c r="H94" s="38"/>
      <c r="I94" s="42"/>
      <c r="J94" s="44"/>
      <c r="K94" s="44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3869</v>
      </c>
      <c r="C95" s="37" t="s">
        <v>404</v>
      </c>
      <c r="D95" s="14">
        <v>1</v>
      </c>
      <c r="E95" s="21">
        <v>7.29</v>
      </c>
      <c r="F95" s="21">
        <f>MULTIPLY(D95, E95)</f>
      </c>
      <c r="G95" s="38"/>
      <c r="H95" s="38"/>
      <c r="I95" s="42"/>
      <c r="J95" s="44"/>
      <c r="K95" s="44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3870</v>
      </c>
      <c r="C96" s="37" t="s">
        <v>404</v>
      </c>
      <c r="D96" s="14">
        <v>1</v>
      </c>
      <c r="E96" s="21">
        <v>9.29</v>
      </c>
      <c r="F96" s="21">
        <f>MULTIPLY(D96, E96)</f>
      </c>
      <c r="G96" s="38"/>
      <c r="H96" s="38"/>
      <c r="I96" s="42"/>
      <c r="J96" s="44"/>
      <c r="K96" s="44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3871</v>
      </c>
      <c r="C97" s="37" t="s">
        <v>404</v>
      </c>
      <c r="D97" s="14">
        <v>1</v>
      </c>
      <c r="E97" s="38"/>
      <c r="F97" s="38"/>
      <c r="G97" s="38"/>
      <c r="H97" s="38"/>
      <c r="I97" s="42"/>
      <c r="J97" s="44"/>
      <c r="K97" s="44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3872</v>
      </c>
      <c r="C98" s="37" t="s">
        <v>2103</v>
      </c>
      <c r="D98" s="14">
        <v>1</v>
      </c>
      <c r="E98" s="21">
        <v>4.89</v>
      </c>
      <c r="F98" s="21">
        <f>MULTIPLY(D98, E98)</f>
      </c>
      <c r="G98" s="38"/>
      <c r="H98" s="38"/>
      <c r="I98" s="42"/>
      <c r="J98" s="44"/>
      <c r="K98" s="44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3873</v>
      </c>
      <c r="C99" s="37" t="s">
        <v>3849</v>
      </c>
      <c r="D99" s="14">
        <v>1</v>
      </c>
      <c r="E99" s="21">
        <v>5.99</v>
      </c>
      <c r="F99" s="21">
        <f>MULTIPLY(D99, E99)</f>
      </c>
      <c r="G99" s="38"/>
      <c r="H99" s="38"/>
      <c r="I99" s="42"/>
      <c r="J99" s="44"/>
      <c r="K99" s="44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3874</v>
      </c>
      <c r="C100" s="37" t="s">
        <v>429</v>
      </c>
      <c r="D100" s="14">
        <v>4</v>
      </c>
      <c r="E100" s="21">
        <v>3.29</v>
      </c>
      <c r="F100" s="21">
        <f>MULTIPLY(D100, E100)</f>
      </c>
      <c r="G100" s="38"/>
      <c r="H100" s="38"/>
      <c r="I100" s="42"/>
      <c r="J100" s="44"/>
      <c r="K100" s="44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3875</v>
      </c>
      <c r="C101" s="37" t="s">
        <v>429</v>
      </c>
      <c r="D101" s="14">
        <v>1</v>
      </c>
      <c r="E101" s="21">
        <v>3.29</v>
      </c>
      <c r="F101" s="21">
        <f>MULTIPLY(D101, E101)</f>
      </c>
      <c r="G101" s="38"/>
      <c r="H101" s="38"/>
      <c r="I101" s="42"/>
      <c r="J101" s="44"/>
      <c r="K101" s="44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3876</v>
      </c>
      <c r="C102" s="37" t="s">
        <v>429</v>
      </c>
      <c r="D102" s="14">
        <v>7</v>
      </c>
      <c r="E102" s="21">
        <v>3.29</v>
      </c>
      <c r="F102" s="21">
        <f>MULTIPLY(D102, E102)</f>
      </c>
      <c r="G102" s="38"/>
      <c r="H102" s="38"/>
      <c r="I102" s="42"/>
      <c r="J102" s="44"/>
      <c r="K102" s="44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3877</v>
      </c>
      <c r="C103" s="37" t="s">
        <v>429</v>
      </c>
      <c r="D103" s="14">
        <v>6</v>
      </c>
      <c r="E103" s="21">
        <v>3.99</v>
      </c>
      <c r="F103" s="21">
        <f>MULTIPLY(D103, E103)</f>
      </c>
      <c r="G103" s="38"/>
      <c r="H103" s="38"/>
      <c r="I103" s="42"/>
      <c r="J103" s="44"/>
      <c r="K103" s="44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3878</v>
      </c>
      <c r="C104" s="37" t="s">
        <v>429</v>
      </c>
      <c r="D104" s="14">
        <v>31</v>
      </c>
      <c r="E104" s="21">
        <v>3.89</v>
      </c>
      <c r="F104" s="21">
        <f>MULTIPLY(D104, E104)</f>
      </c>
      <c r="G104" s="38"/>
      <c r="H104" s="38"/>
      <c r="I104" s="42"/>
      <c r="J104" s="44"/>
      <c r="K104" s="44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3879</v>
      </c>
      <c r="C105" s="37" t="s">
        <v>429</v>
      </c>
      <c r="D105" s="14">
        <v>4</v>
      </c>
      <c r="E105" s="21">
        <v>3.79</v>
      </c>
      <c r="F105" s="21">
        <f>MULTIPLY(D105, E105)</f>
      </c>
      <c r="G105" s="38"/>
      <c r="H105" s="38"/>
      <c r="I105" s="42"/>
      <c r="J105" s="44"/>
      <c r="K105" s="44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3880</v>
      </c>
      <c r="C106" s="37" t="s">
        <v>429</v>
      </c>
      <c r="D106" s="14">
        <v>4</v>
      </c>
      <c r="E106" s="21">
        <v>3.29</v>
      </c>
      <c r="F106" s="21">
        <f>MULTIPLY(D106, E106)</f>
      </c>
      <c r="G106" s="38"/>
      <c r="H106" s="38"/>
      <c r="I106" s="42"/>
      <c r="J106" s="44"/>
      <c r="K106" s="44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3881</v>
      </c>
      <c r="C107" s="37" t="s">
        <v>404</v>
      </c>
      <c r="D107" s="14">
        <v>3</v>
      </c>
      <c r="E107" s="21">
        <v>4.99</v>
      </c>
      <c r="F107" s="21">
        <f>MULTIPLY(D107, E107)</f>
      </c>
      <c r="G107" s="38"/>
      <c r="H107" s="38"/>
      <c r="I107" s="42"/>
      <c r="J107" s="44"/>
      <c r="K107" s="44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3678</v>
      </c>
      <c r="C108" s="37" t="s">
        <v>404</v>
      </c>
      <c r="D108" s="14">
        <v>3</v>
      </c>
      <c r="E108" s="21">
        <v>5.29</v>
      </c>
      <c r="F108" s="21">
        <f>MULTIPLY(D108, E108)</f>
      </c>
      <c r="G108" s="38"/>
      <c r="H108" s="21">
        <f>SUM(F69:F108)</f>
      </c>
      <c r="I108" s="42"/>
      <c r="J108" s="44"/>
      <c r="K108" s="44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>
        <v>43836</v>
      </c>
      <c r="B109" s="52" t="s">
        <v>3882</v>
      </c>
      <c r="C109" s="37" t="s">
        <v>3883</v>
      </c>
      <c r="D109" s="14">
        <v>73</v>
      </c>
      <c r="E109" s="21">
        <v>2.49</v>
      </c>
      <c r="F109" s="21">
        <f>MULTIPLY(D109, E109)</f>
      </c>
      <c r="G109" s="38"/>
      <c r="H109" s="38"/>
      <c r="I109" s="42"/>
      <c r="J109" s="44"/>
      <c r="K109" s="44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3038</v>
      </c>
      <c r="C110" s="37" t="s">
        <v>3883</v>
      </c>
      <c r="D110" s="14">
        <v>384</v>
      </c>
      <c r="E110" s="21">
        <v>1.39</v>
      </c>
      <c r="F110" s="21">
        <f>MULTIPLY(D110, E110)</f>
      </c>
      <c r="G110" s="38"/>
      <c r="H110" s="38"/>
      <c r="I110" s="42"/>
      <c r="J110" s="44"/>
      <c r="K110" s="44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3884</v>
      </c>
      <c r="C111" s="37" t="s">
        <v>1792</v>
      </c>
      <c r="D111" s="14">
        <v>1</v>
      </c>
      <c r="E111" s="21">
        <v>14.95</v>
      </c>
      <c r="F111" s="21">
        <f>MULTIPLY(D111, E111)</f>
      </c>
      <c r="G111" s="38"/>
      <c r="H111" s="38"/>
      <c r="I111" s="42"/>
      <c r="J111" s="44"/>
      <c r="K111" s="44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3885</v>
      </c>
      <c r="C112" s="37" t="s">
        <v>404</v>
      </c>
      <c r="D112" s="14">
        <v>1</v>
      </c>
      <c r="E112" s="21">
        <v>1.89</v>
      </c>
      <c r="F112" s="21">
        <f>MULTIPLY(D112, E112)</f>
      </c>
      <c r="G112" s="38"/>
      <c r="H112" s="38"/>
      <c r="I112" s="42"/>
      <c r="J112" s="44"/>
      <c r="K112" s="44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3886</v>
      </c>
      <c r="C113" s="37" t="s">
        <v>404</v>
      </c>
      <c r="D113" s="14">
        <v>5</v>
      </c>
      <c r="E113" s="21">
        <v>9.99</v>
      </c>
      <c r="F113" s="21">
        <f>MULTIPLY(D113, E113)</f>
      </c>
      <c r="G113" s="38"/>
      <c r="H113" s="38"/>
      <c r="I113" s="42"/>
      <c r="J113" s="44"/>
      <c r="K113" s="44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3887</v>
      </c>
      <c r="C114" s="37" t="s">
        <v>404</v>
      </c>
      <c r="D114" s="14">
        <v>5</v>
      </c>
      <c r="E114" s="21">
        <v>5.49</v>
      </c>
      <c r="F114" s="21">
        <f>MULTIPLY(D114, E114)</f>
      </c>
      <c r="G114" s="38"/>
      <c r="H114" s="38"/>
      <c r="I114" s="42"/>
      <c r="J114" s="44"/>
      <c r="K114" s="44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3888</v>
      </c>
      <c r="C115" s="37" t="s">
        <v>404</v>
      </c>
      <c r="D115" s="14">
        <v>1</v>
      </c>
      <c r="E115" s="21">
        <v>4.79</v>
      </c>
      <c r="F115" s="21">
        <f>MULTIPLY(D115, E115)</f>
      </c>
      <c r="G115" s="38"/>
      <c r="H115" s="38"/>
      <c r="I115" s="42"/>
      <c r="J115" s="44"/>
      <c r="K115" s="44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3889</v>
      </c>
      <c r="C116" s="37" t="s">
        <v>3890</v>
      </c>
      <c r="D116" s="14">
        <v>1</v>
      </c>
      <c r="E116" s="21">
        <v>5.79</v>
      </c>
      <c r="F116" s="21">
        <f>MULTIPLY(D116, E116)</f>
      </c>
      <c r="G116" s="38"/>
      <c r="H116" s="38"/>
      <c r="I116" s="42"/>
      <c r="J116" s="44"/>
      <c r="K116" s="44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3891</v>
      </c>
      <c r="C117" s="37" t="s">
        <v>404</v>
      </c>
      <c r="D117" s="14">
        <v>1</v>
      </c>
      <c r="E117" s="21">
        <v>4.49</v>
      </c>
      <c r="F117" s="21">
        <f>MULTIPLY(D117, E117)</f>
      </c>
      <c r="G117" s="38"/>
      <c r="H117" s="38"/>
      <c r="I117" s="42"/>
      <c r="J117" s="44"/>
      <c r="K117" s="44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3892</v>
      </c>
      <c r="C118" s="37" t="s">
        <v>3893</v>
      </c>
      <c r="D118" s="14">
        <v>1</v>
      </c>
      <c r="E118" s="21">
        <v>16.99</v>
      </c>
      <c r="F118" s="21">
        <f>MULTIPLY(D118, E118)</f>
      </c>
      <c r="G118" s="38"/>
      <c r="H118" s="21">
        <f>sum(F109:F117)</f>
      </c>
      <c r="I118" s="42"/>
      <c r="J118" s="44"/>
      <c r="K118" s="44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>
        <v>43840</v>
      </c>
      <c r="B119" s="52" t="s">
        <v>3894</v>
      </c>
      <c r="C119" s="37" t="s">
        <v>404</v>
      </c>
      <c r="D119" s="14">
        <v>1</v>
      </c>
      <c r="E119" s="21">
        <v>9.99</v>
      </c>
      <c r="F119" s="21">
        <f>MULTIPLY(D119, E119)</f>
      </c>
      <c r="G119" s="38"/>
      <c r="H119" s="38"/>
      <c r="I119" s="42"/>
      <c r="J119" s="44"/>
      <c r="K119" s="44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3895</v>
      </c>
      <c r="C120" s="37" t="s">
        <v>404</v>
      </c>
      <c r="D120" s="14">
        <v>3</v>
      </c>
      <c r="E120" s="21">
        <v>5.99</v>
      </c>
      <c r="F120" s="21">
        <f>MULTIPLY(D120, E120)</f>
      </c>
      <c r="G120" s="38"/>
      <c r="H120" s="38"/>
      <c r="I120" s="42"/>
      <c r="J120" s="44"/>
      <c r="K120" s="44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3896</v>
      </c>
      <c r="C121" s="37" t="s">
        <v>404</v>
      </c>
      <c r="D121" s="14">
        <v>2</v>
      </c>
      <c r="E121" s="21">
        <v>6.29</v>
      </c>
      <c r="F121" s="21">
        <f>MULTIPLY(D121, E121)</f>
      </c>
      <c r="G121" s="38"/>
      <c r="H121" s="38"/>
      <c r="I121" s="42"/>
      <c r="J121" s="44"/>
      <c r="K121" s="44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3897</v>
      </c>
      <c r="C122" s="37" t="s">
        <v>404</v>
      </c>
      <c r="D122" s="14">
        <v>1</v>
      </c>
      <c r="E122" s="21">
        <v>5.99</v>
      </c>
      <c r="F122" s="21">
        <f>MULTIPLY(D122, E122)</f>
      </c>
      <c r="G122" s="38"/>
      <c r="H122" s="38"/>
      <c r="I122" s="42"/>
      <c r="J122" s="44"/>
      <c r="K122" s="44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3898</v>
      </c>
      <c r="C123" s="37" t="s">
        <v>404</v>
      </c>
      <c r="D123" s="14">
        <v>1</v>
      </c>
      <c r="E123" s="21">
        <v>6.89</v>
      </c>
      <c r="F123" s="21">
        <f>MULTIPLY(D123, E123)</f>
      </c>
      <c r="G123" s="38"/>
      <c r="H123" s="38"/>
      <c r="I123" s="42"/>
      <c r="J123" s="44"/>
      <c r="K123" s="44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3899</v>
      </c>
      <c r="C124" s="37" t="s">
        <v>404</v>
      </c>
      <c r="D124" s="14">
        <v>1</v>
      </c>
      <c r="E124" s="38"/>
      <c r="F124" s="38"/>
      <c r="G124" s="38"/>
      <c r="H124" s="38"/>
      <c r="I124" s="42"/>
      <c r="J124" s="44"/>
      <c r="K124" s="44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3900</v>
      </c>
      <c r="C125" s="37" t="s">
        <v>3901</v>
      </c>
      <c r="D125" s="14">
        <v>1</v>
      </c>
      <c r="E125" s="21">
        <v>5.29</v>
      </c>
      <c r="F125" s="21">
        <f>MULTIPLY(D125, E125)</f>
      </c>
      <c r="G125" s="38"/>
      <c r="H125" s="38"/>
      <c r="I125" s="42"/>
      <c r="J125" s="44"/>
      <c r="K125" s="44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3902</v>
      </c>
      <c r="C126" s="37" t="s">
        <v>404</v>
      </c>
      <c r="D126" s="14">
        <v>3</v>
      </c>
      <c r="E126" s="21">
        <v>1.99</v>
      </c>
      <c r="F126" s="21">
        <f>MULTIPLY(D126, E126)</f>
      </c>
      <c r="G126" s="38"/>
      <c r="H126" s="38"/>
      <c r="I126" s="42"/>
      <c r="J126" s="44"/>
      <c r="K126" s="44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3903</v>
      </c>
      <c r="C127" s="37" t="s">
        <v>404</v>
      </c>
      <c r="D127" s="14">
        <v>1</v>
      </c>
      <c r="E127" s="21">
        <v>7.29</v>
      </c>
      <c r="F127" s="21">
        <f>MULTIPLY(D127, E127)</f>
      </c>
      <c r="G127" s="38"/>
      <c r="H127" s="38"/>
      <c r="I127" s="42"/>
      <c r="J127" s="44"/>
      <c r="K127" s="44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3904</v>
      </c>
      <c r="C128" s="37" t="s">
        <v>404</v>
      </c>
      <c r="D128" s="14">
        <v>5</v>
      </c>
      <c r="E128" s="21">
        <v>3.99</v>
      </c>
      <c r="F128" s="21">
        <f>MULTIPLY(D128, E128)</f>
      </c>
      <c r="G128" s="38"/>
      <c r="H128" s="38"/>
      <c r="I128" s="42"/>
      <c r="J128" s="44"/>
      <c r="K128" s="44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3905</v>
      </c>
      <c r="C129" s="37" t="s">
        <v>404</v>
      </c>
      <c r="D129" s="14">
        <v>1</v>
      </c>
      <c r="E129" s="38"/>
      <c r="F129" s="38"/>
      <c r="G129" s="38"/>
      <c r="H129" s="21">
        <f>sum(F119:F129)</f>
      </c>
      <c r="I129" s="42"/>
      <c r="J129" s="44"/>
      <c r="K129" s="44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>
        <v>43851</v>
      </c>
      <c r="B130" s="52" t="s">
        <v>3906</v>
      </c>
      <c r="C130" s="37" t="s">
        <v>3907</v>
      </c>
      <c r="D130" s="14">
        <v>1</v>
      </c>
      <c r="E130" s="21">
        <v>10.99</v>
      </c>
      <c r="F130" s="21">
        <f>MULTIPLY(D130, E130)</f>
      </c>
      <c r="G130" s="38"/>
      <c r="H130" s="38"/>
      <c r="I130" s="42"/>
      <c r="J130" s="44"/>
      <c r="K130" s="44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3908</v>
      </c>
      <c r="C131" s="37" t="s">
        <v>370</v>
      </c>
      <c r="D131" s="14">
        <v>1</v>
      </c>
      <c r="E131" s="21">
        <v>29.49</v>
      </c>
      <c r="F131" s="21">
        <f>MULTIPLY(D131, E131)</f>
      </c>
      <c r="G131" s="38"/>
      <c r="H131" s="38"/>
      <c r="I131" s="42"/>
      <c r="J131" s="44"/>
      <c r="K131" s="44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3909</v>
      </c>
      <c r="C132" s="37" t="s">
        <v>429</v>
      </c>
      <c r="D132" s="14">
        <v>1</v>
      </c>
      <c r="E132" s="21">
        <v>3.59</v>
      </c>
      <c r="F132" s="21">
        <f>MULTIPLY(D132, E132)</f>
      </c>
      <c r="G132" s="38"/>
      <c r="H132" s="38"/>
      <c r="I132" s="42"/>
      <c r="J132" s="44"/>
      <c r="K132" s="44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3910</v>
      </c>
      <c r="C133" s="37" t="s">
        <v>370</v>
      </c>
      <c r="D133" s="14">
        <v>1</v>
      </c>
      <c r="E133" s="21">
        <v>2.59</v>
      </c>
      <c r="F133" s="21">
        <f>MULTIPLY(D133, E133)</f>
      </c>
      <c r="G133" s="38"/>
      <c r="H133" s="38"/>
      <c r="I133" s="42"/>
      <c r="J133" s="44"/>
      <c r="K133" s="44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3911</v>
      </c>
      <c r="C134" s="37" t="s">
        <v>3912</v>
      </c>
      <c r="D134" s="14">
        <v>1</v>
      </c>
      <c r="E134" s="21">
        <v>10.29</v>
      </c>
      <c r="F134" s="21">
        <f>MULTIPLY(D134, E134)</f>
      </c>
      <c r="G134" s="38"/>
      <c r="H134" s="38"/>
      <c r="I134" s="42"/>
      <c r="J134" s="44"/>
      <c r="K134" s="44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3913</v>
      </c>
      <c r="C135" s="37" t="s">
        <v>3914</v>
      </c>
      <c r="D135" s="14">
        <v>1</v>
      </c>
      <c r="E135" s="38"/>
      <c r="F135" s="38"/>
      <c r="G135" s="38"/>
      <c r="H135" s="38"/>
      <c r="I135" s="42"/>
      <c r="J135" s="44"/>
      <c r="K135" s="44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3915</v>
      </c>
      <c r="C136" s="37" t="s">
        <v>1999</v>
      </c>
      <c r="D136" s="14">
        <v>1</v>
      </c>
      <c r="E136" s="38"/>
      <c r="F136" s="38"/>
      <c r="G136" s="38"/>
      <c r="H136" s="38"/>
      <c r="I136" s="42"/>
      <c r="J136" s="44"/>
      <c r="K136" s="44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3916</v>
      </c>
      <c r="C137" s="37" t="s">
        <v>404</v>
      </c>
      <c r="D137" s="14">
        <v>5</v>
      </c>
      <c r="E137" s="38"/>
      <c r="F137" s="38"/>
      <c r="G137" s="38"/>
      <c r="H137" s="38"/>
      <c r="I137" s="42"/>
      <c r="J137" s="44"/>
      <c r="K137" s="44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3917</v>
      </c>
      <c r="C138" s="37" t="s">
        <v>2078</v>
      </c>
      <c r="D138" s="14">
        <v>1</v>
      </c>
      <c r="E138" s="21">
        <v>17.49</v>
      </c>
      <c r="F138" s="21">
        <f>MULTIPLY(D138, E138)</f>
      </c>
      <c r="G138" s="38"/>
      <c r="H138" s="38"/>
      <c r="I138" s="42"/>
      <c r="J138" s="44"/>
      <c r="K138" s="44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 t="s">
        <v>3918</v>
      </c>
      <c r="C139" s="37" t="s">
        <v>1792</v>
      </c>
      <c r="D139" s="14">
        <v>13</v>
      </c>
      <c r="E139" s="21">
        <v>12.99</v>
      </c>
      <c r="F139" s="21">
        <f>MULTIPLY(D139, E139)</f>
      </c>
      <c r="G139" s="67"/>
      <c r="H139" s="38"/>
      <c r="I139" s="42"/>
      <c r="J139" s="44"/>
      <c r="K139" s="44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3919</v>
      </c>
      <c r="C140" s="37" t="s">
        <v>1792</v>
      </c>
      <c r="D140" s="14">
        <v>1</v>
      </c>
      <c r="E140" s="21">
        <v>6.19</v>
      </c>
      <c r="F140" s="38"/>
      <c r="G140" s="67">
        <f>MULTIPLY(D140, E140)</f>
      </c>
      <c r="H140" s="38"/>
      <c r="I140" s="42"/>
      <c r="J140" s="44"/>
      <c r="K140" s="44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3920</v>
      </c>
      <c r="C141" s="37" t="s">
        <v>3921</v>
      </c>
      <c r="D141" s="14">
        <v>6</v>
      </c>
      <c r="E141" s="21">
        <v>12.99</v>
      </c>
      <c r="F141" s="38"/>
      <c r="G141" s="67">
        <f>MULTIPLY(D141, E141)</f>
      </c>
      <c r="H141" s="38"/>
      <c r="I141" s="42"/>
      <c r="J141" s="44"/>
      <c r="K141" s="44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3922</v>
      </c>
      <c r="C142" s="37" t="s">
        <v>3921</v>
      </c>
      <c r="D142" s="14">
        <v>1</v>
      </c>
      <c r="E142" s="38"/>
      <c r="F142" s="38"/>
      <c r="G142" s="38"/>
      <c r="H142" s="21">
        <f>SUM(F130:F142, G130:G142)</f>
      </c>
      <c r="I142" s="42"/>
      <c r="J142" s="44"/>
      <c r="K142" s="44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113">
        <v>43858</v>
      </c>
      <c r="B143" s="52" t="s">
        <v>3923</v>
      </c>
      <c r="C143" s="114" t="s">
        <v>3924</v>
      </c>
      <c r="D143" s="14">
        <v>2</v>
      </c>
      <c r="E143" s="21">
        <v>33.49</v>
      </c>
      <c r="F143" s="21">
        <f>MULTIPLY(D143, E143)</f>
      </c>
      <c r="G143" s="38"/>
      <c r="H143" s="38"/>
      <c r="I143" s="42"/>
      <c r="J143" s="44"/>
      <c r="K143" s="44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3925</v>
      </c>
      <c r="C144" s="37" t="s">
        <v>404</v>
      </c>
      <c r="D144" s="14">
        <v>8</v>
      </c>
      <c r="E144" s="21">
        <v>4.39</v>
      </c>
      <c r="F144" s="21">
        <f>MULTIPLY(D144, E144)</f>
      </c>
      <c r="G144" s="38"/>
      <c r="H144" s="38"/>
      <c r="I144" s="42"/>
      <c r="J144" s="44"/>
      <c r="K144" s="44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3926</v>
      </c>
      <c r="C145" s="37" t="s">
        <v>404</v>
      </c>
      <c r="D145" s="14">
        <v>3</v>
      </c>
      <c r="E145" s="21">
        <v>4.79</v>
      </c>
      <c r="F145" s="21">
        <f>MULTIPLY(D145, E145)</f>
      </c>
      <c r="G145" s="38"/>
      <c r="H145" s="38"/>
      <c r="I145" s="42"/>
      <c r="J145" s="44"/>
      <c r="K145" s="44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3927</v>
      </c>
      <c r="C146" s="37" t="s">
        <v>3928</v>
      </c>
      <c r="D146" s="14">
        <v>4</v>
      </c>
      <c r="E146" s="21">
        <v>3.99</v>
      </c>
      <c r="F146" s="21">
        <f>MULTIPLY(D146, E146)</f>
      </c>
      <c r="G146" s="38"/>
      <c r="H146" s="38"/>
      <c r="I146" s="42"/>
      <c r="J146" s="44"/>
      <c r="K146" s="44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3929</v>
      </c>
      <c r="C147" s="37" t="s">
        <v>404</v>
      </c>
      <c r="D147" s="14">
        <v>4</v>
      </c>
      <c r="E147" s="38"/>
      <c r="F147" s="38"/>
      <c r="G147" s="38"/>
      <c r="H147" s="38"/>
      <c r="I147" s="42"/>
      <c r="J147" s="44"/>
      <c r="K147" s="44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3930</v>
      </c>
      <c r="C148" s="37" t="s">
        <v>3931</v>
      </c>
      <c r="D148" s="14">
        <v>1</v>
      </c>
      <c r="E148" s="21">
        <v>12.49</v>
      </c>
      <c r="F148" s="21">
        <f>MULTIPLY(D148, E148)</f>
      </c>
      <c r="G148" s="38"/>
      <c r="H148" s="38"/>
      <c r="I148" s="42"/>
      <c r="J148" s="44"/>
      <c r="K148" s="44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3932</v>
      </c>
      <c r="C149" s="37" t="s">
        <v>3933</v>
      </c>
      <c r="D149" s="14">
        <v>2</v>
      </c>
      <c r="E149" s="38"/>
      <c r="F149" s="38"/>
      <c r="G149" s="38"/>
      <c r="H149" s="38"/>
      <c r="I149" s="42"/>
      <c r="J149" s="44"/>
      <c r="K149" s="44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3934</v>
      </c>
      <c r="C150" s="37" t="s">
        <v>404</v>
      </c>
      <c r="D150" s="14">
        <v>1</v>
      </c>
      <c r="E150" s="21">
        <v>5.99</v>
      </c>
      <c r="F150" s="21">
        <f>MULTIPLY(D150, E150)</f>
      </c>
      <c r="G150" s="38"/>
      <c r="H150" s="38"/>
      <c r="I150" s="42"/>
      <c r="J150" s="44"/>
      <c r="K150" s="44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3935</v>
      </c>
      <c r="C151" s="37" t="s">
        <v>404</v>
      </c>
      <c r="D151" s="14">
        <v>1</v>
      </c>
      <c r="E151" s="21">
        <v>2.99</v>
      </c>
      <c r="F151" s="21">
        <f>MULTIPLY(D151, E151)</f>
      </c>
      <c r="G151" s="38"/>
      <c r="H151" s="38"/>
      <c r="I151" s="42"/>
      <c r="J151" s="44"/>
      <c r="K151" s="44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3936</v>
      </c>
      <c r="C152" s="37" t="s">
        <v>404</v>
      </c>
      <c r="D152" s="14">
        <v>1</v>
      </c>
      <c r="E152" s="21">
        <v>12.49</v>
      </c>
      <c r="F152" s="21">
        <f>MULTIPLY(D152, E152)</f>
      </c>
      <c r="G152" s="38"/>
      <c r="H152" s="38"/>
      <c r="I152" s="42"/>
      <c r="J152" s="44"/>
      <c r="K152" s="44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3937</v>
      </c>
      <c r="C153" s="37" t="s">
        <v>404</v>
      </c>
      <c r="D153" s="14">
        <v>4</v>
      </c>
      <c r="E153" s="21">
        <v>10.79</v>
      </c>
      <c r="F153" s="21">
        <f>MULTIPLY(D153, E153)</f>
      </c>
      <c r="G153" s="38"/>
      <c r="H153" s="38"/>
      <c r="I153" s="42"/>
      <c r="J153" s="44"/>
      <c r="K153" s="44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 t="s">
        <v>3938</v>
      </c>
      <c r="C154" s="37" t="s">
        <v>404</v>
      </c>
      <c r="D154" s="14">
        <v>8</v>
      </c>
      <c r="E154" s="38"/>
      <c r="F154" s="38"/>
      <c r="G154" s="38"/>
      <c r="H154" s="38"/>
      <c r="I154" s="42"/>
      <c r="J154" s="44"/>
      <c r="K154" s="44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3939</v>
      </c>
      <c r="C155" s="37" t="s">
        <v>404</v>
      </c>
      <c r="D155" s="14">
        <v>13</v>
      </c>
      <c r="E155" s="21">
        <v>2.99</v>
      </c>
      <c r="F155" s="21">
        <f>MULTIPLY(D155, E155)</f>
      </c>
      <c r="G155" s="38"/>
      <c r="H155" s="38"/>
      <c r="I155" s="42"/>
      <c r="J155" s="44"/>
      <c r="K155" s="44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3940</v>
      </c>
      <c r="C156" s="37" t="s">
        <v>2665</v>
      </c>
      <c r="D156" s="14">
        <v>1</v>
      </c>
      <c r="E156" s="38"/>
      <c r="F156" s="38"/>
      <c r="G156" s="38"/>
      <c r="H156" s="38"/>
      <c r="I156" s="42"/>
      <c r="J156" s="44"/>
      <c r="K156" s="44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3941</v>
      </c>
      <c r="C157" s="37" t="s">
        <v>404</v>
      </c>
      <c r="D157" s="14">
        <v>1</v>
      </c>
      <c r="E157" s="21">
        <v>4.79</v>
      </c>
      <c r="F157" s="21">
        <f>MULTIPLY(D157, E157)</f>
      </c>
      <c r="G157" s="38"/>
      <c r="H157" s="38"/>
      <c r="I157" s="42"/>
      <c r="J157" s="44"/>
      <c r="K157" s="44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3942</v>
      </c>
      <c r="C158" s="37" t="s">
        <v>404</v>
      </c>
      <c r="D158" s="14">
        <v>1</v>
      </c>
      <c r="E158" s="38"/>
      <c r="F158" s="38"/>
      <c r="G158" s="38"/>
      <c r="H158" s="38"/>
      <c r="I158" s="42"/>
      <c r="J158" s="44"/>
      <c r="K158" s="44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3943</v>
      </c>
      <c r="C159" s="37" t="s">
        <v>3105</v>
      </c>
      <c r="D159" s="14">
        <v>1</v>
      </c>
      <c r="E159" s="21">
        <v>12.79</v>
      </c>
      <c r="F159" s="21">
        <f>MULTIPLY(D159, E159)</f>
      </c>
      <c r="G159" s="38"/>
      <c r="H159" s="38"/>
      <c r="I159" s="42"/>
      <c r="J159" s="44"/>
      <c r="K159" s="44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3944</v>
      </c>
      <c r="C160" s="37" t="s">
        <v>404</v>
      </c>
      <c r="D160" s="14">
        <v>2</v>
      </c>
      <c r="E160" s="38"/>
      <c r="F160" s="38"/>
      <c r="G160" s="38"/>
      <c r="H160" s="38"/>
      <c r="I160" s="42"/>
      <c r="J160" s="44"/>
      <c r="K160" s="44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3945</v>
      </c>
      <c r="C161" s="37" t="s">
        <v>404</v>
      </c>
      <c r="D161" s="14">
        <v>1</v>
      </c>
      <c r="E161" s="21">
        <v>18.49</v>
      </c>
      <c r="F161" s="21">
        <f>MULTIPLY(D161, E161)</f>
      </c>
      <c r="G161" s="38"/>
      <c r="H161" s="38"/>
      <c r="I161" s="42"/>
      <c r="J161" s="44"/>
      <c r="K161" s="44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3946</v>
      </c>
      <c r="C162" s="37" t="s">
        <v>3947</v>
      </c>
      <c r="D162" s="14">
        <v>1</v>
      </c>
      <c r="E162" s="21">
        <v>5.79</v>
      </c>
      <c r="F162" s="21">
        <f>MULTIPLY(D162, E162)</f>
      </c>
      <c r="G162" s="38"/>
      <c r="H162" s="38"/>
      <c r="I162" s="42"/>
      <c r="J162" s="44"/>
      <c r="K162" s="44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3948</v>
      </c>
      <c r="C163" s="37" t="s">
        <v>404</v>
      </c>
      <c r="D163" s="14">
        <v>1</v>
      </c>
      <c r="E163" s="21">
        <v>2.69</v>
      </c>
      <c r="F163" s="21">
        <f>MULTIPLY(D163, E163)</f>
      </c>
      <c r="G163" s="38"/>
      <c r="H163" s="38"/>
      <c r="I163" s="42"/>
      <c r="J163" s="44"/>
      <c r="K163" s="44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 t="s">
        <v>3949</v>
      </c>
      <c r="C164" s="37" t="s">
        <v>404</v>
      </c>
      <c r="D164" s="14">
        <v>1</v>
      </c>
      <c r="E164" s="21">
        <v>8.99</v>
      </c>
      <c r="F164" s="21">
        <f>MULTIPLY(D164, E164)</f>
      </c>
      <c r="G164" s="38"/>
      <c r="H164" s="38"/>
      <c r="I164" s="42"/>
      <c r="J164" s="44"/>
      <c r="K164" s="44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3950</v>
      </c>
      <c r="C165" s="37" t="s">
        <v>404</v>
      </c>
      <c r="D165" s="14">
        <v>1</v>
      </c>
      <c r="E165" s="21">
        <v>12.49</v>
      </c>
      <c r="F165" s="21">
        <f>MULTIPLY(D165, E165)</f>
      </c>
      <c r="G165" s="38"/>
      <c r="H165" s="38"/>
      <c r="I165" s="42"/>
      <c r="J165" s="44"/>
      <c r="K165" s="44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3951</v>
      </c>
      <c r="C166" s="37" t="s">
        <v>404</v>
      </c>
      <c r="D166" s="14">
        <v>1</v>
      </c>
      <c r="E166" s="21">
        <v>15.49</v>
      </c>
      <c r="F166" s="21">
        <f>MULTIPLY(D166, E166)</f>
      </c>
      <c r="G166" s="38"/>
      <c r="H166" s="38"/>
      <c r="I166" s="42"/>
      <c r="J166" s="44"/>
      <c r="K166" s="44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3952</v>
      </c>
      <c r="C167" s="37" t="s">
        <v>404</v>
      </c>
      <c r="D167" s="14">
        <v>1</v>
      </c>
      <c r="E167" s="21">
        <v>16.49</v>
      </c>
      <c r="F167" s="21">
        <f>MULTIPLY(D167, E167)</f>
      </c>
      <c r="G167" s="38"/>
      <c r="H167" s="38"/>
      <c r="I167" s="42"/>
      <c r="J167" s="44"/>
      <c r="K167" s="44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3953</v>
      </c>
      <c r="C168" s="37" t="s">
        <v>404</v>
      </c>
      <c r="D168" s="14">
        <v>1</v>
      </c>
      <c r="E168" s="21">
        <v>5.99</v>
      </c>
      <c r="F168" s="21">
        <f>MULTIPLY(D168, E168)</f>
      </c>
      <c r="G168" s="38"/>
      <c r="H168" s="38"/>
      <c r="I168" s="42"/>
      <c r="J168" s="44"/>
      <c r="K168" s="44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3954</v>
      </c>
      <c r="C169" s="37" t="s">
        <v>404</v>
      </c>
      <c r="D169" s="14">
        <v>4</v>
      </c>
      <c r="E169" s="21">
        <v>8.29</v>
      </c>
      <c r="F169" s="21">
        <f>MULTIPLY(D169, E169)</f>
      </c>
      <c r="G169" s="38"/>
      <c r="H169" s="38"/>
      <c r="I169" s="42"/>
      <c r="J169" s="44"/>
      <c r="K169" s="44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3955</v>
      </c>
      <c r="C170" s="37" t="s">
        <v>404</v>
      </c>
      <c r="D170" s="14">
        <v>1</v>
      </c>
      <c r="E170" s="21">
        <v>6.59</v>
      </c>
      <c r="F170" s="21">
        <f>MULTIPLY(D170, E170)</f>
      </c>
      <c r="G170" s="38"/>
      <c r="H170" s="38"/>
      <c r="I170" s="42"/>
      <c r="J170" s="44"/>
      <c r="K170" s="44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3956</v>
      </c>
      <c r="C171" s="37" t="s">
        <v>3957</v>
      </c>
      <c r="D171" s="14">
        <v>1</v>
      </c>
      <c r="E171" s="21">
        <v>10.79</v>
      </c>
      <c r="F171" s="21">
        <f>MULTIPLY(D171, E171)</f>
      </c>
      <c r="G171" s="38"/>
      <c r="H171" s="38"/>
      <c r="I171" s="42"/>
      <c r="J171" s="44"/>
      <c r="K171" s="44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3958</v>
      </c>
      <c r="C172" s="37" t="s">
        <v>3959</v>
      </c>
      <c r="D172" s="14">
        <v>1</v>
      </c>
      <c r="E172" s="21">
        <v>4.79</v>
      </c>
      <c r="F172" s="21">
        <f>MULTIPLY(D172, E172)</f>
      </c>
      <c r="G172" s="38"/>
      <c r="H172" s="38"/>
      <c r="I172" s="42"/>
      <c r="J172" s="44"/>
      <c r="K172" s="44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 t="s">
        <v>3960</v>
      </c>
      <c r="C173" s="37" t="s">
        <v>3961</v>
      </c>
      <c r="D173" s="14">
        <v>1</v>
      </c>
      <c r="E173" s="21">
        <v>9.29</v>
      </c>
      <c r="F173" s="21">
        <f>MULTIPLY(D173, E173)</f>
      </c>
      <c r="G173" s="38"/>
      <c r="H173" s="38"/>
      <c r="I173" s="42"/>
      <c r="J173" s="44"/>
      <c r="K173" s="44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3962</v>
      </c>
      <c r="C174" s="37" t="s">
        <v>404</v>
      </c>
      <c r="D174" s="14">
        <v>1</v>
      </c>
      <c r="E174" s="38"/>
      <c r="F174" s="38"/>
      <c r="G174" s="38"/>
      <c r="H174" s="38"/>
      <c r="I174" s="42"/>
      <c r="J174" s="44"/>
      <c r="K174" s="44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 t="s">
        <v>3963</v>
      </c>
      <c r="C175" s="37" t="s">
        <v>3964</v>
      </c>
      <c r="D175" s="14">
        <v>1</v>
      </c>
      <c r="E175" s="38"/>
      <c r="F175" s="38"/>
      <c r="G175" s="38"/>
      <c r="H175" s="38"/>
      <c r="I175" s="42"/>
      <c r="J175" s="44"/>
      <c r="K175" s="44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3965</v>
      </c>
      <c r="C176" s="37" t="s">
        <v>404</v>
      </c>
      <c r="D176" s="14">
        <v>1</v>
      </c>
      <c r="E176" s="21">
        <v>5.79</v>
      </c>
      <c r="F176" s="21">
        <f>MULTIPLY(D176, E176)</f>
      </c>
      <c r="G176" s="38"/>
      <c r="H176" s="38"/>
      <c r="I176" s="42"/>
      <c r="J176" s="44"/>
      <c r="K176" s="44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3966</v>
      </c>
      <c r="C177" s="37" t="s">
        <v>404</v>
      </c>
      <c r="D177" s="14">
        <v>1</v>
      </c>
      <c r="E177" s="21">
        <v>9.99</v>
      </c>
      <c r="F177" s="21">
        <f>MULTIPLY(D177, E177)</f>
      </c>
      <c r="G177" s="38"/>
      <c r="H177" s="38"/>
      <c r="I177" s="42"/>
      <c r="J177" s="44"/>
      <c r="K177" s="44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 t="s">
        <v>3967</v>
      </c>
      <c r="C178" s="37" t="s">
        <v>404</v>
      </c>
      <c r="D178" s="14">
        <v>1</v>
      </c>
      <c r="E178" s="21">
        <v>4.19</v>
      </c>
      <c r="F178" s="21">
        <f>MULTIPLY(D178, E178)</f>
      </c>
      <c r="G178" s="38"/>
      <c r="H178" s="38"/>
      <c r="I178" s="42"/>
      <c r="J178" s="44"/>
      <c r="K178" s="44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3968</v>
      </c>
      <c r="C179" s="37" t="s">
        <v>404</v>
      </c>
      <c r="D179" s="14">
        <v>1</v>
      </c>
      <c r="E179" s="21">
        <v>7.49</v>
      </c>
      <c r="F179" s="21">
        <f>MULTIPLY(D179, E179)</f>
      </c>
      <c r="G179" s="38"/>
      <c r="H179" s="38"/>
      <c r="I179" s="42"/>
      <c r="J179" s="44"/>
      <c r="K179" s="44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3969</v>
      </c>
      <c r="C180" s="37" t="s">
        <v>404</v>
      </c>
      <c r="D180" s="14">
        <v>1</v>
      </c>
      <c r="E180" s="21">
        <v>74.99</v>
      </c>
      <c r="F180" s="21">
        <f>MULTIPLY(D180, E180)</f>
      </c>
      <c r="G180" s="38"/>
      <c r="H180" s="38"/>
      <c r="I180" s="42"/>
      <c r="J180" s="44"/>
      <c r="K180" s="44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3970</v>
      </c>
      <c r="C181" s="37" t="s">
        <v>404</v>
      </c>
      <c r="D181" s="14">
        <v>1</v>
      </c>
      <c r="E181" s="21">
        <v>54.49</v>
      </c>
      <c r="F181" s="21">
        <f>MULTIPLY(D181, E181)</f>
      </c>
      <c r="G181" s="38"/>
      <c r="H181" s="38"/>
      <c r="I181" s="42"/>
      <c r="J181" s="44"/>
      <c r="K181" s="44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3971</v>
      </c>
      <c r="C182" s="37" t="s">
        <v>404</v>
      </c>
      <c r="D182" s="14">
        <v>1</v>
      </c>
      <c r="E182" s="21">
        <v>44.99</v>
      </c>
      <c r="F182" s="21">
        <f>MULTIPLY(D182, E182)</f>
      </c>
      <c r="G182" s="38"/>
      <c r="H182" s="38"/>
      <c r="I182" s="42"/>
      <c r="J182" s="44"/>
      <c r="K182" s="44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3972</v>
      </c>
      <c r="C183" s="37" t="s">
        <v>404</v>
      </c>
      <c r="D183" s="14">
        <v>1</v>
      </c>
      <c r="E183" s="21">
        <v>58.99</v>
      </c>
      <c r="F183" s="21">
        <f>MULTIPLY(D183, E183)</f>
      </c>
      <c r="G183" s="38"/>
      <c r="H183" s="38"/>
      <c r="I183" s="42"/>
      <c r="J183" s="44"/>
      <c r="K183" s="44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3973</v>
      </c>
      <c r="C184" s="37" t="s">
        <v>404</v>
      </c>
      <c r="D184" s="14">
        <v>4</v>
      </c>
      <c r="E184" s="21">
        <v>65.99</v>
      </c>
      <c r="F184" s="21">
        <f>MULTIPLY(D184, E184)</f>
      </c>
      <c r="G184" s="38"/>
      <c r="H184" s="38"/>
      <c r="I184" s="42"/>
      <c r="J184" s="44"/>
      <c r="K184" s="44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 t="s">
        <v>3974</v>
      </c>
      <c r="C185" s="37" t="s">
        <v>404</v>
      </c>
      <c r="D185" s="14">
        <v>1</v>
      </c>
      <c r="E185" s="21">
        <v>8.99</v>
      </c>
      <c r="F185" s="21">
        <f>MULTIPLY(D185, E185)</f>
      </c>
      <c r="G185" s="38"/>
      <c r="H185" s="38"/>
      <c r="I185" s="42"/>
      <c r="J185" s="44"/>
      <c r="K185" s="44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3975</v>
      </c>
      <c r="C186" s="37" t="s">
        <v>404</v>
      </c>
      <c r="D186" s="14">
        <v>1</v>
      </c>
      <c r="E186" s="21">
        <v>6.99</v>
      </c>
      <c r="F186" s="21">
        <f>MULTIPLY(D186, E186)</f>
      </c>
      <c r="G186" s="38"/>
      <c r="H186" s="38"/>
      <c r="I186" s="42"/>
      <c r="J186" s="44"/>
      <c r="K186" s="44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3976</v>
      </c>
      <c r="C187" s="37" t="s">
        <v>404</v>
      </c>
      <c r="D187" s="14">
        <v>1</v>
      </c>
      <c r="E187" s="21">
        <v>5.49</v>
      </c>
      <c r="F187" s="21">
        <f>MULTIPLY(D187, E187)</f>
      </c>
      <c r="G187" s="38"/>
      <c r="H187" s="38"/>
      <c r="I187" s="42"/>
      <c r="J187" s="44"/>
      <c r="K187" s="44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3977</v>
      </c>
      <c r="C188" s="37" t="s">
        <v>404</v>
      </c>
      <c r="D188" s="14">
        <v>1</v>
      </c>
      <c r="E188" s="21">
        <v>4.99</v>
      </c>
      <c r="F188" s="21">
        <f>MULTIPLY(D188, E188)</f>
      </c>
      <c r="G188" s="38"/>
      <c r="H188" s="38"/>
      <c r="I188" s="42"/>
      <c r="J188" s="44"/>
      <c r="K188" s="44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 t="s">
        <v>3978</v>
      </c>
      <c r="C189" s="37" t="s">
        <v>404</v>
      </c>
      <c r="D189" s="14">
        <v>1</v>
      </c>
      <c r="E189" s="21">
        <v>4.39</v>
      </c>
      <c r="F189" s="21">
        <f>MULTIPLY(D189, E189)</f>
      </c>
      <c r="G189" s="38"/>
      <c r="H189" s="38"/>
      <c r="I189" s="42"/>
      <c r="J189" s="44"/>
      <c r="K189" s="44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3979</v>
      </c>
      <c r="C190" s="37" t="s">
        <v>404</v>
      </c>
      <c r="D190" s="14">
        <v>5</v>
      </c>
      <c r="E190" s="21">
        <v>8.99</v>
      </c>
      <c r="F190" s="21">
        <f>MULTIPLY(D190, E190)</f>
      </c>
      <c r="G190" s="38"/>
      <c r="H190" s="38"/>
      <c r="I190" s="42"/>
      <c r="J190" s="44"/>
      <c r="K190" s="44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3980</v>
      </c>
      <c r="C191" s="37" t="s">
        <v>3981</v>
      </c>
      <c r="D191" s="14">
        <v>4</v>
      </c>
      <c r="E191" s="21">
        <v>2.19</v>
      </c>
      <c r="F191" s="21">
        <f>MULTIPLY(D191, E191)</f>
      </c>
      <c r="G191" s="38"/>
      <c r="H191" s="38"/>
      <c r="I191" s="42"/>
      <c r="J191" s="44"/>
      <c r="K191" s="44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3982</v>
      </c>
      <c r="C192" s="37" t="s">
        <v>404</v>
      </c>
      <c r="D192" s="14">
        <v>1</v>
      </c>
      <c r="E192" s="21">
        <v>3.29</v>
      </c>
      <c r="F192" s="21">
        <f>MULTIPLY(D192, E192)</f>
      </c>
      <c r="G192" s="38"/>
      <c r="H192" s="38"/>
      <c r="I192" s="42"/>
      <c r="J192" s="44"/>
      <c r="K192" s="44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3983</v>
      </c>
      <c r="C193" s="37" t="s">
        <v>404</v>
      </c>
      <c r="D193" s="14">
        <v>4</v>
      </c>
      <c r="E193" s="21">
        <v>4.69</v>
      </c>
      <c r="F193" s="21">
        <f>MULTIPLY(D193, E193)</f>
      </c>
      <c r="G193" s="38"/>
      <c r="H193" s="38"/>
      <c r="I193" s="42"/>
      <c r="J193" s="44"/>
      <c r="K193" s="44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3984</v>
      </c>
      <c r="C194" s="37" t="s">
        <v>3985</v>
      </c>
      <c r="D194" s="14">
        <v>1</v>
      </c>
      <c r="E194" s="21">
        <v>6.58</v>
      </c>
      <c r="F194" s="21">
        <f>MULTIPLY(D194, E194)</f>
      </c>
      <c r="G194" s="38"/>
      <c r="H194" s="38"/>
      <c r="I194" s="42"/>
      <c r="J194" s="44"/>
      <c r="K194" s="44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3986</v>
      </c>
      <c r="C195" s="37" t="s">
        <v>404</v>
      </c>
      <c r="D195" s="14">
        <v>1</v>
      </c>
      <c r="E195" s="21">
        <v>5.49</v>
      </c>
      <c r="F195" s="21">
        <f>MULTIPLY(D195, E195)</f>
      </c>
      <c r="G195" s="38"/>
      <c r="H195" s="38"/>
      <c r="I195" s="42"/>
      <c r="J195" s="44"/>
      <c r="K195" s="44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3987</v>
      </c>
      <c r="C196" s="37" t="s">
        <v>404</v>
      </c>
      <c r="D196" s="14">
        <v>1</v>
      </c>
      <c r="E196" s="21">
        <v>5.99</v>
      </c>
      <c r="F196" s="21">
        <f>MULTIPLY(D196, E196)</f>
      </c>
      <c r="G196" s="38"/>
      <c r="H196" s="38"/>
      <c r="I196" s="42"/>
      <c r="J196" s="44"/>
      <c r="K196" s="44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3988</v>
      </c>
      <c r="C197" s="37" t="s">
        <v>404</v>
      </c>
      <c r="D197" s="14">
        <v>1</v>
      </c>
      <c r="E197" s="21">
        <v>6.79</v>
      </c>
      <c r="F197" s="21">
        <f>MULTIPLY(D197, E197)</f>
      </c>
      <c r="G197" s="38"/>
      <c r="H197" s="38"/>
      <c r="I197" s="42"/>
      <c r="J197" s="44"/>
      <c r="K197" s="44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3989</v>
      </c>
      <c r="C198" s="37" t="s">
        <v>404</v>
      </c>
      <c r="D198" s="14">
        <v>1</v>
      </c>
      <c r="E198" s="21">
        <v>5.79</v>
      </c>
      <c r="F198" s="21">
        <f>MULTIPLY(D198, E198)</f>
      </c>
      <c r="G198" s="38"/>
      <c r="H198" s="38"/>
      <c r="I198" s="42"/>
      <c r="J198" s="44"/>
      <c r="K198" s="44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3990</v>
      </c>
      <c r="C199" s="37" t="s">
        <v>404</v>
      </c>
      <c r="D199" s="14">
        <v>2</v>
      </c>
      <c r="E199" s="21">
        <v>1.79</v>
      </c>
      <c r="F199" s="21">
        <f>MULTIPLY(D199, E199)</f>
      </c>
      <c r="G199" s="38"/>
      <c r="H199" s="38"/>
      <c r="I199" s="42"/>
      <c r="J199" s="44"/>
      <c r="K199" s="44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 t="s">
        <v>3991</v>
      </c>
      <c r="C200" s="37" t="s">
        <v>404</v>
      </c>
      <c r="D200" s="14">
        <v>1</v>
      </c>
      <c r="E200" s="21">
        <v>10.99</v>
      </c>
      <c r="F200" s="21">
        <f>MULTIPLY(D200, E200)</f>
      </c>
      <c r="G200" s="38"/>
      <c r="H200" s="38"/>
      <c r="I200" s="42"/>
      <c r="J200" s="44"/>
      <c r="K200" s="44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3992</v>
      </c>
      <c r="C201" s="37" t="s">
        <v>404</v>
      </c>
      <c r="D201" s="14">
        <v>1</v>
      </c>
      <c r="E201" s="21">
        <v>10.29</v>
      </c>
      <c r="F201" s="21">
        <f>MULTIPLY(D201, E201)</f>
      </c>
      <c r="G201" s="38"/>
      <c r="H201" s="38"/>
      <c r="I201" s="42"/>
      <c r="J201" s="44"/>
      <c r="K201" s="44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3993</v>
      </c>
      <c r="C202" s="37" t="s">
        <v>404</v>
      </c>
      <c r="D202" s="14">
        <v>1</v>
      </c>
      <c r="E202" s="21">
        <v>2.69</v>
      </c>
      <c r="F202" s="21">
        <f>MULTIPLY(D202, E202)</f>
      </c>
      <c r="G202" s="38"/>
      <c r="H202" s="38"/>
      <c r="I202" s="42"/>
      <c r="J202" s="44"/>
      <c r="K202" s="44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3994</v>
      </c>
      <c r="C203" s="37" t="s">
        <v>404</v>
      </c>
      <c r="D203" s="14">
        <v>1</v>
      </c>
      <c r="E203" s="21">
        <v>19.99</v>
      </c>
      <c r="F203" s="21">
        <f>MULTIPLY(D203, E203)</f>
      </c>
      <c r="G203" s="38"/>
      <c r="H203" s="38"/>
      <c r="I203" s="42"/>
      <c r="J203" s="44"/>
      <c r="K203" s="44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3995</v>
      </c>
      <c r="C204" s="37" t="s">
        <v>404</v>
      </c>
      <c r="D204" s="14">
        <v>1</v>
      </c>
      <c r="E204" s="21">
        <v>4.59</v>
      </c>
      <c r="F204" s="21">
        <f>MULTIPLY(D204, E204)</f>
      </c>
      <c r="G204" s="38"/>
      <c r="H204" s="21">
        <f>sum(F143:F204)</f>
      </c>
      <c r="I204" s="42"/>
      <c r="J204" s="44"/>
      <c r="K204" s="44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>
        <v>43860</v>
      </c>
      <c r="B205" s="52" t="s">
        <v>3996</v>
      </c>
      <c r="C205" s="37" t="s">
        <v>3997</v>
      </c>
      <c r="D205" s="14">
        <v>7</v>
      </c>
      <c r="E205" s="21">
        <v>4.69</v>
      </c>
      <c r="F205" s="21">
        <f>MULTIPLY(D205, E205)</f>
      </c>
      <c r="G205" s="38"/>
      <c r="H205" s="38"/>
      <c r="I205" s="42"/>
      <c r="J205" s="44"/>
      <c r="K205" s="44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3998</v>
      </c>
      <c r="C206" s="37" t="s">
        <v>3999</v>
      </c>
      <c r="D206" s="14">
        <v>7</v>
      </c>
      <c r="E206" s="21">
        <v>3.49</v>
      </c>
      <c r="F206" s="21">
        <f>MULTIPLY(D206, E206)</f>
      </c>
      <c r="G206" s="38"/>
      <c r="H206" s="38"/>
      <c r="I206" s="42"/>
      <c r="J206" s="44"/>
      <c r="K206" s="44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 t="s">
        <v>4000</v>
      </c>
      <c r="C207" s="37" t="s">
        <v>4001</v>
      </c>
      <c r="D207" s="14">
        <v>7</v>
      </c>
      <c r="E207" s="21">
        <v>2.99</v>
      </c>
      <c r="F207" s="21">
        <f>MULTIPLY(D207, E207)</f>
      </c>
      <c r="G207" s="38"/>
      <c r="H207" s="38"/>
      <c r="I207" s="42"/>
      <c r="J207" s="44"/>
      <c r="K207" s="44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4002</v>
      </c>
      <c r="C208" s="37" t="s">
        <v>4003</v>
      </c>
      <c r="D208" s="14">
        <v>2</v>
      </c>
      <c r="E208" s="21">
        <v>5.49</v>
      </c>
      <c r="F208" s="21">
        <f>MULTIPLY(D208, E208)</f>
      </c>
      <c r="G208" s="38"/>
      <c r="H208" s="38"/>
      <c r="I208" s="42"/>
      <c r="J208" s="44"/>
      <c r="K208" s="44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4004</v>
      </c>
      <c r="C209" s="37" t="s">
        <v>4005</v>
      </c>
      <c r="D209" s="14">
        <v>1</v>
      </c>
      <c r="E209" s="21">
        <v>6.29</v>
      </c>
      <c r="F209" s="21">
        <f>MULTIPLY(D209, E209)</f>
      </c>
      <c r="G209" s="38"/>
      <c r="H209" s="38"/>
      <c r="I209" s="42"/>
      <c r="J209" s="44"/>
      <c r="K209" s="44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4006</v>
      </c>
      <c r="C210" s="37" t="s">
        <v>4007</v>
      </c>
      <c r="D210" s="14">
        <v>1</v>
      </c>
      <c r="E210" s="21">
        <v>9.29</v>
      </c>
      <c r="F210" s="21">
        <f>MULTIPLY(D210, E210)</f>
      </c>
      <c r="G210" s="38"/>
      <c r="H210" s="38"/>
      <c r="I210" s="42"/>
      <c r="J210" s="44"/>
      <c r="K210" s="44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3975</v>
      </c>
      <c r="C211" s="37" t="s">
        <v>4008</v>
      </c>
      <c r="D211" s="14">
        <v>1</v>
      </c>
      <c r="E211" s="21">
        <v>6.99</v>
      </c>
      <c r="F211" s="21">
        <f>MULTIPLY(D211, E211)</f>
      </c>
      <c r="G211" s="38"/>
      <c r="H211" s="38"/>
      <c r="I211" s="42"/>
      <c r="J211" s="44"/>
      <c r="K211" s="44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4009</v>
      </c>
      <c r="C212" s="37" t="s">
        <v>4005</v>
      </c>
      <c r="D212" s="14">
        <v>1</v>
      </c>
      <c r="E212" s="38"/>
      <c r="F212" s="38"/>
      <c r="G212" s="38"/>
      <c r="H212" s="38"/>
      <c r="I212" s="42"/>
      <c r="J212" s="44"/>
      <c r="K212" s="44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4010</v>
      </c>
      <c r="C213" s="37" t="s">
        <v>4007</v>
      </c>
      <c r="D213" s="14">
        <v>3</v>
      </c>
      <c r="E213" s="21">
        <v>9.99</v>
      </c>
      <c r="F213" s="21">
        <f>MULTIPLY(D213, E213)</f>
      </c>
      <c r="G213" s="38"/>
      <c r="H213" s="38"/>
      <c r="I213" s="42"/>
      <c r="J213" s="44"/>
      <c r="K213" s="44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 t="s">
        <v>3978</v>
      </c>
      <c r="C214" s="37" t="s">
        <v>4011</v>
      </c>
      <c r="D214" s="14">
        <v>3</v>
      </c>
      <c r="E214" s="21">
        <v>4.99</v>
      </c>
      <c r="F214" s="21">
        <f>MULTIPLY(D214, E214)</f>
      </c>
      <c r="G214" s="38"/>
      <c r="H214" s="38"/>
      <c r="I214" s="42"/>
      <c r="J214" s="44"/>
      <c r="K214" s="44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4012</v>
      </c>
      <c r="C215" s="37" t="s">
        <v>4013</v>
      </c>
      <c r="D215" s="14">
        <v>6</v>
      </c>
      <c r="E215" s="21">
        <v>4.59</v>
      </c>
      <c r="F215" s="21">
        <f>MULTIPLY(D215, E215)</f>
      </c>
      <c r="G215" s="38"/>
      <c r="H215" s="38"/>
      <c r="I215" s="42"/>
      <c r="J215" s="44"/>
      <c r="K215" s="44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4014</v>
      </c>
      <c r="C216" s="37" t="s">
        <v>4015</v>
      </c>
      <c r="D216" s="14">
        <v>3</v>
      </c>
      <c r="E216" s="21">
        <v>2.98</v>
      </c>
      <c r="F216" s="21">
        <f>MULTIPLY(D216, E216)</f>
      </c>
      <c r="G216" s="38"/>
      <c r="H216" s="38"/>
      <c r="I216" s="42"/>
      <c r="J216" s="44"/>
      <c r="K216" s="44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4016</v>
      </c>
      <c r="C217" s="37" t="s">
        <v>4017</v>
      </c>
      <c r="D217" s="14">
        <v>34</v>
      </c>
      <c r="E217" s="21">
        <v>3.79</v>
      </c>
      <c r="F217" s="21">
        <f>MULTIPLY(D217, E217)</f>
      </c>
      <c r="G217" s="38"/>
      <c r="H217" s="38"/>
      <c r="I217" s="42"/>
      <c r="J217" s="44"/>
      <c r="K217" s="44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 t="s">
        <v>4018</v>
      </c>
      <c r="C218" s="37" t="s">
        <v>4003</v>
      </c>
      <c r="D218" s="14">
        <v>35</v>
      </c>
      <c r="E218" s="21">
        <v>5</v>
      </c>
      <c r="F218" s="21">
        <f>MULTIPLY(D218, E218)</f>
      </c>
      <c r="G218" s="38"/>
      <c r="H218" s="38"/>
      <c r="I218" s="42"/>
      <c r="J218" s="44"/>
      <c r="K218" s="44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4019</v>
      </c>
      <c r="C219" s="37" t="s">
        <v>4003</v>
      </c>
      <c r="D219" s="14">
        <v>6</v>
      </c>
      <c r="E219" s="21">
        <v>3.99</v>
      </c>
      <c r="F219" s="21">
        <f>MULTIPLY(D219, E219)</f>
      </c>
      <c r="G219" s="38"/>
      <c r="H219" s="38"/>
      <c r="I219" s="42"/>
      <c r="J219" s="44"/>
      <c r="K219" s="44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4020</v>
      </c>
      <c r="C220" s="37" t="s">
        <v>4021</v>
      </c>
      <c r="D220" s="14">
        <v>5</v>
      </c>
      <c r="E220" s="21">
        <v>3.99</v>
      </c>
      <c r="F220" s="21">
        <f>MULTIPLY(D220, E220)</f>
      </c>
      <c r="G220" s="38"/>
      <c r="H220" s="38"/>
      <c r="I220" s="42"/>
      <c r="J220" s="44"/>
      <c r="K220" s="44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3817</v>
      </c>
      <c r="C221" s="37" t="s">
        <v>4007</v>
      </c>
      <c r="D221" s="14">
        <v>11</v>
      </c>
      <c r="E221" s="21">
        <v>3.39</v>
      </c>
      <c r="F221" s="21">
        <f>MULTIPLY(D221, E221)</f>
      </c>
      <c r="G221" s="38"/>
      <c r="H221" s="38"/>
      <c r="I221" s="42"/>
      <c r="J221" s="44"/>
      <c r="K221" s="44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4022</v>
      </c>
      <c r="C222" s="37" t="s">
        <v>4023</v>
      </c>
      <c r="D222" s="14">
        <v>17</v>
      </c>
      <c r="E222" s="21">
        <v>4.59</v>
      </c>
      <c r="F222" s="21">
        <f>MULTIPLY(D222, E222)</f>
      </c>
      <c r="G222" s="38"/>
      <c r="H222" s="38"/>
      <c r="I222" s="42"/>
      <c r="J222" s="44"/>
      <c r="K222" s="44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 t="s">
        <v>4024</v>
      </c>
      <c r="C223" s="37" t="s">
        <v>4025</v>
      </c>
      <c r="D223" s="14">
        <v>3</v>
      </c>
      <c r="E223" s="21">
        <v>5.38</v>
      </c>
      <c r="F223" s="21">
        <f>MULTIPLY(D223, E223)</f>
      </c>
      <c r="G223" s="38"/>
      <c r="H223" s="38"/>
      <c r="I223" s="42"/>
      <c r="J223" s="44"/>
      <c r="K223" s="44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4026</v>
      </c>
      <c r="C224" s="37" t="s">
        <v>4027</v>
      </c>
      <c r="D224" s="14">
        <v>1</v>
      </c>
      <c r="E224" s="21">
        <v>4.49</v>
      </c>
      <c r="F224" s="21">
        <f>MULTIPLY(D224, E224)</f>
      </c>
      <c r="G224" s="38"/>
      <c r="H224" s="38"/>
      <c r="I224" s="42"/>
      <c r="J224" s="44"/>
      <c r="K224" s="44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4028</v>
      </c>
      <c r="C225" s="37" t="s">
        <v>4029</v>
      </c>
      <c r="D225" s="14">
        <v>4</v>
      </c>
      <c r="E225" s="21">
        <v>4.49</v>
      </c>
      <c r="F225" s="21">
        <f>MULTIPLY(D225, E225)</f>
      </c>
      <c r="G225" s="38"/>
      <c r="H225" s="38"/>
      <c r="I225" s="42"/>
      <c r="J225" s="44"/>
      <c r="K225" s="44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 t="s">
        <v>4030</v>
      </c>
      <c r="C226" s="37" t="s">
        <v>4013</v>
      </c>
      <c r="D226" s="14">
        <v>5</v>
      </c>
      <c r="E226" s="21">
        <v>4.59</v>
      </c>
      <c r="F226" s="21">
        <f>MULTIPLY(D226, E226)</f>
      </c>
      <c r="G226" s="38"/>
      <c r="H226" s="38"/>
      <c r="I226" s="42"/>
      <c r="J226" s="44"/>
      <c r="K226" s="44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 t="s">
        <v>4031</v>
      </c>
      <c r="C227" s="37" t="s">
        <v>3999</v>
      </c>
      <c r="D227" s="14">
        <v>5</v>
      </c>
      <c r="E227" s="21">
        <v>1.99</v>
      </c>
      <c r="F227" s="21">
        <f>MULTIPLY(D227, E227)</f>
      </c>
      <c r="G227" s="38"/>
      <c r="H227" s="38"/>
      <c r="I227" s="42"/>
      <c r="J227" s="44"/>
      <c r="K227" s="44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4032</v>
      </c>
      <c r="C228" s="37" t="s">
        <v>4033</v>
      </c>
      <c r="D228" s="14">
        <v>3</v>
      </c>
      <c r="E228" s="21">
        <v>1.99</v>
      </c>
      <c r="F228" s="21">
        <f>MULTIPLY(D228, E228)</f>
      </c>
      <c r="G228" s="38"/>
      <c r="H228" s="38"/>
      <c r="I228" s="42"/>
      <c r="J228" s="44"/>
      <c r="K228" s="44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4034</v>
      </c>
      <c r="C229" s="37" t="s">
        <v>4035</v>
      </c>
      <c r="D229" s="14">
        <v>5</v>
      </c>
      <c r="E229" s="21">
        <v>8.69</v>
      </c>
      <c r="F229" s="21">
        <f>MULTIPLY(D229, E229)</f>
      </c>
      <c r="G229" s="38"/>
      <c r="H229" s="38"/>
      <c r="I229" s="42"/>
      <c r="J229" s="44"/>
      <c r="K229" s="44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4036</v>
      </c>
      <c r="C230" s="37" t="s">
        <v>429</v>
      </c>
      <c r="D230" s="14">
        <v>2</v>
      </c>
      <c r="E230" s="21">
        <v>12.99</v>
      </c>
      <c r="F230" s="21">
        <f>MULTIPLY(D230, E230)</f>
      </c>
      <c r="G230" s="38"/>
      <c r="H230" s="38"/>
      <c r="I230" s="42"/>
      <c r="J230" s="44"/>
      <c r="K230" s="44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 t="s">
        <v>4037</v>
      </c>
      <c r="C231" s="37" t="s">
        <v>4029</v>
      </c>
      <c r="D231" s="14">
        <v>3</v>
      </c>
      <c r="E231" s="21">
        <v>5.29</v>
      </c>
      <c r="F231" s="21">
        <f>MULTIPLY(D231, E231)</f>
      </c>
      <c r="G231" s="38"/>
      <c r="H231" s="38"/>
      <c r="I231" s="42"/>
      <c r="J231" s="44"/>
      <c r="K231" s="44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 t="s">
        <v>4038</v>
      </c>
      <c r="C232" s="37" t="s">
        <v>404</v>
      </c>
      <c r="D232" s="14">
        <v>16</v>
      </c>
      <c r="E232" s="21">
        <v>12.99</v>
      </c>
      <c r="F232" s="21">
        <f>MULTIPLY(D232, E232)</f>
      </c>
      <c r="G232" s="38"/>
      <c r="H232" s="38"/>
      <c r="I232" s="42"/>
      <c r="J232" s="44"/>
      <c r="K232" s="44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 t="s">
        <v>4039</v>
      </c>
      <c r="C233" s="37" t="s">
        <v>404</v>
      </c>
      <c r="D233" s="14">
        <v>16</v>
      </c>
      <c r="E233" s="21">
        <v>15.99</v>
      </c>
      <c r="F233" s="21">
        <f>MULTIPLY(D233, E233)</f>
      </c>
      <c r="G233" s="38"/>
      <c r="H233" s="38"/>
      <c r="I233" s="42"/>
      <c r="J233" s="44"/>
      <c r="K233" s="44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4040</v>
      </c>
      <c r="C234" s="37" t="s">
        <v>404</v>
      </c>
      <c r="D234" s="14">
        <v>12</v>
      </c>
      <c r="E234" s="21">
        <v>7.73</v>
      </c>
      <c r="F234" s="21">
        <f>MULTIPLY(D234, E234)</f>
      </c>
      <c r="G234" s="38"/>
      <c r="H234" s="38"/>
      <c r="I234" s="42"/>
      <c r="J234" s="44"/>
      <c r="K234" s="44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4041</v>
      </c>
      <c r="C235" s="37" t="s">
        <v>404</v>
      </c>
      <c r="D235" s="14">
        <v>4</v>
      </c>
      <c r="E235" s="21">
        <v>2.09</v>
      </c>
      <c r="F235" s="21">
        <f>MULTIPLY(D235, E235)</f>
      </c>
      <c r="G235" s="38"/>
      <c r="H235" s="38"/>
      <c r="I235" s="42"/>
      <c r="J235" s="44"/>
      <c r="K235" s="44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4042</v>
      </c>
      <c r="C236" s="37" t="s">
        <v>4043</v>
      </c>
      <c r="D236" s="14">
        <v>2</v>
      </c>
      <c r="E236" s="21">
        <v>5.19</v>
      </c>
      <c r="F236" s="21">
        <f>MULTIPLY(D236, E236)</f>
      </c>
      <c r="G236" s="38"/>
      <c r="H236" s="38"/>
      <c r="I236" s="42"/>
      <c r="J236" s="44"/>
      <c r="K236" s="44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4044</v>
      </c>
      <c r="C237" s="37" t="s">
        <v>4027</v>
      </c>
      <c r="D237" s="14">
        <v>1</v>
      </c>
      <c r="E237" s="38"/>
      <c r="F237" s="38"/>
      <c r="G237" s="38"/>
      <c r="H237" s="38"/>
      <c r="I237" s="42"/>
      <c r="J237" s="44"/>
      <c r="K237" s="44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4045</v>
      </c>
      <c r="C238" s="37" t="s">
        <v>4035</v>
      </c>
      <c r="D238" s="14">
        <v>1</v>
      </c>
      <c r="E238" s="21">
        <v>3.99</v>
      </c>
      <c r="F238" s="21">
        <f>MULTIPLY(D238, E238)</f>
      </c>
      <c r="G238" s="38"/>
      <c r="H238" s="38"/>
      <c r="I238" s="42"/>
      <c r="J238" s="44"/>
      <c r="K238" s="44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 t="s">
        <v>4046</v>
      </c>
      <c r="C239" s="37" t="s">
        <v>404</v>
      </c>
      <c r="D239" s="14">
        <v>1</v>
      </c>
      <c r="E239" s="55">
        <v>2</v>
      </c>
      <c r="F239" s="55">
        <f>MULTIPLY(D239, E239)</f>
      </c>
      <c r="G239" s="38"/>
      <c r="H239" s="38"/>
      <c r="I239" s="42"/>
      <c r="J239" s="44"/>
      <c r="K239" s="44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 t="s">
        <v>4047</v>
      </c>
      <c r="C240" s="37" t="s">
        <v>4048</v>
      </c>
      <c r="D240" s="14">
        <v>1</v>
      </c>
      <c r="E240" s="21">
        <v>16.49</v>
      </c>
      <c r="F240" s="21">
        <f>MULTIPLY(D240, E240)</f>
      </c>
      <c r="G240" s="38"/>
      <c r="H240" s="38"/>
      <c r="I240" s="42"/>
      <c r="J240" s="44"/>
      <c r="K240" s="44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4049</v>
      </c>
      <c r="C241" s="37" t="s">
        <v>4050</v>
      </c>
      <c r="D241" s="14">
        <v>1</v>
      </c>
      <c r="E241" s="21">
        <v>24.99</v>
      </c>
      <c r="F241" s="21">
        <f>MULTIPLY(D241, E241)</f>
      </c>
      <c r="G241" s="38"/>
      <c r="H241" s="38"/>
      <c r="I241" s="42"/>
      <c r="J241" s="44"/>
      <c r="K241" s="44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4051</v>
      </c>
      <c r="C242" s="37" t="s">
        <v>404</v>
      </c>
      <c r="D242" s="14">
        <v>4</v>
      </c>
      <c r="E242" s="21">
        <v>3.29</v>
      </c>
      <c r="F242" s="21">
        <f>MULTIPLY(D242, E242)</f>
      </c>
      <c r="G242" s="38"/>
      <c r="H242" s="38"/>
      <c r="I242" s="42"/>
      <c r="J242" s="44"/>
      <c r="K242" s="44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4052</v>
      </c>
      <c r="C243" s="37" t="s">
        <v>404</v>
      </c>
      <c r="D243" s="14">
        <v>2</v>
      </c>
      <c r="E243" s="21">
        <v>4.29</v>
      </c>
      <c r="F243" s="21">
        <f>MULTIPLY(D243, E243)</f>
      </c>
      <c r="G243" s="38"/>
      <c r="H243" s="38"/>
      <c r="I243" s="42"/>
      <c r="J243" s="44"/>
      <c r="K243" s="44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4053</v>
      </c>
      <c r="C244" s="37" t="s">
        <v>404</v>
      </c>
      <c r="D244" s="14">
        <v>1</v>
      </c>
      <c r="E244" s="21">
        <v>13.99</v>
      </c>
      <c r="F244" s="21">
        <f>MULTIPLY(D244, E244)</f>
      </c>
      <c r="G244" s="38"/>
      <c r="H244" s="38"/>
      <c r="I244" s="42"/>
      <c r="J244" s="44"/>
      <c r="K244" s="44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4054</v>
      </c>
      <c r="C245" s="37" t="s">
        <v>1792</v>
      </c>
      <c r="D245" s="14">
        <v>7</v>
      </c>
      <c r="E245" s="21">
        <v>4.99</v>
      </c>
      <c r="F245" s="21">
        <f>MULTIPLY(D245, E245)</f>
      </c>
      <c r="G245" s="38"/>
      <c r="H245" s="38"/>
      <c r="I245" s="42"/>
      <c r="J245" s="44"/>
      <c r="K245" s="44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4055</v>
      </c>
      <c r="C246" s="37" t="s">
        <v>4056</v>
      </c>
      <c r="D246" s="14">
        <v>64</v>
      </c>
      <c r="E246" s="21">
        <v>1.99</v>
      </c>
      <c r="F246" s="21">
        <f>MULTIPLY(D246, E246)</f>
      </c>
      <c r="G246" s="38"/>
      <c r="H246" s="21">
        <f>sum(F205:G246)</f>
      </c>
      <c r="I246" s="42"/>
      <c r="J246" s="44"/>
      <c r="K246" s="44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>
        <v>43864</v>
      </c>
      <c r="B247" s="52" t="s">
        <v>4057</v>
      </c>
      <c r="C247" s="37" t="s">
        <v>404</v>
      </c>
      <c r="D247" s="14">
        <v>1</v>
      </c>
      <c r="E247" s="21">
        <v>10.79</v>
      </c>
      <c r="F247" s="21">
        <f>MULTIPLY(D247, E247)</f>
      </c>
      <c r="G247" s="38"/>
      <c r="H247" s="38"/>
      <c r="I247" s="42"/>
      <c r="J247" s="44"/>
      <c r="K247" s="44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4058</v>
      </c>
      <c r="C248" s="37" t="s">
        <v>4059</v>
      </c>
      <c r="D248" s="14">
        <v>1</v>
      </c>
      <c r="E248" s="21">
        <v>2.89</v>
      </c>
      <c r="F248" s="38"/>
      <c r="G248" s="67">
        <f>MULTIPLY(D248, E248)</f>
      </c>
      <c r="H248" s="38"/>
      <c r="I248" s="42"/>
      <c r="J248" s="44"/>
      <c r="K248" s="44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4060</v>
      </c>
      <c r="C249" s="37" t="s">
        <v>4059</v>
      </c>
      <c r="D249" s="14">
        <v>1</v>
      </c>
      <c r="E249" s="21">
        <v>1.49</v>
      </c>
      <c r="F249" s="38"/>
      <c r="G249" s="67">
        <f>MULTIPLY(D249, E249)</f>
      </c>
      <c r="H249" s="38"/>
      <c r="I249" s="42"/>
      <c r="J249" s="44"/>
      <c r="K249" s="44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4061</v>
      </c>
      <c r="C250" s="37" t="s">
        <v>404</v>
      </c>
      <c r="D250" s="14">
        <v>1</v>
      </c>
      <c r="E250" s="21">
        <v>7.79</v>
      </c>
      <c r="F250" s="21">
        <f>MULTIPLY(D250, E250)</f>
      </c>
      <c r="G250" s="38"/>
      <c r="H250" s="38"/>
      <c r="I250" s="42"/>
      <c r="J250" s="44"/>
      <c r="K250" s="44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 t="s">
        <v>4062</v>
      </c>
      <c r="C251" s="37" t="s">
        <v>404</v>
      </c>
      <c r="D251" s="14">
        <v>1</v>
      </c>
      <c r="E251" s="21">
        <v>19.99</v>
      </c>
      <c r="F251" s="21">
        <f>MULTIPLY(D251, E251)</f>
      </c>
      <c r="G251" s="38"/>
      <c r="H251" s="38"/>
      <c r="I251" s="42"/>
      <c r="J251" s="44"/>
      <c r="K251" s="44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4063</v>
      </c>
      <c r="C252" s="37" t="s">
        <v>404</v>
      </c>
      <c r="D252" s="14">
        <v>1</v>
      </c>
      <c r="E252" s="21">
        <v>9.79</v>
      </c>
      <c r="F252" s="21">
        <f>MULTIPLY(D252, E252)</f>
      </c>
      <c r="G252" s="38"/>
      <c r="H252" s="38"/>
      <c r="I252" s="42"/>
      <c r="J252" s="44"/>
      <c r="K252" s="44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4064</v>
      </c>
      <c r="C253" s="37" t="s">
        <v>404</v>
      </c>
      <c r="D253" s="14">
        <v>1</v>
      </c>
      <c r="E253" s="21">
        <v>4.69</v>
      </c>
      <c r="F253" s="21">
        <f>MULTIPLY(D253, E253)</f>
      </c>
      <c r="G253" s="38"/>
      <c r="H253" s="38"/>
      <c r="I253" s="42"/>
      <c r="J253" s="44"/>
      <c r="K253" s="44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4065</v>
      </c>
      <c r="C254" s="37" t="s">
        <v>4066</v>
      </c>
      <c r="D254" s="14">
        <v>1</v>
      </c>
      <c r="E254" s="21">
        <v>6.29</v>
      </c>
      <c r="F254" s="21">
        <f>MULTIPLY(D254, E254)</f>
      </c>
      <c r="G254" s="38"/>
      <c r="H254" s="38"/>
      <c r="I254" s="42"/>
      <c r="J254" s="44"/>
      <c r="K254" s="44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4067</v>
      </c>
      <c r="C255" s="37" t="s">
        <v>404</v>
      </c>
      <c r="D255" s="14">
        <v>1</v>
      </c>
      <c r="E255" s="21">
        <v>12.49</v>
      </c>
      <c r="F255" s="21">
        <f>MULTIPLY(D255, E255)</f>
      </c>
      <c r="G255" s="38"/>
      <c r="H255" s="21">
        <f>sum(F247:G255)</f>
      </c>
      <c r="I255" s="42"/>
      <c r="J255" s="44"/>
      <c r="K255" s="44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>
        <v>43866</v>
      </c>
      <c r="B256" s="52" t="s">
        <v>4068</v>
      </c>
      <c r="C256" s="37" t="s">
        <v>404</v>
      </c>
      <c r="D256" s="14">
        <v>12</v>
      </c>
      <c r="E256" s="21">
        <v>5.99</v>
      </c>
      <c r="F256" s="21">
        <f>MULTIPLY(D256, E256)</f>
      </c>
      <c r="G256" s="38"/>
      <c r="H256" s="38"/>
      <c r="I256" s="42"/>
      <c r="J256" s="44"/>
      <c r="K256" s="44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4069</v>
      </c>
      <c r="C257" s="37" t="s">
        <v>2261</v>
      </c>
      <c r="D257" s="14">
        <v>3</v>
      </c>
      <c r="E257" s="21">
        <v>2.49</v>
      </c>
      <c r="F257" s="21">
        <f>MULTIPLY(D257, E257)</f>
      </c>
      <c r="G257" s="38"/>
      <c r="H257" s="38"/>
      <c r="I257" s="42"/>
      <c r="J257" s="44"/>
      <c r="K257" s="44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4070</v>
      </c>
      <c r="C258" s="37" t="s">
        <v>404</v>
      </c>
      <c r="D258" s="14">
        <v>1</v>
      </c>
      <c r="E258" s="21">
        <v>16.99</v>
      </c>
      <c r="F258" s="21">
        <f>MULTIPLY(D258, E258)</f>
      </c>
      <c r="G258" s="38"/>
      <c r="H258" s="38"/>
      <c r="I258" s="42"/>
      <c r="J258" s="44"/>
      <c r="K258" s="44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4071</v>
      </c>
      <c r="C259" s="37" t="s">
        <v>404</v>
      </c>
      <c r="D259" s="14">
        <v>2</v>
      </c>
      <c r="E259" s="21">
        <v>9.99</v>
      </c>
      <c r="F259" s="21">
        <f>MULTIPLY(D259, E259)</f>
      </c>
      <c r="G259" s="38"/>
      <c r="H259" s="38"/>
      <c r="I259" s="42"/>
      <c r="J259" s="44"/>
      <c r="K259" s="44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4072</v>
      </c>
      <c r="C260" s="37" t="s">
        <v>404</v>
      </c>
      <c r="D260" s="14">
        <v>4</v>
      </c>
      <c r="E260" s="21">
        <v>14.99</v>
      </c>
      <c r="F260" s="21">
        <f>MULTIPLY(D260, E260)</f>
      </c>
      <c r="G260" s="38"/>
      <c r="H260" s="38"/>
      <c r="I260" s="42"/>
      <c r="J260" s="44"/>
      <c r="K260" s="44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4073</v>
      </c>
      <c r="C261" s="37" t="s">
        <v>404</v>
      </c>
      <c r="D261" s="14">
        <v>6</v>
      </c>
      <c r="E261" s="21">
        <v>14.99</v>
      </c>
      <c r="F261" s="21">
        <f>MULTIPLY(D261, E261)</f>
      </c>
      <c r="G261" s="38"/>
      <c r="H261" s="38"/>
      <c r="I261" s="42"/>
      <c r="J261" s="44"/>
      <c r="K261" s="44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4074</v>
      </c>
      <c r="C262" s="37" t="s">
        <v>404</v>
      </c>
      <c r="D262" s="14">
        <v>7</v>
      </c>
      <c r="E262" s="21">
        <v>9.99</v>
      </c>
      <c r="F262" s="21">
        <f>MULTIPLY(D262, E262)</f>
      </c>
      <c r="G262" s="38"/>
      <c r="H262" s="38"/>
      <c r="I262" s="42"/>
      <c r="J262" s="44"/>
      <c r="K262" s="44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4075</v>
      </c>
      <c r="C263" s="37" t="s">
        <v>404</v>
      </c>
      <c r="D263" s="14">
        <v>1</v>
      </c>
      <c r="E263" s="21">
        <v>5.99</v>
      </c>
      <c r="F263" s="21">
        <f>MULTIPLY(D263, E263)</f>
      </c>
      <c r="G263" s="38"/>
      <c r="H263" s="38"/>
      <c r="I263" s="42"/>
      <c r="J263" s="44"/>
      <c r="K263" s="44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 t="s">
        <v>4076</v>
      </c>
      <c r="C264" s="37" t="s">
        <v>404</v>
      </c>
      <c r="D264" s="14">
        <v>5</v>
      </c>
      <c r="E264" s="21">
        <v>3.99</v>
      </c>
      <c r="F264" s="21">
        <f>MULTIPLY(D264, E264)</f>
      </c>
      <c r="G264" s="38"/>
      <c r="H264" s="38"/>
      <c r="I264" s="42"/>
      <c r="J264" s="44"/>
      <c r="K264" s="44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4077</v>
      </c>
      <c r="C265" s="37" t="s">
        <v>404</v>
      </c>
      <c r="D265" s="14">
        <v>8</v>
      </c>
      <c r="E265" s="21">
        <v>4.79</v>
      </c>
      <c r="F265" s="21">
        <f>MULTIPLY(D265, E265)</f>
      </c>
      <c r="G265" s="38"/>
      <c r="H265" s="38"/>
      <c r="I265" s="42"/>
      <c r="J265" s="44"/>
      <c r="K265" s="44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4078</v>
      </c>
      <c r="C266" s="37" t="s">
        <v>404</v>
      </c>
      <c r="D266" s="14">
        <v>2</v>
      </c>
      <c r="E266" s="21">
        <v>5.99</v>
      </c>
      <c r="F266" s="21">
        <f>MULTIPLY(D266, E266)</f>
      </c>
      <c r="G266" s="38"/>
      <c r="H266" s="38"/>
      <c r="I266" s="42"/>
      <c r="J266" s="44"/>
      <c r="K266" s="44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4079</v>
      </c>
      <c r="C267" s="37" t="s">
        <v>404</v>
      </c>
      <c r="D267" s="14">
        <v>1</v>
      </c>
      <c r="E267" s="21">
        <v>6.99</v>
      </c>
      <c r="F267" s="21">
        <f>MULTIPLY(D267, E267)</f>
      </c>
      <c r="G267" s="38"/>
      <c r="H267" s="38"/>
      <c r="I267" s="42"/>
      <c r="J267" s="44"/>
      <c r="K267" s="44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4080</v>
      </c>
      <c r="C268" s="37"/>
      <c r="D268" s="14">
        <v>3</v>
      </c>
      <c r="E268" s="21">
        <v>5.99</v>
      </c>
      <c r="F268" s="21">
        <f>MULTIPLY(D268, E268)</f>
      </c>
      <c r="G268" s="38"/>
      <c r="H268" s="38"/>
      <c r="I268" s="42"/>
      <c r="J268" s="44"/>
      <c r="K268" s="44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4081</v>
      </c>
      <c r="C269" s="37"/>
      <c r="D269" s="14">
        <v>1</v>
      </c>
      <c r="E269" s="21">
        <v>6.89</v>
      </c>
      <c r="F269" s="21">
        <f>MULTIPLY(D269, E269)</f>
      </c>
      <c r="G269" s="38"/>
      <c r="H269" s="38"/>
      <c r="I269" s="42"/>
      <c r="J269" s="44"/>
      <c r="K269" s="44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4082</v>
      </c>
      <c r="C270" s="37"/>
      <c r="D270" s="14">
        <v>1</v>
      </c>
      <c r="E270" s="21">
        <v>6.29</v>
      </c>
      <c r="F270" s="21">
        <f>MULTIPLY(D270, E270)</f>
      </c>
      <c r="G270" s="38"/>
      <c r="H270" s="38"/>
      <c r="I270" s="42"/>
      <c r="J270" s="44"/>
      <c r="K270" s="44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4083</v>
      </c>
      <c r="C271" s="37"/>
      <c r="D271" s="14">
        <v>1</v>
      </c>
      <c r="E271" s="21">
        <v>5.99</v>
      </c>
      <c r="F271" s="21">
        <f>MULTIPLY(D271, E271)</f>
      </c>
      <c r="G271" s="38"/>
      <c r="H271" s="21">
        <f>sum(F256:G271)</f>
      </c>
      <c r="I271" s="42"/>
      <c r="J271" s="44"/>
      <c r="K271" s="44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>
        <v>43868</v>
      </c>
      <c r="B272" s="52" t="s">
        <v>4084</v>
      </c>
      <c r="C272" s="37" t="s">
        <v>1792</v>
      </c>
      <c r="D272" s="14">
        <v>7</v>
      </c>
      <c r="E272" s="21">
        <v>5.99</v>
      </c>
      <c r="F272" s="38"/>
      <c r="G272" s="67">
        <f>MULTIPLY(D272, E272)</f>
      </c>
      <c r="H272" s="38"/>
      <c r="I272" s="42"/>
      <c r="J272" s="44"/>
      <c r="K272" s="44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4085</v>
      </c>
      <c r="C273" s="37" t="s">
        <v>404</v>
      </c>
      <c r="D273" s="14">
        <v>15</v>
      </c>
      <c r="E273" s="21">
        <v>2.69</v>
      </c>
      <c r="F273" s="38"/>
      <c r="G273" s="67">
        <f>MULTIPLY(D273, E273)</f>
      </c>
      <c r="H273" s="38"/>
      <c r="I273" s="42"/>
      <c r="J273" s="44"/>
      <c r="K273" s="44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4086</v>
      </c>
      <c r="C274" s="37" t="s">
        <v>404</v>
      </c>
      <c r="D274" s="14">
        <v>7</v>
      </c>
      <c r="E274" s="21">
        <v>1.99</v>
      </c>
      <c r="F274" s="21">
        <f>MULTIPLY(D274, E274)</f>
      </c>
      <c r="G274" s="67"/>
      <c r="H274" s="38"/>
      <c r="I274" s="42"/>
      <c r="J274" s="44"/>
      <c r="K274" s="44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4087</v>
      </c>
      <c r="C275" s="37" t="s">
        <v>404</v>
      </c>
      <c r="D275" s="14">
        <v>1</v>
      </c>
      <c r="E275" s="21">
        <v>3.49</v>
      </c>
      <c r="F275" s="21">
        <f>MULTIPLY(D275, E275)</f>
      </c>
      <c r="G275" s="38"/>
      <c r="H275" s="39">
        <f>sum(F272:G275)</f>
      </c>
      <c r="I275" s="42"/>
      <c r="J275" s="44"/>
      <c r="K275" s="44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>
        <v>43871</v>
      </c>
      <c r="B276" s="52" t="s">
        <v>4088</v>
      </c>
      <c r="C276" s="37" t="s">
        <v>404</v>
      </c>
      <c r="D276" s="14">
        <v>1</v>
      </c>
      <c r="E276" s="21">
        <v>4.49</v>
      </c>
      <c r="F276" s="21">
        <f>MULTIPLY(D276, E276)</f>
      </c>
      <c r="G276" s="38"/>
      <c r="H276" s="38"/>
      <c r="I276" s="42"/>
      <c r="J276" s="44"/>
      <c r="K276" s="44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 t="s">
        <v>4089</v>
      </c>
      <c r="C277" s="37" t="s">
        <v>404</v>
      </c>
      <c r="D277" s="14">
        <v>4</v>
      </c>
      <c r="E277" s="21">
        <v>2.19</v>
      </c>
      <c r="F277" s="21">
        <f>MULTIPLY(D277, E277)</f>
      </c>
      <c r="G277" s="38"/>
      <c r="H277" s="38"/>
      <c r="I277" s="42"/>
      <c r="J277" s="44"/>
      <c r="K277" s="44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4090</v>
      </c>
      <c r="C278" s="37"/>
      <c r="D278" s="14">
        <v>1</v>
      </c>
      <c r="E278" s="21">
        <v>4.69</v>
      </c>
      <c r="F278" s="21">
        <f>MULTIPLY(D278, E278)</f>
      </c>
      <c r="G278" s="38"/>
      <c r="H278" s="38"/>
      <c r="I278" s="42"/>
      <c r="J278" s="44"/>
      <c r="K278" s="44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 t="s">
        <v>3111</v>
      </c>
      <c r="C279" s="37"/>
      <c r="D279" s="14">
        <v>1</v>
      </c>
      <c r="E279" s="21">
        <v>2.19</v>
      </c>
      <c r="F279" s="21">
        <f>MULTIPLY(D279, E279)</f>
      </c>
      <c r="G279" s="38"/>
      <c r="H279" s="38"/>
      <c r="I279" s="42"/>
      <c r="J279" s="44"/>
      <c r="K279" s="44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4091</v>
      </c>
      <c r="C280" s="37" t="s">
        <v>1792</v>
      </c>
      <c r="D280" s="14">
        <v>1</v>
      </c>
      <c r="E280" s="21">
        <v>19.99</v>
      </c>
      <c r="F280" s="21">
        <f>MULTIPLY(D280, E280)</f>
      </c>
      <c r="G280" s="38"/>
      <c r="H280" s="38"/>
      <c r="I280" s="42"/>
      <c r="J280" s="44"/>
      <c r="K280" s="44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4092</v>
      </c>
      <c r="C281" s="37" t="s">
        <v>1792</v>
      </c>
      <c r="D281" s="14">
        <v>1</v>
      </c>
      <c r="E281" s="21">
        <v>9.99</v>
      </c>
      <c r="F281" s="21">
        <f>MULTIPLY(D281, E281)</f>
      </c>
      <c r="G281" s="38"/>
      <c r="H281" s="38"/>
      <c r="I281" s="42"/>
      <c r="J281" s="44"/>
      <c r="K281" s="44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4093</v>
      </c>
      <c r="C282" s="37" t="s">
        <v>1792</v>
      </c>
      <c r="D282" s="14">
        <v>1</v>
      </c>
      <c r="E282" s="21">
        <v>3.99</v>
      </c>
      <c r="F282" s="21">
        <f>MULTIPLY(D282, E282)</f>
      </c>
      <c r="G282" s="38"/>
      <c r="H282" s="38"/>
      <c r="I282" s="42"/>
      <c r="J282" s="44"/>
      <c r="K282" s="44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4094</v>
      </c>
      <c r="C283" s="37"/>
      <c r="D283" s="14">
        <v>1</v>
      </c>
      <c r="E283" s="21">
        <v>6.29</v>
      </c>
      <c r="F283" s="21">
        <f>MULTIPLY(D283, E283)</f>
      </c>
      <c r="G283" s="38"/>
      <c r="H283" s="38"/>
      <c r="I283" s="42"/>
      <c r="J283" s="44"/>
      <c r="K283" s="44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4095</v>
      </c>
      <c r="C284" s="37"/>
      <c r="D284" s="14">
        <v>1</v>
      </c>
      <c r="E284" s="21">
        <v>19.49</v>
      </c>
      <c r="F284" s="21">
        <f>MULTIPLY(D284, E284)</f>
      </c>
      <c r="G284" s="38"/>
      <c r="H284" s="38"/>
      <c r="I284" s="42"/>
      <c r="J284" s="44"/>
      <c r="K284" s="44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4096</v>
      </c>
      <c r="C285" s="37"/>
      <c r="D285" s="14">
        <v>1</v>
      </c>
      <c r="E285" s="21">
        <v>2.99</v>
      </c>
      <c r="F285" s="21">
        <f>MULTIPLY(D285, E285)</f>
      </c>
      <c r="G285" s="38"/>
      <c r="H285" s="38"/>
      <c r="I285" s="42"/>
      <c r="J285" s="44"/>
      <c r="K285" s="44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4097</v>
      </c>
      <c r="C286" s="37" t="s">
        <v>404</v>
      </c>
      <c r="D286" s="14">
        <v>1</v>
      </c>
      <c r="E286" s="21">
        <v>5.79</v>
      </c>
      <c r="F286" s="21">
        <f>MULTIPLY(D286, E286)</f>
      </c>
      <c r="G286" s="38"/>
      <c r="H286" s="38"/>
      <c r="I286" s="42"/>
      <c r="J286" s="44"/>
      <c r="K286" s="44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4098</v>
      </c>
      <c r="C287" s="37"/>
      <c r="D287" s="14">
        <v>1</v>
      </c>
      <c r="E287" s="21">
        <v>5.99</v>
      </c>
      <c r="F287" s="21">
        <f>MULTIPLY(D287, E287)</f>
      </c>
      <c r="G287" s="38"/>
      <c r="H287" s="38"/>
      <c r="I287" s="42"/>
      <c r="J287" s="44"/>
      <c r="K287" s="44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4099</v>
      </c>
      <c r="C288" s="37"/>
      <c r="D288" s="14">
        <v>1</v>
      </c>
      <c r="E288" s="21">
        <v>2.99</v>
      </c>
      <c r="F288" s="21">
        <f>MULTIPLY(D288, E288)</f>
      </c>
      <c r="G288" s="38"/>
      <c r="H288" s="38"/>
      <c r="I288" s="42"/>
      <c r="J288" s="44"/>
      <c r="K288" s="44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4100</v>
      </c>
      <c r="C289" s="37" t="s">
        <v>4101</v>
      </c>
      <c r="D289" s="14">
        <v>1</v>
      </c>
      <c r="E289" s="38"/>
      <c r="F289" s="14">
        <f>MULTIPLY(D289, E289)</f>
      </c>
      <c r="G289" s="38"/>
      <c r="H289" s="38"/>
      <c r="I289" s="42"/>
      <c r="J289" s="44"/>
      <c r="K289" s="44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4102</v>
      </c>
      <c r="C290" s="37" t="s">
        <v>4103</v>
      </c>
      <c r="D290" s="14">
        <v>2</v>
      </c>
      <c r="E290" s="21">
        <v>0.99</v>
      </c>
      <c r="F290" s="21">
        <f>MULTIPLY(D290, E290)</f>
      </c>
      <c r="G290" s="38"/>
      <c r="H290" s="38"/>
      <c r="I290" s="42"/>
      <c r="J290" s="44"/>
      <c r="K290" s="44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4104</v>
      </c>
      <c r="C291" s="37" t="s">
        <v>4105</v>
      </c>
      <c r="D291" s="14">
        <v>1</v>
      </c>
      <c r="E291" s="21">
        <v>11.49</v>
      </c>
      <c r="F291" s="21">
        <f>MULTIPLY(D291, E291)</f>
      </c>
      <c r="G291" s="38"/>
      <c r="H291" s="38"/>
      <c r="I291" s="42"/>
      <c r="J291" s="44"/>
      <c r="K291" s="44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4106</v>
      </c>
      <c r="C292" s="37"/>
      <c r="D292" s="14">
        <v>1</v>
      </c>
      <c r="E292" s="21">
        <v>19.99</v>
      </c>
      <c r="F292" s="21">
        <f>MULTIPLY(D292, E292)</f>
      </c>
      <c r="G292" s="38"/>
      <c r="H292" s="38"/>
      <c r="I292" s="42"/>
      <c r="J292" s="44"/>
      <c r="K292" s="44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 t="s">
        <v>4107</v>
      </c>
      <c r="C293" s="37" t="s">
        <v>4108</v>
      </c>
      <c r="D293" s="14">
        <v>1</v>
      </c>
      <c r="E293" s="21">
        <v>3.39</v>
      </c>
      <c r="F293" s="21">
        <f>MULTIPLY(D293, E293)</f>
      </c>
      <c r="G293" s="38"/>
      <c r="H293" s="38"/>
      <c r="I293" s="42"/>
      <c r="J293" s="44"/>
      <c r="K293" s="44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4109</v>
      </c>
      <c r="C294" s="37" t="s">
        <v>2665</v>
      </c>
      <c r="D294" s="14">
        <v>1</v>
      </c>
      <c r="E294" s="21">
        <v>19.99</v>
      </c>
      <c r="F294" s="21">
        <f>MULTIPLY(D294, E294)</f>
      </c>
      <c r="G294" s="38"/>
      <c r="H294" s="38"/>
      <c r="I294" s="42"/>
      <c r="J294" s="44"/>
      <c r="K294" s="44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4110</v>
      </c>
      <c r="C295" s="37" t="s">
        <v>2665</v>
      </c>
      <c r="D295" s="14">
        <v>1</v>
      </c>
      <c r="E295" s="21">
        <v>14.99</v>
      </c>
      <c r="F295" s="21">
        <f>MULTIPLY(D295, E295)</f>
      </c>
      <c r="G295" s="38"/>
      <c r="H295" s="38"/>
      <c r="I295" s="42"/>
      <c r="J295" s="44"/>
      <c r="K295" s="44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4111</v>
      </c>
      <c r="C296" s="37" t="s">
        <v>370</v>
      </c>
      <c r="D296" s="14">
        <v>1</v>
      </c>
      <c r="E296" s="21">
        <v>3.19</v>
      </c>
      <c r="F296" s="21">
        <f>MULTIPLY(D296, E296)</f>
      </c>
      <c r="G296" s="38"/>
      <c r="H296" s="21">
        <f>sum(F276:G296)</f>
      </c>
      <c r="I296" s="42"/>
      <c r="J296" s="44"/>
      <c r="K296" s="44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>
        <v>43867</v>
      </c>
      <c r="B297" s="52" t="s">
        <v>4112</v>
      </c>
      <c r="C297" s="37" t="s">
        <v>370</v>
      </c>
      <c r="D297" s="14">
        <v>2</v>
      </c>
      <c r="E297" s="21">
        <v>7.99</v>
      </c>
      <c r="F297" s="21">
        <f>MULTIPLY(D297, E297)</f>
      </c>
      <c r="G297" s="38"/>
      <c r="H297" s="38"/>
      <c r="I297" s="42"/>
      <c r="J297" s="44"/>
      <c r="K297" s="44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4113</v>
      </c>
      <c r="C298" s="37" t="s">
        <v>404</v>
      </c>
      <c r="D298" s="14">
        <v>2</v>
      </c>
      <c r="E298" s="21">
        <v>16.99</v>
      </c>
      <c r="F298" s="21">
        <f>MULTIPLY(D298, E298)</f>
      </c>
      <c r="G298" s="38"/>
      <c r="H298" s="38"/>
      <c r="I298" s="42"/>
      <c r="J298" s="44"/>
      <c r="K298" s="44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4114</v>
      </c>
      <c r="C299" s="37" t="s">
        <v>404</v>
      </c>
      <c r="D299" s="14">
        <v>1</v>
      </c>
      <c r="E299" s="21">
        <v>13.49</v>
      </c>
      <c r="F299" s="21">
        <f>MULTIPLY(D299, E299)</f>
      </c>
      <c r="G299" s="38"/>
      <c r="H299" s="38"/>
      <c r="I299" s="42"/>
      <c r="J299" s="44"/>
      <c r="K299" s="44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4115</v>
      </c>
      <c r="C300" s="37" t="s">
        <v>404</v>
      </c>
      <c r="D300" s="14">
        <v>1</v>
      </c>
      <c r="E300" s="21">
        <v>4.59</v>
      </c>
      <c r="F300" s="21">
        <f>MULTIPLY(D300, E300)</f>
      </c>
      <c r="G300" s="38"/>
      <c r="H300" s="38"/>
      <c r="I300" s="42"/>
      <c r="J300" s="44"/>
      <c r="K300" s="44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4116</v>
      </c>
      <c r="C301" s="37" t="s">
        <v>404</v>
      </c>
      <c r="D301" s="14">
        <v>1</v>
      </c>
      <c r="E301" s="21">
        <v>36.99</v>
      </c>
      <c r="F301" s="21">
        <f>MULTIPLY(D301, E301)</f>
      </c>
      <c r="G301" s="38"/>
      <c r="H301" s="38"/>
      <c r="I301" s="42"/>
      <c r="J301" s="44"/>
      <c r="K301" s="44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4117</v>
      </c>
      <c r="C302" s="37" t="s">
        <v>404</v>
      </c>
      <c r="D302" s="14">
        <v>1</v>
      </c>
      <c r="E302" s="38"/>
      <c r="F302" s="14">
        <f>MULTIPLY(D302, E302)</f>
      </c>
      <c r="G302" s="38"/>
      <c r="H302" s="38"/>
      <c r="I302" s="42"/>
      <c r="J302" s="44"/>
      <c r="K302" s="44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4118</v>
      </c>
      <c r="C303" s="37" t="s">
        <v>404</v>
      </c>
      <c r="D303" s="14">
        <v>1</v>
      </c>
      <c r="E303" s="21">
        <v>7.99</v>
      </c>
      <c r="F303" s="21">
        <f>MULTIPLY(D303, E303)</f>
      </c>
      <c r="G303" s="38"/>
      <c r="H303" s="38"/>
      <c r="I303" s="42"/>
      <c r="J303" s="44"/>
      <c r="K303" s="44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4119</v>
      </c>
      <c r="C304" s="37" t="s">
        <v>404</v>
      </c>
      <c r="D304" s="14">
        <v>1</v>
      </c>
      <c r="E304" s="21">
        <v>7.99</v>
      </c>
      <c r="F304" s="21">
        <f>MULTIPLY(D304, E304)</f>
      </c>
      <c r="G304" s="38"/>
      <c r="H304" s="38"/>
      <c r="I304" s="42"/>
      <c r="J304" s="44"/>
      <c r="K304" s="44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4120</v>
      </c>
      <c r="C305" s="37" t="s">
        <v>404</v>
      </c>
      <c r="D305" s="14">
        <v>1</v>
      </c>
      <c r="E305" s="21">
        <v>29.49</v>
      </c>
      <c r="F305" s="21">
        <f>MULTIPLY(D305, E305)</f>
      </c>
      <c r="G305" s="38"/>
      <c r="H305" s="38"/>
      <c r="I305" s="42"/>
      <c r="J305" s="44"/>
      <c r="K305" s="44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4121</v>
      </c>
      <c r="C306" s="37" t="s">
        <v>404</v>
      </c>
      <c r="D306" s="14">
        <v>1</v>
      </c>
      <c r="E306" s="21">
        <v>10.49</v>
      </c>
      <c r="F306" s="21">
        <f>MULTIPLY(D306, E306)</f>
      </c>
      <c r="G306" s="38"/>
      <c r="H306" s="38"/>
      <c r="I306" s="42"/>
      <c r="J306" s="44"/>
      <c r="K306" s="44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4122</v>
      </c>
      <c r="C307" s="37" t="s">
        <v>404</v>
      </c>
      <c r="D307" s="14">
        <v>1</v>
      </c>
      <c r="E307" s="21">
        <v>5.49</v>
      </c>
      <c r="F307" s="21">
        <f>MULTIPLY(D307, E307)</f>
      </c>
      <c r="G307" s="38"/>
      <c r="H307" s="38"/>
      <c r="I307" s="42"/>
      <c r="J307" s="44"/>
      <c r="K307" s="44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926</v>
      </c>
      <c r="C308" s="37" t="s">
        <v>4123</v>
      </c>
      <c r="D308" s="14">
        <v>1</v>
      </c>
      <c r="E308" s="21">
        <v>10.49</v>
      </c>
      <c r="F308" s="21">
        <f>MULTIPLY(D308, E308)</f>
      </c>
      <c r="G308" s="38"/>
      <c r="H308" s="38"/>
      <c r="I308" s="42"/>
      <c r="J308" s="44"/>
      <c r="K308" s="44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4124</v>
      </c>
      <c r="C309" s="37" t="s">
        <v>404</v>
      </c>
      <c r="D309" s="14">
        <v>1</v>
      </c>
      <c r="E309" s="21">
        <v>8.59</v>
      </c>
      <c r="F309" s="21">
        <f>MULTIPLY(D309, E309)</f>
      </c>
      <c r="G309" s="38"/>
      <c r="H309" s="38"/>
      <c r="I309" s="42"/>
      <c r="J309" s="44"/>
      <c r="K309" s="44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4125</v>
      </c>
      <c r="C310" s="37" t="s">
        <v>404</v>
      </c>
      <c r="D310" s="14">
        <v>1</v>
      </c>
      <c r="E310" s="38"/>
      <c r="F310" s="14">
        <f>MULTIPLY(D310, E310)</f>
      </c>
      <c r="G310" s="38"/>
      <c r="H310" s="38"/>
      <c r="I310" s="42"/>
      <c r="J310" s="44"/>
      <c r="K310" s="44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4126</v>
      </c>
      <c r="C311" s="37" t="s">
        <v>4123</v>
      </c>
      <c r="D311" s="14">
        <v>1</v>
      </c>
      <c r="E311" s="38"/>
      <c r="F311" s="14">
        <f>MULTIPLY(D311, E311)</f>
      </c>
      <c r="G311" s="38"/>
      <c r="H311" s="38"/>
      <c r="I311" s="42"/>
      <c r="J311" s="44"/>
      <c r="K311" s="44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4127</v>
      </c>
      <c r="C312" s="37" t="s">
        <v>4128</v>
      </c>
      <c r="D312" s="14">
        <v>1</v>
      </c>
      <c r="E312" s="38"/>
      <c r="F312" s="14">
        <f>MULTIPLY(D312, E312)</f>
      </c>
      <c r="G312" s="38"/>
      <c r="H312" s="38"/>
      <c r="I312" s="42"/>
      <c r="J312" s="44"/>
      <c r="K312" s="44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4129</v>
      </c>
      <c r="C313" s="37" t="s">
        <v>4130</v>
      </c>
      <c r="D313" s="14">
        <v>2</v>
      </c>
      <c r="E313" s="21">
        <v>6.99</v>
      </c>
      <c r="F313" s="21">
        <f>MULTIPLY(D313, E313)</f>
      </c>
      <c r="G313" s="38"/>
      <c r="H313" s="38"/>
      <c r="I313" s="42"/>
      <c r="J313" s="44"/>
      <c r="K313" s="44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4131</v>
      </c>
      <c r="C314" s="37" t="s">
        <v>4130</v>
      </c>
      <c r="D314" s="14">
        <v>2</v>
      </c>
      <c r="E314" s="21">
        <v>8.69</v>
      </c>
      <c r="F314" s="21">
        <f>MULTIPLY(D314, E314)</f>
      </c>
      <c r="G314" s="38"/>
      <c r="H314" s="38"/>
      <c r="I314" s="42"/>
      <c r="J314" s="44"/>
      <c r="K314" s="44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4132</v>
      </c>
      <c r="C315" s="37" t="s">
        <v>4133</v>
      </c>
      <c r="D315" s="42"/>
      <c r="E315" s="21"/>
      <c r="F315" s="38"/>
      <c r="G315" s="67">
        <f>MULTIPLY(D315, E315)</f>
      </c>
      <c r="H315" s="38"/>
      <c r="I315" s="42"/>
      <c r="J315" s="44"/>
      <c r="K315" s="44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4134</v>
      </c>
      <c r="C316" s="37" t="s">
        <v>404</v>
      </c>
      <c r="D316" s="14">
        <v>9</v>
      </c>
      <c r="E316" s="21">
        <v>2.99</v>
      </c>
      <c r="F316" s="21">
        <f>MULTIPLY(D316, E316)</f>
      </c>
      <c r="G316" s="38"/>
      <c r="H316" s="38"/>
      <c r="I316" s="42"/>
      <c r="J316" s="44"/>
      <c r="K316" s="44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3097</v>
      </c>
      <c r="C317" s="37" t="s">
        <v>404</v>
      </c>
      <c r="D317" s="14">
        <v>28</v>
      </c>
      <c r="E317" s="21">
        <v>3.39</v>
      </c>
      <c r="F317" s="21">
        <f>MULTIPLY(D317, E317)</f>
      </c>
      <c r="G317" s="38"/>
      <c r="H317" s="21">
        <f>sum(F297:G317)</f>
      </c>
      <c r="I317" s="42"/>
      <c r="J317" s="44"/>
      <c r="K317" s="44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>
        <v>43876</v>
      </c>
      <c r="B318" s="52" t="s">
        <v>4135</v>
      </c>
      <c r="C318" s="37" t="s">
        <v>404</v>
      </c>
      <c r="D318" s="14">
        <v>1</v>
      </c>
      <c r="E318" s="21">
        <v>6.99</v>
      </c>
      <c r="F318" s="21">
        <f>MULTIPLY(D318, E318)</f>
      </c>
      <c r="G318" s="38"/>
      <c r="H318" s="38"/>
      <c r="I318" s="42"/>
      <c r="J318" s="44"/>
      <c r="K318" s="44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4136</v>
      </c>
      <c r="C319" s="37" t="s">
        <v>404</v>
      </c>
      <c r="D319" s="14">
        <v>2</v>
      </c>
      <c r="E319" s="21">
        <v>13.49</v>
      </c>
      <c r="F319" s="21">
        <f>MULTIPLY(D319, E319)</f>
      </c>
      <c r="G319" s="38"/>
      <c r="H319" s="38"/>
      <c r="I319" s="42"/>
      <c r="J319" s="44"/>
      <c r="K319" s="44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4137</v>
      </c>
      <c r="C320" s="37" t="s">
        <v>404</v>
      </c>
      <c r="D320" s="14">
        <v>1</v>
      </c>
      <c r="E320" s="21">
        <v>7.59</v>
      </c>
      <c r="F320" s="21">
        <f>MULTIPLY(D320, E320)</f>
      </c>
      <c r="G320" s="38"/>
      <c r="H320" s="38"/>
      <c r="I320" s="42"/>
      <c r="J320" s="44"/>
      <c r="K320" s="44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4138</v>
      </c>
      <c r="C321" s="37" t="s">
        <v>4139</v>
      </c>
      <c r="D321" s="14">
        <v>1</v>
      </c>
      <c r="E321" s="21">
        <v>4.99</v>
      </c>
      <c r="F321" s="21">
        <f>MULTIPLY(D321, E321)</f>
      </c>
      <c r="G321" s="38"/>
      <c r="H321" s="38"/>
      <c r="I321" s="42"/>
      <c r="J321" s="44"/>
      <c r="K321" s="44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 t="s">
        <v>4140</v>
      </c>
      <c r="C322" s="37" t="s">
        <v>404</v>
      </c>
      <c r="D322" s="14">
        <v>1</v>
      </c>
      <c r="E322" s="21">
        <v>4.79</v>
      </c>
      <c r="F322" s="21">
        <f>MULTIPLY(D322, E322)</f>
      </c>
      <c r="G322" s="38"/>
      <c r="H322" s="38"/>
      <c r="I322" s="42"/>
      <c r="J322" s="44"/>
      <c r="K322" s="44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4141</v>
      </c>
      <c r="C323" s="37" t="s">
        <v>404</v>
      </c>
      <c r="D323" s="14">
        <v>1</v>
      </c>
      <c r="E323" s="21">
        <v>18.49</v>
      </c>
      <c r="F323" s="21">
        <f>MULTIPLY(D323, E323)</f>
      </c>
      <c r="G323" s="38"/>
      <c r="H323" s="38"/>
      <c r="I323" s="42"/>
      <c r="J323" s="44"/>
      <c r="K323" s="44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4142</v>
      </c>
      <c r="C324" s="37" t="s">
        <v>404</v>
      </c>
      <c r="D324" s="14">
        <v>1</v>
      </c>
      <c r="E324" s="21">
        <v>6.99</v>
      </c>
      <c r="F324" s="21">
        <f>MULTIPLY(D324, E324)</f>
      </c>
      <c r="G324" s="38"/>
      <c r="H324" s="38"/>
      <c r="I324" s="42"/>
      <c r="J324" s="44"/>
      <c r="K324" s="44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4142</v>
      </c>
      <c r="C325" s="37" t="s">
        <v>404</v>
      </c>
      <c r="D325" s="14">
        <v>1</v>
      </c>
      <c r="E325" s="21">
        <v>8.29</v>
      </c>
      <c r="F325" s="21">
        <f>MULTIPLY(D325, E325)</f>
      </c>
      <c r="G325" s="38"/>
      <c r="H325" s="38"/>
      <c r="I325" s="42"/>
      <c r="J325" s="44"/>
      <c r="K325" s="44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4143</v>
      </c>
      <c r="C326" s="37" t="s">
        <v>4144</v>
      </c>
      <c r="D326" s="14">
        <v>1</v>
      </c>
      <c r="E326" s="21">
        <v>3.99</v>
      </c>
      <c r="F326" s="21">
        <f>MULTIPLY(D326, E326)</f>
      </c>
      <c r="G326" s="38"/>
      <c r="H326" s="38"/>
      <c r="I326" s="42"/>
      <c r="J326" s="44"/>
      <c r="K326" s="44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 t="s">
        <v>4145</v>
      </c>
      <c r="C327" s="37" t="s">
        <v>404</v>
      </c>
      <c r="D327" s="14">
        <v>1</v>
      </c>
      <c r="E327" s="21">
        <v>4.99</v>
      </c>
      <c r="F327" s="21">
        <f>MULTIPLY(D327, E327)</f>
      </c>
      <c r="G327" s="38"/>
      <c r="H327" s="38"/>
      <c r="I327" s="42"/>
      <c r="J327" s="44"/>
      <c r="K327" s="44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4146</v>
      </c>
      <c r="C328" s="37" t="s">
        <v>404</v>
      </c>
      <c r="D328" s="14">
        <v>1</v>
      </c>
      <c r="E328" s="21">
        <v>7.29</v>
      </c>
      <c r="F328" s="21">
        <f>MULTIPLY(D328, E328)</f>
      </c>
      <c r="G328" s="38"/>
      <c r="H328" s="38"/>
      <c r="I328" s="42"/>
      <c r="J328" s="44"/>
      <c r="K328" s="44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4147</v>
      </c>
      <c r="C329" s="37" t="s">
        <v>404</v>
      </c>
      <c r="D329" s="14">
        <v>1</v>
      </c>
      <c r="E329" s="21">
        <v>4.29</v>
      </c>
      <c r="F329" s="21">
        <f>MULTIPLY(D329, E329)</f>
      </c>
      <c r="G329" s="38"/>
      <c r="H329" s="38"/>
      <c r="I329" s="42"/>
      <c r="J329" s="44"/>
      <c r="K329" s="44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4148</v>
      </c>
      <c r="C330" s="37" t="s">
        <v>4144</v>
      </c>
      <c r="D330" s="14">
        <v>1</v>
      </c>
      <c r="E330" s="21">
        <v>1.79</v>
      </c>
      <c r="F330" s="21">
        <f>MULTIPLY(D330, E330)</f>
      </c>
      <c r="G330" s="38"/>
      <c r="H330" s="38"/>
      <c r="I330" s="42"/>
      <c r="J330" s="44"/>
      <c r="K330" s="44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4149</v>
      </c>
      <c r="C331" s="37" t="s">
        <v>4144</v>
      </c>
      <c r="D331" s="14">
        <v>1</v>
      </c>
      <c r="E331" s="21">
        <v>1.79</v>
      </c>
      <c r="F331" s="21">
        <f>MULTIPLY(D331, E331)</f>
      </c>
      <c r="G331" s="38"/>
      <c r="H331" s="38"/>
      <c r="I331" s="42"/>
      <c r="J331" s="44"/>
      <c r="K331" s="44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4150</v>
      </c>
      <c r="C332" s="37" t="s">
        <v>404</v>
      </c>
      <c r="D332" s="14">
        <v>1</v>
      </c>
      <c r="E332" s="21">
        <v>1.79</v>
      </c>
      <c r="F332" s="21">
        <f>MULTIPLY(D332, E332)</f>
      </c>
      <c r="G332" s="38"/>
      <c r="H332" s="38"/>
      <c r="I332" s="42"/>
      <c r="J332" s="44"/>
      <c r="K332" s="44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4151</v>
      </c>
      <c r="C333" s="37" t="s">
        <v>404</v>
      </c>
      <c r="D333" s="14">
        <v>1</v>
      </c>
      <c r="E333" s="21">
        <v>1.79</v>
      </c>
      <c r="F333" s="21">
        <f>MULTIPLY(D333, E333)</f>
      </c>
      <c r="G333" s="38"/>
      <c r="H333" s="38"/>
      <c r="I333" s="42"/>
      <c r="J333" s="44"/>
      <c r="K333" s="44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4152</v>
      </c>
      <c r="C334" s="37" t="s">
        <v>404</v>
      </c>
      <c r="D334" s="14">
        <v>2</v>
      </c>
      <c r="E334" s="21">
        <v>1.79</v>
      </c>
      <c r="F334" s="21">
        <f>MULTIPLY(D334, E334)</f>
      </c>
      <c r="G334" s="38"/>
      <c r="H334" s="38"/>
      <c r="I334" s="42"/>
      <c r="J334" s="44"/>
      <c r="K334" s="44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4153</v>
      </c>
      <c r="C335" s="37" t="s">
        <v>404</v>
      </c>
      <c r="D335" s="14">
        <v>2</v>
      </c>
      <c r="E335" s="21">
        <v>1.79</v>
      </c>
      <c r="F335" s="21">
        <f>MULTIPLY(D335, E335)</f>
      </c>
      <c r="G335" s="38"/>
      <c r="H335" s="38"/>
      <c r="I335" s="42"/>
      <c r="J335" s="44"/>
      <c r="K335" s="44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4154</v>
      </c>
      <c r="C336" s="37" t="s">
        <v>404</v>
      </c>
      <c r="D336" s="14">
        <v>1</v>
      </c>
      <c r="E336" s="21">
        <v>2.79</v>
      </c>
      <c r="F336" s="21">
        <f>MULTIPLY(D336, E336)</f>
      </c>
      <c r="G336" s="38"/>
      <c r="H336" s="38"/>
      <c r="I336" s="42"/>
      <c r="J336" s="44"/>
      <c r="K336" s="44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4155</v>
      </c>
      <c r="C337" s="37" t="s">
        <v>404</v>
      </c>
      <c r="D337" s="14">
        <v>1</v>
      </c>
      <c r="E337" s="21">
        <v>3.89</v>
      </c>
      <c r="F337" s="21">
        <f>MULTIPLY(D337, E337)</f>
      </c>
      <c r="G337" s="38"/>
      <c r="H337" s="38"/>
      <c r="I337" s="42"/>
      <c r="J337" s="44"/>
      <c r="K337" s="44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4156</v>
      </c>
      <c r="C338" s="37" t="s">
        <v>404</v>
      </c>
      <c r="D338" s="14">
        <v>1</v>
      </c>
      <c r="E338" s="21">
        <v>18.49</v>
      </c>
      <c r="F338" s="21">
        <f>MULTIPLY(D338, E338)</f>
      </c>
      <c r="G338" s="38"/>
      <c r="H338" s="38"/>
      <c r="I338" s="42"/>
      <c r="J338" s="44"/>
      <c r="K338" s="44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4157</v>
      </c>
      <c r="C339" s="37" t="s">
        <v>404</v>
      </c>
      <c r="D339" s="14">
        <v>1</v>
      </c>
      <c r="E339" s="21">
        <v>1.59</v>
      </c>
      <c r="F339" s="21">
        <f>MULTIPLY(D339, E339)</f>
      </c>
      <c r="G339" s="38"/>
      <c r="H339" s="38"/>
      <c r="I339" s="42"/>
      <c r="J339" s="44"/>
      <c r="K339" s="44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4158</v>
      </c>
      <c r="C340" s="37" t="s">
        <v>404</v>
      </c>
      <c r="D340" s="14">
        <v>1</v>
      </c>
      <c r="E340" s="21">
        <v>9.29</v>
      </c>
      <c r="F340" s="21">
        <f>MULTIPLY(D340, E340)</f>
      </c>
      <c r="G340" s="38"/>
      <c r="H340" s="38"/>
      <c r="I340" s="42"/>
      <c r="J340" s="44"/>
      <c r="K340" s="44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4159</v>
      </c>
      <c r="C341" s="37" t="s">
        <v>404</v>
      </c>
      <c r="D341" s="14">
        <v>1</v>
      </c>
      <c r="E341" s="21">
        <v>30.49</v>
      </c>
      <c r="F341" s="21">
        <f>MULTIPLY(D341, E341)</f>
      </c>
      <c r="G341" s="38"/>
      <c r="H341" s="38"/>
      <c r="I341" s="42"/>
      <c r="J341" s="44"/>
      <c r="K341" s="44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4160</v>
      </c>
      <c r="C342" s="37" t="s">
        <v>404</v>
      </c>
      <c r="D342" s="14">
        <v>1</v>
      </c>
      <c r="E342" s="21">
        <v>15.99</v>
      </c>
      <c r="F342" s="21">
        <f>MULTIPLY(D342, E342)</f>
      </c>
      <c r="G342" s="38"/>
      <c r="H342" s="38"/>
      <c r="I342" s="42"/>
      <c r="J342" s="44"/>
      <c r="K342" s="44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4161</v>
      </c>
      <c r="C343" s="37" t="s">
        <v>404</v>
      </c>
      <c r="D343" s="14">
        <v>1</v>
      </c>
      <c r="E343" s="21">
        <v>1.79</v>
      </c>
      <c r="F343" s="21">
        <f>MULTIPLY(D343, E343)</f>
      </c>
      <c r="G343" s="38"/>
      <c r="H343" s="21">
        <f>sum(F318:F343)</f>
      </c>
      <c r="I343" s="42"/>
      <c r="J343" s="44"/>
      <c r="K343" s="44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>
        <v>43882</v>
      </c>
      <c r="B344" s="52" t="s">
        <v>4162</v>
      </c>
      <c r="C344" s="37" t="s">
        <v>347</v>
      </c>
      <c r="D344" s="14">
        <v>5</v>
      </c>
      <c r="E344" s="21">
        <v>5.29</v>
      </c>
      <c r="F344" s="21">
        <f>MULTIPLY(D344, E344)</f>
      </c>
      <c r="G344" s="38"/>
      <c r="H344" s="38"/>
      <c r="I344" s="42"/>
      <c r="J344" s="44"/>
      <c r="K344" s="44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4163</v>
      </c>
      <c r="C345" s="37" t="s">
        <v>404</v>
      </c>
      <c r="D345" s="14">
        <v>1</v>
      </c>
      <c r="E345" s="21">
        <v>8.99</v>
      </c>
      <c r="F345" s="21">
        <f>MULTIPLY(D345, E345)</f>
      </c>
      <c r="G345" s="38"/>
      <c r="H345" s="38"/>
      <c r="I345" s="42"/>
      <c r="J345" s="44"/>
      <c r="K345" s="44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4164</v>
      </c>
      <c r="C346" s="37" t="s">
        <v>404</v>
      </c>
      <c r="D346" s="14">
        <v>1</v>
      </c>
      <c r="E346" s="21">
        <v>6.49</v>
      </c>
      <c r="F346" s="21">
        <f>MULTIPLY(D346, E346)</f>
      </c>
      <c r="G346" s="38"/>
      <c r="H346" s="38"/>
      <c r="I346" s="42"/>
      <c r="J346" s="44"/>
      <c r="K346" s="44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4165</v>
      </c>
      <c r="C347" s="37" t="s">
        <v>404</v>
      </c>
      <c r="D347" s="14">
        <v>1</v>
      </c>
      <c r="E347" s="21">
        <v>6.429</v>
      </c>
      <c r="F347" s="21">
        <f>MULTIPLY(D347, E347)</f>
      </c>
      <c r="G347" s="38"/>
      <c r="H347" s="38"/>
      <c r="I347" s="42"/>
      <c r="J347" s="44"/>
      <c r="K347" s="44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4166</v>
      </c>
      <c r="C348" s="37" t="s">
        <v>404</v>
      </c>
      <c r="D348" s="14">
        <v>2</v>
      </c>
      <c r="E348" s="21">
        <v>3.79</v>
      </c>
      <c r="F348" s="21">
        <f>MULTIPLY(D348, E348)</f>
      </c>
      <c r="G348" s="38"/>
      <c r="H348" s="38"/>
      <c r="I348" s="42"/>
      <c r="J348" s="44"/>
      <c r="K348" s="44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4167</v>
      </c>
      <c r="C349" s="37" t="s">
        <v>404</v>
      </c>
      <c r="D349" s="14">
        <v>1</v>
      </c>
      <c r="E349" s="21">
        <v>3.29</v>
      </c>
      <c r="F349" s="21">
        <f>MULTIPLY(D349, E349)</f>
      </c>
      <c r="G349" s="38"/>
      <c r="H349" s="21">
        <f>sum(F344:G349)</f>
      </c>
      <c r="I349" s="42"/>
      <c r="J349" s="44"/>
      <c r="K349" s="44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>
        <v>43885</v>
      </c>
      <c r="B350" s="52" t="s">
        <v>4168</v>
      </c>
      <c r="C350" s="37" t="s">
        <v>4169</v>
      </c>
      <c r="D350" s="14">
        <v>1</v>
      </c>
      <c r="E350" s="21">
        <v>5.99</v>
      </c>
      <c r="F350" s="21">
        <f>MULTIPLY(D350, E350)</f>
      </c>
      <c r="G350" s="38"/>
      <c r="H350" s="38"/>
      <c r="I350" s="42"/>
      <c r="J350" s="44"/>
      <c r="K350" s="44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4170</v>
      </c>
      <c r="C351" s="37" t="s">
        <v>4169</v>
      </c>
      <c r="D351" s="14">
        <v>1</v>
      </c>
      <c r="E351" s="21">
        <v>5.99</v>
      </c>
      <c r="F351" s="21">
        <f>MULTIPLY(D351, E351)</f>
      </c>
      <c r="G351" s="38"/>
      <c r="H351" s="38"/>
      <c r="I351" s="42"/>
      <c r="J351" s="44"/>
      <c r="K351" s="44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4171</v>
      </c>
      <c r="C352" s="37" t="s">
        <v>404</v>
      </c>
      <c r="D352" s="14">
        <v>1</v>
      </c>
      <c r="E352" s="21">
        <v>6.79</v>
      </c>
      <c r="F352" s="21">
        <f>MULTIPLY(D352, E352)</f>
      </c>
      <c r="G352" s="38"/>
      <c r="H352" s="38"/>
      <c r="I352" s="42"/>
      <c r="J352" s="44"/>
      <c r="K352" s="44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4172</v>
      </c>
      <c r="C353" s="37" t="s">
        <v>404</v>
      </c>
      <c r="D353" s="14">
        <v>1</v>
      </c>
      <c r="E353" s="21">
        <v>7.29</v>
      </c>
      <c r="F353" s="21">
        <f>MULTIPLY(D353, E353)</f>
      </c>
      <c r="G353" s="38"/>
      <c r="H353" s="38"/>
      <c r="I353" s="42"/>
      <c r="J353" s="44"/>
      <c r="K353" s="44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4173</v>
      </c>
      <c r="C354" s="37" t="s">
        <v>404</v>
      </c>
      <c r="D354" s="14">
        <v>1</v>
      </c>
      <c r="E354" s="21">
        <v>3.59</v>
      </c>
      <c r="F354" s="21">
        <f>MULTIPLY(D354, E354)</f>
      </c>
      <c r="G354" s="38"/>
      <c r="H354" s="38"/>
      <c r="I354" s="42"/>
      <c r="J354" s="44"/>
      <c r="K354" s="44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4174</v>
      </c>
      <c r="C355" s="37" t="s">
        <v>404</v>
      </c>
      <c r="D355" s="14">
        <v>3</v>
      </c>
      <c r="E355" s="21"/>
      <c r="F355" s="21">
        <f>MULTIPLY(D355, E355)</f>
      </c>
      <c r="G355" s="38"/>
      <c r="H355" s="38"/>
      <c r="I355" s="42"/>
      <c r="J355" s="44"/>
      <c r="K355" s="44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4175</v>
      </c>
      <c r="C356" s="37" t="s">
        <v>404</v>
      </c>
      <c r="D356" s="14">
        <v>1</v>
      </c>
      <c r="E356" s="21">
        <v>10.99</v>
      </c>
      <c r="F356" s="21">
        <f>MULTIPLY(D356, E356)</f>
      </c>
      <c r="G356" s="38"/>
      <c r="H356" s="38"/>
      <c r="I356" s="42"/>
      <c r="J356" s="44"/>
      <c r="K356" s="44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4176</v>
      </c>
      <c r="C357" s="37" t="s">
        <v>404</v>
      </c>
      <c r="D357" s="14">
        <v>1</v>
      </c>
      <c r="E357" s="21">
        <v>19.99</v>
      </c>
      <c r="F357" s="21">
        <f>MULTIPLY(D357, E357)</f>
      </c>
      <c r="G357" s="38"/>
      <c r="H357" s="38"/>
      <c r="I357" s="42"/>
      <c r="J357" s="44"/>
      <c r="K357" s="44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4177</v>
      </c>
      <c r="C358" s="37" t="s">
        <v>4169</v>
      </c>
      <c r="D358" s="14">
        <v>1</v>
      </c>
      <c r="E358" s="21">
        <v>3.89</v>
      </c>
      <c r="F358" s="21">
        <f>MULTIPLY(D358, E358)</f>
      </c>
      <c r="G358" s="38"/>
      <c r="H358" s="38"/>
      <c r="I358" s="42"/>
      <c r="J358" s="44"/>
      <c r="K358" s="44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4178</v>
      </c>
      <c r="C359" s="37" t="s">
        <v>691</v>
      </c>
      <c r="D359" s="14">
        <v>1</v>
      </c>
      <c r="E359" s="21">
        <v>5.99</v>
      </c>
      <c r="F359" s="21">
        <f>MULTIPLY(D359, E359)</f>
      </c>
      <c r="G359" s="38"/>
      <c r="H359" s="38"/>
      <c r="I359" s="42"/>
      <c r="J359" s="44"/>
      <c r="K359" s="44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4179</v>
      </c>
      <c r="C360" s="37" t="s">
        <v>404</v>
      </c>
      <c r="D360" s="14">
        <v>1</v>
      </c>
      <c r="E360" s="21"/>
      <c r="F360" s="21">
        <f>MULTIPLY(D360, E360)</f>
      </c>
      <c r="G360" s="38"/>
      <c r="H360" s="38"/>
      <c r="I360" s="42"/>
      <c r="J360" s="44"/>
      <c r="K360" s="44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 t="s">
        <v>4180</v>
      </c>
      <c r="C361" s="37" t="s">
        <v>404</v>
      </c>
      <c r="D361" s="14">
        <v>1</v>
      </c>
      <c r="E361" s="21"/>
      <c r="F361" s="21">
        <f>MULTIPLY(D361, E361)</f>
      </c>
      <c r="G361" s="38"/>
      <c r="H361" s="38"/>
      <c r="I361" s="42"/>
      <c r="J361" s="44"/>
      <c r="K361" s="44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4181</v>
      </c>
      <c r="C362" s="37"/>
      <c r="D362" s="14">
        <v>1</v>
      </c>
      <c r="E362" s="21">
        <v>10.79</v>
      </c>
      <c r="F362" s="21">
        <f>MULTIPLY(D362, E362)</f>
      </c>
      <c r="G362" s="38"/>
      <c r="H362" s="21">
        <f>sum(F350:G362)</f>
      </c>
      <c r="I362" s="42"/>
      <c r="J362" s="44"/>
      <c r="K362" s="44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>
        <v>43888</v>
      </c>
      <c r="B363" s="52" t="s">
        <v>4182</v>
      </c>
      <c r="C363" s="37" t="s">
        <v>347</v>
      </c>
      <c r="D363" s="14">
        <v>9</v>
      </c>
      <c r="E363" s="38"/>
      <c r="F363" s="14">
        <f>MULTIPLY(D363, E363)</f>
      </c>
      <c r="G363" s="38"/>
      <c r="H363" s="38"/>
      <c r="I363" s="42"/>
      <c r="J363" s="44"/>
      <c r="K363" s="44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 t="s">
        <v>4183</v>
      </c>
      <c r="C364" s="37" t="s">
        <v>347</v>
      </c>
      <c r="D364" s="14">
        <v>12</v>
      </c>
      <c r="E364" s="38"/>
      <c r="F364" s="14">
        <f>MULTIPLY(D364, E364)</f>
      </c>
      <c r="G364" s="38"/>
      <c r="H364" s="38"/>
      <c r="I364" s="42"/>
      <c r="J364" s="44"/>
      <c r="K364" s="44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4184</v>
      </c>
      <c r="C365" s="37" t="s">
        <v>347</v>
      </c>
      <c r="D365" s="14">
        <v>2</v>
      </c>
      <c r="E365" s="38"/>
      <c r="F365" s="14">
        <f>MULTIPLY(D365, E365)</f>
      </c>
      <c r="G365" s="38"/>
      <c r="H365" s="38"/>
      <c r="I365" s="42"/>
      <c r="J365" s="44"/>
      <c r="K365" s="44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4185</v>
      </c>
      <c r="C366" s="37" t="s">
        <v>347</v>
      </c>
      <c r="D366" s="14">
        <v>4</v>
      </c>
      <c r="E366" s="38"/>
      <c r="F366" s="14">
        <f>MULTIPLY(D366, E366)</f>
      </c>
      <c r="G366" s="38"/>
      <c r="H366" s="38"/>
      <c r="I366" s="42"/>
      <c r="J366" s="44"/>
      <c r="K366" s="44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 t="s">
        <v>4186</v>
      </c>
      <c r="C367" s="37" t="s">
        <v>347</v>
      </c>
      <c r="D367" s="14">
        <v>8</v>
      </c>
      <c r="E367" s="38"/>
      <c r="F367" s="14">
        <f>MULTIPLY(D367, E367)</f>
      </c>
      <c r="G367" s="38"/>
      <c r="H367" s="38"/>
      <c r="I367" s="42"/>
      <c r="J367" s="44"/>
      <c r="K367" s="44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4187</v>
      </c>
      <c r="C368" s="37" t="s">
        <v>347</v>
      </c>
      <c r="D368" s="14">
        <v>10</v>
      </c>
      <c r="E368" s="38"/>
      <c r="F368" s="14">
        <f>MULTIPLY(D368, E368)</f>
      </c>
      <c r="G368" s="38"/>
      <c r="H368" s="38"/>
      <c r="I368" s="42"/>
      <c r="J368" s="44"/>
      <c r="K368" s="44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4188</v>
      </c>
      <c r="C369" s="37" t="s">
        <v>347</v>
      </c>
      <c r="D369" s="14">
        <v>12</v>
      </c>
      <c r="E369" s="38"/>
      <c r="F369" s="14">
        <f>MULTIPLY(D369, E369)</f>
      </c>
      <c r="G369" s="38"/>
      <c r="H369" s="38"/>
      <c r="I369" s="42"/>
      <c r="J369" s="44"/>
      <c r="K369" s="44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 t="s">
        <v>4189</v>
      </c>
      <c r="C370" s="37" t="s">
        <v>347</v>
      </c>
      <c r="D370" s="14">
        <v>8</v>
      </c>
      <c r="E370" s="38"/>
      <c r="F370" s="14">
        <f>MULTIPLY(D370, E370)</f>
      </c>
      <c r="G370" s="38"/>
      <c r="H370" s="38"/>
      <c r="I370" s="42"/>
      <c r="J370" s="44"/>
      <c r="K370" s="44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 t="s">
        <v>4190</v>
      </c>
      <c r="C371" s="37" t="s">
        <v>347</v>
      </c>
      <c r="D371" s="14">
        <v>6</v>
      </c>
      <c r="E371" s="38"/>
      <c r="F371" s="14">
        <f>MULTIPLY(D371, E371)</f>
      </c>
      <c r="G371" s="38"/>
      <c r="H371" s="38"/>
      <c r="I371" s="42"/>
      <c r="J371" s="44"/>
      <c r="K371" s="44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4191</v>
      </c>
      <c r="C372" s="37" t="s">
        <v>347</v>
      </c>
      <c r="D372" s="14">
        <v>8</v>
      </c>
      <c r="E372" s="38"/>
      <c r="F372" s="14">
        <f>MULTIPLY(D372, E372)</f>
      </c>
      <c r="G372" s="38"/>
      <c r="H372" s="38"/>
      <c r="I372" s="42"/>
      <c r="J372" s="44"/>
      <c r="K372" s="44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 t="s">
        <v>4192</v>
      </c>
      <c r="C373" s="37" t="s">
        <v>347</v>
      </c>
      <c r="D373" s="14">
        <v>12</v>
      </c>
      <c r="E373" s="38"/>
      <c r="F373" s="14">
        <f>MULTIPLY(D373, E373)</f>
      </c>
      <c r="G373" s="38"/>
      <c r="H373" s="38"/>
      <c r="I373" s="42"/>
      <c r="J373" s="44"/>
      <c r="K373" s="44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 t="s">
        <v>4193</v>
      </c>
      <c r="C374" s="37" t="s">
        <v>347</v>
      </c>
      <c r="D374" s="14">
        <v>16</v>
      </c>
      <c r="E374" s="38"/>
      <c r="F374" s="14">
        <f>MULTIPLY(D374, E374)</f>
      </c>
      <c r="G374" s="38"/>
      <c r="H374" s="38"/>
      <c r="I374" s="42"/>
      <c r="J374" s="44"/>
      <c r="K374" s="44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 t="s">
        <v>4194</v>
      </c>
      <c r="C375" s="37" t="s">
        <v>347</v>
      </c>
      <c r="D375" s="14">
        <v>12</v>
      </c>
      <c r="E375" s="38"/>
      <c r="F375" s="14">
        <f>MULTIPLY(D375, E375)</f>
      </c>
      <c r="G375" s="38"/>
      <c r="H375" s="38"/>
      <c r="I375" s="42"/>
      <c r="J375" s="44"/>
      <c r="K375" s="44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 t="s">
        <v>4195</v>
      </c>
      <c r="C376" s="37" t="s">
        <v>347</v>
      </c>
      <c r="D376" s="14">
        <v>6</v>
      </c>
      <c r="E376" s="38"/>
      <c r="F376" s="14">
        <f>MULTIPLY(D376, E376)</f>
      </c>
      <c r="G376" s="38"/>
      <c r="H376" s="38"/>
      <c r="I376" s="42"/>
      <c r="J376" s="44"/>
      <c r="K376" s="44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 t="s">
        <v>4196</v>
      </c>
      <c r="C377" s="37" t="s">
        <v>2222</v>
      </c>
      <c r="D377" s="14">
        <v>39</v>
      </c>
      <c r="E377" s="38"/>
      <c r="F377" s="38"/>
      <c r="G377" s="115">
        <f>MULTIPLY(D377, E377)</f>
      </c>
      <c r="H377" s="38"/>
      <c r="I377" s="42"/>
      <c r="J377" s="44"/>
      <c r="K377" s="44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 t="s">
        <v>4197</v>
      </c>
      <c r="C378" s="37" t="s">
        <v>2222</v>
      </c>
      <c r="D378" s="14">
        <v>1</v>
      </c>
      <c r="E378" s="21">
        <v>7</v>
      </c>
      <c r="F378" s="38"/>
      <c r="G378" s="67">
        <f>MULTIPLY(D378, E378)</f>
      </c>
      <c r="H378" s="14">
        <f>sum(F363:G378)</f>
      </c>
      <c r="I378" s="42"/>
      <c r="J378" s="44"/>
      <c r="K378" s="44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>
        <v>43866</v>
      </c>
      <c r="B379" s="52" t="s">
        <v>4198</v>
      </c>
      <c r="C379" s="37" t="s">
        <v>2222</v>
      </c>
      <c r="D379" s="14">
        <v>1</v>
      </c>
      <c r="E379" s="38"/>
      <c r="F379" s="38"/>
      <c r="G379" s="38"/>
      <c r="H379" s="38"/>
      <c r="I379" s="42"/>
      <c r="J379" s="44"/>
      <c r="K379" s="44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 t="s">
        <v>4199</v>
      </c>
      <c r="C380" s="37" t="s">
        <v>4200</v>
      </c>
      <c r="D380" s="14">
        <v>1</v>
      </c>
      <c r="E380" s="38"/>
      <c r="F380" s="38"/>
      <c r="G380" s="38"/>
      <c r="H380" s="38"/>
      <c r="I380" s="42"/>
      <c r="J380" s="44"/>
      <c r="K380" s="44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 t="s">
        <v>4201</v>
      </c>
      <c r="C381" s="37" t="s">
        <v>3385</v>
      </c>
      <c r="D381" s="14">
        <v>3</v>
      </c>
      <c r="E381" s="38"/>
      <c r="F381" s="38"/>
      <c r="G381" s="38"/>
      <c r="H381" s="38"/>
      <c r="I381" s="42"/>
      <c r="J381" s="44"/>
      <c r="K381" s="44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 t="s">
        <v>4202</v>
      </c>
      <c r="C382" s="37" t="s">
        <v>3285</v>
      </c>
      <c r="D382" s="14">
        <v>1</v>
      </c>
      <c r="E382" s="38"/>
      <c r="F382" s="38"/>
      <c r="G382" s="38"/>
      <c r="H382" s="38"/>
      <c r="I382" s="42"/>
      <c r="J382" s="44"/>
      <c r="K382" s="44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 t="s">
        <v>4203</v>
      </c>
      <c r="C383" s="37" t="s">
        <v>3095</v>
      </c>
      <c r="D383" s="14">
        <v>1</v>
      </c>
      <c r="E383" s="38"/>
      <c r="F383" s="38"/>
      <c r="G383" s="38"/>
      <c r="H383" s="38"/>
      <c r="I383" s="42"/>
      <c r="J383" s="44"/>
      <c r="K383" s="44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 t="s">
        <v>4204</v>
      </c>
      <c r="C384" s="37" t="s">
        <v>4205</v>
      </c>
      <c r="D384" s="14">
        <v>1</v>
      </c>
      <c r="E384" s="38"/>
      <c r="F384" s="38"/>
      <c r="G384" s="38"/>
      <c r="H384" s="38"/>
      <c r="I384" s="42"/>
      <c r="J384" s="44"/>
      <c r="K384" s="44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 t="s">
        <v>4206</v>
      </c>
      <c r="C385" s="37" t="s">
        <v>3385</v>
      </c>
      <c r="D385" s="14">
        <v>4</v>
      </c>
      <c r="E385" s="38"/>
      <c r="F385" s="38"/>
      <c r="G385" s="38"/>
      <c r="H385" s="38"/>
      <c r="I385" s="42"/>
      <c r="J385" s="44"/>
      <c r="K385" s="44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 t="s">
        <v>4207</v>
      </c>
      <c r="C386" s="37"/>
      <c r="D386" s="14">
        <v>1</v>
      </c>
      <c r="E386" s="38"/>
      <c r="F386" s="38"/>
      <c r="G386" s="38"/>
      <c r="H386" s="38"/>
      <c r="I386" s="42"/>
      <c r="J386" s="44"/>
      <c r="K386" s="44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 t="s">
        <v>4208</v>
      </c>
      <c r="C387" s="37" t="s">
        <v>404</v>
      </c>
      <c r="D387" s="14">
        <v>1</v>
      </c>
      <c r="E387" s="21">
        <v>10.99</v>
      </c>
      <c r="F387" s="21">
        <f>MULTIPLY(D387, E387)</f>
      </c>
      <c r="G387" s="38"/>
      <c r="H387" s="38"/>
      <c r="I387" s="42"/>
      <c r="J387" s="44"/>
      <c r="K387" s="44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 t="s">
        <v>4209</v>
      </c>
      <c r="C388" s="37" t="s">
        <v>404</v>
      </c>
      <c r="D388" s="14">
        <v>1</v>
      </c>
      <c r="E388" s="38"/>
      <c r="F388" s="38"/>
      <c r="G388" s="38"/>
      <c r="H388" s="38"/>
      <c r="I388" s="42"/>
      <c r="J388" s="44"/>
      <c r="K388" s="44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 t="s">
        <v>4210</v>
      </c>
      <c r="C389" s="37" t="s">
        <v>4211</v>
      </c>
      <c r="D389" s="14">
        <v>5</v>
      </c>
      <c r="E389" s="38"/>
      <c r="F389" s="38"/>
      <c r="G389" s="38"/>
      <c r="H389" s="38"/>
      <c r="I389" s="42"/>
      <c r="J389" s="44"/>
      <c r="K389" s="44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 t="s">
        <v>4212</v>
      </c>
      <c r="C390" s="37" t="s">
        <v>4213</v>
      </c>
      <c r="D390" s="42"/>
      <c r="E390" s="38"/>
      <c r="F390" s="38"/>
      <c r="G390" s="38"/>
      <c r="H390" s="39">
        <f>sum(F379:G390)</f>
      </c>
      <c r="I390" s="42"/>
      <c r="J390" s="44"/>
      <c r="K390" s="44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>
        <v>43905</v>
      </c>
      <c r="B391" s="52" t="s">
        <v>4214</v>
      </c>
      <c r="C391" s="37" t="s">
        <v>2359</v>
      </c>
      <c r="D391" s="14">
        <v>293</v>
      </c>
      <c r="E391" s="21">
        <v>2.99</v>
      </c>
      <c r="F391" s="21">
        <f>MULTIPLY(D391, E391)</f>
      </c>
      <c r="G391" s="38"/>
      <c r="H391" s="38"/>
      <c r="I391" s="42"/>
      <c r="J391" s="44"/>
      <c r="K391" s="44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 t="s">
        <v>4214</v>
      </c>
      <c r="C392" s="37" t="s">
        <v>2359</v>
      </c>
      <c r="D392" s="14">
        <v>211</v>
      </c>
      <c r="E392" s="21">
        <v>3.99</v>
      </c>
      <c r="F392" s="21">
        <f>MULTIPLY(D392, E392)</f>
      </c>
      <c r="G392" s="38"/>
      <c r="H392" s="38"/>
      <c r="I392" s="42"/>
      <c r="J392" s="44"/>
      <c r="K392" s="44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 t="s">
        <v>4214</v>
      </c>
      <c r="C393" s="37" t="s">
        <v>2359</v>
      </c>
      <c r="D393" s="14">
        <v>142</v>
      </c>
      <c r="E393" s="21">
        <v>4.99</v>
      </c>
      <c r="F393" s="21">
        <f>MULTIPLY(D393, E393)</f>
      </c>
      <c r="G393" s="38"/>
      <c r="H393" s="38"/>
      <c r="I393" s="42"/>
      <c r="J393" s="44"/>
      <c r="K393" s="44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 t="s">
        <v>4214</v>
      </c>
      <c r="C394" s="37" t="s">
        <v>2359</v>
      </c>
      <c r="D394" s="14">
        <v>163</v>
      </c>
      <c r="E394" s="21">
        <v>5.99</v>
      </c>
      <c r="F394" s="21">
        <f>MULTIPLY(D394, E394)</f>
      </c>
      <c r="G394" s="38"/>
      <c r="H394" s="38"/>
      <c r="I394" s="42"/>
      <c r="J394" s="44"/>
      <c r="K394" s="44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 t="s">
        <v>4214</v>
      </c>
      <c r="C395" s="37" t="s">
        <v>2359</v>
      </c>
      <c r="D395" s="14">
        <v>108</v>
      </c>
      <c r="E395" s="21">
        <v>6.99</v>
      </c>
      <c r="F395" s="21">
        <f>MULTIPLY(D395, E395)</f>
      </c>
      <c r="G395" s="38"/>
      <c r="H395" s="38"/>
      <c r="I395" s="42"/>
      <c r="J395" s="44"/>
      <c r="K395" s="44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 t="s">
        <v>4214</v>
      </c>
      <c r="C396" s="37" t="s">
        <v>2359</v>
      </c>
      <c r="D396" s="14">
        <v>49</v>
      </c>
      <c r="E396" s="21">
        <v>7.99</v>
      </c>
      <c r="F396" s="21">
        <f>MULTIPLY(D396, E396)</f>
      </c>
      <c r="G396" s="38"/>
      <c r="H396" s="38"/>
      <c r="I396" s="42"/>
      <c r="J396" s="44"/>
      <c r="K396" s="44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 t="s">
        <v>4214</v>
      </c>
      <c r="C397" s="37" t="s">
        <v>2359</v>
      </c>
      <c r="D397" s="14">
        <v>22</v>
      </c>
      <c r="E397" s="21">
        <v>8.99</v>
      </c>
      <c r="F397" s="21">
        <f>MULTIPLY(D397, E397)</f>
      </c>
      <c r="G397" s="38"/>
      <c r="H397" s="38"/>
      <c r="I397" s="42"/>
      <c r="J397" s="44"/>
      <c r="K397" s="44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 t="s">
        <v>4214</v>
      </c>
      <c r="C398" s="37" t="s">
        <v>2359</v>
      </c>
      <c r="D398" s="14">
        <v>19</v>
      </c>
      <c r="E398" s="21">
        <v>1.99</v>
      </c>
      <c r="F398" s="21">
        <f>MULTIPLY(D398, E398)</f>
      </c>
      <c r="G398" s="38"/>
      <c r="H398" s="38"/>
      <c r="I398" s="42"/>
      <c r="J398" s="44"/>
      <c r="K398" s="44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 t="s">
        <v>4214</v>
      </c>
      <c r="C399" s="37" t="s">
        <v>2359</v>
      </c>
      <c r="D399" s="14">
        <v>47</v>
      </c>
      <c r="E399" s="21">
        <v>2</v>
      </c>
      <c r="F399" s="21">
        <f>MULTIPLY(D399, E399)</f>
      </c>
      <c r="G399" s="38"/>
      <c r="H399" s="38"/>
      <c r="I399" s="42"/>
      <c r="J399" s="44"/>
      <c r="K399" s="44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 t="s">
        <v>4214</v>
      </c>
      <c r="C400" s="37" t="s">
        <v>2359</v>
      </c>
      <c r="D400" s="14">
        <v>2</v>
      </c>
      <c r="E400" s="21">
        <v>2.5</v>
      </c>
      <c r="F400" s="21">
        <f>MULTIPLY(D400, E400)</f>
      </c>
      <c r="G400" s="38"/>
      <c r="H400" s="38"/>
      <c r="I400" s="42"/>
      <c r="J400" s="44"/>
      <c r="K400" s="44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 t="s">
        <v>4214</v>
      </c>
      <c r="C401" s="37" t="s">
        <v>2359</v>
      </c>
      <c r="D401" s="14">
        <v>1</v>
      </c>
      <c r="E401" s="21">
        <v>1.75</v>
      </c>
      <c r="F401" s="21">
        <f>MULTIPLY(D401, E401)</f>
      </c>
      <c r="G401" s="38"/>
      <c r="H401" s="38"/>
      <c r="I401" s="42"/>
      <c r="J401" s="44"/>
      <c r="K401" s="44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 t="s">
        <v>4214</v>
      </c>
      <c r="C402" s="37" t="s">
        <v>2359</v>
      </c>
      <c r="D402" s="14">
        <v>30</v>
      </c>
      <c r="E402" s="21">
        <v>3.59</v>
      </c>
      <c r="F402" s="21">
        <f>MULTIPLY(D402, E402)</f>
      </c>
      <c r="G402" s="38"/>
      <c r="H402" s="38"/>
      <c r="I402" s="42"/>
      <c r="J402" s="44"/>
      <c r="K402" s="44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 t="s">
        <v>4214</v>
      </c>
      <c r="C403" s="37" t="s">
        <v>2359</v>
      </c>
      <c r="D403" s="14">
        <v>35</v>
      </c>
      <c r="E403" s="21">
        <v>4.29</v>
      </c>
      <c r="F403" s="21">
        <f>MULTIPLY(D403, E403)</f>
      </c>
      <c r="G403" s="38"/>
      <c r="H403" s="38"/>
      <c r="I403" s="42"/>
      <c r="J403" s="44"/>
      <c r="K403" s="44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 t="s">
        <v>4214</v>
      </c>
      <c r="C404" s="37" t="s">
        <v>2359</v>
      </c>
      <c r="D404" s="14">
        <v>87</v>
      </c>
      <c r="E404" s="21">
        <v>4.59</v>
      </c>
      <c r="F404" s="21">
        <f>MULTIPLY(D404, E404)</f>
      </c>
      <c r="G404" s="38"/>
      <c r="H404" s="38"/>
      <c r="I404" s="42"/>
      <c r="J404" s="44"/>
      <c r="K404" s="44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 t="s">
        <v>4214</v>
      </c>
      <c r="C405" s="37" t="s">
        <v>2359</v>
      </c>
      <c r="D405" s="14">
        <v>49</v>
      </c>
      <c r="E405" s="21">
        <v>5.29</v>
      </c>
      <c r="F405" s="21">
        <f>MULTIPLY(D405, E405)</f>
      </c>
      <c r="G405" s="38"/>
      <c r="H405" s="38"/>
      <c r="I405" s="42"/>
      <c r="J405" s="44"/>
      <c r="K405" s="44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 t="s">
        <v>4214</v>
      </c>
      <c r="C406" s="37" t="s">
        <v>2359</v>
      </c>
      <c r="D406" s="14">
        <v>43</v>
      </c>
      <c r="E406" s="21">
        <v>5.59</v>
      </c>
      <c r="F406" s="21">
        <f>MULTIPLY(D406, E406)</f>
      </c>
      <c r="G406" s="38"/>
      <c r="H406" s="38"/>
      <c r="I406" s="42"/>
      <c r="J406" s="44"/>
      <c r="K406" s="44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 t="s">
        <v>4214</v>
      </c>
      <c r="C407" s="37" t="s">
        <v>2359</v>
      </c>
      <c r="D407" s="14">
        <v>23</v>
      </c>
      <c r="E407" s="21">
        <v>6.29</v>
      </c>
      <c r="F407" s="21">
        <f>MULTIPLY(D407, E407)</f>
      </c>
      <c r="G407" s="38"/>
      <c r="H407" s="38"/>
      <c r="I407" s="42"/>
      <c r="J407" s="44"/>
      <c r="K407" s="44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 t="s">
        <v>4214</v>
      </c>
      <c r="C408" s="37" t="s">
        <v>2359</v>
      </c>
      <c r="D408" s="14">
        <v>4</v>
      </c>
      <c r="E408" s="21">
        <v>7.29</v>
      </c>
      <c r="F408" s="21">
        <f>MULTIPLY(D408, E408)</f>
      </c>
      <c r="G408" s="38"/>
      <c r="H408" s="38"/>
      <c r="I408" s="42"/>
      <c r="J408" s="44"/>
      <c r="K408" s="44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 t="s">
        <v>4214</v>
      </c>
      <c r="C409" s="37" t="s">
        <v>2359</v>
      </c>
      <c r="D409" s="14">
        <v>3</v>
      </c>
      <c r="E409" s="21">
        <v>7.95</v>
      </c>
      <c r="F409" s="21">
        <f>MULTIPLY(D409, E409)</f>
      </c>
      <c r="G409" s="38"/>
      <c r="H409" s="38"/>
      <c r="I409" s="42"/>
      <c r="J409" s="44"/>
      <c r="K409" s="44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 t="s">
        <v>4214</v>
      </c>
      <c r="C410" s="37" t="s">
        <v>2359</v>
      </c>
      <c r="D410" s="14">
        <v>11</v>
      </c>
      <c r="E410" s="21">
        <v>4.79</v>
      </c>
      <c r="F410" s="21">
        <f>MULTIPLY(D410, E410)</f>
      </c>
      <c r="G410" s="38"/>
      <c r="H410" s="38"/>
      <c r="I410" s="42"/>
      <c r="J410" s="44"/>
      <c r="K410" s="44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 t="s">
        <v>4214</v>
      </c>
      <c r="C411" s="37" t="s">
        <v>2359</v>
      </c>
      <c r="D411" s="14">
        <v>12</v>
      </c>
      <c r="E411" s="21">
        <v>2.59</v>
      </c>
      <c r="F411" s="21">
        <f>MULTIPLY(D411, E411)</f>
      </c>
      <c r="G411" s="38"/>
      <c r="H411" s="38"/>
      <c r="I411" s="42"/>
      <c r="J411" s="44"/>
      <c r="K411" s="44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 t="s">
        <v>4214</v>
      </c>
      <c r="C412" s="37" t="s">
        <v>2359</v>
      </c>
      <c r="D412" s="14">
        <v>8</v>
      </c>
      <c r="E412" s="21">
        <v>3.49</v>
      </c>
      <c r="F412" s="21">
        <f>MULTIPLY(D412, E412)</f>
      </c>
      <c r="G412" s="38"/>
      <c r="H412" s="38"/>
      <c r="I412" s="42"/>
      <c r="J412" s="44"/>
      <c r="K412" s="44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 t="s">
        <v>4214</v>
      </c>
      <c r="C413" s="37" t="s">
        <v>2359</v>
      </c>
      <c r="D413" s="14">
        <v>5</v>
      </c>
      <c r="E413" s="21">
        <v>3.29</v>
      </c>
      <c r="F413" s="21">
        <f>MULTIPLY(D413, E413)</f>
      </c>
      <c r="G413" s="38"/>
      <c r="H413" s="38"/>
      <c r="I413" s="42"/>
      <c r="J413" s="44"/>
      <c r="K413" s="44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 t="s">
        <v>4214</v>
      </c>
      <c r="C414" s="37" t="s">
        <v>2359</v>
      </c>
      <c r="D414" s="14">
        <v>13</v>
      </c>
      <c r="E414" s="21">
        <v>3.79</v>
      </c>
      <c r="F414" s="21">
        <f>MULTIPLY(D414, E414)</f>
      </c>
      <c r="G414" s="38"/>
      <c r="H414" s="38"/>
      <c r="I414" s="42"/>
      <c r="J414" s="44"/>
      <c r="K414" s="44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 t="s">
        <v>4214</v>
      </c>
      <c r="C415" s="37" t="s">
        <v>2359</v>
      </c>
      <c r="D415" s="14">
        <v>9</v>
      </c>
      <c r="E415" s="21">
        <v>6.59</v>
      </c>
      <c r="F415" s="21">
        <f>MULTIPLY(D415, E415)</f>
      </c>
      <c r="G415" s="38"/>
      <c r="H415" s="38"/>
      <c r="I415" s="42"/>
      <c r="J415" s="44"/>
      <c r="K415" s="44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 t="s">
        <v>4214</v>
      </c>
      <c r="C416" s="37" t="s">
        <v>2359</v>
      </c>
      <c r="D416" s="14">
        <v>6</v>
      </c>
      <c r="E416" s="21">
        <v>7.59</v>
      </c>
      <c r="F416" s="21">
        <f>MULTIPLY(D416, E416)</f>
      </c>
      <c r="G416" s="38"/>
      <c r="H416" s="38"/>
      <c r="I416" s="42"/>
      <c r="J416" s="44"/>
      <c r="K416" s="44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 t="s">
        <v>4214</v>
      </c>
      <c r="C417" s="37" t="s">
        <v>2359</v>
      </c>
      <c r="D417" s="14">
        <v>1</v>
      </c>
      <c r="E417" s="21">
        <v>2.75</v>
      </c>
      <c r="F417" s="21">
        <f>MULTIPLY(D417, E417)</f>
      </c>
      <c r="G417" s="38"/>
      <c r="H417" s="38"/>
      <c r="I417" s="42"/>
      <c r="J417" s="44"/>
      <c r="K417" s="44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 t="s">
        <v>4214</v>
      </c>
      <c r="C418" s="37" t="s">
        <v>2359</v>
      </c>
      <c r="D418" s="14">
        <v>6</v>
      </c>
      <c r="E418" s="21">
        <v>2.79</v>
      </c>
      <c r="F418" s="21">
        <f>MULTIPLY(D418, E418)</f>
      </c>
      <c r="G418" s="38"/>
      <c r="H418" s="38"/>
      <c r="I418" s="42"/>
      <c r="J418" s="44"/>
      <c r="K418" s="44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 t="s">
        <v>4214</v>
      </c>
      <c r="C419" s="37" t="s">
        <v>2359</v>
      </c>
      <c r="D419" s="14">
        <v>7</v>
      </c>
      <c r="E419" s="21">
        <v>5.79</v>
      </c>
      <c r="F419" s="21">
        <f>MULTIPLY(D419, E419)</f>
      </c>
      <c r="G419" s="38"/>
      <c r="H419" s="38"/>
      <c r="I419" s="42"/>
      <c r="J419" s="44"/>
      <c r="K419" s="44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 t="s">
        <v>4215</v>
      </c>
      <c r="C420" s="37" t="s">
        <v>2359</v>
      </c>
      <c r="D420" s="14">
        <v>8</v>
      </c>
      <c r="E420" s="21">
        <v>4.99</v>
      </c>
      <c r="F420" s="21">
        <f>MULTIPLY(D420, E420)</f>
      </c>
      <c r="G420" s="38"/>
      <c r="H420" s="38"/>
      <c r="I420" s="42"/>
      <c r="J420" s="44"/>
      <c r="K420" s="44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 t="s">
        <v>4215</v>
      </c>
      <c r="C421" s="37" t="s">
        <v>2359</v>
      </c>
      <c r="D421" s="14">
        <v>12</v>
      </c>
      <c r="E421" s="21">
        <v>5.99</v>
      </c>
      <c r="F421" s="21">
        <f>MULTIPLY(D421, E421)</f>
      </c>
      <c r="G421" s="38"/>
      <c r="H421" s="38"/>
      <c r="I421" s="42"/>
      <c r="J421" s="44"/>
      <c r="K421" s="44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 t="s">
        <v>4215</v>
      </c>
      <c r="C422" s="37" t="s">
        <v>2359</v>
      </c>
      <c r="D422" s="14">
        <v>7</v>
      </c>
      <c r="E422" s="21">
        <v>6.99</v>
      </c>
      <c r="F422" s="21">
        <f>MULTIPLY(D422, E422)</f>
      </c>
      <c r="G422" s="38"/>
      <c r="H422" s="38"/>
      <c r="I422" s="42"/>
      <c r="J422" s="44"/>
      <c r="K422" s="44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 t="s">
        <v>4215</v>
      </c>
      <c r="C423" s="37" t="s">
        <v>2359</v>
      </c>
      <c r="D423" s="14">
        <v>35</v>
      </c>
      <c r="E423" s="21">
        <v>7.99</v>
      </c>
      <c r="F423" s="21">
        <f>MULTIPLY(D423, E423)</f>
      </c>
      <c r="G423" s="38"/>
      <c r="H423" s="38"/>
      <c r="I423" s="42"/>
      <c r="J423" s="44"/>
      <c r="K423" s="44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 t="s">
        <v>4215</v>
      </c>
      <c r="C424" s="37" t="s">
        <v>2359</v>
      </c>
      <c r="D424" s="14">
        <v>3</v>
      </c>
      <c r="E424" s="21">
        <v>8.99</v>
      </c>
      <c r="F424" s="21">
        <f>MULTIPLY(D424, E424)</f>
      </c>
      <c r="G424" s="38"/>
      <c r="H424" s="38"/>
      <c r="I424" s="42"/>
      <c r="J424" s="44"/>
      <c r="K424" s="44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 t="s">
        <v>4216</v>
      </c>
      <c r="C425" s="37" t="s">
        <v>2359</v>
      </c>
      <c r="D425" s="14">
        <v>3</v>
      </c>
      <c r="E425" s="21">
        <v>1.49</v>
      </c>
      <c r="F425" s="21">
        <f>MULTIPLY(D425, E425)</f>
      </c>
      <c r="G425" s="38"/>
      <c r="H425" s="38"/>
      <c r="I425" s="42"/>
      <c r="J425" s="44"/>
      <c r="K425" s="44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 t="s">
        <v>4216</v>
      </c>
      <c r="C426" s="37" t="s">
        <v>2359</v>
      </c>
      <c r="D426" s="14">
        <v>2</v>
      </c>
      <c r="E426" s="21">
        <v>1.99</v>
      </c>
      <c r="F426" s="21">
        <f>MULTIPLY(D426, E426)</f>
      </c>
      <c r="G426" s="38"/>
      <c r="H426" s="38"/>
      <c r="I426" s="42"/>
      <c r="J426" s="44"/>
      <c r="K426" s="44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 t="s">
        <v>4216</v>
      </c>
      <c r="C427" s="37" t="s">
        <v>2359</v>
      </c>
      <c r="D427" s="14">
        <v>2</v>
      </c>
      <c r="E427" s="21">
        <v>2.49</v>
      </c>
      <c r="F427" s="21">
        <f>MULTIPLY(D427, E427)</f>
      </c>
      <c r="G427" s="38"/>
      <c r="H427" s="38"/>
      <c r="I427" s="42"/>
      <c r="J427" s="44"/>
      <c r="K427" s="44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 t="s">
        <v>4216</v>
      </c>
      <c r="C428" s="37" t="s">
        <v>2359</v>
      </c>
      <c r="D428" s="14">
        <v>1</v>
      </c>
      <c r="E428" s="21">
        <v>4.99</v>
      </c>
      <c r="F428" s="21">
        <f>MULTIPLY(D428, E428)</f>
      </c>
      <c r="G428" s="38"/>
      <c r="H428" s="38"/>
      <c r="I428" s="42"/>
      <c r="J428" s="44"/>
      <c r="K428" s="44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 t="s">
        <v>4214</v>
      </c>
      <c r="C429" s="37" t="s">
        <v>2359</v>
      </c>
      <c r="D429" s="14">
        <v>6</v>
      </c>
      <c r="E429" s="21">
        <v>4.49</v>
      </c>
      <c r="F429" s="21">
        <f>MULTIPLY(D429, E429)</f>
      </c>
      <c r="G429" s="38"/>
      <c r="H429" s="38"/>
      <c r="I429" s="42"/>
      <c r="J429" s="44"/>
      <c r="K429" s="44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 t="s">
        <v>4214</v>
      </c>
      <c r="C430" s="37" t="s">
        <v>2359</v>
      </c>
      <c r="D430" s="14">
        <v>5</v>
      </c>
      <c r="E430" s="21">
        <v>4.95</v>
      </c>
      <c r="F430" s="21">
        <f>MULTIPLY(D430, E430)</f>
      </c>
      <c r="G430" s="38"/>
      <c r="H430" s="38"/>
      <c r="I430" s="42"/>
      <c r="J430" s="44"/>
      <c r="K430" s="44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 t="s">
        <v>4214</v>
      </c>
      <c r="C431" s="37" t="s">
        <v>2359</v>
      </c>
      <c r="D431" s="14">
        <v>2</v>
      </c>
      <c r="E431" s="21">
        <v>2.29</v>
      </c>
      <c r="F431" s="21">
        <f>MULTIPLY(D431, E431)</f>
      </c>
      <c r="G431" s="38"/>
      <c r="H431" s="38"/>
      <c r="I431" s="42"/>
      <c r="J431" s="44"/>
      <c r="K431" s="44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 t="s">
        <v>4214</v>
      </c>
      <c r="C432" s="37" t="s">
        <v>2359</v>
      </c>
      <c r="D432" s="14">
        <v>6</v>
      </c>
      <c r="E432" s="21">
        <v>3.69</v>
      </c>
      <c r="F432" s="21">
        <f>MULTIPLY(D432, E432)</f>
      </c>
      <c r="G432" s="38"/>
      <c r="H432" s="38"/>
      <c r="I432" s="42"/>
      <c r="J432" s="44"/>
      <c r="K432" s="44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 t="s">
        <v>4214</v>
      </c>
      <c r="C433" s="37" t="s">
        <v>2359</v>
      </c>
      <c r="D433" s="14">
        <v>1</v>
      </c>
      <c r="E433" s="21">
        <v>3.75</v>
      </c>
      <c r="F433" s="21">
        <f>MULTIPLY(D433, E433)</f>
      </c>
      <c r="G433" s="38"/>
      <c r="H433" s="38"/>
      <c r="I433" s="42"/>
      <c r="J433" s="44"/>
      <c r="K433" s="44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 t="s">
        <v>4214</v>
      </c>
      <c r="C434" s="37" t="s">
        <v>2359</v>
      </c>
      <c r="D434" s="14">
        <v>10</v>
      </c>
      <c r="E434" s="21">
        <v>2.95</v>
      </c>
      <c r="F434" s="21">
        <f>MULTIPLY(D434, E434)</f>
      </c>
      <c r="G434" s="38"/>
      <c r="H434" s="38"/>
      <c r="I434" s="42"/>
      <c r="J434" s="44"/>
      <c r="K434" s="44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 t="s">
        <v>4214</v>
      </c>
      <c r="C435" s="37" t="s">
        <v>2359</v>
      </c>
      <c r="D435" s="14">
        <v>2</v>
      </c>
      <c r="E435" s="21">
        <v>12.99</v>
      </c>
      <c r="F435" s="21">
        <f>MULTIPLY(D435, E435)</f>
      </c>
      <c r="G435" s="38"/>
      <c r="H435" s="38"/>
      <c r="I435" s="42"/>
      <c r="J435" s="44"/>
      <c r="K435" s="44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 t="s">
        <v>4214</v>
      </c>
      <c r="C436" s="37" t="s">
        <v>2359</v>
      </c>
      <c r="D436" s="14">
        <v>1</v>
      </c>
      <c r="E436" s="21">
        <v>4.79</v>
      </c>
      <c r="F436" s="21">
        <f>MULTIPLY(D436, E436)</f>
      </c>
      <c r="G436" s="38"/>
      <c r="H436" s="38"/>
      <c r="I436" s="42"/>
      <c r="J436" s="44"/>
      <c r="K436" s="44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 t="s">
        <v>4214</v>
      </c>
      <c r="C437" s="37" t="s">
        <v>2359</v>
      </c>
      <c r="D437" s="14">
        <v>9</v>
      </c>
      <c r="E437" s="21">
        <v>3.95</v>
      </c>
      <c r="F437" s="21">
        <f>MULTIPLY(D437, E437)</f>
      </c>
      <c r="G437" s="38"/>
      <c r="H437" s="38"/>
      <c r="I437" s="42"/>
      <c r="J437" s="44"/>
      <c r="K437" s="44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 t="s">
        <v>4214</v>
      </c>
      <c r="C438" s="37" t="s">
        <v>2359</v>
      </c>
      <c r="D438" s="14">
        <v>11</v>
      </c>
      <c r="E438" s="21">
        <v>4.49</v>
      </c>
      <c r="F438" s="21">
        <f>MULTIPLY(D438, E438)</f>
      </c>
      <c r="G438" s="38"/>
      <c r="H438" s="38"/>
      <c r="I438" s="42"/>
      <c r="J438" s="44"/>
      <c r="K438" s="44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 t="s">
        <v>4217</v>
      </c>
      <c r="C439" s="37" t="s">
        <v>2359</v>
      </c>
      <c r="D439" s="14">
        <v>1</v>
      </c>
      <c r="E439" s="21">
        <v>2.99</v>
      </c>
      <c r="F439" s="21">
        <f>MULTIPLY(D439, E439)</f>
      </c>
      <c r="G439" s="38"/>
      <c r="H439" s="38"/>
      <c r="I439" s="42"/>
      <c r="J439" s="44"/>
      <c r="K439" s="44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 t="s">
        <v>4217</v>
      </c>
      <c r="C440" s="37" t="s">
        <v>2359</v>
      </c>
      <c r="D440" s="14">
        <v>1</v>
      </c>
      <c r="E440" s="21">
        <v>4.49</v>
      </c>
      <c r="F440" s="21">
        <f>MULTIPLY(D440, E440)</f>
      </c>
      <c r="G440" s="38"/>
      <c r="H440" s="21">
        <f>sum(F391:F440)</f>
      </c>
      <c r="I440" s="14">
        <f>sum(D391:D419, D429:D438, multiply(D420, 10), multiply(D421, 10), multiply(D422, 10), multiply(D423, 10), multiply(D424, 10))</f>
      </c>
      <c r="J440" s="44"/>
      <c r="K440" s="44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>
        <v>43907</v>
      </c>
      <c r="B441" s="52" t="s">
        <v>4218</v>
      </c>
      <c r="C441" s="37" t="s">
        <v>4219</v>
      </c>
      <c r="D441" s="14">
        <v>1</v>
      </c>
      <c r="E441" s="21">
        <v>3.69</v>
      </c>
      <c r="F441" s="21">
        <f>MULTIPLY(D441, E441)</f>
      </c>
      <c r="G441" s="38"/>
      <c r="H441" s="38"/>
      <c r="I441" s="42"/>
      <c r="J441" s="44"/>
      <c r="K441" s="44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 t="s">
        <v>4220</v>
      </c>
      <c r="C442" s="37" t="s">
        <v>4219</v>
      </c>
      <c r="D442" s="14">
        <v>1</v>
      </c>
      <c r="E442" s="21">
        <v>3.69</v>
      </c>
      <c r="F442" s="21">
        <f>MULTIPLY(D442, E442)</f>
      </c>
      <c r="G442" s="38"/>
      <c r="H442" s="38"/>
      <c r="I442" s="42"/>
      <c r="J442" s="44"/>
      <c r="K442" s="44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 t="s">
        <v>4221</v>
      </c>
      <c r="C443" s="37" t="s">
        <v>4222</v>
      </c>
      <c r="D443" s="14">
        <v>2</v>
      </c>
      <c r="E443" s="38"/>
      <c r="F443" s="38"/>
      <c r="G443" s="38"/>
      <c r="H443" s="38"/>
      <c r="I443" s="42"/>
      <c r="J443" s="44"/>
      <c r="K443" s="44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 t="s">
        <v>4223</v>
      </c>
      <c r="C444" s="37" t="s">
        <v>4222</v>
      </c>
      <c r="D444" s="14">
        <v>1</v>
      </c>
      <c r="E444" s="38"/>
      <c r="F444" s="38"/>
      <c r="G444" s="38"/>
      <c r="H444" s="38"/>
      <c r="I444" s="42"/>
      <c r="J444" s="44"/>
      <c r="K444" s="44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 t="s">
        <v>4224</v>
      </c>
      <c r="C445" s="37" t="s">
        <v>4222</v>
      </c>
      <c r="D445" s="14">
        <v>3</v>
      </c>
      <c r="E445" s="38"/>
      <c r="F445" s="38"/>
      <c r="G445" s="38"/>
      <c r="H445" s="38"/>
      <c r="I445" s="42"/>
      <c r="J445" s="44"/>
      <c r="K445" s="44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 t="s">
        <v>4225</v>
      </c>
      <c r="C446" s="37" t="s">
        <v>4219</v>
      </c>
      <c r="D446" s="14">
        <v>3</v>
      </c>
      <c r="E446" s="38"/>
      <c r="F446" s="38"/>
      <c r="G446" s="38"/>
      <c r="H446" s="38"/>
      <c r="I446" s="42"/>
      <c r="J446" s="44"/>
      <c r="K446" s="44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 t="s">
        <v>4226</v>
      </c>
      <c r="C447" s="37" t="s">
        <v>4227</v>
      </c>
      <c r="D447" s="14">
        <v>22</v>
      </c>
      <c r="E447" s="21">
        <v>3.49</v>
      </c>
      <c r="F447" s="21">
        <f>MULTIPLY(D447, E447)</f>
      </c>
      <c r="G447" s="38"/>
      <c r="H447" s="21">
        <f>sum(F441:G447)</f>
      </c>
      <c r="I447" s="42"/>
      <c r="J447" s="44"/>
      <c r="K447" s="44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>
        <v>44055</v>
      </c>
      <c r="B448" s="52" t="s">
        <v>4228</v>
      </c>
      <c r="C448" s="37"/>
      <c r="D448" s="14">
        <v>3</v>
      </c>
      <c r="E448" s="38"/>
      <c r="F448" s="14">
        <f>MULTIPLY(D448, E448)</f>
      </c>
      <c r="G448" s="38"/>
      <c r="H448" s="38"/>
      <c r="I448" s="42"/>
      <c r="J448" s="44"/>
      <c r="K448" s="44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 t="s">
        <v>4229</v>
      </c>
      <c r="C449" s="37"/>
      <c r="D449" s="14">
        <v>1</v>
      </c>
      <c r="E449" s="21">
        <v>2.19</v>
      </c>
      <c r="F449" s="21">
        <f>MULTIPLY(D449, E449)</f>
      </c>
      <c r="G449" s="38"/>
      <c r="H449" s="38"/>
      <c r="I449" s="42"/>
      <c r="J449" s="44"/>
      <c r="K449" s="44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 t="s">
        <v>4230</v>
      </c>
      <c r="C450" s="37"/>
      <c r="D450" s="14">
        <v>1</v>
      </c>
      <c r="E450" s="21">
        <v>9.99</v>
      </c>
      <c r="F450" s="21">
        <f>MULTIPLY(D450, E450)</f>
      </c>
      <c r="G450" s="38"/>
      <c r="H450" s="38"/>
      <c r="I450" s="42"/>
      <c r="J450" s="44"/>
      <c r="K450" s="44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 t="s">
        <v>4231</v>
      </c>
      <c r="C451" s="37"/>
      <c r="D451" s="14">
        <v>8</v>
      </c>
      <c r="E451" s="21">
        <v>4.39</v>
      </c>
      <c r="F451" s="21">
        <f>MULTIPLY(D451, E451)</f>
      </c>
      <c r="G451" s="38"/>
      <c r="H451" s="38"/>
      <c r="I451" s="42"/>
      <c r="J451" s="44"/>
      <c r="K451" s="44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 t="s">
        <v>4232</v>
      </c>
      <c r="C452" s="37"/>
      <c r="D452" s="14">
        <v>1</v>
      </c>
      <c r="E452" s="21">
        <v>9.29</v>
      </c>
      <c r="F452" s="21">
        <f>MULTIPLY(D452, E452)</f>
      </c>
      <c r="G452" s="38"/>
      <c r="H452" s="38"/>
      <c r="I452" s="42"/>
      <c r="J452" s="44"/>
      <c r="K452" s="44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 t="s">
        <v>4233</v>
      </c>
      <c r="C453" s="37"/>
      <c r="D453" s="14">
        <v>1</v>
      </c>
      <c r="E453" s="21">
        <v>3.29</v>
      </c>
      <c r="F453" s="21">
        <f>MULTIPLY(D453, E453)</f>
      </c>
      <c r="G453" s="38"/>
      <c r="H453" s="38"/>
      <c r="I453" s="42"/>
      <c r="J453" s="44"/>
      <c r="K453" s="44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 t="s">
        <v>4234</v>
      </c>
      <c r="C454" s="37"/>
      <c r="D454" s="14">
        <v>2</v>
      </c>
      <c r="E454" s="21">
        <v>5.79</v>
      </c>
      <c r="F454" s="21">
        <f>MULTIPLY(D454, E454)</f>
      </c>
      <c r="G454" s="38"/>
      <c r="H454" s="38"/>
      <c r="I454" s="42"/>
      <c r="J454" s="44"/>
      <c r="K454" s="44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 t="s">
        <v>4235</v>
      </c>
      <c r="C455" s="37"/>
      <c r="D455" s="14">
        <v>1</v>
      </c>
      <c r="E455" s="21">
        <v>4.49</v>
      </c>
      <c r="F455" s="21">
        <f>MULTIPLY(D455, E455)</f>
      </c>
      <c r="G455" s="38"/>
      <c r="H455" s="38"/>
      <c r="I455" s="42"/>
      <c r="J455" s="44"/>
      <c r="K455" s="44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 t="s">
        <v>4236</v>
      </c>
      <c r="C456" s="37"/>
      <c r="D456" s="14">
        <v>1</v>
      </c>
      <c r="E456" s="38"/>
      <c r="F456" s="14">
        <f>MULTIPLY(D456, E456)</f>
      </c>
      <c r="G456" s="38"/>
      <c r="H456" s="38"/>
      <c r="I456" s="42"/>
      <c r="J456" s="44"/>
      <c r="K456" s="44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 t="s">
        <v>4237</v>
      </c>
      <c r="C457" s="37"/>
      <c r="D457" s="14">
        <v>1</v>
      </c>
      <c r="E457" s="38"/>
      <c r="F457" s="14">
        <f>MULTIPLY(D457, E457)</f>
      </c>
      <c r="G457" s="38"/>
      <c r="H457" s="38"/>
      <c r="I457" s="42"/>
      <c r="J457" s="44"/>
      <c r="K457" s="44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 t="s">
        <v>4238</v>
      </c>
      <c r="C458" s="37"/>
      <c r="D458" s="14">
        <v>1</v>
      </c>
      <c r="E458" s="21">
        <v>5.59</v>
      </c>
      <c r="F458" s="21">
        <f>MULTIPLY(D458, E458)</f>
      </c>
      <c r="G458" s="38"/>
      <c r="H458" s="38"/>
      <c r="I458" s="42"/>
      <c r="J458" s="44"/>
      <c r="K458" s="44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 t="s">
        <v>4239</v>
      </c>
      <c r="C459" s="37"/>
      <c r="D459" s="14">
        <v>1</v>
      </c>
      <c r="E459" s="21">
        <v>9.49</v>
      </c>
      <c r="F459" s="21">
        <f>MULTIPLY(D459, E459)</f>
      </c>
      <c r="G459" s="38"/>
      <c r="H459" s="38"/>
      <c r="I459" s="42"/>
      <c r="J459" s="44"/>
      <c r="K459" s="44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 t="s">
        <v>4240</v>
      </c>
      <c r="C460" s="37"/>
      <c r="D460" s="14">
        <v>1</v>
      </c>
      <c r="E460" s="21"/>
      <c r="F460" s="21">
        <f>MULTIPLY(D460, E460)</f>
      </c>
      <c r="G460" s="38"/>
      <c r="H460" s="38"/>
      <c r="I460" s="42"/>
      <c r="J460" s="44"/>
      <c r="K460" s="44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 t="s">
        <v>4241</v>
      </c>
      <c r="C461" s="37"/>
      <c r="D461" s="14">
        <v>1</v>
      </c>
      <c r="E461" s="21">
        <v>1.99</v>
      </c>
      <c r="F461" s="21">
        <f>MULTIPLY(D461, E461)</f>
      </c>
      <c r="G461" s="38"/>
      <c r="H461" s="38"/>
      <c r="I461" s="42"/>
      <c r="J461" s="44"/>
      <c r="K461" s="44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 t="s">
        <v>4242</v>
      </c>
      <c r="C462" s="37"/>
      <c r="D462" s="14">
        <v>1</v>
      </c>
      <c r="E462" s="21">
        <v>9.79</v>
      </c>
      <c r="F462" s="21">
        <f>MULTIPLY(D462, E462)</f>
      </c>
      <c r="G462" s="38"/>
      <c r="H462" s="38"/>
      <c r="I462" s="42"/>
      <c r="J462" s="44"/>
      <c r="K462" s="44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 t="s">
        <v>4243</v>
      </c>
      <c r="C463" s="37"/>
      <c r="D463" s="14">
        <v>1</v>
      </c>
      <c r="E463" s="21">
        <v>9.49</v>
      </c>
      <c r="F463" s="21">
        <f>MULTIPLY(D463, E463)</f>
      </c>
      <c r="G463" s="38"/>
      <c r="H463" s="38"/>
      <c r="I463" s="42"/>
      <c r="J463" s="44"/>
      <c r="K463" s="44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 t="s">
        <v>4244</v>
      </c>
      <c r="C464" s="37"/>
      <c r="D464" s="14">
        <v>1</v>
      </c>
      <c r="E464" s="21">
        <v>1.59</v>
      </c>
      <c r="F464" s="21">
        <f>MULTIPLY(D464, E464)</f>
      </c>
      <c r="G464" s="38"/>
      <c r="H464" s="39">
        <f>sum(F448:G464)</f>
      </c>
      <c r="I464" s="42"/>
      <c r="J464" s="44"/>
      <c r="K464" s="44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>
        <v>44067</v>
      </c>
      <c r="B465" s="52" t="s">
        <v>4245</v>
      </c>
      <c r="C465" s="37" t="s">
        <v>4246</v>
      </c>
      <c r="D465" s="14">
        <v>5</v>
      </c>
      <c r="E465" s="21">
        <v>4.39</v>
      </c>
      <c r="F465" s="21">
        <f>MULTIPLY(D465, E465)</f>
      </c>
      <c r="G465" s="38"/>
      <c r="H465" s="38"/>
      <c r="I465" s="42"/>
      <c r="J465" s="44"/>
      <c r="K465" s="44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 t="s">
        <v>4247</v>
      </c>
      <c r="C466" s="37" t="s">
        <v>404</v>
      </c>
      <c r="D466" s="14">
        <v>1</v>
      </c>
      <c r="E466" s="21">
        <v>4.49</v>
      </c>
      <c r="F466" s="21">
        <f>MULTIPLY(D466, E466)</f>
      </c>
      <c r="G466" s="38"/>
      <c r="H466" s="38"/>
      <c r="I466" s="42"/>
      <c r="J466" s="44"/>
      <c r="K466" s="44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 t="s">
        <v>4248</v>
      </c>
      <c r="C467" s="37" t="s">
        <v>404</v>
      </c>
      <c r="D467" s="42"/>
      <c r="E467" s="21">
        <v>6.29</v>
      </c>
      <c r="F467" s="21">
        <f>MULTIPLY(D467, E467)</f>
      </c>
      <c r="G467" s="38"/>
      <c r="H467" s="38"/>
      <c r="I467" s="42"/>
      <c r="J467" s="44"/>
      <c r="K467" s="44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 t="s">
        <v>4249</v>
      </c>
      <c r="C468" s="37" t="s">
        <v>1765</v>
      </c>
      <c r="D468" s="14">
        <v>1</v>
      </c>
      <c r="E468" s="21">
        <v>5.49</v>
      </c>
      <c r="F468" s="21">
        <f>MULTIPLY(D468, E468)</f>
      </c>
      <c r="G468" s="38"/>
      <c r="H468" s="38"/>
      <c r="I468" s="42"/>
      <c r="J468" s="44"/>
      <c r="K468" s="44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 t="s">
        <v>4250</v>
      </c>
      <c r="C469" s="37" t="s">
        <v>404</v>
      </c>
      <c r="D469" s="14">
        <v>1</v>
      </c>
      <c r="E469" s="21">
        <v>6.79</v>
      </c>
      <c r="F469" s="21">
        <f>MULTIPLY(D469, E469)</f>
      </c>
      <c r="G469" s="38"/>
      <c r="H469" s="38"/>
      <c r="I469" s="42"/>
      <c r="J469" s="44"/>
      <c r="K469" s="44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 t="s">
        <v>4251</v>
      </c>
      <c r="C470" s="37" t="s">
        <v>4144</v>
      </c>
      <c r="D470" s="14">
        <v>1</v>
      </c>
      <c r="E470" s="21">
        <v>7.99</v>
      </c>
      <c r="F470" s="21">
        <f>MULTIPLY(D470, E470)</f>
      </c>
      <c r="G470" s="38"/>
      <c r="H470" s="21">
        <f>sum(F465:F470)</f>
      </c>
      <c r="I470" s="42"/>
      <c r="J470" s="44"/>
      <c r="K470" s="44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>
        <v>44074</v>
      </c>
      <c r="B471" s="52" t="s">
        <v>4252</v>
      </c>
      <c r="C471" s="37"/>
      <c r="D471" s="14">
        <v>5</v>
      </c>
      <c r="E471" s="21">
        <v>5.99</v>
      </c>
      <c r="F471" s="21">
        <f>MULTIPLY(D471, E471)</f>
      </c>
      <c r="G471" s="38"/>
      <c r="H471" s="38"/>
      <c r="I471" s="42"/>
      <c r="J471" s="44"/>
      <c r="K471" s="44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 t="s">
        <v>4253</v>
      </c>
      <c r="C472" s="37"/>
      <c r="D472" s="14">
        <v>1</v>
      </c>
      <c r="E472" s="21">
        <v>4.99</v>
      </c>
      <c r="F472" s="21">
        <f>MULTIPLY(D472, E472)</f>
      </c>
      <c r="G472" s="38"/>
      <c r="H472" s="38"/>
      <c r="I472" s="42"/>
      <c r="J472" s="44"/>
      <c r="K472" s="44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 t="s">
        <v>4254</v>
      </c>
      <c r="C473" s="37"/>
      <c r="D473" s="14">
        <v>1</v>
      </c>
      <c r="E473" s="21">
        <v>4.99</v>
      </c>
      <c r="F473" s="21">
        <f>MULTIPLY(D473, E473)</f>
      </c>
      <c r="G473" s="38"/>
      <c r="H473" s="38"/>
      <c r="I473" s="42"/>
      <c r="J473" s="44"/>
      <c r="K473" s="44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 t="s">
        <v>4255</v>
      </c>
      <c r="C474" s="37"/>
      <c r="D474" s="14">
        <v>2</v>
      </c>
      <c r="E474" s="21">
        <v>5.99</v>
      </c>
      <c r="F474" s="21">
        <f>MULTIPLY(D474, E474)</f>
      </c>
      <c r="G474" s="38"/>
      <c r="H474" s="21">
        <f>sum(F471:F474)</f>
      </c>
      <c r="I474" s="42"/>
      <c r="J474" s="44"/>
      <c r="K474" s="44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>
        <v>44076</v>
      </c>
      <c r="B475" s="52" t="s">
        <v>4256</v>
      </c>
      <c r="C475" s="37"/>
      <c r="D475" s="14">
        <v>1</v>
      </c>
      <c r="E475" s="21">
        <v>26.79</v>
      </c>
      <c r="F475" s="21">
        <f>MULTIPLY(D475, E475)</f>
      </c>
      <c r="G475" s="38"/>
      <c r="H475" s="38"/>
      <c r="I475" s="42"/>
      <c r="J475" s="44"/>
      <c r="K475" s="44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 t="s">
        <v>4257</v>
      </c>
      <c r="C476" s="37"/>
      <c r="D476" s="14">
        <v>1</v>
      </c>
      <c r="E476" s="21">
        <v>7.79</v>
      </c>
      <c r="F476" s="21">
        <f>MULTIPLY(D476, E476)</f>
      </c>
      <c r="G476" s="38"/>
      <c r="H476" s="38"/>
      <c r="I476" s="42"/>
      <c r="J476" s="44"/>
      <c r="K476" s="44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 t="s">
        <v>4258</v>
      </c>
      <c r="C477" s="37"/>
      <c r="D477" s="14">
        <v>1</v>
      </c>
      <c r="E477" s="21">
        <v>1.59</v>
      </c>
      <c r="F477" s="21">
        <f>MULTIPLY(D477, E477)</f>
      </c>
      <c r="G477" s="38"/>
      <c r="H477" s="38"/>
      <c r="I477" s="42"/>
      <c r="J477" s="44"/>
      <c r="K477" s="44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 t="s">
        <v>4259</v>
      </c>
      <c r="C478" s="37"/>
      <c r="D478" s="14">
        <v>1</v>
      </c>
      <c r="E478" s="21">
        <v>3.99</v>
      </c>
      <c r="F478" s="21">
        <f>MULTIPLY(D478, E478)</f>
      </c>
      <c r="G478" s="38"/>
      <c r="H478" s="38"/>
      <c r="I478" s="42"/>
      <c r="J478" s="44"/>
      <c r="K478" s="44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 t="s">
        <v>4260</v>
      </c>
      <c r="C479" s="37"/>
      <c r="D479" s="14">
        <v>1</v>
      </c>
      <c r="E479" s="38"/>
      <c r="F479" s="14">
        <f>MULTIPLY(D479, E479)</f>
      </c>
      <c r="G479" s="38"/>
      <c r="H479" s="38"/>
      <c r="I479" s="42"/>
      <c r="J479" s="44"/>
      <c r="K479" s="44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 t="s">
        <v>4261</v>
      </c>
      <c r="C480" s="37"/>
      <c r="D480" s="14">
        <v>1</v>
      </c>
      <c r="E480" s="21">
        <v>6.99</v>
      </c>
      <c r="F480" s="21">
        <f>MULTIPLY(D480, E480)</f>
      </c>
      <c r="G480" s="38"/>
      <c r="H480" s="38"/>
      <c r="I480" s="42"/>
      <c r="J480" s="44"/>
      <c r="K480" s="44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 t="s">
        <v>4262</v>
      </c>
      <c r="C481" s="37"/>
      <c r="D481" s="14">
        <v>1</v>
      </c>
      <c r="E481" s="21">
        <v>4.19</v>
      </c>
      <c r="F481" s="21">
        <f>MULTIPLY(D481, E481)</f>
      </c>
      <c r="G481" s="38"/>
      <c r="H481" s="38"/>
      <c r="I481" s="42"/>
      <c r="J481" s="44"/>
      <c r="K481" s="44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 t="s">
        <v>4263</v>
      </c>
      <c r="C482" s="37"/>
      <c r="D482" s="14">
        <v>1</v>
      </c>
      <c r="E482" s="21">
        <v>3.79</v>
      </c>
      <c r="F482" s="21">
        <f>MULTIPLY(D482, E482)</f>
      </c>
      <c r="G482" s="38"/>
      <c r="H482" s="38"/>
      <c r="I482" s="42"/>
      <c r="J482" s="44"/>
      <c r="K482" s="44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 t="s">
        <v>4264</v>
      </c>
      <c r="C483" s="37"/>
      <c r="D483" s="14">
        <v>1</v>
      </c>
      <c r="E483" s="21">
        <v>9.79</v>
      </c>
      <c r="F483" s="21">
        <f>MULTIPLY(D483, E483)</f>
      </c>
      <c r="G483" s="38"/>
      <c r="H483" s="38"/>
      <c r="I483" s="42"/>
      <c r="J483" s="44"/>
      <c r="K483" s="44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 t="s">
        <v>4265</v>
      </c>
      <c r="C484" s="37"/>
      <c r="D484" s="14">
        <v>1</v>
      </c>
      <c r="E484" s="21">
        <v>7.49</v>
      </c>
      <c r="F484" s="21">
        <f>MULTIPLY(D484, E484)</f>
      </c>
      <c r="G484" s="38"/>
      <c r="H484" s="38"/>
      <c r="I484" s="42"/>
      <c r="J484" s="44"/>
      <c r="K484" s="44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 t="s">
        <v>4266</v>
      </c>
      <c r="C485" s="37"/>
      <c r="D485" s="14">
        <v>5</v>
      </c>
      <c r="E485" s="21">
        <v>4.99</v>
      </c>
      <c r="F485" s="21">
        <f>MULTIPLY(D485, E485)</f>
      </c>
      <c r="G485" s="38"/>
      <c r="H485" s="38"/>
      <c r="I485" s="42"/>
      <c r="J485" s="44"/>
      <c r="K485" s="44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 t="s">
        <v>4267</v>
      </c>
      <c r="C486" s="37"/>
      <c r="D486" s="14">
        <v>6</v>
      </c>
      <c r="E486" s="21">
        <v>10.29</v>
      </c>
      <c r="F486" s="21">
        <f>MULTIPLY(D486, E486)</f>
      </c>
      <c r="G486" s="38"/>
      <c r="H486" s="38"/>
      <c r="I486" s="42"/>
      <c r="J486" s="44"/>
      <c r="K486" s="44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 t="s">
        <v>3562</v>
      </c>
      <c r="C487" s="37"/>
      <c r="D487" s="14">
        <v>7</v>
      </c>
      <c r="E487" s="21">
        <v>5.79</v>
      </c>
      <c r="F487" s="21">
        <f>MULTIPLY(D487, E487)</f>
      </c>
      <c r="G487" s="38"/>
      <c r="H487" s="38"/>
      <c r="I487" s="42"/>
      <c r="J487" s="44"/>
      <c r="K487" s="44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 t="s">
        <v>4268</v>
      </c>
      <c r="C488" s="37"/>
      <c r="D488" s="14">
        <v>1</v>
      </c>
      <c r="E488" s="38"/>
      <c r="F488" s="14">
        <f>MULTIPLY(D488, E488)</f>
      </c>
      <c r="G488" s="38"/>
      <c r="H488" s="38"/>
      <c r="I488" s="42"/>
      <c r="J488" s="44"/>
      <c r="K488" s="44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 t="s">
        <v>4269</v>
      </c>
      <c r="C489" s="37"/>
      <c r="D489" s="14">
        <v>2</v>
      </c>
      <c r="E489" s="21">
        <v>2.69</v>
      </c>
      <c r="F489" s="21">
        <f>MULTIPLY(D489, E489)</f>
      </c>
      <c r="G489" s="38"/>
      <c r="H489" s="38"/>
      <c r="I489" s="42"/>
      <c r="J489" s="44"/>
      <c r="K489" s="44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 t="s">
        <v>4270</v>
      </c>
      <c r="C490" s="37"/>
      <c r="D490" s="14">
        <v>1</v>
      </c>
      <c r="E490" s="21">
        <v>2.49</v>
      </c>
      <c r="F490" s="21">
        <f>MULTIPLY(D490, E490)</f>
      </c>
      <c r="G490" s="38"/>
      <c r="H490" s="38"/>
      <c r="I490" s="42"/>
      <c r="J490" s="44"/>
      <c r="K490" s="44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 t="s">
        <v>4271</v>
      </c>
      <c r="C491" s="37"/>
      <c r="D491" s="14">
        <v>17</v>
      </c>
      <c r="E491" s="21"/>
      <c r="F491" s="21">
        <f>MULTIPLY(D491, E491)</f>
      </c>
      <c r="G491" s="38"/>
      <c r="H491" s="38"/>
      <c r="I491" s="42"/>
      <c r="J491" s="44"/>
      <c r="K491" s="44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 t="s">
        <v>4272</v>
      </c>
      <c r="C492" s="37"/>
      <c r="D492" s="14">
        <v>14</v>
      </c>
      <c r="E492" s="21">
        <v>2.49</v>
      </c>
      <c r="F492" s="21">
        <f>MULTIPLY(D492, E492)</f>
      </c>
      <c r="G492" s="38"/>
      <c r="H492" s="38"/>
      <c r="I492" s="42"/>
      <c r="J492" s="44"/>
      <c r="K492" s="44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 t="s">
        <v>4273</v>
      </c>
      <c r="C493" s="37"/>
      <c r="D493" s="14">
        <v>4</v>
      </c>
      <c r="E493" s="21">
        <v>2.19</v>
      </c>
      <c r="F493" s="21">
        <f>MULTIPLY(D493, E493)</f>
      </c>
      <c r="G493" s="38"/>
      <c r="H493" s="38"/>
      <c r="I493" s="42"/>
      <c r="J493" s="44"/>
      <c r="K493" s="44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 t="s">
        <v>4274</v>
      </c>
      <c r="C494" s="37"/>
      <c r="D494" s="14">
        <v>4</v>
      </c>
      <c r="E494" s="38"/>
      <c r="F494" s="14">
        <f>MULTIPLY(D494, E494)</f>
      </c>
      <c r="G494" s="38"/>
      <c r="H494" s="38"/>
      <c r="I494" s="42"/>
      <c r="J494" s="44"/>
      <c r="K494" s="44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 t="s">
        <v>4275</v>
      </c>
      <c r="C495" s="37"/>
      <c r="D495" s="14">
        <v>6</v>
      </c>
      <c r="E495" s="21">
        <v>1.89</v>
      </c>
      <c r="F495" s="21">
        <f>MULTIPLY(D495, E495)</f>
      </c>
      <c r="G495" s="38"/>
      <c r="H495" s="38"/>
      <c r="I495" s="42"/>
      <c r="J495" s="44"/>
      <c r="K495" s="44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 t="s">
        <v>4276</v>
      </c>
      <c r="C496" s="37"/>
      <c r="D496" s="14">
        <v>4</v>
      </c>
      <c r="E496" s="21">
        <v>3.49</v>
      </c>
      <c r="F496" s="21">
        <f>MULTIPLY(D496, E496)</f>
      </c>
      <c r="G496" s="38"/>
      <c r="H496" s="38"/>
      <c r="I496" s="42"/>
      <c r="J496" s="44"/>
      <c r="K496" s="44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 t="s">
        <v>4277</v>
      </c>
      <c r="C497" s="37"/>
      <c r="D497" s="14">
        <v>4</v>
      </c>
      <c r="E497" s="38"/>
      <c r="F497" s="14">
        <f>MULTIPLY(D497, E497)</f>
      </c>
      <c r="G497" s="38"/>
      <c r="H497" s="38"/>
      <c r="I497" s="42"/>
      <c r="J497" s="44"/>
      <c r="K497" s="44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 t="s">
        <v>4278</v>
      </c>
      <c r="C498" s="37"/>
      <c r="D498" s="14">
        <v>21</v>
      </c>
      <c r="E498" s="21">
        <v>1.39</v>
      </c>
      <c r="F498" s="21">
        <f>MULTIPLY(D498, E498)</f>
      </c>
      <c r="G498" s="38"/>
      <c r="H498" s="38"/>
      <c r="I498" s="42"/>
      <c r="J498" s="44"/>
      <c r="K498" s="44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 t="s">
        <v>4279</v>
      </c>
      <c r="C499" s="37"/>
      <c r="D499" s="14">
        <v>38</v>
      </c>
      <c r="E499" s="21">
        <v>1.39</v>
      </c>
      <c r="F499" s="21">
        <f>MULTIPLY(D499, E499)</f>
      </c>
      <c r="G499" s="38"/>
      <c r="H499" s="38"/>
      <c r="I499" s="42"/>
      <c r="J499" s="44"/>
      <c r="K499" s="44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 t="s">
        <v>4280</v>
      </c>
      <c r="C500" s="37" t="s">
        <v>4281</v>
      </c>
      <c r="D500" s="14">
        <v>6</v>
      </c>
      <c r="E500" s="21">
        <v>9.99</v>
      </c>
      <c r="F500" s="38"/>
      <c r="G500" s="21">
        <f>multiply(D500, E500)</f>
      </c>
      <c r="H500" s="21">
        <f>sum(F475:G500)</f>
      </c>
      <c r="I500" s="42"/>
      <c r="J500" s="44"/>
      <c r="K500" s="44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>
        <v>44088</v>
      </c>
      <c r="B501" s="52" t="s">
        <v>4282</v>
      </c>
      <c r="C501" s="37"/>
      <c r="D501" s="14">
        <v>92</v>
      </c>
      <c r="E501" s="21">
        <v>4.29</v>
      </c>
      <c r="F501" s="21">
        <f>MULTIPLY(D501, E501)</f>
      </c>
      <c r="G501" s="38"/>
      <c r="H501" s="38"/>
      <c r="I501" s="42"/>
      <c r="J501" s="44"/>
      <c r="K501" s="44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 t="s">
        <v>4283</v>
      </c>
      <c r="C502" s="37"/>
      <c r="D502" s="14">
        <v>22</v>
      </c>
      <c r="E502" s="21">
        <v>4.29</v>
      </c>
      <c r="F502" s="21">
        <f>MULTIPLY(D502, E502)</f>
      </c>
      <c r="G502" s="38"/>
      <c r="H502" s="38"/>
      <c r="I502" s="42"/>
      <c r="J502" s="44"/>
      <c r="K502" s="44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 t="s">
        <v>4284</v>
      </c>
      <c r="C503" s="37"/>
      <c r="D503" s="14">
        <v>3</v>
      </c>
      <c r="E503" s="21">
        <v>4.29</v>
      </c>
      <c r="F503" s="21">
        <f>MULTIPLY(D503, E503)</f>
      </c>
      <c r="G503" s="38"/>
      <c r="H503" s="38"/>
      <c r="I503" s="42"/>
      <c r="J503" s="44"/>
      <c r="K503" s="44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 t="s">
        <v>4285</v>
      </c>
      <c r="C504" s="37"/>
      <c r="D504" s="14">
        <v>2</v>
      </c>
      <c r="E504" s="21">
        <v>19.99</v>
      </c>
      <c r="F504" s="21">
        <f>MULTIPLY(D504, E504)</f>
      </c>
      <c r="G504" s="38"/>
      <c r="H504" s="38"/>
      <c r="I504" s="42"/>
      <c r="J504" s="44"/>
      <c r="K504" s="44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 t="s">
        <v>4286</v>
      </c>
      <c r="C505" s="37"/>
      <c r="D505" s="14">
        <v>1</v>
      </c>
      <c r="E505" s="21">
        <v>3.89</v>
      </c>
      <c r="F505" s="21">
        <f>MULTIPLY(D505, E505)</f>
      </c>
      <c r="G505" s="38"/>
      <c r="H505" s="38"/>
      <c r="I505" s="42"/>
      <c r="J505" s="44"/>
      <c r="K505" s="44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 t="s">
        <v>4287</v>
      </c>
      <c r="C506" s="37"/>
      <c r="D506" s="14">
        <v>2</v>
      </c>
      <c r="E506" s="21">
        <v>13.79</v>
      </c>
      <c r="F506" s="21">
        <f>MULTIPLY(D506, E506)</f>
      </c>
      <c r="G506" s="38"/>
      <c r="H506" s="38"/>
      <c r="I506" s="42"/>
      <c r="J506" s="44"/>
      <c r="K506" s="44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 t="s">
        <v>4288</v>
      </c>
      <c r="C507" s="37"/>
      <c r="D507" s="14">
        <v>1</v>
      </c>
      <c r="E507" s="21">
        <v>13.79</v>
      </c>
      <c r="F507" s="21">
        <f>MULTIPLY(D507, E507)</f>
      </c>
      <c r="G507" s="38"/>
      <c r="H507" s="38"/>
      <c r="I507" s="42"/>
      <c r="J507" s="44"/>
      <c r="K507" s="44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 t="s">
        <v>4289</v>
      </c>
      <c r="C508" s="37"/>
      <c r="D508" s="14">
        <v>1</v>
      </c>
      <c r="E508" s="21">
        <v>16.49</v>
      </c>
      <c r="F508" s="21">
        <f>MULTIPLY(D508, E508)</f>
      </c>
      <c r="G508" s="38"/>
      <c r="H508" s="38"/>
      <c r="I508" s="42"/>
      <c r="J508" s="44"/>
      <c r="K508" s="44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 t="s">
        <v>4290</v>
      </c>
      <c r="C509" s="37"/>
      <c r="D509" s="14">
        <v>1</v>
      </c>
      <c r="E509" s="21">
        <v>5.99</v>
      </c>
      <c r="F509" s="21">
        <f>MULTIPLY(D509, E509)</f>
      </c>
      <c r="G509" s="38"/>
      <c r="H509" s="38"/>
      <c r="I509" s="42"/>
      <c r="J509" s="44"/>
      <c r="K509" s="44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 t="s">
        <v>4291</v>
      </c>
      <c r="C510" s="37"/>
      <c r="D510" s="14">
        <v>1</v>
      </c>
      <c r="E510" s="21">
        <v>8.99</v>
      </c>
      <c r="F510" s="21">
        <f>MULTIPLY(D510, E510)</f>
      </c>
      <c r="G510" s="38"/>
      <c r="H510" s="38"/>
      <c r="I510" s="42"/>
      <c r="J510" s="44"/>
      <c r="K510" s="44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 t="s">
        <v>4292</v>
      </c>
      <c r="C511" s="37"/>
      <c r="D511" s="14">
        <v>1</v>
      </c>
      <c r="E511" s="21">
        <v>2.79</v>
      </c>
      <c r="F511" s="21">
        <f>MULTIPLY(D511, E511)</f>
      </c>
      <c r="G511" s="38"/>
      <c r="H511" s="21">
        <f>sum(F501:F511)</f>
      </c>
      <c r="I511" s="42"/>
      <c r="J511" s="44"/>
      <c r="K511" s="44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>
        <v>44102</v>
      </c>
      <c r="B512" s="52" t="s">
        <v>4293</v>
      </c>
      <c r="C512" s="37"/>
      <c r="D512" s="14">
        <v>3</v>
      </c>
      <c r="E512" s="21">
        <v>4.39</v>
      </c>
      <c r="F512" s="21">
        <f>MULTIPLY(D512, E512)</f>
      </c>
      <c r="G512" s="38"/>
      <c r="H512" s="38"/>
      <c r="I512" s="42"/>
      <c r="J512" s="44"/>
      <c r="K512" s="44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 t="s">
        <v>4294</v>
      </c>
      <c r="C513" s="37"/>
      <c r="D513" s="14">
        <v>2</v>
      </c>
      <c r="E513" s="21">
        <v>3.99</v>
      </c>
      <c r="F513" s="21">
        <f>MULTIPLY(D513, E513)</f>
      </c>
      <c r="G513" s="38"/>
      <c r="H513" s="38"/>
      <c r="I513" s="42"/>
      <c r="J513" s="44"/>
      <c r="K513" s="44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 t="s">
        <v>4295</v>
      </c>
      <c r="C514" s="37"/>
      <c r="D514" s="14">
        <v>1</v>
      </c>
      <c r="E514" s="21">
        <v>8.99</v>
      </c>
      <c r="F514" s="21">
        <f>MULTIPLY(D514, E514)</f>
      </c>
      <c r="G514" s="38"/>
      <c r="H514" s="38"/>
      <c r="I514" s="42"/>
      <c r="J514" s="44"/>
      <c r="K514" s="44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 t="s">
        <v>4296</v>
      </c>
      <c r="C515" s="37"/>
      <c r="D515" s="14">
        <v>4</v>
      </c>
      <c r="E515" s="21">
        <v>2.39</v>
      </c>
      <c r="F515" s="21">
        <f>MULTIPLY(D515, E515)</f>
      </c>
      <c r="G515" s="38"/>
      <c r="H515" s="38"/>
      <c r="I515" s="42"/>
      <c r="J515" s="44"/>
      <c r="K515" s="44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 t="s">
        <v>4297</v>
      </c>
      <c r="C516" s="37"/>
      <c r="D516" s="14">
        <v>2</v>
      </c>
      <c r="E516" s="21">
        <v>7.49</v>
      </c>
      <c r="F516" s="21">
        <f>MULTIPLY(D516, E516)</f>
      </c>
      <c r="G516" s="38"/>
      <c r="H516" s="38"/>
      <c r="I516" s="42"/>
      <c r="J516" s="44"/>
      <c r="K516" s="44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 t="s">
        <v>4298</v>
      </c>
      <c r="C517" s="37"/>
      <c r="D517" s="14">
        <v>12</v>
      </c>
      <c r="E517" s="21">
        <v>4.29</v>
      </c>
      <c r="F517" s="21">
        <f>MULTIPLY(D517, E517)</f>
      </c>
      <c r="G517" s="38"/>
      <c r="H517" s="38"/>
      <c r="I517" s="42"/>
      <c r="J517" s="44"/>
      <c r="K517" s="44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 t="s">
        <v>4299</v>
      </c>
      <c r="C518" s="37"/>
      <c r="D518" s="14">
        <v>2</v>
      </c>
      <c r="E518" s="21">
        <v>4.99</v>
      </c>
      <c r="F518" s="21">
        <f>MULTIPLY(D518, E518)</f>
      </c>
      <c r="G518" s="38"/>
      <c r="H518" s="38"/>
      <c r="I518" s="42"/>
      <c r="J518" s="44"/>
      <c r="K518" s="44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 t="s">
        <v>4300</v>
      </c>
      <c r="C519" s="37"/>
      <c r="D519" s="14">
        <v>8</v>
      </c>
      <c r="E519" s="21">
        <v>5.99</v>
      </c>
      <c r="F519" s="21">
        <f>MULTIPLY(D519, E519)</f>
      </c>
      <c r="G519" s="38"/>
      <c r="H519" s="38"/>
      <c r="I519" s="42"/>
      <c r="J519" s="44"/>
      <c r="K519" s="44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 t="s">
        <v>4301</v>
      </c>
      <c r="C520" s="37"/>
      <c r="D520" s="14">
        <v>10</v>
      </c>
      <c r="E520" s="21">
        <v>5.49</v>
      </c>
      <c r="F520" s="21">
        <f>MULTIPLY(D520, E520)</f>
      </c>
      <c r="G520" s="38"/>
      <c r="H520" s="38"/>
      <c r="I520" s="42"/>
      <c r="J520" s="44"/>
      <c r="K520" s="44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 t="s">
        <v>4302</v>
      </c>
      <c r="C521" s="37"/>
      <c r="D521" s="14">
        <v>6</v>
      </c>
      <c r="E521" s="21">
        <v>4.99</v>
      </c>
      <c r="F521" s="21">
        <f>MULTIPLY(D521, E521)</f>
      </c>
      <c r="G521" s="38"/>
      <c r="H521" s="38"/>
      <c r="I521" s="42"/>
      <c r="J521" s="44"/>
      <c r="K521" s="44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 t="s">
        <v>4303</v>
      </c>
      <c r="C522" s="37"/>
      <c r="D522" s="14">
        <v>1</v>
      </c>
      <c r="E522" s="21">
        <v>4.99</v>
      </c>
      <c r="F522" s="21">
        <f>MULTIPLY(D522, E522)</f>
      </c>
      <c r="G522" s="38"/>
      <c r="H522" s="38"/>
      <c r="I522" s="42"/>
      <c r="J522" s="44"/>
      <c r="K522" s="44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 t="s">
        <v>4304</v>
      </c>
      <c r="C523" s="37"/>
      <c r="D523" s="14">
        <v>14</v>
      </c>
      <c r="E523" s="21">
        <v>5.89</v>
      </c>
      <c r="F523" s="21">
        <f>MULTIPLY(D523, E523)</f>
      </c>
      <c r="G523" s="38"/>
      <c r="H523" s="38"/>
      <c r="I523" s="42"/>
      <c r="J523" s="44"/>
      <c r="K523" s="44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 t="s">
        <v>4305</v>
      </c>
      <c r="C524" s="37"/>
      <c r="D524" s="14">
        <v>1</v>
      </c>
      <c r="E524" s="21">
        <v>2.89</v>
      </c>
      <c r="F524" s="21">
        <f>MULTIPLY(D524, E524)</f>
      </c>
      <c r="G524" s="38"/>
      <c r="H524" s="38"/>
      <c r="I524" s="42"/>
      <c r="J524" s="44"/>
      <c r="K524" s="44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 t="s">
        <v>4306</v>
      </c>
      <c r="C525" s="37"/>
      <c r="D525" s="14">
        <v>4</v>
      </c>
      <c r="E525" s="21">
        <v>5.29</v>
      </c>
      <c r="F525" s="21">
        <f>MULTIPLY(D525, E525)</f>
      </c>
      <c r="G525" s="38"/>
      <c r="H525" s="38"/>
      <c r="I525" s="42"/>
      <c r="J525" s="44"/>
      <c r="K525" s="44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 t="s">
        <v>4307</v>
      </c>
      <c r="C526" s="37"/>
      <c r="D526" s="14">
        <v>3</v>
      </c>
      <c r="E526" s="21">
        <v>5.29</v>
      </c>
      <c r="F526" s="21">
        <f>MULTIPLY(D526, E526)</f>
      </c>
      <c r="G526" s="38"/>
      <c r="H526" s="38"/>
      <c r="I526" s="42"/>
      <c r="J526" s="44"/>
      <c r="K526" s="44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 t="s">
        <v>4308</v>
      </c>
      <c r="C527" s="37"/>
      <c r="D527" s="14">
        <v>3</v>
      </c>
      <c r="E527" s="21">
        <v>5.29</v>
      </c>
      <c r="F527" s="21">
        <f>MULTIPLY(D527, E527)</f>
      </c>
      <c r="G527" s="38"/>
      <c r="H527" s="38"/>
      <c r="I527" s="42"/>
      <c r="J527" s="44"/>
      <c r="K527" s="44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 t="s">
        <v>4309</v>
      </c>
      <c r="C528" s="37"/>
      <c r="D528" s="14">
        <v>1</v>
      </c>
      <c r="E528" s="21">
        <v>3.99</v>
      </c>
      <c r="F528" s="21">
        <f>MULTIPLY(D528, E528)</f>
      </c>
      <c r="G528" s="38"/>
      <c r="H528" s="38"/>
      <c r="I528" s="42"/>
      <c r="J528" s="44"/>
      <c r="K528" s="44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 t="s">
        <v>4310</v>
      </c>
      <c r="C529" s="37"/>
      <c r="D529" s="14">
        <v>23</v>
      </c>
      <c r="E529" s="21">
        <v>1.99</v>
      </c>
      <c r="F529" s="21">
        <f>MULTIPLY(D529, E529)</f>
      </c>
      <c r="G529" s="38"/>
      <c r="H529" s="38"/>
      <c r="I529" s="42"/>
      <c r="J529" s="44"/>
      <c r="K529" s="44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 t="s">
        <v>4311</v>
      </c>
      <c r="C530" s="37"/>
      <c r="D530" s="14">
        <v>1</v>
      </c>
      <c r="E530" s="21">
        <v>30.99</v>
      </c>
      <c r="F530" s="21">
        <f>MULTIPLY(D530, E530)</f>
      </c>
      <c r="G530" s="38"/>
      <c r="H530" s="38"/>
      <c r="I530" s="42"/>
      <c r="J530" s="44"/>
      <c r="K530" s="44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 t="s">
        <v>4312</v>
      </c>
      <c r="C531" s="37"/>
      <c r="D531" s="14">
        <v>1</v>
      </c>
      <c r="E531" s="21">
        <v>6.49</v>
      </c>
      <c r="F531" s="21">
        <f>MULTIPLY(D531, E531)</f>
      </c>
      <c r="G531" s="38"/>
      <c r="H531" s="38"/>
      <c r="I531" s="42"/>
      <c r="J531" s="44"/>
      <c r="K531" s="44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 t="s">
        <v>4313</v>
      </c>
      <c r="C532" s="37"/>
      <c r="D532" s="14">
        <v>1</v>
      </c>
      <c r="E532" s="21">
        <v>12.19</v>
      </c>
      <c r="F532" s="21">
        <f>MULTIPLY(D532, E532)</f>
      </c>
      <c r="G532" s="38"/>
      <c r="H532" s="38"/>
      <c r="I532" s="42"/>
      <c r="J532" s="44"/>
      <c r="K532" s="44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 t="s">
        <v>3828</v>
      </c>
      <c r="C533" s="37"/>
      <c r="D533" s="14">
        <v>1</v>
      </c>
      <c r="E533" s="21">
        <v>11.99</v>
      </c>
      <c r="F533" s="21">
        <f>MULTIPLY(D533, E533)</f>
      </c>
      <c r="G533" s="38"/>
      <c r="H533" s="38"/>
      <c r="I533" s="42"/>
      <c r="J533" s="44"/>
      <c r="K533" s="44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 t="s">
        <v>4314</v>
      </c>
      <c r="C534" s="37"/>
      <c r="D534" s="14">
        <v>1</v>
      </c>
      <c r="E534" s="21">
        <v>9.29</v>
      </c>
      <c r="F534" s="21">
        <f>MULTIPLY(D534, E534)</f>
      </c>
      <c r="G534" s="38"/>
      <c r="H534" s="38"/>
      <c r="I534" s="42"/>
      <c r="J534" s="44"/>
      <c r="K534" s="44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 t="s">
        <v>4315</v>
      </c>
      <c r="C535" s="37"/>
      <c r="D535" s="14">
        <v>1</v>
      </c>
      <c r="E535" s="21">
        <v>3.49</v>
      </c>
      <c r="F535" s="21">
        <f>MULTIPLY(D535, E535)</f>
      </c>
      <c r="G535" s="38"/>
      <c r="H535" s="38"/>
      <c r="I535" s="42"/>
      <c r="J535" s="44"/>
      <c r="K535" s="44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 t="s">
        <v>4316</v>
      </c>
      <c r="C536" s="37"/>
      <c r="D536" s="14">
        <v>2</v>
      </c>
      <c r="E536" s="21">
        <v>3.19</v>
      </c>
      <c r="F536" s="21">
        <f>MULTIPLY(D536, E536)</f>
      </c>
      <c r="G536" s="38"/>
      <c r="H536" s="38"/>
      <c r="I536" s="42"/>
      <c r="J536" s="44"/>
      <c r="K536" s="44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 t="s">
        <v>4317</v>
      </c>
      <c r="C537" s="37"/>
      <c r="D537" s="14">
        <v>1</v>
      </c>
      <c r="E537" s="21">
        <v>2.39</v>
      </c>
      <c r="F537" s="21">
        <f>MULTIPLY(D537, E537)</f>
      </c>
      <c r="G537" s="38"/>
      <c r="H537" s="38"/>
      <c r="I537" s="42"/>
      <c r="J537" s="44"/>
      <c r="K537" s="44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 t="s">
        <v>4318</v>
      </c>
      <c r="C538" s="37"/>
      <c r="D538" s="14">
        <v>1</v>
      </c>
      <c r="E538" s="21">
        <v>44.99</v>
      </c>
      <c r="F538" s="21">
        <f>MULTIPLY(D538, E538)</f>
      </c>
      <c r="G538" s="38"/>
      <c r="H538" s="38"/>
      <c r="I538" s="42"/>
      <c r="J538" s="44"/>
      <c r="K538" s="44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 t="s">
        <v>4319</v>
      </c>
      <c r="C539" s="37"/>
      <c r="D539" s="14">
        <v>1</v>
      </c>
      <c r="E539" s="21">
        <v>6.99</v>
      </c>
      <c r="F539" s="21">
        <f>MULTIPLY(D539, E539)</f>
      </c>
      <c r="G539" s="38"/>
      <c r="H539" s="38"/>
      <c r="I539" s="42"/>
      <c r="J539" s="44"/>
      <c r="K539" s="44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 t="s">
        <v>4320</v>
      </c>
      <c r="C540" s="37"/>
      <c r="D540" s="14">
        <v>1</v>
      </c>
      <c r="E540" s="21">
        <v>12.99</v>
      </c>
      <c r="F540" s="21">
        <f>MULTIPLY(D540, E540)</f>
      </c>
      <c r="G540" s="38"/>
      <c r="H540" s="38"/>
      <c r="I540" s="42"/>
      <c r="J540" s="44"/>
      <c r="K540" s="44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 t="s">
        <v>4321</v>
      </c>
      <c r="C541" s="37"/>
      <c r="D541" s="14">
        <v>1</v>
      </c>
      <c r="E541" s="21">
        <v>13.49</v>
      </c>
      <c r="F541" s="21">
        <f>MULTIPLY(D541, E541)</f>
      </c>
      <c r="G541" s="38"/>
      <c r="H541" s="38"/>
      <c r="I541" s="42"/>
      <c r="J541" s="44"/>
      <c r="K541" s="44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 t="s">
        <v>4321</v>
      </c>
      <c r="C542" s="37"/>
      <c r="D542" s="14">
        <v>1</v>
      </c>
      <c r="E542" s="21">
        <v>7.29</v>
      </c>
      <c r="F542" s="38"/>
      <c r="G542" s="38"/>
      <c r="H542" s="38"/>
      <c r="I542" s="42"/>
      <c r="J542" s="44"/>
      <c r="K542" s="44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 t="s">
        <v>4322</v>
      </c>
      <c r="C543" s="37"/>
      <c r="D543" s="14">
        <v>1</v>
      </c>
      <c r="E543" s="21">
        <v>5.99</v>
      </c>
      <c r="F543" s="21">
        <f>MULTIPLY(D543, E543)</f>
      </c>
      <c r="G543" s="38"/>
      <c r="H543" s="38"/>
      <c r="I543" s="42"/>
      <c r="J543" s="44"/>
      <c r="K543" s="44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 t="s">
        <v>4323</v>
      </c>
      <c r="C544" s="37"/>
      <c r="D544" s="14">
        <v>1</v>
      </c>
      <c r="E544" s="21">
        <v>34.99</v>
      </c>
      <c r="F544" s="21">
        <f>MULTIPLY(D544, E544)</f>
      </c>
      <c r="G544" s="38"/>
      <c r="H544" s="38"/>
      <c r="I544" s="42"/>
      <c r="J544" s="44"/>
      <c r="K544" s="44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 t="s">
        <v>4324</v>
      </c>
      <c r="C545" s="37"/>
      <c r="D545" s="14">
        <v>4</v>
      </c>
      <c r="E545" s="38"/>
      <c r="F545" s="14">
        <f>MULTIPLY(D545, E545)</f>
      </c>
      <c r="G545" s="38"/>
      <c r="H545" s="38"/>
      <c r="I545" s="42"/>
      <c r="J545" s="44"/>
      <c r="K545" s="44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 t="s">
        <v>4325</v>
      </c>
      <c r="C546" s="37"/>
      <c r="D546" s="14">
        <v>1</v>
      </c>
      <c r="E546" s="21">
        <v>20.79</v>
      </c>
      <c r="F546" s="21">
        <f>MULTIPLY(D546, E546)</f>
      </c>
      <c r="G546" s="38"/>
      <c r="H546" s="38"/>
      <c r="I546" s="42"/>
      <c r="J546" s="44"/>
      <c r="K546" s="44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 t="s">
        <v>4326</v>
      </c>
      <c r="C547" s="37"/>
      <c r="D547" s="14">
        <v>1</v>
      </c>
      <c r="E547" s="21">
        <v>17.49</v>
      </c>
      <c r="F547" s="38"/>
      <c r="G547" s="38"/>
      <c r="H547" s="38"/>
      <c r="I547" s="42"/>
      <c r="J547" s="44"/>
      <c r="K547" s="44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 t="s">
        <v>4327</v>
      </c>
      <c r="C548" s="37"/>
      <c r="D548" s="14">
        <v>4</v>
      </c>
      <c r="E548" s="38"/>
      <c r="F548" s="14">
        <f>MULTIPLY(D548, E548)</f>
      </c>
      <c r="G548" s="38"/>
      <c r="H548" s="38"/>
      <c r="I548" s="42"/>
      <c r="J548" s="44"/>
      <c r="K548" s="44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 t="s">
        <v>4328</v>
      </c>
      <c r="C549" s="37"/>
      <c r="D549" s="14">
        <v>1</v>
      </c>
      <c r="E549" s="21">
        <v>3.99</v>
      </c>
      <c r="F549" s="21">
        <f>MULTIPLY(D549, E549)</f>
      </c>
      <c r="G549" s="38"/>
      <c r="H549" s="38"/>
      <c r="I549" s="42"/>
      <c r="J549" s="44"/>
      <c r="K549" s="44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 t="s">
        <v>4329</v>
      </c>
      <c r="C550" s="37"/>
      <c r="D550" s="14">
        <v>2</v>
      </c>
      <c r="E550" s="38"/>
      <c r="F550" s="14">
        <f>MULTIPLY(D550, E550)</f>
      </c>
      <c r="G550" s="38"/>
      <c r="H550" s="38"/>
      <c r="I550" s="42"/>
      <c r="J550" s="44"/>
      <c r="K550" s="44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 t="s">
        <v>4330</v>
      </c>
      <c r="C551" s="37"/>
      <c r="D551" s="14">
        <v>13</v>
      </c>
      <c r="E551" s="21">
        <v>1.99</v>
      </c>
      <c r="F551" s="21">
        <f>MULTIPLY(D551, E551)</f>
      </c>
      <c r="G551" s="38"/>
      <c r="H551" s="38"/>
      <c r="I551" s="42"/>
      <c r="J551" s="44"/>
      <c r="K551" s="44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 t="s">
        <v>4331</v>
      </c>
      <c r="C552" s="37"/>
      <c r="D552" s="14">
        <v>1</v>
      </c>
      <c r="E552" s="21">
        <v>11.49</v>
      </c>
      <c r="F552" s="21">
        <f>MULTIPLY(D552, E552)</f>
      </c>
      <c r="G552" s="38"/>
      <c r="H552" s="38"/>
      <c r="I552" s="42"/>
      <c r="J552" s="44"/>
      <c r="K552" s="44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 t="s">
        <v>4332</v>
      </c>
      <c r="C553" s="37"/>
      <c r="D553" s="14">
        <v>1</v>
      </c>
      <c r="E553" s="21">
        <v>5.69</v>
      </c>
      <c r="F553" s="21">
        <f>MULTIPLY(D553, E553)</f>
      </c>
      <c r="G553" s="38"/>
      <c r="H553" s="38"/>
      <c r="I553" s="42"/>
      <c r="J553" s="44"/>
      <c r="K553" s="44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 t="s">
        <v>4333</v>
      </c>
      <c r="C554" s="37"/>
      <c r="D554" s="14">
        <v>2</v>
      </c>
      <c r="E554" s="21">
        <v>10.79</v>
      </c>
      <c r="F554" s="21">
        <f>MULTIPLY(D554, E554)</f>
      </c>
      <c r="G554" s="38"/>
      <c r="H554" s="38"/>
      <c r="I554" s="42"/>
      <c r="J554" s="44"/>
      <c r="K554" s="44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 t="s">
        <v>4334</v>
      </c>
      <c r="C555" s="37"/>
      <c r="D555" s="14">
        <v>1</v>
      </c>
      <c r="E555" s="38"/>
      <c r="F555" s="14">
        <f>MULTIPLY(D555, E555)</f>
      </c>
      <c r="G555" s="38"/>
      <c r="H555" s="38"/>
      <c r="I555" s="42"/>
      <c r="J555" s="44"/>
      <c r="K555" s="44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 t="s">
        <v>4335</v>
      </c>
      <c r="C556" s="37"/>
      <c r="D556" s="14">
        <v>1</v>
      </c>
      <c r="E556" s="21">
        <v>10.49</v>
      </c>
      <c r="F556" s="21">
        <f>MULTIPLY(D556, E556)</f>
      </c>
      <c r="G556" s="38"/>
      <c r="H556" s="38"/>
      <c r="I556" s="42"/>
      <c r="J556" s="44"/>
      <c r="K556" s="44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 t="s">
        <v>4286</v>
      </c>
      <c r="C557" s="37"/>
      <c r="D557" s="14">
        <v>1</v>
      </c>
      <c r="E557" s="21">
        <v>3.89</v>
      </c>
      <c r="F557" s="21">
        <f>MULTIPLY(D557, E557)</f>
      </c>
      <c r="G557" s="38"/>
      <c r="H557" s="38"/>
      <c r="I557" s="42"/>
      <c r="J557" s="44"/>
      <c r="K557" s="44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 t="s">
        <v>4336</v>
      </c>
      <c r="C558" s="37"/>
      <c r="D558" s="14">
        <v>1</v>
      </c>
      <c r="E558" s="21">
        <v>6.79</v>
      </c>
      <c r="F558" s="21">
        <f>MULTIPLY(D558, E558)</f>
      </c>
      <c r="G558" s="38"/>
      <c r="H558" s="38"/>
      <c r="I558" s="42"/>
      <c r="J558" s="44"/>
      <c r="K558" s="44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 t="s">
        <v>4337</v>
      </c>
      <c r="C559" s="37"/>
      <c r="D559" s="14">
        <v>1</v>
      </c>
      <c r="E559" s="21">
        <v>1.99</v>
      </c>
      <c r="F559" s="21">
        <f>MULTIPLY(D559, E559)</f>
      </c>
      <c r="G559" s="38"/>
      <c r="H559" s="38"/>
      <c r="I559" s="42"/>
      <c r="J559" s="44"/>
      <c r="K559" s="44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 t="s">
        <v>4338</v>
      </c>
      <c r="C560" s="37"/>
      <c r="D560" s="14">
        <v>1</v>
      </c>
      <c r="E560" s="21">
        <v>17.49</v>
      </c>
      <c r="F560" s="21">
        <f>MULTIPLY(D560, E560)</f>
      </c>
      <c r="G560" s="38"/>
      <c r="H560" s="38"/>
      <c r="I560" s="42"/>
      <c r="J560" s="44"/>
      <c r="K560" s="44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 t="s">
        <v>4339</v>
      </c>
      <c r="C561" s="37"/>
      <c r="D561" s="14">
        <v>4</v>
      </c>
      <c r="E561" s="21">
        <v>6.69</v>
      </c>
      <c r="F561" s="21">
        <f>MULTIPLY(D561, E561)</f>
      </c>
      <c r="G561" s="21">
        <f>multiply(E561, 2)</f>
      </c>
      <c r="H561" s="38"/>
      <c r="I561" s="42"/>
      <c r="J561" s="44"/>
      <c r="K561" s="44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 t="s">
        <v>4340</v>
      </c>
      <c r="C562" s="37"/>
      <c r="D562" s="14">
        <v>1</v>
      </c>
      <c r="E562" s="21">
        <v>2.69</v>
      </c>
      <c r="F562" s="21">
        <f>MULTIPLY(D562, E562)</f>
      </c>
      <c r="G562" s="38"/>
      <c r="H562" s="38"/>
      <c r="I562" s="42"/>
      <c r="J562" s="44"/>
      <c r="K562" s="44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 t="s">
        <v>4341</v>
      </c>
      <c r="C563" s="37"/>
      <c r="D563" s="14">
        <v>1</v>
      </c>
      <c r="E563" s="21">
        <v>20.49</v>
      </c>
      <c r="F563" s="21">
        <f>MULTIPLY(D563, E563)</f>
      </c>
      <c r="G563" s="38"/>
      <c r="H563" s="38"/>
      <c r="I563" s="42"/>
      <c r="J563" s="44"/>
      <c r="K563" s="44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 t="s">
        <v>4342</v>
      </c>
      <c r="C564" s="37"/>
      <c r="D564" s="14">
        <v>1</v>
      </c>
      <c r="E564" s="38"/>
      <c r="F564" s="14">
        <f>MULTIPLY(D564, E564)</f>
      </c>
      <c r="G564" s="38"/>
      <c r="H564" s="38"/>
      <c r="I564" s="42"/>
      <c r="J564" s="44"/>
      <c r="K564" s="44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 t="s">
        <v>4343</v>
      </c>
      <c r="C565" s="37"/>
      <c r="D565" s="14">
        <v>1</v>
      </c>
      <c r="E565" s="21">
        <v>13.79</v>
      </c>
      <c r="F565" s="21">
        <f>MULTIPLY(D565, E565)</f>
      </c>
      <c r="G565" s="38"/>
      <c r="H565" s="38"/>
      <c r="I565" s="42"/>
      <c r="J565" s="44"/>
      <c r="K565" s="44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 t="s">
        <v>4344</v>
      </c>
      <c r="C566" s="37"/>
      <c r="D566" s="14">
        <v>17</v>
      </c>
      <c r="E566" s="21">
        <v>2.79</v>
      </c>
      <c r="F566" s="21">
        <f>MULTIPLY(D566, E566)</f>
      </c>
      <c r="G566" s="38"/>
      <c r="H566" s="38"/>
      <c r="I566" s="42"/>
      <c r="J566" s="44"/>
      <c r="K566" s="44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 t="s">
        <v>4345</v>
      </c>
      <c r="C567" s="37"/>
      <c r="D567" s="14">
        <v>1</v>
      </c>
      <c r="E567" s="21">
        <v>6.29</v>
      </c>
      <c r="F567" s="21">
        <f>MULTIPLY(D567, E567)</f>
      </c>
      <c r="G567" s="38"/>
      <c r="H567" s="38"/>
      <c r="I567" s="42"/>
      <c r="J567" s="44"/>
      <c r="K567" s="44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 t="s">
        <v>4346</v>
      </c>
      <c r="C568" s="37"/>
      <c r="D568" s="14">
        <v>7</v>
      </c>
      <c r="E568" s="21">
        <v>2.79</v>
      </c>
      <c r="F568" s="21">
        <f>MULTIPLY(D568, E568)</f>
      </c>
      <c r="G568" s="38"/>
      <c r="H568" s="38"/>
      <c r="I568" s="42"/>
      <c r="J568" s="44"/>
      <c r="K568" s="44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 t="s">
        <v>185</v>
      </c>
      <c r="C569" s="37"/>
      <c r="D569" s="14">
        <v>4</v>
      </c>
      <c r="E569" s="21">
        <v>1.79</v>
      </c>
      <c r="F569" s="21">
        <f>MULTIPLY(D569, E569)</f>
      </c>
      <c r="G569" s="38"/>
      <c r="H569" s="38"/>
      <c r="I569" s="42"/>
      <c r="J569" s="44"/>
      <c r="K569" s="44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 t="s">
        <v>4347</v>
      </c>
      <c r="C570" s="37"/>
      <c r="D570" s="14">
        <v>2</v>
      </c>
      <c r="E570" s="21">
        <v>3.59</v>
      </c>
      <c r="F570" s="21">
        <f>MULTIPLY(D570, E570)</f>
      </c>
      <c r="G570" s="38"/>
      <c r="H570" s="38"/>
      <c r="I570" s="42"/>
      <c r="J570" s="44"/>
      <c r="K570" s="44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 t="s">
        <v>4348</v>
      </c>
      <c r="C571" s="37"/>
      <c r="D571" s="14">
        <v>1</v>
      </c>
      <c r="E571" s="21">
        <v>3.99</v>
      </c>
      <c r="F571" s="21">
        <f>MULTIPLY(D571, E571)</f>
      </c>
      <c r="G571" s="38"/>
      <c r="H571" s="38"/>
      <c r="I571" s="42"/>
      <c r="J571" s="44"/>
      <c r="K571" s="44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 t="s">
        <v>4349</v>
      </c>
      <c r="C572" s="37"/>
      <c r="D572" s="14">
        <v>1</v>
      </c>
      <c r="E572" s="21">
        <v>1.79</v>
      </c>
      <c r="F572" s="21">
        <f>MULTIPLY(D572, E572)</f>
      </c>
      <c r="G572" s="38"/>
      <c r="H572" s="38"/>
      <c r="I572" s="42"/>
      <c r="J572" s="44"/>
      <c r="K572" s="44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 t="s">
        <v>4350</v>
      </c>
      <c r="C573" s="37"/>
      <c r="D573" s="14">
        <v>1</v>
      </c>
      <c r="E573" s="21">
        <v>21.99</v>
      </c>
      <c r="F573" s="21">
        <f>MULTIPLY(D573, E573)</f>
      </c>
      <c r="G573" s="38"/>
      <c r="H573" s="38"/>
      <c r="I573" s="42"/>
      <c r="J573" s="44"/>
      <c r="K573" s="44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 t="s">
        <v>4351</v>
      </c>
      <c r="C574" s="37"/>
      <c r="D574" s="14">
        <v>1</v>
      </c>
      <c r="E574" s="21">
        <v>7.49</v>
      </c>
      <c r="F574" s="21">
        <f>MULTIPLY(D574, E574)</f>
      </c>
      <c r="G574" s="38"/>
      <c r="H574" s="38"/>
      <c r="I574" s="42"/>
      <c r="J574" s="44"/>
      <c r="K574" s="44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 t="s">
        <v>4352</v>
      </c>
      <c r="C575" s="37"/>
      <c r="D575" s="14">
        <v>1</v>
      </c>
      <c r="E575" s="21">
        <v>12.99</v>
      </c>
      <c r="F575" s="38"/>
      <c r="G575" s="38"/>
      <c r="H575" s="38"/>
      <c r="I575" s="42"/>
      <c r="J575" s="44"/>
      <c r="K575" s="44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 t="s">
        <v>4353</v>
      </c>
      <c r="C576" s="37"/>
      <c r="D576" s="14">
        <v>20</v>
      </c>
      <c r="E576" s="21">
        <v>4.99</v>
      </c>
      <c r="F576" s="21">
        <f>MULTIPLY(D576, E576)</f>
      </c>
      <c r="G576" s="38"/>
      <c r="H576" s="21">
        <f>sum(F512:G576)</f>
      </c>
      <c r="I576" s="42"/>
      <c r="J576" s="44"/>
      <c r="K576" s="44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>
        <v>44104</v>
      </c>
      <c r="B577" s="52" t="s">
        <v>4354</v>
      </c>
      <c r="C577" s="37"/>
      <c r="D577" s="14">
        <v>49</v>
      </c>
      <c r="E577" s="21">
        <v>2.49</v>
      </c>
      <c r="F577" s="21">
        <f>MULTIPLY(D577, E577)</f>
      </c>
      <c r="G577" s="38"/>
      <c r="H577" s="38"/>
      <c r="I577" s="42"/>
      <c r="J577" s="44"/>
      <c r="K577" s="44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 t="s">
        <v>4355</v>
      </c>
      <c r="C578" s="37"/>
      <c r="D578" s="14">
        <v>2</v>
      </c>
      <c r="E578" s="21">
        <v>3.29</v>
      </c>
      <c r="F578" s="38"/>
      <c r="G578" s="21">
        <f>multiply(D578, E578)</f>
      </c>
      <c r="H578" s="38"/>
      <c r="I578" s="42"/>
      <c r="J578" s="44"/>
      <c r="K578" s="44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 t="s">
        <v>4356</v>
      </c>
      <c r="C579" s="37"/>
      <c r="D579" s="14">
        <v>6</v>
      </c>
      <c r="E579" s="21">
        <v>3.29</v>
      </c>
      <c r="F579" s="38"/>
      <c r="G579" s="21">
        <f>multiply(D579, E579)</f>
      </c>
      <c r="H579" s="38"/>
      <c r="I579" s="42"/>
      <c r="J579" s="44"/>
      <c r="K579" s="44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 t="s">
        <v>4357</v>
      </c>
      <c r="C580" s="37"/>
      <c r="D580" s="14">
        <v>4</v>
      </c>
      <c r="E580" s="38"/>
      <c r="F580" s="14">
        <f>MULTIPLY(D580, E580)</f>
      </c>
      <c r="G580" s="38"/>
      <c r="H580" s="38"/>
      <c r="I580" s="42"/>
      <c r="J580" s="44"/>
      <c r="K580" s="44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 t="s">
        <v>4358</v>
      </c>
      <c r="C581" s="37"/>
      <c r="D581" s="14">
        <v>4</v>
      </c>
      <c r="E581" s="21">
        <v>2.99</v>
      </c>
      <c r="F581" s="21">
        <f>MULTIPLY(D581, E581)</f>
      </c>
      <c r="G581" s="38"/>
      <c r="H581" s="38"/>
      <c r="I581" s="42"/>
      <c r="J581" s="44"/>
      <c r="K581" s="44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 t="s">
        <v>4359</v>
      </c>
      <c r="C582" s="37"/>
      <c r="D582" s="14">
        <v>1</v>
      </c>
      <c r="E582" s="21">
        <v>2.69</v>
      </c>
      <c r="F582" s="21">
        <f>MULTIPLY(D582, E582)</f>
      </c>
      <c r="G582" s="38"/>
      <c r="H582" s="38"/>
      <c r="I582" s="42"/>
      <c r="J582" s="44"/>
      <c r="K582" s="44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 t="s">
        <v>4360</v>
      </c>
      <c r="C583" s="37"/>
      <c r="D583" s="14">
        <v>3</v>
      </c>
      <c r="E583" s="21">
        <v>1.99</v>
      </c>
      <c r="F583" s="21">
        <f>MULTIPLY(D583, E583)</f>
      </c>
      <c r="G583" s="38"/>
      <c r="H583" s="38"/>
      <c r="I583" s="42"/>
      <c r="J583" s="44"/>
      <c r="K583" s="44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 t="s">
        <v>4361</v>
      </c>
      <c r="C584" s="37"/>
      <c r="D584" s="14">
        <v>3</v>
      </c>
      <c r="E584" s="21">
        <v>2.69</v>
      </c>
      <c r="F584" s="21">
        <f>MULTIPLY(D584, E584)</f>
      </c>
      <c r="G584" s="38"/>
      <c r="H584" s="21">
        <f>sum(F577:G584)</f>
      </c>
      <c r="I584" s="42"/>
      <c r="J584" s="44"/>
      <c r="K584" s="44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>
        <v>44118</v>
      </c>
      <c r="B585" s="52" t="s">
        <v>4362</v>
      </c>
      <c r="C585" s="37"/>
      <c r="D585" s="14">
        <v>6</v>
      </c>
      <c r="E585" s="21">
        <v>23.99</v>
      </c>
      <c r="F585" s="21">
        <f>MULTIPLY(D585, E585)</f>
      </c>
      <c r="G585" s="38"/>
      <c r="H585" s="38"/>
      <c r="I585" s="42"/>
      <c r="J585" s="44"/>
      <c r="K585" s="44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 t="s">
        <v>4363</v>
      </c>
      <c r="C586" s="37"/>
      <c r="D586" s="14">
        <v>12</v>
      </c>
      <c r="E586" s="21">
        <v>3.29</v>
      </c>
      <c r="F586" s="21">
        <f>MULTIPLY(D586, E586)</f>
      </c>
      <c r="G586" s="38"/>
      <c r="H586" s="38"/>
      <c r="I586" s="42"/>
      <c r="J586" s="44"/>
      <c r="K586" s="44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 t="s">
        <v>4364</v>
      </c>
      <c r="C587" s="37"/>
      <c r="D587" s="14">
        <v>1</v>
      </c>
      <c r="E587" s="38"/>
      <c r="F587" s="14">
        <f>MULTIPLY(D587, E587)</f>
      </c>
      <c r="G587" s="38"/>
      <c r="H587" s="38"/>
      <c r="I587" s="42"/>
      <c r="J587" s="44"/>
      <c r="K587" s="44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 t="s">
        <v>4365</v>
      </c>
      <c r="C588" s="37"/>
      <c r="D588" s="14">
        <v>25</v>
      </c>
      <c r="E588" s="21">
        <v>3.29</v>
      </c>
      <c r="F588" s="21">
        <f>MULTIPLY(D588, E588)</f>
      </c>
      <c r="G588" s="38"/>
      <c r="H588" s="38"/>
      <c r="I588" s="42"/>
      <c r="J588" s="44"/>
      <c r="K588" s="44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 t="s">
        <v>4366</v>
      </c>
      <c r="C589" s="37"/>
      <c r="D589" s="14">
        <v>3</v>
      </c>
      <c r="E589" s="21">
        <v>2.99</v>
      </c>
      <c r="F589" s="21">
        <f>MULTIPLY(D589, E589)</f>
      </c>
      <c r="G589" s="38"/>
      <c r="H589" s="38"/>
      <c r="I589" s="42"/>
      <c r="J589" s="44"/>
      <c r="K589" s="44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 t="s">
        <v>4367</v>
      </c>
      <c r="C590" s="37"/>
      <c r="D590" s="14">
        <v>1</v>
      </c>
      <c r="E590" s="21">
        <v>2.67</v>
      </c>
      <c r="F590" s="21">
        <f>MULTIPLY(D590, E590)</f>
      </c>
      <c r="G590" s="38"/>
      <c r="H590" s="38"/>
      <c r="I590" s="42"/>
      <c r="J590" s="44"/>
      <c r="K590" s="44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 t="s">
        <v>4368</v>
      </c>
      <c r="C591" s="37"/>
      <c r="D591" s="14">
        <v>1</v>
      </c>
      <c r="E591" s="38"/>
      <c r="F591" s="14">
        <f>MULTIPLY(D591, E591)</f>
      </c>
      <c r="G591" s="38"/>
      <c r="H591" s="38"/>
      <c r="I591" s="42"/>
      <c r="J591" s="44"/>
      <c r="K591" s="44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 t="s">
        <v>4369</v>
      </c>
      <c r="C592" s="37"/>
      <c r="D592" s="14">
        <v>1</v>
      </c>
      <c r="E592" s="38"/>
      <c r="F592" s="14">
        <f>MULTIPLY(D592, E592)</f>
      </c>
      <c r="G592" s="38"/>
      <c r="H592" s="38"/>
      <c r="I592" s="42"/>
      <c r="J592" s="44"/>
      <c r="K592" s="44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 t="s">
        <v>4370</v>
      </c>
      <c r="C593" s="37"/>
      <c r="D593" s="14">
        <v>3</v>
      </c>
      <c r="E593" s="21">
        <v>4.99</v>
      </c>
      <c r="F593" s="21">
        <f>MULTIPLY(D593, E593)</f>
      </c>
      <c r="G593" s="38"/>
      <c r="H593" s="38"/>
      <c r="I593" s="42"/>
      <c r="J593" s="44"/>
      <c r="K593" s="44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 t="s">
        <v>4371</v>
      </c>
      <c r="C594" s="37"/>
      <c r="D594" s="14">
        <v>10</v>
      </c>
      <c r="E594" s="21">
        <v>2.59</v>
      </c>
      <c r="F594" s="21">
        <f>MULTIPLY(D594, E594)</f>
      </c>
      <c r="G594" s="38"/>
      <c r="H594" s="38"/>
      <c r="I594" s="42"/>
      <c r="J594" s="44"/>
      <c r="K594" s="44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 t="s">
        <v>4372</v>
      </c>
      <c r="C595" s="37"/>
      <c r="D595" s="14">
        <v>1</v>
      </c>
      <c r="E595" s="21">
        <v>19.99</v>
      </c>
      <c r="F595" s="21">
        <f>MULTIPLY(D595, E595)</f>
      </c>
      <c r="G595" s="38"/>
      <c r="H595" s="38"/>
      <c r="I595" s="42"/>
      <c r="J595" s="44"/>
      <c r="K595" s="44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 t="s">
        <v>4373</v>
      </c>
      <c r="C596" s="37"/>
      <c r="D596" s="14">
        <v>1</v>
      </c>
      <c r="E596" s="21">
        <v>4.49</v>
      </c>
      <c r="F596" s="21">
        <f>MULTIPLY(D596, E596)</f>
      </c>
      <c r="G596" s="38"/>
      <c r="H596" s="38"/>
      <c r="I596" s="42"/>
      <c r="J596" s="44"/>
      <c r="K596" s="44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 t="s">
        <v>4374</v>
      </c>
      <c r="C597" s="37"/>
      <c r="D597" s="14">
        <v>2</v>
      </c>
      <c r="E597" s="21">
        <v>3.99</v>
      </c>
      <c r="F597" s="21">
        <f>MULTIPLY(D597, E597)</f>
      </c>
      <c r="G597" s="38"/>
      <c r="H597" s="38"/>
      <c r="I597" s="42"/>
      <c r="J597" s="44"/>
      <c r="K597" s="44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 t="s">
        <v>4375</v>
      </c>
      <c r="C598" s="37"/>
      <c r="D598" s="14">
        <v>1</v>
      </c>
      <c r="E598" s="38"/>
      <c r="F598" s="14">
        <f>MULTIPLY(D598, E598)</f>
      </c>
      <c r="G598" s="38"/>
      <c r="H598" s="38"/>
      <c r="I598" s="42"/>
      <c r="J598" s="44"/>
      <c r="K598" s="44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 t="s">
        <v>4376</v>
      </c>
      <c r="C599" s="37"/>
      <c r="D599" s="14">
        <v>5</v>
      </c>
      <c r="E599" s="21">
        <v>1.99</v>
      </c>
      <c r="F599" s="21">
        <f>MULTIPLY(D599, E599)</f>
      </c>
      <c r="G599" s="38"/>
      <c r="H599" s="21">
        <f>sum(F585:G599)</f>
      </c>
      <c r="I599" s="42"/>
      <c r="J599" s="44"/>
      <c r="K599" s="44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>
        <v>44126</v>
      </c>
      <c r="B600" s="52" t="s">
        <v>4377</v>
      </c>
      <c r="C600" s="37"/>
      <c r="D600" s="14">
        <v>57</v>
      </c>
      <c r="E600" s="21">
        <v>1.99</v>
      </c>
      <c r="F600" s="21">
        <f>MULTIPLY(D600, E600)</f>
      </c>
      <c r="G600" s="38"/>
      <c r="H600" s="38"/>
      <c r="I600" s="42"/>
      <c r="J600" s="44"/>
      <c r="K600" s="44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 t="s">
        <v>4378</v>
      </c>
      <c r="C601" s="37"/>
      <c r="D601" s="14">
        <v>1</v>
      </c>
      <c r="E601" s="21">
        <v>49.99</v>
      </c>
      <c r="F601" s="21">
        <f>MULTIPLY(D601, E601)</f>
      </c>
      <c r="G601" s="38"/>
      <c r="H601" s="38"/>
      <c r="I601" s="42"/>
      <c r="J601" s="44"/>
      <c r="K601" s="44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 t="s">
        <v>4379</v>
      </c>
      <c r="C602" s="37"/>
      <c r="D602" s="14">
        <v>2</v>
      </c>
      <c r="E602" s="21">
        <v>2.99</v>
      </c>
      <c r="F602" s="21">
        <f>MULTIPLY(D602, E602)</f>
      </c>
      <c r="G602" s="38"/>
      <c r="H602" s="38"/>
      <c r="I602" s="42"/>
      <c r="J602" s="44"/>
      <c r="K602" s="44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 t="s">
        <v>4380</v>
      </c>
      <c r="C603" s="37"/>
      <c r="D603" s="14">
        <v>1</v>
      </c>
      <c r="E603" s="21">
        <v>19.97</v>
      </c>
      <c r="F603" s="21">
        <f>MULTIPLY(D603, E603)</f>
      </c>
      <c r="G603" s="38"/>
      <c r="H603" s="38"/>
      <c r="I603" s="42"/>
      <c r="J603" s="44"/>
      <c r="K603" s="44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 t="s">
        <v>4381</v>
      </c>
      <c r="C604" s="37"/>
      <c r="D604" s="14">
        <v>2</v>
      </c>
      <c r="E604" s="21">
        <v>2.99</v>
      </c>
      <c r="F604" s="21">
        <f>MULTIPLY(D604, E604)</f>
      </c>
      <c r="G604" s="38"/>
      <c r="H604" s="38"/>
      <c r="I604" s="42"/>
      <c r="J604" s="44"/>
      <c r="K604" s="44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 t="s">
        <v>4382</v>
      </c>
      <c r="C605" s="37"/>
      <c r="D605" s="14">
        <v>1</v>
      </c>
      <c r="E605" s="21">
        <v>19.95</v>
      </c>
      <c r="F605" s="21">
        <f>MULTIPLY(D605, E605)</f>
      </c>
      <c r="G605" s="38"/>
      <c r="H605" s="38"/>
      <c r="I605" s="42"/>
      <c r="J605" s="44"/>
      <c r="K605" s="44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 t="s">
        <v>4383</v>
      </c>
      <c r="C606" s="37"/>
      <c r="D606" s="14">
        <v>1</v>
      </c>
      <c r="E606" s="21">
        <v>1.89</v>
      </c>
      <c r="F606" s="21">
        <f>MULTIPLY(D606, E606)</f>
      </c>
      <c r="G606" s="38"/>
      <c r="H606" s="21">
        <f>sum(F600:F606)</f>
      </c>
      <c r="I606" s="42"/>
      <c r="J606" s="44"/>
      <c r="K606" s="44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>
        <v>44127</v>
      </c>
      <c r="B607" s="52" t="s">
        <v>4384</v>
      </c>
      <c r="C607" s="37"/>
      <c r="D607" s="14">
        <v>15</v>
      </c>
      <c r="E607" s="21">
        <v>1.49</v>
      </c>
      <c r="F607" s="21">
        <f>MULTIPLY(D607, E607)</f>
      </c>
      <c r="G607" s="38"/>
      <c r="H607" s="38"/>
      <c r="I607" s="42"/>
      <c r="J607" s="44"/>
      <c r="K607" s="44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 t="s">
        <v>4385</v>
      </c>
      <c r="C608" s="37"/>
      <c r="D608" s="14">
        <v>8</v>
      </c>
      <c r="E608" s="21">
        <v>2.59</v>
      </c>
      <c r="F608" s="21">
        <f>MULTIPLY(D608, E608)</f>
      </c>
      <c r="G608" s="38"/>
      <c r="H608" s="38"/>
      <c r="I608" s="42"/>
      <c r="J608" s="44"/>
      <c r="K608" s="44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 t="s">
        <v>4386</v>
      </c>
      <c r="C609" s="37"/>
      <c r="D609" s="14">
        <v>4</v>
      </c>
      <c r="E609" s="21">
        <v>2.99</v>
      </c>
      <c r="F609" s="21">
        <f>MULTIPLY(D609, E609)</f>
      </c>
      <c r="G609" s="38"/>
      <c r="H609" s="38"/>
      <c r="I609" s="42"/>
      <c r="J609" s="44"/>
      <c r="K609" s="44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 t="s">
        <v>4387</v>
      </c>
      <c r="C610" s="37"/>
      <c r="D610" s="14">
        <v>2</v>
      </c>
      <c r="E610" s="21">
        <v>2.99</v>
      </c>
      <c r="F610" s="21">
        <f>MULTIPLY(D610, E610)</f>
      </c>
      <c r="G610" s="38"/>
      <c r="H610" s="38"/>
      <c r="I610" s="42"/>
      <c r="J610" s="44"/>
      <c r="K610" s="44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 t="s">
        <v>4388</v>
      </c>
      <c r="C611" s="37"/>
      <c r="D611" s="14">
        <v>1</v>
      </c>
      <c r="E611" s="21">
        <v>6.99</v>
      </c>
      <c r="F611" s="21">
        <f>MULTIPLY(D611, E611)</f>
      </c>
      <c r="G611" s="38"/>
      <c r="H611" s="38"/>
      <c r="I611" s="42"/>
      <c r="J611" s="44"/>
      <c r="K611" s="44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 t="s">
        <v>4389</v>
      </c>
      <c r="C612" s="37"/>
      <c r="D612" s="14">
        <v>1</v>
      </c>
      <c r="E612" s="21">
        <v>6.29</v>
      </c>
      <c r="F612" s="21">
        <f>MULTIPLY(D612, E612)</f>
      </c>
      <c r="G612" s="38"/>
      <c r="H612" s="38"/>
      <c r="I612" s="42"/>
      <c r="J612" s="44"/>
      <c r="K612" s="44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 t="s">
        <v>4390</v>
      </c>
      <c r="C613" s="37"/>
      <c r="D613" s="14">
        <v>1</v>
      </c>
      <c r="E613" s="21">
        <v>69.99</v>
      </c>
      <c r="F613" s="21">
        <f>MULTIPLY(D613, E613)</f>
      </c>
      <c r="G613" s="38"/>
      <c r="H613" s="38"/>
      <c r="I613" s="42"/>
      <c r="J613" s="44"/>
      <c r="K613" s="44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 t="s">
        <v>4391</v>
      </c>
      <c r="C614" s="37"/>
      <c r="D614" s="14">
        <v>1</v>
      </c>
      <c r="E614" s="38"/>
      <c r="F614" s="38"/>
      <c r="G614" s="38"/>
      <c r="H614" s="38"/>
      <c r="I614" s="42"/>
      <c r="J614" s="44"/>
      <c r="K614" s="44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 t="s">
        <v>4392</v>
      </c>
      <c r="C615" s="37"/>
      <c r="D615" s="14">
        <v>1</v>
      </c>
      <c r="E615" s="21">
        <v>6.99</v>
      </c>
      <c r="F615" s="21">
        <f>MULTIPLY(D615, E615)</f>
      </c>
      <c r="G615" s="38"/>
      <c r="H615" s="38"/>
      <c r="I615" s="42"/>
      <c r="J615" s="44"/>
      <c r="K615" s="44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 t="s">
        <v>4393</v>
      </c>
      <c r="C616" s="37"/>
      <c r="D616" s="14">
        <v>1</v>
      </c>
      <c r="E616" s="21">
        <v>9.99</v>
      </c>
      <c r="F616" s="21">
        <f>MULTIPLY(D616, E616)</f>
      </c>
      <c r="G616" s="38"/>
      <c r="H616" s="38"/>
      <c r="I616" s="42"/>
      <c r="J616" s="44"/>
      <c r="K616" s="44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 t="s">
        <v>4394</v>
      </c>
      <c r="C617" s="37"/>
      <c r="D617" s="14">
        <v>1</v>
      </c>
      <c r="E617" s="21">
        <v>3.89</v>
      </c>
      <c r="F617" s="21">
        <f>MULTIPLY(D617, E617)</f>
      </c>
      <c r="G617" s="38"/>
      <c r="H617" s="38"/>
      <c r="I617" s="42"/>
      <c r="J617" s="44"/>
      <c r="K617" s="44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 t="s">
        <v>4395</v>
      </c>
      <c r="C618" s="37"/>
      <c r="D618" s="14">
        <v>1</v>
      </c>
      <c r="E618" s="21">
        <v>3.99</v>
      </c>
      <c r="F618" s="21">
        <f>MULTIPLY(D618, E618)</f>
      </c>
      <c r="G618" s="38"/>
      <c r="H618" s="38"/>
      <c r="I618" s="42"/>
      <c r="J618" s="44"/>
      <c r="K618" s="44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 t="s">
        <v>4396</v>
      </c>
      <c r="C619" s="37"/>
      <c r="D619" s="14">
        <v>1</v>
      </c>
      <c r="E619" s="21">
        <v>8.75</v>
      </c>
      <c r="F619" s="21">
        <f>MULTIPLY(D619, E619)</f>
      </c>
      <c r="G619" s="38"/>
      <c r="H619" s="38"/>
      <c r="I619" s="42"/>
      <c r="J619" s="44"/>
      <c r="K619" s="44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 t="s">
        <v>4397</v>
      </c>
      <c r="C620" s="37"/>
      <c r="D620" s="14">
        <v>1</v>
      </c>
      <c r="E620" s="21">
        <v>1.59</v>
      </c>
      <c r="F620" s="21">
        <f>MULTIPLY(D620, E620)</f>
      </c>
      <c r="G620" s="38"/>
      <c r="H620" s="38"/>
      <c r="I620" s="42"/>
      <c r="J620" s="44"/>
      <c r="K620" s="44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 t="s">
        <v>4398</v>
      </c>
      <c r="C621" s="37"/>
      <c r="D621" s="14">
        <v>1</v>
      </c>
      <c r="E621" s="21">
        <v>9.49</v>
      </c>
      <c r="F621" s="21">
        <f>MULTIPLY(D621, E621)</f>
      </c>
      <c r="G621" s="38"/>
      <c r="H621" s="38"/>
      <c r="I621" s="42"/>
      <c r="J621" s="44"/>
      <c r="K621" s="44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 t="s">
        <v>4399</v>
      </c>
      <c r="C622" s="37"/>
      <c r="D622" s="14">
        <v>1</v>
      </c>
      <c r="E622" s="21">
        <v>5.49</v>
      </c>
      <c r="F622" s="21">
        <f>MULTIPLY(D622, E622)</f>
      </c>
      <c r="G622" s="38"/>
      <c r="H622" s="38"/>
      <c r="I622" s="42"/>
      <c r="J622" s="44"/>
      <c r="K622" s="44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 t="s">
        <v>4400</v>
      </c>
      <c r="C623" s="37"/>
      <c r="D623" s="14">
        <v>1</v>
      </c>
      <c r="E623" s="21">
        <v>5.39</v>
      </c>
      <c r="F623" s="21">
        <f>MULTIPLY(D623, E623)</f>
      </c>
      <c r="G623" s="38"/>
      <c r="H623" s="38"/>
      <c r="I623" s="42"/>
      <c r="J623" s="44"/>
      <c r="K623" s="44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 t="s">
        <v>4401</v>
      </c>
      <c r="C624" s="37"/>
      <c r="D624" s="14">
        <v>8</v>
      </c>
      <c r="E624" s="21">
        <v>2.99</v>
      </c>
      <c r="F624" s="21">
        <f>MULTIPLY(D624, E624)</f>
      </c>
      <c r="G624" s="38"/>
      <c r="H624" s="38"/>
      <c r="I624" s="42"/>
      <c r="J624" s="44"/>
      <c r="K624" s="44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 t="s">
        <v>4402</v>
      </c>
      <c r="C625" s="37"/>
      <c r="D625" s="14">
        <v>1</v>
      </c>
      <c r="E625" s="21">
        <v>3.09</v>
      </c>
      <c r="F625" s="21">
        <f>MULTIPLY(D625, E625)</f>
      </c>
      <c r="G625" s="38"/>
      <c r="H625" s="21">
        <f>sum(F607:F625)</f>
      </c>
      <c r="I625" s="42"/>
      <c r="J625" s="44"/>
      <c r="K625" s="44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>
        <v>44133</v>
      </c>
      <c r="B626" s="52" t="s">
        <v>4403</v>
      </c>
      <c r="C626" s="37"/>
      <c r="D626" s="14">
        <v>16</v>
      </c>
      <c r="E626" s="21">
        <v>2.49</v>
      </c>
      <c r="F626" s="21">
        <f>MULTIPLY(D626, E626)</f>
      </c>
      <c r="G626" s="38"/>
      <c r="H626" s="38"/>
      <c r="I626" s="42"/>
      <c r="J626" s="44"/>
      <c r="K626" s="44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 t="s">
        <v>4404</v>
      </c>
      <c r="C627" s="37" t="s">
        <v>4405</v>
      </c>
      <c r="D627" s="14">
        <v>1</v>
      </c>
      <c r="E627" s="21">
        <v>6.29</v>
      </c>
      <c r="F627" s="21">
        <f>MULTIPLY(D627, E627)</f>
      </c>
      <c r="G627" s="38"/>
      <c r="H627" s="38"/>
      <c r="I627" s="42"/>
      <c r="J627" s="44"/>
      <c r="K627" s="44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 t="s">
        <v>4406</v>
      </c>
      <c r="C628" s="37"/>
      <c r="D628" s="14">
        <v>3</v>
      </c>
      <c r="E628" s="21">
        <v>3.99</v>
      </c>
      <c r="F628" s="21">
        <f>MULTIPLY(D628, E628)</f>
      </c>
      <c r="G628" s="38"/>
      <c r="H628" s="38"/>
      <c r="I628" s="42"/>
      <c r="J628" s="44"/>
      <c r="K628" s="44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 t="s">
        <v>4407</v>
      </c>
      <c r="C629" s="37"/>
      <c r="D629" s="14">
        <v>1</v>
      </c>
      <c r="E629" s="21">
        <v>3.49</v>
      </c>
      <c r="F629" s="21">
        <f>MULTIPLY(D629, E629)</f>
      </c>
      <c r="G629" s="38"/>
      <c r="H629" s="38"/>
      <c r="I629" s="42"/>
      <c r="J629" s="44"/>
      <c r="K629" s="44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 t="s">
        <v>4408</v>
      </c>
      <c r="C630" s="37"/>
      <c r="D630" s="14">
        <v>2</v>
      </c>
      <c r="E630" s="38"/>
      <c r="F630" s="38"/>
      <c r="G630" s="38"/>
      <c r="H630" s="38"/>
      <c r="I630" s="42"/>
      <c r="J630" s="44"/>
      <c r="K630" s="44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 t="s">
        <v>4409</v>
      </c>
      <c r="C631" s="37"/>
      <c r="D631" s="14">
        <v>2</v>
      </c>
      <c r="E631" s="21">
        <v>1.99</v>
      </c>
      <c r="F631" s="21">
        <f>MULTIPLY(D631, E631)</f>
      </c>
      <c r="G631" s="38"/>
      <c r="H631" s="38"/>
      <c r="I631" s="42"/>
      <c r="J631" s="44"/>
      <c r="K631" s="44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 t="s">
        <v>4410</v>
      </c>
      <c r="C632" s="37"/>
      <c r="D632" s="14">
        <v>4</v>
      </c>
      <c r="E632" s="21">
        <v>4.49</v>
      </c>
      <c r="F632" s="21">
        <f>MULTIPLY(D632, E632)</f>
      </c>
      <c r="G632" s="38"/>
      <c r="H632" s="38"/>
      <c r="I632" s="42"/>
      <c r="J632" s="44"/>
      <c r="K632" s="44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 t="s">
        <v>4411</v>
      </c>
      <c r="C633" s="37"/>
      <c r="D633" s="14">
        <v>1</v>
      </c>
      <c r="E633" s="21">
        <v>40.79</v>
      </c>
      <c r="F633" s="21">
        <f>MULTIPLY(D633, E633)</f>
      </c>
      <c r="G633" s="38"/>
      <c r="H633" s="38"/>
      <c r="I633" s="42"/>
      <c r="J633" s="44"/>
      <c r="K633" s="44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 t="s">
        <v>4412</v>
      </c>
      <c r="C634" s="37"/>
      <c r="D634" s="14">
        <v>1</v>
      </c>
      <c r="E634" s="21">
        <v>6.99</v>
      </c>
      <c r="F634" s="21">
        <f>MULTIPLY(D634, E634)</f>
      </c>
      <c r="G634" s="38"/>
      <c r="H634" s="38"/>
      <c r="I634" s="42"/>
      <c r="J634" s="44"/>
      <c r="K634" s="44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 t="s">
        <v>4413</v>
      </c>
      <c r="C635" s="37"/>
      <c r="D635" s="14">
        <v>1</v>
      </c>
      <c r="E635" s="21">
        <v>29.99</v>
      </c>
      <c r="F635" s="21">
        <f>MULTIPLY(D635, E635)</f>
      </c>
      <c r="G635" s="38"/>
      <c r="H635" s="38"/>
      <c r="I635" s="42"/>
      <c r="J635" s="44"/>
      <c r="K635" s="44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 t="s">
        <v>4414</v>
      </c>
      <c r="C636" s="37"/>
      <c r="D636" s="14">
        <v>2</v>
      </c>
      <c r="E636" s="21">
        <v>4.49</v>
      </c>
      <c r="F636" s="21">
        <f>MULTIPLY(D636, E636)</f>
      </c>
      <c r="G636" s="38"/>
      <c r="H636" s="38"/>
      <c r="I636" s="42"/>
      <c r="J636" s="44"/>
      <c r="K636" s="44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 t="s">
        <v>4415</v>
      </c>
      <c r="C637" s="37"/>
      <c r="D637" s="14">
        <v>9</v>
      </c>
      <c r="E637" s="21">
        <v>2.39</v>
      </c>
      <c r="F637" s="21">
        <f>MULTIPLY(D637, E637)</f>
      </c>
      <c r="G637" s="38"/>
      <c r="H637" s="38"/>
      <c r="I637" s="42"/>
      <c r="J637" s="44"/>
      <c r="K637" s="44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 t="s">
        <v>4416</v>
      </c>
      <c r="C638" s="37"/>
      <c r="D638" s="14">
        <v>4</v>
      </c>
      <c r="E638" s="21">
        <v>7.99</v>
      </c>
      <c r="F638" s="21">
        <f>MULTIPLY(D638, E638)</f>
      </c>
      <c r="G638" s="38"/>
      <c r="H638" s="38"/>
      <c r="I638" s="42"/>
      <c r="J638" s="44"/>
      <c r="K638" s="44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 t="s">
        <v>4417</v>
      </c>
      <c r="C639" s="37"/>
      <c r="D639" s="14">
        <v>3</v>
      </c>
      <c r="E639" s="21">
        <v>7.99</v>
      </c>
      <c r="F639" s="21">
        <f>MULTIPLY(D639, E639)</f>
      </c>
      <c r="G639" s="38"/>
      <c r="H639" s="38"/>
      <c r="I639" s="42"/>
      <c r="J639" s="44"/>
      <c r="K639" s="44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 t="s">
        <v>4418</v>
      </c>
      <c r="C640" s="37"/>
      <c r="D640" s="14">
        <v>1</v>
      </c>
      <c r="E640" s="21">
        <v>3.99</v>
      </c>
      <c r="F640" s="21">
        <f>MULTIPLY(D640, E640)</f>
      </c>
      <c r="G640" s="38"/>
      <c r="H640" s="21">
        <f>sum(F626:F640)</f>
      </c>
      <c r="I640" s="42"/>
      <c r="J640" s="44"/>
      <c r="K640" s="44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>
      <c r="A641" s="80">
        <v>44135</v>
      </c>
      <c r="B641" s="52" t="s">
        <v>4419</v>
      </c>
      <c r="C641" s="10"/>
      <c r="D641" s="14">
        <v>9</v>
      </c>
      <c r="E641" s="21">
        <v>2.49</v>
      </c>
      <c r="F641" s="21">
        <f>MULTIPLY(D641, E641)</f>
      </c>
      <c r="G641" s="38"/>
      <c r="H641" s="38"/>
      <c r="I641" s="42"/>
      <c r="J641" s="44"/>
      <c r="K641" s="44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>
      <c r="A642" s="8"/>
      <c r="B642" s="52" t="s">
        <v>4420</v>
      </c>
      <c r="C642" s="10"/>
      <c r="D642" s="14">
        <v>8</v>
      </c>
      <c r="E642" s="116">
        <v>3.99</v>
      </c>
      <c r="F642" s="21">
        <f>MULTIPLY(D642, E642)</f>
      </c>
      <c r="G642" s="38"/>
      <c r="H642" s="38"/>
      <c r="I642" s="42"/>
      <c r="J642" s="44"/>
      <c r="K642" s="44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>
      <c r="A643" s="8"/>
      <c r="B643" s="52" t="s">
        <v>4421</v>
      </c>
      <c r="C643" s="10"/>
      <c r="D643" s="14">
        <v>1</v>
      </c>
      <c r="E643" s="116">
        <v>2.99</v>
      </c>
      <c r="F643" s="21">
        <f>MULTIPLY(D643, E643)</f>
      </c>
      <c r="G643" s="38"/>
      <c r="H643" s="38"/>
      <c r="I643" s="42"/>
      <c r="J643" s="44"/>
      <c r="K643" s="44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>
      <c r="A644" s="8"/>
      <c r="B644" s="52" t="s">
        <v>4422</v>
      </c>
      <c r="C644" s="10"/>
      <c r="D644" s="14">
        <v>1</v>
      </c>
      <c r="E644" s="116">
        <v>2.99</v>
      </c>
      <c r="F644" s="21">
        <f>MULTIPLY(D644, E644)</f>
      </c>
      <c r="G644" s="38"/>
      <c r="H644" s="38"/>
      <c r="I644" s="42"/>
      <c r="J644" s="44"/>
      <c r="K644" s="44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>
      <c r="A645" s="8"/>
      <c r="B645" s="52" t="s">
        <v>4423</v>
      </c>
      <c r="C645" s="10"/>
      <c r="D645" s="14">
        <v>1</v>
      </c>
      <c r="E645" s="116">
        <v>2.99</v>
      </c>
      <c r="F645" s="21">
        <f>MULTIPLY(D645, E645)</f>
      </c>
      <c r="G645" s="38"/>
      <c r="H645" s="38"/>
      <c r="I645" s="42"/>
      <c r="J645" s="44"/>
      <c r="K645" s="44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>
      <c r="A646" s="8"/>
      <c r="B646" s="52" t="s">
        <v>4424</v>
      </c>
      <c r="C646" s="10"/>
      <c r="D646" s="14">
        <v>1</v>
      </c>
      <c r="E646" s="116">
        <v>9.99</v>
      </c>
      <c r="F646" s="21">
        <f>MULTIPLY(D646, E646)</f>
      </c>
      <c r="G646" s="38"/>
      <c r="H646" s="38"/>
      <c r="I646" s="42"/>
      <c r="J646" s="44"/>
      <c r="K646" s="44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>
      <c r="A647" s="8"/>
      <c r="B647" s="52" t="s">
        <v>4425</v>
      </c>
      <c r="C647" s="10"/>
      <c r="D647" s="14">
        <v>1</v>
      </c>
      <c r="E647" s="116">
        <v>1.99</v>
      </c>
      <c r="F647" s="21">
        <f>MULTIPLY(D647, E647)</f>
      </c>
      <c r="G647" s="38"/>
      <c r="H647" s="38"/>
      <c r="I647" s="42"/>
      <c r="J647" s="44"/>
      <c r="K647" s="44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>
      <c r="A648" s="8"/>
      <c r="B648" s="52" t="s">
        <v>4426</v>
      </c>
      <c r="C648" s="10"/>
      <c r="D648" s="14">
        <v>5</v>
      </c>
      <c r="E648" s="116">
        <v>3.49</v>
      </c>
      <c r="F648" s="21">
        <f>MULTIPLY(D648, E648)</f>
      </c>
      <c r="G648" s="38"/>
      <c r="H648" s="38"/>
      <c r="I648" s="42"/>
      <c r="J648" s="44"/>
      <c r="K648" s="44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>
      <c r="A649" s="8"/>
      <c r="B649" s="52" t="s">
        <v>4427</v>
      </c>
      <c r="C649" s="10"/>
      <c r="D649" s="14">
        <v>7</v>
      </c>
      <c r="E649" s="116">
        <v>2.59</v>
      </c>
      <c r="F649" s="21">
        <f>MULTIPLY(D649, E649)</f>
      </c>
      <c r="G649" s="38"/>
      <c r="H649" s="38"/>
      <c r="I649" s="42"/>
      <c r="J649" s="44"/>
      <c r="K649" s="44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>
      <c r="A650" s="8"/>
      <c r="B650" s="52" t="s">
        <v>4428</v>
      </c>
      <c r="C650" s="10"/>
      <c r="D650" s="14">
        <v>1</v>
      </c>
      <c r="E650" s="116">
        <v>5.99</v>
      </c>
      <c r="F650" s="21">
        <f>MULTIPLY(D650, E650)</f>
      </c>
      <c r="G650" s="38"/>
      <c r="H650" s="38"/>
      <c r="I650" s="42"/>
      <c r="J650" s="44"/>
      <c r="K650" s="44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>
      <c r="A651" s="8"/>
      <c r="B651" s="52" t="s">
        <v>4429</v>
      </c>
      <c r="C651" s="10"/>
      <c r="D651" s="14">
        <v>4</v>
      </c>
      <c r="E651" s="116">
        <v>1.29</v>
      </c>
      <c r="F651" s="21">
        <f>MULTIPLY(D651, E651)</f>
      </c>
      <c r="G651" s="38"/>
      <c r="H651" s="38"/>
      <c r="I651" s="42"/>
      <c r="J651" s="44"/>
      <c r="K651" s="44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>
      <c r="A652" s="8"/>
      <c r="B652" s="52" t="s">
        <v>4430</v>
      </c>
      <c r="C652" s="10"/>
      <c r="D652" s="14">
        <v>1</v>
      </c>
      <c r="E652" s="116">
        <v>6.99</v>
      </c>
      <c r="F652" s="21">
        <f>MULTIPLY(D652, E652)</f>
      </c>
      <c r="G652" s="38"/>
      <c r="H652" s="38"/>
      <c r="I652" s="42"/>
      <c r="J652" s="44"/>
      <c r="K652" s="44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>
      <c r="A653" s="8"/>
      <c r="B653" s="52" t="s">
        <v>4431</v>
      </c>
      <c r="C653" s="10"/>
      <c r="D653" s="14">
        <v>1</v>
      </c>
      <c r="E653" s="116">
        <v>5.99</v>
      </c>
      <c r="F653" s="21">
        <f>MULTIPLY(D653, E653)</f>
      </c>
      <c r="G653" s="38"/>
      <c r="H653" s="21">
        <f>sum(F641:F653)</f>
      </c>
      <c r="I653" s="42"/>
      <c r="J653" s="44"/>
      <c r="K653" s="44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>
        <v>44138</v>
      </c>
      <c r="B654" s="52" t="s">
        <v>4432</v>
      </c>
      <c r="C654" s="37"/>
      <c r="D654" s="14">
        <v>2</v>
      </c>
      <c r="E654" s="21">
        <v>3.99</v>
      </c>
      <c r="F654" s="21">
        <f>MULTIPLY(D654, E654)</f>
      </c>
      <c r="G654" s="38"/>
      <c r="H654" s="38"/>
      <c r="I654" s="42"/>
      <c r="J654" s="44"/>
      <c r="K654" s="44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 t="s">
        <v>4419</v>
      </c>
      <c r="C655" s="37"/>
      <c r="D655" s="14">
        <v>2</v>
      </c>
      <c r="E655" s="21">
        <v>2.49</v>
      </c>
      <c r="F655" s="21">
        <f>MULTIPLY(D655, E655)</f>
      </c>
      <c r="G655" s="38"/>
      <c r="H655" s="38"/>
      <c r="I655" s="42"/>
      <c r="J655" s="44"/>
      <c r="K655" s="44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 t="s">
        <v>4433</v>
      </c>
      <c r="C656" s="37"/>
      <c r="D656" s="14">
        <v>1</v>
      </c>
      <c r="E656" s="21">
        <v>5.99</v>
      </c>
      <c r="F656" s="21">
        <f>MULTIPLY(D656, E656)</f>
      </c>
      <c r="G656" s="38"/>
      <c r="H656" s="38"/>
      <c r="I656" s="42"/>
      <c r="J656" s="44"/>
      <c r="K656" s="44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 t="s">
        <v>4434</v>
      </c>
      <c r="C657" s="37"/>
      <c r="D657" s="14">
        <v>1</v>
      </c>
      <c r="E657" s="21">
        <v>1.79</v>
      </c>
      <c r="F657" s="21">
        <f>MULTIPLY(D657, E657)</f>
      </c>
      <c r="G657" s="38"/>
      <c r="H657" s="38"/>
      <c r="I657" s="42"/>
      <c r="J657" s="44"/>
      <c r="K657" s="44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 t="s">
        <v>4435</v>
      </c>
      <c r="C658" s="37"/>
      <c r="D658" s="14">
        <v>1</v>
      </c>
      <c r="E658" s="21">
        <v>12.49</v>
      </c>
      <c r="F658" s="21">
        <f>MULTIPLY(D658, E658)</f>
      </c>
      <c r="G658" s="38"/>
      <c r="H658" s="38"/>
      <c r="I658" s="42"/>
      <c r="J658" s="44"/>
      <c r="K658" s="44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 t="s">
        <v>4436</v>
      </c>
      <c r="C659" s="37"/>
      <c r="D659" s="14">
        <v>1</v>
      </c>
      <c r="E659" s="21">
        <v>4.99</v>
      </c>
      <c r="F659" s="21">
        <f>MULTIPLY(D659, E659)</f>
      </c>
      <c r="G659" s="38"/>
      <c r="H659" s="38"/>
      <c r="I659" s="42"/>
      <c r="J659" s="44"/>
      <c r="K659" s="44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 t="s">
        <v>4437</v>
      </c>
      <c r="C660" s="37"/>
      <c r="D660" s="14">
        <v>1</v>
      </c>
      <c r="E660" s="21">
        <v>11.99</v>
      </c>
      <c r="F660" s="21">
        <f>MULTIPLY(D660, E660)</f>
      </c>
      <c r="G660" s="38"/>
      <c r="H660" s="38"/>
      <c r="I660" s="42"/>
      <c r="J660" s="44"/>
      <c r="K660" s="44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 t="s">
        <v>4438</v>
      </c>
      <c r="C661" s="37"/>
      <c r="D661" s="14">
        <v>1</v>
      </c>
      <c r="E661" s="21">
        <v>9.29</v>
      </c>
      <c r="F661" s="21">
        <f>MULTIPLY(D661, E661)</f>
      </c>
      <c r="G661" s="38"/>
      <c r="H661" s="38"/>
      <c r="I661" s="42"/>
      <c r="J661" s="44"/>
      <c r="K661" s="44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 t="s">
        <v>4439</v>
      </c>
      <c r="C662" s="37"/>
      <c r="D662" s="14">
        <v>2</v>
      </c>
      <c r="E662" s="21">
        <v>3.49</v>
      </c>
      <c r="F662" s="21">
        <f>MULTIPLY(D662, E662)</f>
      </c>
      <c r="G662" s="38"/>
      <c r="H662" s="38"/>
      <c r="I662" s="42"/>
      <c r="J662" s="44"/>
      <c r="K662" s="44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 t="s">
        <v>4440</v>
      </c>
      <c r="C663" s="37"/>
      <c r="D663" s="14">
        <v>1</v>
      </c>
      <c r="E663" s="21">
        <v>1.89</v>
      </c>
      <c r="F663" s="21">
        <f>MULTIPLY(D663, E663)</f>
      </c>
      <c r="G663" s="38"/>
      <c r="H663" s="38"/>
      <c r="I663" s="42"/>
      <c r="J663" s="44"/>
      <c r="K663" s="44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 t="s">
        <v>4441</v>
      </c>
      <c r="C664" s="37"/>
      <c r="D664" s="14">
        <v>2</v>
      </c>
      <c r="E664" s="21">
        <v>9.49</v>
      </c>
      <c r="F664" s="21">
        <f>MULTIPLY(D664, E664)</f>
      </c>
      <c r="G664" s="38"/>
      <c r="H664" s="38"/>
      <c r="I664" s="42"/>
      <c r="J664" s="44"/>
      <c r="K664" s="44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 t="s">
        <v>4442</v>
      </c>
      <c r="C665" s="37"/>
      <c r="D665" s="14">
        <v>2</v>
      </c>
      <c r="E665" s="21">
        <v>18.99</v>
      </c>
      <c r="F665" s="21">
        <f>MULTIPLY(D665, E665)</f>
      </c>
      <c r="G665" s="38"/>
      <c r="H665" s="38"/>
      <c r="I665" s="42"/>
      <c r="J665" s="44"/>
      <c r="K665" s="44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 t="s">
        <v>4443</v>
      </c>
      <c r="C666" s="37"/>
      <c r="D666" s="14">
        <v>2</v>
      </c>
      <c r="E666" s="21">
        <v>4.99</v>
      </c>
      <c r="F666" s="21">
        <f>MULTIPLY(D666, E666)</f>
      </c>
      <c r="G666" s="38"/>
      <c r="H666" s="38"/>
      <c r="I666" s="42"/>
      <c r="J666" s="44"/>
      <c r="K666" s="44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 t="s">
        <v>4444</v>
      </c>
      <c r="C667" s="37"/>
      <c r="D667" s="14">
        <v>1</v>
      </c>
      <c r="E667" s="21">
        <v>9.29</v>
      </c>
      <c r="F667" s="21">
        <f>MULTIPLY(D667, E667)</f>
      </c>
      <c r="G667" s="38"/>
      <c r="H667" s="38"/>
      <c r="I667" s="42"/>
      <c r="J667" s="44"/>
      <c r="K667" s="44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 t="s">
        <v>4445</v>
      </c>
      <c r="C668" s="37"/>
      <c r="D668" s="14">
        <v>1</v>
      </c>
      <c r="E668" s="21">
        <v>1.99</v>
      </c>
      <c r="F668" s="21">
        <f>MULTIPLY(D668, E668)</f>
      </c>
      <c r="G668" s="38"/>
      <c r="H668" s="38"/>
      <c r="I668" s="42"/>
      <c r="J668" s="44"/>
      <c r="K668" s="44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 t="s">
        <v>4446</v>
      </c>
      <c r="C669" s="37"/>
      <c r="D669" s="14">
        <v>3</v>
      </c>
      <c r="E669" s="21">
        <v>1.99</v>
      </c>
      <c r="F669" s="21">
        <f>MULTIPLY(D669, E669)</f>
      </c>
      <c r="G669" s="38"/>
      <c r="H669" s="38"/>
      <c r="I669" s="42"/>
      <c r="J669" s="44"/>
      <c r="K669" s="44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 t="s">
        <v>4447</v>
      </c>
      <c r="C670" s="37"/>
      <c r="D670" s="14">
        <v>2</v>
      </c>
      <c r="E670" s="21">
        <v>9.99</v>
      </c>
      <c r="F670" s="21">
        <f>MULTIPLY(D670, E670)</f>
      </c>
      <c r="G670" s="38"/>
      <c r="H670" s="38"/>
      <c r="I670" s="42"/>
      <c r="J670" s="44"/>
      <c r="K670" s="44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 t="s">
        <v>4448</v>
      </c>
      <c r="C671" s="37"/>
      <c r="D671" s="14">
        <v>2</v>
      </c>
      <c r="E671" s="21">
        <v>2.99</v>
      </c>
      <c r="F671" s="21">
        <f>MULTIPLY(D671, E671)</f>
      </c>
      <c r="G671" s="38"/>
      <c r="H671" s="38"/>
      <c r="I671" s="42"/>
      <c r="J671" s="44"/>
      <c r="K671" s="44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 t="s">
        <v>4449</v>
      </c>
      <c r="C672" s="37"/>
      <c r="D672" s="14">
        <v>1</v>
      </c>
      <c r="E672" s="21">
        <v>2.99</v>
      </c>
      <c r="F672" s="21">
        <f>MULTIPLY(D672, E672)</f>
      </c>
      <c r="G672" s="38"/>
      <c r="H672" s="38"/>
      <c r="I672" s="42"/>
      <c r="J672" s="44"/>
      <c r="K672" s="44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 t="s">
        <v>4450</v>
      </c>
      <c r="C673" s="37"/>
      <c r="D673" s="14">
        <v>1</v>
      </c>
      <c r="E673" s="21">
        <v>6.59</v>
      </c>
      <c r="F673" s="21">
        <f>MULTIPLY(D673, E673)</f>
      </c>
      <c r="G673" s="38"/>
      <c r="H673" s="38"/>
      <c r="I673" s="42"/>
      <c r="J673" s="44"/>
      <c r="K673" s="44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 t="s">
        <v>4451</v>
      </c>
      <c r="C674" s="37"/>
      <c r="D674" s="14">
        <v>1</v>
      </c>
      <c r="E674" s="21">
        <v>18.99</v>
      </c>
      <c r="F674" s="21">
        <f>MULTIPLY(D674, E674)</f>
      </c>
      <c r="G674" s="38"/>
      <c r="H674" s="38"/>
      <c r="I674" s="42"/>
      <c r="J674" s="44"/>
      <c r="K674" s="44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 t="s">
        <v>4452</v>
      </c>
      <c r="C675" s="37"/>
      <c r="D675" s="14">
        <v>30</v>
      </c>
      <c r="E675" s="21">
        <v>2.79</v>
      </c>
      <c r="F675" s="21">
        <f>MULTIPLY(D675, E675)</f>
      </c>
      <c r="G675" s="38"/>
      <c r="H675" s="38"/>
      <c r="I675" s="42"/>
      <c r="J675" s="44"/>
      <c r="K675" s="44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 t="s">
        <v>4453</v>
      </c>
      <c r="C676" s="37"/>
      <c r="D676" s="14">
        <v>2</v>
      </c>
      <c r="E676" s="21">
        <v>1.39</v>
      </c>
      <c r="F676" s="21">
        <f>MULTIPLY(D676, E676)</f>
      </c>
      <c r="G676" s="38"/>
      <c r="H676" s="38"/>
      <c r="I676" s="42"/>
      <c r="J676" s="44"/>
      <c r="K676" s="44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 t="s">
        <v>4454</v>
      </c>
      <c r="C677" s="37"/>
      <c r="D677" s="14">
        <v>1</v>
      </c>
      <c r="E677" s="21">
        <v>4.79</v>
      </c>
      <c r="F677" s="21">
        <f>MULTIPLY(D677, E677)</f>
      </c>
      <c r="G677" s="38"/>
      <c r="H677" s="38"/>
      <c r="I677" s="42"/>
      <c r="J677" s="44"/>
      <c r="K677" s="44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 t="s">
        <v>4455</v>
      </c>
      <c r="C678" s="37"/>
      <c r="D678" s="14">
        <v>6</v>
      </c>
      <c r="E678" s="21">
        <v>3.19</v>
      </c>
      <c r="F678" s="21">
        <f>MULTIPLY(D678, E678)</f>
      </c>
      <c r="G678" s="38"/>
      <c r="H678" s="38"/>
      <c r="I678" s="42"/>
      <c r="J678" s="44"/>
      <c r="K678" s="44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 t="s">
        <v>4456</v>
      </c>
      <c r="C679" s="37"/>
      <c r="D679" s="14">
        <v>1</v>
      </c>
      <c r="E679" s="21">
        <v>1.89</v>
      </c>
      <c r="F679" s="21">
        <f>MULTIPLY(D679, E679)</f>
      </c>
      <c r="G679" s="38"/>
      <c r="H679" s="38"/>
      <c r="I679" s="42"/>
      <c r="J679" s="44"/>
      <c r="K679" s="44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 t="s">
        <v>4457</v>
      </c>
      <c r="C680" s="37"/>
      <c r="D680" s="14">
        <v>2</v>
      </c>
      <c r="E680" s="21">
        <v>6.99</v>
      </c>
      <c r="F680" s="21">
        <f>MULTIPLY(D680, E680)</f>
      </c>
      <c r="G680" s="38"/>
      <c r="H680" s="38"/>
      <c r="I680" s="42"/>
      <c r="J680" s="44"/>
      <c r="K680" s="44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 t="s">
        <v>186</v>
      </c>
      <c r="C681" s="37"/>
      <c r="D681" s="14">
        <v>3</v>
      </c>
      <c r="E681" s="21">
        <v>3.49</v>
      </c>
      <c r="F681" s="21">
        <f>MULTIPLY(D681, E681)</f>
      </c>
      <c r="G681" s="38"/>
      <c r="H681" s="38"/>
      <c r="I681" s="42"/>
      <c r="J681" s="44"/>
      <c r="K681" s="44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 t="s">
        <v>4354</v>
      </c>
      <c r="C682" s="37"/>
      <c r="D682" s="14">
        <v>1</v>
      </c>
      <c r="E682" s="21">
        <v>2.49</v>
      </c>
      <c r="F682" s="21">
        <f>MULTIPLY(D682, E682)</f>
      </c>
      <c r="G682" s="38"/>
      <c r="H682" s="38"/>
      <c r="I682" s="42"/>
      <c r="J682" s="44"/>
      <c r="K682" s="44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 t="s">
        <v>4458</v>
      </c>
      <c r="C683" s="37"/>
      <c r="D683" s="14">
        <v>1</v>
      </c>
      <c r="E683" s="38"/>
      <c r="F683" s="14">
        <f>MULTIPLY(D683, E683)</f>
      </c>
      <c r="G683" s="38"/>
      <c r="H683" s="38"/>
      <c r="I683" s="42"/>
      <c r="J683" s="44"/>
      <c r="K683" s="44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 t="s">
        <v>4459</v>
      </c>
      <c r="C684" s="37"/>
      <c r="D684" s="14">
        <v>1</v>
      </c>
      <c r="E684" s="21">
        <v>5.99</v>
      </c>
      <c r="F684" s="21">
        <f>MULTIPLY(D684, E684)</f>
      </c>
      <c r="G684" s="38"/>
      <c r="H684" s="38"/>
      <c r="I684" s="42"/>
      <c r="J684" s="44"/>
      <c r="K684" s="44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 t="s">
        <v>4460</v>
      </c>
      <c r="C685" s="37"/>
      <c r="D685" s="14">
        <v>2</v>
      </c>
      <c r="E685" s="38"/>
      <c r="F685" s="14">
        <f>MULTIPLY(D685, E685)</f>
      </c>
      <c r="G685" s="38"/>
      <c r="H685" s="38"/>
      <c r="I685" s="42"/>
      <c r="J685" s="44"/>
      <c r="K685" s="44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 t="s">
        <v>4461</v>
      </c>
      <c r="C686" s="37"/>
      <c r="D686" s="14">
        <v>1</v>
      </c>
      <c r="E686" s="21">
        <v>2.79</v>
      </c>
      <c r="F686" s="21">
        <f>MULTIPLY(D686, E686)</f>
      </c>
      <c r="G686" s="38"/>
      <c r="H686" s="38"/>
      <c r="I686" s="42"/>
      <c r="J686" s="44"/>
      <c r="K686" s="44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 t="s">
        <v>4462</v>
      </c>
      <c r="C687" s="37"/>
      <c r="D687" s="14">
        <v>1</v>
      </c>
      <c r="E687" s="21">
        <v>9.79</v>
      </c>
      <c r="F687" s="21">
        <f>MULTIPLY(D687, E687)</f>
      </c>
      <c r="G687" s="38"/>
      <c r="H687" s="38"/>
      <c r="I687" s="42"/>
      <c r="J687" s="44"/>
      <c r="K687" s="44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 t="s">
        <v>4463</v>
      </c>
      <c r="C688" s="37"/>
      <c r="D688" s="14">
        <v>2</v>
      </c>
      <c r="E688" s="21">
        <v>10.29</v>
      </c>
      <c r="F688" s="21">
        <f>MULTIPLY(D688, E688)</f>
      </c>
      <c r="G688" s="38"/>
      <c r="H688" s="38"/>
      <c r="I688" s="42"/>
      <c r="J688" s="44"/>
      <c r="K688" s="44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 t="s">
        <v>4464</v>
      </c>
      <c r="C689" s="37"/>
      <c r="D689" s="14">
        <v>1</v>
      </c>
      <c r="E689" s="21">
        <v>3.89</v>
      </c>
      <c r="F689" s="21">
        <f>MULTIPLY(D689, E689)</f>
      </c>
      <c r="G689" s="38"/>
      <c r="H689" s="38"/>
      <c r="I689" s="42"/>
      <c r="J689" s="44"/>
      <c r="K689" s="44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 t="s">
        <v>4465</v>
      </c>
      <c r="C690" s="37"/>
      <c r="D690" s="14">
        <v>1</v>
      </c>
      <c r="E690" s="21">
        <v>21.49</v>
      </c>
      <c r="F690" s="21">
        <f>MULTIPLY(D690, E690)</f>
      </c>
      <c r="G690" s="38"/>
      <c r="H690" s="38"/>
      <c r="I690" s="42"/>
      <c r="J690" s="44"/>
      <c r="K690" s="44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 t="s">
        <v>4466</v>
      </c>
      <c r="C691" s="37"/>
      <c r="D691" s="14">
        <v>1</v>
      </c>
      <c r="E691" s="21">
        <v>9.29</v>
      </c>
      <c r="F691" s="21">
        <f>MULTIPLY(D691, E691)</f>
      </c>
      <c r="G691" s="38"/>
      <c r="H691" s="38"/>
      <c r="I691" s="42"/>
      <c r="J691" s="44"/>
      <c r="K691" s="44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 t="s">
        <v>4467</v>
      </c>
      <c r="C692" s="37"/>
      <c r="D692" s="14">
        <v>1</v>
      </c>
      <c r="E692" s="21">
        <v>5.59</v>
      </c>
      <c r="F692" s="21">
        <f>MULTIPLY(D692, E692)</f>
      </c>
      <c r="G692" s="38"/>
      <c r="H692" s="38"/>
      <c r="I692" s="42"/>
      <c r="J692" s="44"/>
      <c r="K692" s="44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 t="s">
        <v>4468</v>
      </c>
      <c r="C693" s="37"/>
      <c r="D693" s="14">
        <v>1</v>
      </c>
      <c r="E693" s="21">
        <v>2.99</v>
      </c>
      <c r="F693" s="21">
        <f>MULTIPLY(D693, E693)</f>
      </c>
      <c r="G693" s="38"/>
      <c r="H693" s="38"/>
      <c r="I693" s="42"/>
      <c r="J693" s="44"/>
      <c r="K693" s="44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 t="s">
        <v>4469</v>
      </c>
      <c r="C694" s="37"/>
      <c r="D694" s="14">
        <v>1</v>
      </c>
      <c r="E694" s="21">
        <v>13.49</v>
      </c>
      <c r="F694" s="21">
        <f>MULTIPLY(D694, E694)</f>
      </c>
      <c r="G694" s="38"/>
      <c r="H694" s="38"/>
      <c r="I694" s="42"/>
      <c r="J694" s="44"/>
      <c r="K694" s="44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 t="s">
        <v>4470</v>
      </c>
      <c r="C695" s="37"/>
      <c r="D695" s="14">
        <v>1</v>
      </c>
      <c r="E695" s="21">
        <v>1.79</v>
      </c>
      <c r="F695" s="21">
        <f>MULTIPLY(D695, E695)</f>
      </c>
      <c r="G695" s="38"/>
      <c r="H695" s="38"/>
      <c r="I695" s="42"/>
      <c r="J695" s="44"/>
      <c r="K695" s="44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 t="s">
        <v>4471</v>
      </c>
      <c r="C696" s="37"/>
      <c r="D696" s="14">
        <v>1</v>
      </c>
      <c r="E696" s="21">
        <v>11.79</v>
      </c>
      <c r="F696" s="21">
        <f>MULTIPLY(D696, E696)</f>
      </c>
      <c r="G696" s="38"/>
      <c r="H696" s="38"/>
      <c r="I696" s="42"/>
      <c r="J696" s="44"/>
      <c r="K696" s="44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 t="s">
        <v>4472</v>
      </c>
      <c r="C697" s="37"/>
      <c r="D697" s="14">
        <v>1</v>
      </c>
      <c r="E697" s="21">
        <v>3.89</v>
      </c>
      <c r="F697" s="21">
        <f>MULTIPLY(D697, E697)</f>
      </c>
      <c r="G697" s="38"/>
      <c r="H697" s="38"/>
      <c r="I697" s="42"/>
      <c r="J697" s="44"/>
      <c r="K697" s="44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 t="s">
        <v>4473</v>
      </c>
      <c r="C698" s="37"/>
      <c r="D698" s="14">
        <v>1</v>
      </c>
      <c r="E698" s="21">
        <v>11.99</v>
      </c>
      <c r="F698" s="21">
        <f>MULTIPLY(D698, E698)</f>
      </c>
      <c r="G698" s="38"/>
      <c r="H698" s="38"/>
      <c r="I698" s="42"/>
      <c r="J698" s="44"/>
      <c r="K698" s="44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 t="s">
        <v>4474</v>
      </c>
      <c r="C699" s="37"/>
      <c r="D699" s="14">
        <v>1</v>
      </c>
      <c r="E699" s="21">
        <v>4.49</v>
      </c>
      <c r="F699" s="21">
        <f>MULTIPLY(D699, E699)</f>
      </c>
      <c r="G699" s="38"/>
      <c r="H699" s="38"/>
      <c r="I699" s="42"/>
      <c r="J699" s="44"/>
      <c r="K699" s="44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 t="s">
        <v>4475</v>
      </c>
      <c r="C700" s="37"/>
      <c r="D700" s="14">
        <v>1</v>
      </c>
      <c r="E700" s="21">
        <v>4.19</v>
      </c>
      <c r="F700" s="21">
        <f>MULTIPLY(D700, E700)</f>
      </c>
      <c r="G700" s="38"/>
      <c r="H700" s="38"/>
      <c r="I700" s="42"/>
      <c r="J700" s="44"/>
      <c r="K700" s="44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 t="s">
        <v>4476</v>
      </c>
      <c r="C701" s="37"/>
      <c r="D701" s="14">
        <v>1</v>
      </c>
      <c r="E701" s="21">
        <v>4.49</v>
      </c>
      <c r="F701" s="21">
        <f>MULTIPLY(D701, E701)</f>
      </c>
      <c r="G701" s="38"/>
      <c r="H701" s="38"/>
      <c r="I701" s="42"/>
      <c r="J701" s="44"/>
      <c r="K701" s="44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 t="s">
        <v>4477</v>
      </c>
      <c r="C702" s="37" t="s">
        <v>4478</v>
      </c>
      <c r="D702" s="14">
        <v>1</v>
      </c>
      <c r="E702" s="21">
        <v>11.49</v>
      </c>
      <c r="F702" s="21">
        <f>MULTIPLY(D702, E702)</f>
      </c>
      <c r="G702" s="38"/>
      <c r="H702" s="38"/>
      <c r="I702" s="42"/>
      <c r="J702" s="44"/>
      <c r="K702" s="44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 t="s">
        <v>4479</v>
      </c>
      <c r="C703" s="37"/>
      <c r="D703" s="14">
        <v>1</v>
      </c>
      <c r="E703" s="21">
        <v>6.79</v>
      </c>
      <c r="F703" s="21">
        <f>MULTIPLY(D703, E703)</f>
      </c>
      <c r="G703" s="38"/>
      <c r="H703" s="38"/>
      <c r="I703" s="42"/>
      <c r="J703" s="44"/>
      <c r="K703" s="44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 t="s">
        <v>4480</v>
      </c>
      <c r="C704" s="37"/>
      <c r="D704" s="14">
        <v>1</v>
      </c>
      <c r="E704" s="21">
        <v>4.99</v>
      </c>
      <c r="F704" s="21">
        <f>MULTIPLY(D704, E704)</f>
      </c>
      <c r="G704" s="38"/>
      <c r="H704" s="38"/>
      <c r="I704" s="42"/>
      <c r="J704" s="44"/>
      <c r="K704" s="44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 t="s">
        <v>4481</v>
      </c>
      <c r="C705" s="37"/>
      <c r="D705" s="14">
        <v>1</v>
      </c>
      <c r="E705" s="21">
        <v>1.99</v>
      </c>
      <c r="F705" s="21">
        <f>MULTIPLY(D705, E705)</f>
      </c>
      <c r="G705" s="38"/>
      <c r="H705" s="38"/>
      <c r="I705" s="42"/>
      <c r="J705" s="44"/>
      <c r="K705" s="44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 t="s">
        <v>4482</v>
      </c>
      <c r="C706" s="37"/>
      <c r="D706" s="14">
        <v>1</v>
      </c>
      <c r="E706" s="38"/>
      <c r="F706" s="14">
        <f>MULTIPLY(D706, E706)</f>
      </c>
      <c r="G706" s="38"/>
      <c r="H706" s="38"/>
      <c r="I706" s="42"/>
      <c r="J706" s="44"/>
      <c r="K706" s="44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 t="s">
        <v>4483</v>
      </c>
      <c r="C707" s="37"/>
      <c r="D707" s="14">
        <v>1</v>
      </c>
      <c r="E707" s="21">
        <v>7.99</v>
      </c>
      <c r="F707" s="21">
        <f>MULTIPLY(D707, E707)</f>
      </c>
      <c r="G707" s="38"/>
      <c r="H707" s="38"/>
      <c r="I707" s="42"/>
      <c r="J707" s="44"/>
      <c r="K707" s="44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 t="s">
        <v>4484</v>
      </c>
      <c r="C708" s="37"/>
      <c r="D708" s="14">
        <v>1</v>
      </c>
      <c r="E708" s="21">
        <v>22.79</v>
      </c>
      <c r="F708" s="21">
        <f>MULTIPLY(D708, E708)</f>
      </c>
      <c r="G708" s="38"/>
      <c r="H708" s="38"/>
      <c r="I708" s="42"/>
      <c r="J708" s="44"/>
      <c r="K708" s="44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 t="s">
        <v>4485</v>
      </c>
      <c r="C709" s="37"/>
      <c r="D709" s="14">
        <v>1</v>
      </c>
      <c r="E709" s="21">
        <v>14.49</v>
      </c>
      <c r="F709" s="21">
        <f>MULTIPLY(D709, E709)</f>
      </c>
      <c r="G709" s="38"/>
      <c r="H709" s="38"/>
      <c r="I709" s="42"/>
      <c r="J709" s="44"/>
      <c r="K709" s="44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 t="s">
        <v>4486</v>
      </c>
      <c r="C710" s="37"/>
      <c r="D710" s="14">
        <v>3</v>
      </c>
      <c r="E710" s="21">
        <v>2.79</v>
      </c>
      <c r="F710" s="21">
        <f>MULTIPLY(D710, E710)</f>
      </c>
      <c r="G710" s="38"/>
      <c r="H710" s="38"/>
      <c r="I710" s="42"/>
      <c r="J710" s="44"/>
      <c r="K710" s="44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 t="s">
        <v>4487</v>
      </c>
      <c r="C711" s="37"/>
      <c r="D711" s="14">
        <v>5</v>
      </c>
      <c r="E711" s="21">
        <v>2.99</v>
      </c>
      <c r="F711" s="21">
        <f>MULTIPLY(D711, E711)</f>
      </c>
      <c r="G711" s="38"/>
      <c r="H711" s="38"/>
      <c r="I711" s="42"/>
      <c r="J711" s="44"/>
      <c r="K711" s="44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 t="s">
        <v>4488</v>
      </c>
      <c r="C712" s="37"/>
      <c r="D712" s="14">
        <v>2</v>
      </c>
      <c r="E712" s="21">
        <v>2.79</v>
      </c>
      <c r="F712" s="21">
        <f>MULTIPLY(D712, E712)</f>
      </c>
      <c r="G712" s="38"/>
      <c r="H712" s="38"/>
      <c r="I712" s="42"/>
      <c r="J712" s="44"/>
      <c r="K712" s="44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 t="s">
        <v>4489</v>
      </c>
      <c r="C713" s="37"/>
      <c r="D713" s="14">
        <v>1</v>
      </c>
      <c r="E713" s="21">
        <v>2.99</v>
      </c>
      <c r="F713" s="21">
        <f>MULTIPLY(D713, E713)</f>
      </c>
      <c r="G713" s="38"/>
      <c r="H713" s="38"/>
      <c r="I713" s="42"/>
      <c r="J713" s="44"/>
      <c r="K713" s="44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 t="s">
        <v>4490</v>
      </c>
      <c r="C714" s="37"/>
      <c r="D714" s="14">
        <v>1</v>
      </c>
      <c r="E714" s="21">
        <v>12.99</v>
      </c>
      <c r="F714" s="21">
        <f>MULTIPLY(D714, E714)</f>
      </c>
      <c r="G714" s="38"/>
      <c r="H714" s="38"/>
      <c r="I714" s="42"/>
      <c r="J714" s="44"/>
      <c r="K714" s="44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 t="s">
        <v>4491</v>
      </c>
      <c r="C715" s="37"/>
      <c r="D715" s="14">
        <v>1</v>
      </c>
      <c r="E715" s="21">
        <v>4.59</v>
      </c>
      <c r="F715" s="21">
        <f>MULTIPLY(D715, E715)</f>
      </c>
      <c r="G715" s="38"/>
      <c r="H715" s="21">
        <f>sum(F654:F715)</f>
      </c>
      <c r="I715" s="42"/>
      <c r="J715" s="44"/>
      <c r="K715" s="44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>
        <v>44180</v>
      </c>
      <c r="B716" s="52" t="s">
        <v>4492</v>
      </c>
      <c r="C716" s="37"/>
      <c r="D716" s="14">
        <v>19</v>
      </c>
      <c r="E716" s="21">
        <v>5.99</v>
      </c>
      <c r="F716" s="21">
        <f>MULTIPLY(D716, E716)</f>
      </c>
      <c r="G716" s="38"/>
      <c r="H716" s="38"/>
      <c r="I716" s="42"/>
      <c r="J716" s="44"/>
      <c r="K716" s="44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 t="s">
        <v>4493</v>
      </c>
      <c r="C717" s="37"/>
      <c r="D717" s="14">
        <v>13</v>
      </c>
      <c r="E717" s="21">
        <v>7.99</v>
      </c>
      <c r="F717" s="21">
        <f>MULTIPLY(11, E717)</f>
      </c>
      <c r="G717" s="61">
        <f>multiply(2, E717)</f>
      </c>
      <c r="H717" s="38"/>
      <c r="I717" s="42"/>
      <c r="J717" s="44"/>
      <c r="K717" s="44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 t="s">
        <v>4494</v>
      </c>
      <c r="C718" s="37"/>
      <c r="D718" s="14">
        <v>11</v>
      </c>
      <c r="E718" s="21">
        <v>5.99</v>
      </c>
      <c r="F718" s="21">
        <f>multiply(8, E718)</f>
      </c>
      <c r="G718" s="61">
        <f>multiply(E718, 3)</f>
      </c>
      <c r="H718" s="38"/>
      <c r="I718" s="42"/>
      <c r="J718" s="44"/>
      <c r="K718" s="44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 t="s">
        <v>4495</v>
      </c>
      <c r="C719" s="37"/>
      <c r="D719" s="14">
        <v>24</v>
      </c>
      <c r="E719" s="21">
        <v>5.99</v>
      </c>
      <c r="F719" s="21">
        <f>MULTIPLY(D719, E719)</f>
      </c>
      <c r="G719" s="38"/>
      <c r="H719" s="21">
        <f>sum(F716:G719)</f>
      </c>
      <c r="I719" s="42"/>
      <c r="J719" s="44"/>
      <c r="K719" s="44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>
        <v>44180</v>
      </c>
      <c r="B720" s="52" t="s">
        <v>4496</v>
      </c>
      <c r="C720" s="37"/>
      <c r="D720" s="14">
        <v>7</v>
      </c>
      <c r="E720" s="21">
        <v>3.99</v>
      </c>
      <c r="F720" s="21">
        <f>MULTIPLY(D720, E720)</f>
      </c>
      <c r="G720" s="38"/>
      <c r="H720" s="38"/>
      <c r="I720" s="42"/>
      <c r="J720" s="44"/>
      <c r="K720" s="44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 t="s">
        <v>4026</v>
      </c>
      <c r="C721" s="37"/>
      <c r="D721" s="14">
        <v>1</v>
      </c>
      <c r="E721" s="21">
        <v>2.59</v>
      </c>
      <c r="F721" s="21">
        <f>MULTIPLY(D721, E721)</f>
      </c>
      <c r="G721" s="38"/>
      <c r="H721" s="38"/>
      <c r="I721" s="42"/>
      <c r="J721" s="44"/>
      <c r="K721" s="44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 t="s">
        <v>4497</v>
      </c>
      <c r="C722" s="37"/>
      <c r="D722" s="14">
        <v>2</v>
      </c>
      <c r="E722" s="21">
        <v>1.49</v>
      </c>
      <c r="F722" s="21">
        <f>MULTIPLY(D722, E722)</f>
      </c>
      <c r="G722" s="38"/>
      <c r="H722" s="38"/>
      <c r="I722" s="42"/>
      <c r="J722" s="44"/>
      <c r="K722" s="44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 t="s">
        <v>4498</v>
      </c>
      <c r="C723" s="37"/>
      <c r="D723" s="14">
        <v>2</v>
      </c>
      <c r="E723" s="21">
        <v>3.79</v>
      </c>
      <c r="F723" s="21">
        <f>MULTIPLY(D723, E723)</f>
      </c>
      <c r="G723" s="38"/>
      <c r="H723" s="38"/>
      <c r="I723" s="42"/>
      <c r="J723" s="44"/>
      <c r="K723" s="44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 t="s">
        <v>4499</v>
      </c>
      <c r="C724" s="37"/>
      <c r="D724" s="14">
        <v>1</v>
      </c>
      <c r="E724" s="38"/>
      <c r="F724" s="14">
        <f>MULTIPLY(D724, E724)</f>
      </c>
      <c r="G724" s="38"/>
      <c r="H724" s="38"/>
      <c r="I724" s="42"/>
      <c r="J724" s="44"/>
      <c r="K724" s="44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 t="s">
        <v>4500</v>
      </c>
      <c r="C725" s="37"/>
      <c r="D725" s="14">
        <v>2</v>
      </c>
      <c r="E725" s="21">
        <v>2.29</v>
      </c>
      <c r="F725" s="21">
        <f>MULTIPLY(D725, E725)</f>
      </c>
      <c r="G725" s="38"/>
      <c r="H725" s="38"/>
      <c r="I725" s="42"/>
      <c r="J725" s="44"/>
      <c r="K725" s="44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 t="s">
        <v>4501</v>
      </c>
      <c r="C726" s="37"/>
      <c r="D726" s="14">
        <v>1</v>
      </c>
      <c r="E726" s="21">
        <v>4.79</v>
      </c>
      <c r="F726" s="21">
        <f>MULTIPLY(D726, E726)</f>
      </c>
      <c r="G726" s="38"/>
      <c r="H726" s="38"/>
      <c r="I726" s="42"/>
      <c r="J726" s="44"/>
      <c r="K726" s="44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 t="s">
        <v>4502</v>
      </c>
      <c r="C727" s="37"/>
      <c r="D727" s="14">
        <v>1</v>
      </c>
      <c r="E727" s="21">
        <v>1.49</v>
      </c>
      <c r="F727" s="21">
        <f>MULTIPLY(D727, E727)</f>
      </c>
      <c r="G727" s="38"/>
      <c r="H727" s="38"/>
      <c r="I727" s="42"/>
      <c r="J727" s="44"/>
      <c r="K727" s="44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 t="s">
        <v>4503</v>
      </c>
      <c r="C728" s="37"/>
      <c r="D728" s="14">
        <v>1</v>
      </c>
      <c r="E728" s="21">
        <v>8.99</v>
      </c>
      <c r="F728" s="21">
        <f>MULTIPLY(D728, E728)</f>
      </c>
      <c r="G728" s="38"/>
      <c r="H728" s="38"/>
      <c r="I728" s="42"/>
      <c r="J728" s="44"/>
      <c r="K728" s="44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 t="s">
        <v>4504</v>
      </c>
      <c r="C729" s="37" t="s">
        <v>4505</v>
      </c>
      <c r="D729" s="14">
        <v>1</v>
      </c>
      <c r="E729" s="21">
        <v>3.49</v>
      </c>
      <c r="F729" s="21">
        <f>MULTIPLY(D729, E729)</f>
      </c>
      <c r="G729" s="38"/>
      <c r="H729" s="38"/>
      <c r="I729" s="42"/>
      <c r="J729" s="44"/>
      <c r="K729" s="44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 t="s">
        <v>4506</v>
      </c>
      <c r="C730" s="37"/>
      <c r="D730" s="14">
        <v>1</v>
      </c>
      <c r="E730" s="21">
        <v>1.29</v>
      </c>
      <c r="F730" s="21">
        <f>MULTIPLY(D730, E730)</f>
      </c>
      <c r="G730" s="38"/>
      <c r="H730" s="38"/>
      <c r="I730" s="42"/>
      <c r="J730" s="44"/>
      <c r="K730" s="44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 t="s">
        <v>4507</v>
      </c>
      <c r="C731" s="37"/>
      <c r="D731" s="14">
        <v>1</v>
      </c>
      <c r="E731" s="21">
        <v>3.49</v>
      </c>
      <c r="F731" s="21">
        <f>MULTIPLY(D731, E731)</f>
      </c>
      <c r="G731" s="38"/>
      <c r="H731" s="38"/>
      <c r="I731" s="42"/>
      <c r="J731" s="44"/>
      <c r="K731" s="44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 t="s">
        <v>4508</v>
      </c>
      <c r="C732" s="37"/>
      <c r="D732" s="14">
        <v>1</v>
      </c>
      <c r="E732" s="21">
        <v>4.29</v>
      </c>
      <c r="F732" s="21">
        <f>MULTIPLY(D732, E732)</f>
      </c>
      <c r="G732" s="38"/>
      <c r="H732" s="38"/>
      <c r="I732" s="42"/>
      <c r="J732" s="44"/>
      <c r="K732" s="44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 t="s">
        <v>3376</v>
      </c>
      <c r="C733" s="37"/>
      <c r="D733" s="14">
        <v>1</v>
      </c>
      <c r="E733" s="21">
        <v>1.39</v>
      </c>
      <c r="F733" s="21">
        <f>MULTIPLY(D733, E733)</f>
      </c>
      <c r="G733" s="38"/>
      <c r="H733" s="38"/>
      <c r="I733" s="42"/>
      <c r="J733" s="44"/>
      <c r="K733" s="44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 t="s">
        <v>4509</v>
      </c>
      <c r="C734" s="37"/>
      <c r="D734" s="14">
        <v>1</v>
      </c>
      <c r="E734" s="21">
        <v>1.79</v>
      </c>
      <c r="F734" s="21">
        <f>MULTIPLY(D734, E734)</f>
      </c>
      <c r="G734" s="38"/>
      <c r="H734" s="38"/>
      <c r="I734" s="42"/>
      <c r="J734" s="44"/>
      <c r="K734" s="44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 t="s">
        <v>4510</v>
      </c>
      <c r="C735" s="37"/>
      <c r="D735" s="14">
        <v>1</v>
      </c>
      <c r="E735" s="21">
        <v>9.79</v>
      </c>
      <c r="F735" s="21">
        <f>MULTIPLY(D735, E735)</f>
      </c>
      <c r="G735" s="38"/>
      <c r="H735" s="38"/>
      <c r="I735" s="42"/>
      <c r="J735" s="44"/>
      <c r="K735" s="44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 t="s">
        <v>4511</v>
      </c>
      <c r="C736" s="37"/>
      <c r="D736" s="14">
        <v>1</v>
      </c>
      <c r="E736" s="21">
        <v>8.59</v>
      </c>
      <c r="F736" s="21">
        <f>MULTIPLY(D736, E736)</f>
      </c>
      <c r="G736" s="38"/>
      <c r="H736" s="38"/>
      <c r="I736" s="42"/>
      <c r="J736" s="44"/>
      <c r="K736" s="44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 t="s">
        <v>4512</v>
      </c>
      <c r="C737" s="37"/>
      <c r="D737" s="14">
        <v>1</v>
      </c>
      <c r="E737" s="21">
        <v>3.29</v>
      </c>
      <c r="F737" s="21">
        <f>MULTIPLY(D737, E737)</f>
      </c>
      <c r="G737" s="38"/>
      <c r="H737" s="38"/>
      <c r="I737" s="42"/>
      <c r="J737" s="44"/>
      <c r="K737" s="44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 t="s">
        <v>4513</v>
      </c>
      <c r="C738" s="37"/>
      <c r="D738" s="14">
        <v>1</v>
      </c>
      <c r="E738" s="21">
        <v>2.37</v>
      </c>
      <c r="F738" s="21">
        <f>MULTIPLY(D738, E738)</f>
      </c>
      <c r="G738" s="38"/>
      <c r="H738" s="38"/>
      <c r="I738" s="42"/>
      <c r="J738" s="44"/>
      <c r="K738" s="44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 t="s">
        <v>4514</v>
      </c>
      <c r="C739" s="37"/>
      <c r="D739" s="14">
        <v>1</v>
      </c>
      <c r="E739" s="21">
        <v>9.99</v>
      </c>
      <c r="F739" s="21">
        <f>MULTIPLY(D739, E739)</f>
      </c>
      <c r="G739" s="38"/>
      <c r="H739" s="38"/>
      <c r="I739" s="42"/>
      <c r="J739" s="44"/>
      <c r="K739" s="44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 t="s">
        <v>4515</v>
      </c>
      <c r="C740" s="37"/>
      <c r="D740" s="14">
        <v>1</v>
      </c>
      <c r="E740" s="21">
        <v>6.99</v>
      </c>
      <c r="F740" s="21">
        <f>MULTIPLY(D742, E742)</f>
      </c>
      <c r="G740" s="38"/>
      <c r="H740" s="38"/>
      <c r="I740" s="42"/>
      <c r="J740" s="44"/>
      <c r="K740" s="44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 t="s">
        <v>4516</v>
      </c>
      <c r="C741" s="37"/>
      <c r="D741" s="14">
        <v>1</v>
      </c>
      <c r="E741" s="38"/>
      <c r="F741" s="38"/>
      <c r="G741" s="38"/>
      <c r="H741" s="38"/>
      <c r="I741" s="42"/>
      <c r="J741" s="44"/>
      <c r="K741" s="44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 t="s">
        <v>4517</v>
      </c>
      <c r="C742" s="37"/>
      <c r="D742" s="14">
        <v>2</v>
      </c>
      <c r="E742" s="38"/>
      <c r="F742" s="38"/>
      <c r="G742" s="38"/>
      <c r="H742" s="38"/>
      <c r="I742" s="42"/>
      <c r="J742" s="44"/>
      <c r="K742" s="44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 t="s">
        <v>4518</v>
      </c>
      <c r="C743" s="37"/>
      <c r="D743" s="14">
        <v>2</v>
      </c>
      <c r="E743" s="38"/>
      <c r="F743" s="38"/>
      <c r="G743" s="38"/>
      <c r="H743" s="38"/>
      <c r="I743" s="42"/>
      <c r="J743" s="44"/>
      <c r="K743" s="44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 t="s">
        <v>4519</v>
      </c>
      <c r="C744" s="37" t="s">
        <v>4520</v>
      </c>
      <c r="D744" s="14">
        <v>1</v>
      </c>
      <c r="E744" s="21">
        <v>21.79</v>
      </c>
      <c r="F744" s="21">
        <f>MULTIPLY(D746, E746)</f>
      </c>
      <c r="G744" s="38"/>
      <c r="H744" s="38"/>
      <c r="I744" s="42"/>
      <c r="J744" s="44"/>
      <c r="K744" s="44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 t="s">
        <v>4521</v>
      </c>
      <c r="C745" s="37"/>
      <c r="D745" s="14">
        <v>6</v>
      </c>
      <c r="E745" s="21">
        <v>4.79</v>
      </c>
      <c r="F745" s="21">
        <f>MULTIPLY(D747, E747)</f>
      </c>
      <c r="G745" s="38"/>
      <c r="H745" s="38"/>
      <c r="I745" s="42"/>
      <c r="J745" s="44"/>
      <c r="K745" s="44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 t="s">
        <v>4522</v>
      </c>
      <c r="C746" s="37"/>
      <c r="D746" s="14">
        <v>1</v>
      </c>
      <c r="E746" s="21">
        <v>20.49</v>
      </c>
      <c r="F746" s="21">
        <f>MULTIPLY(D748, E748)</f>
      </c>
      <c r="G746" s="38"/>
      <c r="H746" s="38"/>
      <c r="I746" s="42"/>
      <c r="J746" s="44"/>
      <c r="K746" s="44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 t="s">
        <v>4523</v>
      </c>
      <c r="C747" s="37"/>
      <c r="D747" s="14">
        <v>1</v>
      </c>
      <c r="E747" s="21">
        <v>9.99</v>
      </c>
      <c r="F747" s="21">
        <f>MULTIPLY(D749, E749)</f>
      </c>
      <c r="G747" s="38"/>
      <c r="H747" s="38"/>
      <c r="I747" s="42"/>
      <c r="J747" s="44"/>
      <c r="K747" s="44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 t="s">
        <v>4524</v>
      </c>
      <c r="C748" s="37"/>
      <c r="D748" s="14">
        <v>1</v>
      </c>
      <c r="E748" s="21">
        <v>9.99</v>
      </c>
      <c r="F748" s="21">
        <f>MULTIPLY(D750, E750)</f>
      </c>
      <c r="G748" s="38"/>
      <c r="H748" s="38"/>
      <c r="I748" s="42"/>
      <c r="J748" s="44"/>
      <c r="K748" s="44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 t="s">
        <v>4525</v>
      </c>
      <c r="C749" s="37"/>
      <c r="D749" s="14">
        <v>1</v>
      </c>
      <c r="E749" s="21">
        <v>8.79</v>
      </c>
      <c r="F749" s="21">
        <f>MULTIPLY(D751, E751)</f>
      </c>
      <c r="G749" s="38"/>
      <c r="H749" s="38"/>
      <c r="I749" s="42"/>
      <c r="J749" s="44"/>
      <c r="K749" s="44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 t="s">
        <v>4526</v>
      </c>
      <c r="C750" s="37"/>
      <c r="D750" s="14">
        <v>1</v>
      </c>
      <c r="E750" s="21">
        <v>4.29</v>
      </c>
      <c r="F750" s="21">
        <f>MULTIPLY(D752, E752)</f>
      </c>
      <c r="G750" s="38"/>
      <c r="H750" s="38"/>
      <c r="I750" s="42"/>
      <c r="J750" s="44"/>
      <c r="K750" s="44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 t="s">
        <v>4527</v>
      </c>
      <c r="C751" s="37"/>
      <c r="D751" s="14">
        <v>1</v>
      </c>
      <c r="E751" s="21">
        <v>6.49</v>
      </c>
      <c r="F751" s="21">
        <f>MULTIPLY(D753, E753)</f>
      </c>
      <c r="G751" s="38"/>
      <c r="H751" s="38"/>
      <c r="I751" s="42"/>
      <c r="J751" s="44"/>
      <c r="K751" s="44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 t="s">
        <v>4528</v>
      </c>
      <c r="C752" s="37"/>
      <c r="D752" s="14">
        <v>1</v>
      </c>
      <c r="E752" s="21">
        <v>9.49</v>
      </c>
      <c r="F752" s="21">
        <f>MULTIPLY(D754, E754)</f>
      </c>
      <c r="G752" s="38"/>
      <c r="H752" s="38"/>
      <c r="I752" s="42"/>
      <c r="J752" s="44"/>
      <c r="K752" s="44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 t="s">
        <v>4529</v>
      </c>
      <c r="C753" s="37"/>
      <c r="D753" s="14">
        <v>1</v>
      </c>
      <c r="E753" s="21">
        <v>4.99</v>
      </c>
      <c r="F753" s="21">
        <f>MULTIPLY(D755, E755)</f>
      </c>
      <c r="G753" s="38"/>
      <c r="H753" s="21">
        <f>sum(F720:F753)</f>
      </c>
      <c r="I753" s="42"/>
      <c r="J753" s="44"/>
      <c r="K753" s="44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>
        <v>44152</v>
      </c>
      <c r="B754" s="52" t="s">
        <v>4530</v>
      </c>
      <c r="C754" s="37"/>
      <c r="D754" s="14">
        <v>4</v>
      </c>
      <c r="E754" s="21">
        <v>4.29</v>
      </c>
      <c r="F754" s="21">
        <f>MULTIPLY(D756, E756)</f>
      </c>
      <c r="G754" s="38"/>
      <c r="H754" s="38"/>
      <c r="I754" s="42"/>
      <c r="J754" s="44"/>
      <c r="K754" s="44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 t="s">
        <v>4531</v>
      </c>
      <c r="C755" s="37"/>
      <c r="D755" s="14">
        <v>1</v>
      </c>
      <c r="E755" s="21">
        <v>4.29</v>
      </c>
      <c r="F755" s="21">
        <f>MULTIPLY(D757, E757)</f>
      </c>
      <c r="G755" s="38"/>
      <c r="H755" s="38"/>
      <c r="I755" s="42"/>
      <c r="J755" s="44"/>
      <c r="K755" s="44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 t="s">
        <v>4532</v>
      </c>
      <c r="C756" s="37"/>
      <c r="D756" s="14">
        <v>1</v>
      </c>
      <c r="E756" s="21">
        <v>2.79</v>
      </c>
      <c r="F756" s="21">
        <f>MULTIPLY(D758, E758)</f>
      </c>
      <c r="G756" s="38"/>
      <c r="H756" s="38"/>
      <c r="I756" s="42"/>
      <c r="J756" s="44"/>
      <c r="K756" s="44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 t="s">
        <v>4533</v>
      </c>
      <c r="C757" s="37"/>
      <c r="D757" s="14">
        <v>1</v>
      </c>
      <c r="E757" s="38"/>
      <c r="F757" s="38"/>
      <c r="G757" s="38"/>
      <c r="H757" s="38"/>
      <c r="I757" s="42"/>
      <c r="J757" s="44"/>
      <c r="K757" s="44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 t="s">
        <v>4534</v>
      </c>
      <c r="C758" s="37"/>
      <c r="D758" s="14">
        <v>1</v>
      </c>
      <c r="E758" s="21">
        <v>3.19</v>
      </c>
      <c r="F758" s="21">
        <f>MULTIPLY(D760, E760)</f>
      </c>
      <c r="G758" s="38"/>
      <c r="H758" s="38"/>
      <c r="I758" s="42"/>
      <c r="J758" s="44"/>
      <c r="K758" s="44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 t="s">
        <v>4535</v>
      </c>
      <c r="C759" s="37"/>
      <c r="D759" s="14">
        <v>2</v>
      </c>
      <c r="E759" s="21">
        <v>3.89</v>
      </c>
      <c r="F759" s="21">
        <f>MULTIPLY(D761, E761)</f>
      </c>
      <c r="G759" s="38"/>
      <c r="H759" s="38"/>
      <c r="I759" s="42"/>
      <c r="J759" s="44"/>
      <c r="K759" s="44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 t="s">
        <v>4536</v>
      </c>
      <c r="C760" s="37"/>
      <c r="D760" s="14">
        <v>2</v>
      </c>
      <c r="E760" s="21">
        <v>6.29</v>
      </c>
      <c r="F760" s="21">
        <f>MULTIPLY(D762, E762)</f>
      </c>
      <c r="G760" s="38"/>
      <c r="H760" s="38"/>
      <c r="I760" s="42"/>
      <c r="J760" s="44"/>
      <c r="K760" s="44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 t="s">
        <v>4537</v>
      </c>
      <c r="C761" s="37"/>
      <c r="D761" s="14">
        <v>1</v>
      </c>
      <c r="E761" s="21"/>
      <c r="F761" s="38"/>
      <c r="G761" s="38"/>
      <c r="H761" s="38"/>
      <c r="I761" s="42"/>
      <c r="J761" s="44"/>
      <c r="K761" s="44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 t="s">
        <v>4538</v>
      </c>
      <c r="C762" s="37"/>
      <c r="D762" s="14">
        <v>1</v>
      </c>
      <c r="E762" s="21">
        <v>6.49</v>
      </c>
      <c r="F762" s="21">
        <f>MULTIPLY(D764, E764)</f>
      </c>
      <c r="G762" s="38"/>
      <c r="H762" s="38"/>
      <c r="I762" s="42"/>
      <c r="J762" s="44"/>
      <c r="K762" s="44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 t="s">
        <v>4539</v>
      </c>
      <c r="C763" s="37"/>
      <c r="D763" s="14">
        <v>1</v>
      </c>
      <c r="E763" s="21">
        <v>7.29</v>
      </c>
      <c r="F763" s="21">
        <f>MULTIPLY(D765, E765)</f>
      </c>
      <c r="G763" s="38"/>
      <c r="H763" s="38"/>
      <c r="I763" s="42"/>
      <c r="J763" s="44"/>
      <c r="K763" s="44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 t="s">
        <v>4540</v>
      </c>
      <c r="C764" s="37"/>
      <c r="D764" s="14">
        <v>2</v>
      </c>
      <c r="E764" s="21">
        <v>3.79</v>
      </c>
      <c r="F764" s="21">
        <f>MULTIPLY(D766, E766)</f>
      </c>
      <c r="G764" s="38"/>
      <c r="H764" s="38"/>
      <c r="I764" s="42"/>
      <c r="J764" s="44"/>
      <c r="K764" s="44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 t="s">
        <v>4541</v>
      </c>
      <c r="C765" s="37"/>
      <c r="D765" s="14">
        <v>3</v>
      </c>
      <c r="E765" s="21">
        <v>5.29</v>
      </c>
      <c r="F765" s="21">
        <f>MULTIPLY(D767, E767)</f>
      </c>
      <c r="G765" s="38"/>
      <c r="H765" s="38"/>
      <c r="I765" s="42"/>
      <c r="J765" s="44"/>
      <c r="K765" s="44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 t="s">
        <v>4542</v>
      </c>
      <c r="C766" s="37"/>
      <c r="D766" s="14">
        <v>1</v>
      </c>
      <c r="E766" s="21">
        <v>7.29</v>
      </c>
      <c r="F766" s="21">
        <f>MULTIPLY(D768, E768)</f>
      </c>
      <c r="G766" s="38"/>
      <c r="H766" s="21">
        <f>sum(F754:F766)</f>
      </c>
      <c r="I766" s="42"/>
      <c r="J766" s="44"/>
      <c r="K766" s="44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>
        <v>44154</v>
      </c>
      <c r="B767" s="52" t="s">
        <v>4543</v>
      </c>
      <c r="C767" s="37"/>
      <c r="D767" s="14">
        <v>27</v>
      </c>
      <c r="E767" s="21">
        <v>2.89</v>
      </c>
      <c r="F767" s="21">
        <f>MULTIPLY(D769, E769)</f>
      </c>
      <c r="G767" s="38"/>
      <c r="H767" s="38"/>
      <c r="I767" s="42"/>
      <c r="J767" s="44"/>
      <c r="K767" s="44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 t="s">
        <v>4544</v>
      </c>
      <c r="C768" s="37"/>
      <c r="D768" s="14">
        <v>1</v>
      </c>
      <c r="E768" s="21">
        <v>16.99</v>
      </c>
      <c r="F768" s="21">
        <f>MULTIPLY(D770, E770)</f>
      </c>
      <c r="G768" s="38"/>
      <c r="H768" s="38"/>
      <c r="I768" s="42"/>
      <c r="J768" s="44"/>
      <c r="K768" s="44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 t="s">
        <v>4545</v>
      </c>
      <c r="C769" s="37"/>
      <c r="D769" s="14">
        <v>1</v>
      </c>
      <c r="E769" s="38"/>
      <c r="F769" s="38"/>
      <c r="G769" s="38"/>
      <c r="H769" s="38"/>
      <c r="I769" s="42"/>
      <c r="J769" s="44"/>
      <c r="K769" s="44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 t="s">
        <v>4546</v>
      </c>
      <c r="C770" s="37"/>
      <c r="D770" s="14">
        <v>2</v>
      </c>
      <c r="E770" s="21">
        <v>24.99</v>
      </c>
      <c r="F770" s="21">
        <f>MULTIPLY(D772, E772)</f>
      </c>
      <c r="G770" s="38"/>
      <c r="H770" s="38"/>
      <c r="I770" s="42"/>
      <c r="J770" s="44"/>
      <c r="K770" s="44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 t="s">
        <v>4547</v>
      </c>
      <c r="C771" s="37"/>
      <c r="D771" s="14">
        <v>1</v>
      </c>
      <c r="E771" s="21">
        <v>24.99</v>
      </c>
      <c r="F771" s="21">
        <f>MULTIPLY(D773, E773)</f>
      </c>
      <c r="G771" s="38"/>
      <c r="H771" s="21">
        <f>sum(F767:F771)</f>
      </c>
      <c r="I771" s="42"/>
      <c r="J771" s="44"/>
      <c r="K771" s="44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>
        <v>44155</v>
      </c>
      <c r="B772" s="52" t="s">
        <v>4548</v>
      </c>
      <c r="C772" s="37"/>
      <c r="D772" s="14">
        <v>19</v>
      </c>
      <c r="E772" s="21">
        <v>4.29</v>
      </c>
      <c r="F772" s="21">
        <f>MULTIPLY(D774, E774)</f>
      </c>
      <c r="G772" s="38"/>
      <c r="H772" s="38"/>
      <c r="I772" s="42"/>
      <c r="J772" s="44"/>
      <c r="K772" s="44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 t="s">
        <v>4549</v>
      </c>
      <c r="C773" s="37"/>
      <c r="D773" s="14">
        <v>8</v>
      </c>
      <c r="E773" s="21">
        <v>4.29</v>
      </c>
      <c r="F773" s="21">
        <f>MULTIPLY(D775, E775)</f>
      </c>
      <c r="G773" s="38"/>
      <c r="H773" s="38"/>
      <c r="I773" s="42"/>
      <c r="J773" s="44"/>
      <c r="K773" s="44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 t="s">
        <v>4550</v>
      </c>
      <c r="C774" s="37"/>
      <c r="D774" s="14">
        <v>25</v>
      </c>
      <c r="E774" s="21">
        <v>4.29</v>
      </c>
      <c r="F774" s="21">
        <f>MULTIPLY(D776, E776)</f>
      </c>
      <c r="G774" s="38"/>
      <c r="H774" s="38"/>
      <c r="I774" s="42"/>
      <c r="J774" s="44"/>
      <c r="K774" s="44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 t="s">
        <v>4551</v>
      </c>
      <c r="C775" s="37"/>
      <c r="D775" s="14">
        <v>2</v>
      </c>
      <c r="E775" s="38"/>
      <c r="F775" s="38"/>
      <c r="G775" s="38"/>
      <c r="H775" s="38"/>
      <c r="I775" s="42"/>
      <c r="J775" s="44"/>
      <c r="K775" s="44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 t="s">
        <v>4552</v>
      </c>
      <c r="C776" s="37"/>
      <c r="D776" s="14">
        <v>1</v>
      </c>
      <c r="E776" s="21">
        <v>1.99</v>
      </c>
      <c r="F776" s="21">
        <f>MULTIPLY(D778, E778)</f>
      </c>
      <c r="G776" s="38"/>
      <c r="H776" s="38"/>
      <c r="I776" s="42"/>
      <c r="J776" s="44"/>
      <c r="K776" s="44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 t="s">
        <v>4553</v>
      </c>
      <c r="C777" s="37"/>
      <c r="D777" s="14">
        <v>1</v>
      </c>
      <c r="E777" s="21">
        <v>1.99</v>
      </c>
      <c r="F777" s="21">
        <f>MULTIPLY(D779, E779)</f>
      </c>
      <c r="G777" s="38"/>
      <c r="H777" s="21">
        <f>sum(F772:F777)</f>
      </c>
      <c r="I777" s="42"/>
      <c r="J777" s="44"/>
      <c r="K777" s="44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>
        <v>44159</v>
      </c>
      <c r="B778" s="52" t="s">
        <v>4554</v>
      </c>
      <c r="C778" s="37"/>
      <c r="D778" s="14">
        <v>17</v>
      </c>
      <c r="E778" s="55">
        <v>30</v>
      </c>
      <c r="F778" s="55">
        <f>MULTIPLY(D780, E780)</f>
      </c>
      <c r="G778" s="38"/>
      <c r="H778" s="38"/>
      <c r="I778" s="42"/>
      <c r="J778" s="44"/>
      <c r="K778" s="44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 t="s">
        <v>4555</v>
      </c>
      <c r="C779" s="37"/>
      <c r="D779" s="14">
        <v>8</v>
      </c>
      <c r="E779" s="38"/>
      <c r="F779" s="38"/>
      <c r="G779" s="38"/>
      <c r="H779" s="38"/>
      <c r="I779" s="42"/>
      <c r="J779" s="44"/>
      <c r="K779" s="44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 t="s">
        <v>4556</v>
      </c>
      <c r="C780" s="37"/>
      <c r="D780" s="14">
        <v>2</v>
      </c>
      <c r="E780" s="38"/>
      <c r="F780" s="38"/>
      <c r="G780" s="38"/>
      <c r="H780" s="38"/>
      <c r="I780" s="42"/>
      <c r="J780" s="44"/>
      <c r="K780" s="44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 t="s">
        <v>4557</v>
      </c>
      <c r="C781" s="37"/>
      <c r="D781" s="14">
        <v>1</v>
      </c>
      <c r="E781" s="21">
        <v>14.99</v>
      </c>
      <c r="F781" s="21">
        <f>MULTIPLY(D783, E783)</f>
      </c>
      <c r="G781" s="38"/>
      <c r="H781" s="38"/>
      <c r="I781" s="42"/>
      <c r="J781" s="44"/>
      <c r="K781" s="44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 t="s">
        <v>4558</v>
      </c>
      <c r="C782" s="37"/>
      <c r="D782" s="14">
        <v>1</v>
      </c>
      <c r="E782" s="21">
        <v>25.79</v>
      </c>
      <c r="F782" s="21">
        <f>MULTIPLY(D784, E784)</f>
      </c>
      <c r="G782" s="38"/>
      <c r="H782" s="38"/>
      <c r="I782" s="42"/>
      <c r="J782" s="44"/>
      <c r="K782" s="44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 t="s">
        <v>4559</v>
      </c>
      <c r="C783" s="37"/>
      <c r="D783" s="14">
        <v>1</v>
      </c>
      <c r="E783" s="21">
        <v>3.49</v>
      </c>
      <c r="F783" s="21">
        <f>MULTIPLY(D785, E785)</f>
      </c>
      <c r="G783" s="38"/>
      <c r="H783" s="38"/>
      <c r="I783" s="42"/>
      <c r="J783" s="44"/>
      <c r="K783" s="44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 t="s">
        <v>4560</v>
      </c>
      <c r="C784" s="37"/>
      <c r="D784" s="14">
        <v>2</v>
      </c>
      <c r="E784" s="38"/>
      <c r="F784" s="38"/>
      <c r="G784" s="38"/>
      <c r="H784" s="38"/>
      <c r="I784" s="42"/>
      <c r="J784" s="44"/>
      <c r="K784" s="44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 t="s">
        <v>3844</v>
      </c>
      <c r="C785" s="37"/>
      <c r="D785" s="14">
        <v>3</v>
      </c>
      <c r="E785" s="21">
        <v>5.79</v>
      </c>
      <c r="F785" s="21">
        <f>MULTIPLY(D787, E787)</f>
      </c>
      <c r="G785" s="38"/>
      <c r="H785" s="38"/>
      <c r="I785" s="42"/>
      <c r="J785" s="44"/>
      <c r="K785" s="44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 t="s">
        <v>4561</v>
      </c>
      <c r="C786" s="37"/>
      <c r="D786" s="14">
        <v>38</v>
      </c>
      <c r="E786" s="21">
        <v>2</v>
      </c>
      <c r="F786" s="21">
        <f>MULTIPLY(D788, E788)</f>
      </c>
      <c r="G786" s="38"/>
      <c r="H786" s="38"/>
      <c r="I786" s="42"/>
      <c r="J786" s="44"/>
      <c r="K786" s="44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 t="s">
        <v>4562</v>
      </c>
      <c r="C787" s="37"/>
      <c r="D787" s="14">
        <v>3</v>
      </c>
      <c r="E787" s="21">
        <v>4.19</v>
      </c>
      <c r="F787" s="21">
        <f>MULTIPLY(D789, E789)</f>
      </c>
      <c r="G787" s="38"/>
      <c r="H787" s="38"/>
      <c r="I787" s="42"/>
      <c r="J787" s="44"/>
      <c r="K787" s="44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 t="s">
        <v>4563</v>
      </c>
      <c r="C788" s="37"/>
      <c r="D788" s="14">
        <v>1</v>
      </c>
      <c r="E788" s="21">
        <v>5.49</v>
      </c>
      <c r="F788" s="21">
        <f>MULTIPLY(D790, E790)</f>
      </c>
      <c r="G788" s="38"/>
      <c r="H788" s="38"/>
      <c r="I788" s="42"/>
      <c r="J788" s="44"/>
      <c r="K788" s="44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 t="s">
        <v>4564</v>
      </c>
      <c r="C789" s="37"/>
      <c r="D789" s="14">
        <v>3</v>
      </c>
      <c r="E789" s="38"/>
      <c r="F789" s="38"/>
      <c r="G789" s="38"/>
      <c r="H789" s="38"/>
      <c r="I789" s="42"/>
      <c r="J789" s="44"/>
      <c r="K789" s="44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 t="s">
        <v>4565</v>
      </c>
      <c r="C790" s="37"/>
      <c r="D790" s="14">
        <v>4</v>
      </c>
      <c r="E790" s="38"/>
      <c r="F790" s="38"/>
      <c r="G790" s="38"/>
      <c r="H790" s="38"/>
      <c r="I790" s="42"/>
      <c r="J790" s="44"/>
      <c r="K790" s="44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 t="s">
        <v>4566</v>
      </c>
      <c r="C791" s="37"/>
      <c r="D791" s="14">
        <v>11</v>
      </c>
      <c r="E791" s="21">
        <v>12.99</v>
      </c>
      <c r="F791" s="21">
        <f>MULTIPLY(D793, E793)</f>
      </c>
      <c r="G791" s="38"/>
      <c r="H791" s="38"/>
      <c r="I791" s="42"/>
      <c r="J791" s="44"/>
      <c r="K791" s="44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 t="s">
        <v>4567</v>
      </c>
      <c r="C792" s="37"/>
      <c r="D792" s="14">
        <v>2</v>
      </c>
      <c r="E792" s="21">
        <v>6.99</v>
      </c>
      <c r="F792" s="21">
        <f>MULTIPLY(D794, E794)</f>
      </c>
      <c r="G792" s="38"/>
      <c r="H792" s="38"/>
      <c r="I792" s="42"/>
      <c r="J792" s="44"/>
      <c r="K792" s="44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 t="s">
        <v>4568</v>
      </c>
      <c r="C793" s="37"/>
      <c r="D793" s="39">
        <v>1.8</v>
      </c>
      <c r="E793" s="21">
        <v>86.36</v>
      </c>
      <c r="F793" s="21">
        <f>MULTIPLY(D795, E795)</f>
      </c>
      <c r="G793" s="38"/>
      <c r="H793" s="38"/>
      <c r="I793" s="42"/>
      <c r="J793" s="44"/>
      <c r="K793" s="44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 t="s">
        <v>4569</v>
      </c>
      <c r="C794" s="37"/>
      <c r="D794" s="14">
        <v>15</v>
      </c>
      <c r="E794" s="21">
        <v>2.22</v>
      </c>
      <c r="F794" s="21">
        <f>MULTIPLY(D796, E796)</f>
      </c>
      <c r="G794" s="38"/>
      <c r="H794" s="38"/>
      <c r="I794" s="42"/>
      <c r="J794" s="44"/>
      <c r="K794" s="44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 t="s">
        <v>4570</v>
      </c>
      <c r="C795" s="37"/>
      <c r="D795" s="39">
        <v>7.5</v>
      </c>
      <c r="E795" s="21">
        <v>1.77</v>
      </c>
      <c r="F795" s="21">
        <f>MULTIPLY(D797, E797)</f>
      </c>
      <c r="G795" s="38"/>
      <c r="H795" s="38"/>
      <c r="I795" s="42"/>
      <c r="J795" s="44"/>
      <c r="K795" s="44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 t="s">
        <v>4571</v>
      </c>
      <c r="C796" s="37"/>
      <c r="D796" s="39">
        <v>6.5</v>
      </c>
      <c r="E796" s="21">
        <v>1.77</v>
      </c>
      <c r="F796" s="21">
        <f>MULTIPLY(D798, E798)</f>
      </c>
      <c r="G796" s="38"/>
      <c r="H796" s="38"/>
      <c r="I796" s="42"/>
      <c r="J796" s="44"/>
      <c r="K796" s="44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 t="s">
        <v>4572</v>
      </c>
      <c r="C797" s="37"/>
      <c r="D797" s="39">
        <v>2.04</v>
      </c>
      <c r="E797" s="21">
        <v>18.24</v>
      </c>
      <c r="F797" s="21">
        <f>MULTIPLY(D799, E799)</f>
      </c>
      <c r="G797" s="38"/>
      <c r="H797" s="38"/>
      <c r="I797" s="42"/>
      <c r="J797" s="44"/>
      <c r="K797" s="44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78"/>
    </row>
    <row x14ac:dyDescent="0.25" r="798" customHeight="1" ht="17.25">
      <c r="A798" s="41"/>
      <c r="B798" s="52" t="s">
        <v>4573</v>
      </c>
      <c r="C798" s="37"/>
      <c r="D798" s="72">
        <v>0.27</v>
      </c>
      <c r="E798" s="21">
        <v>47.06</v>
      </c>
      <c r="F798" s="21">
        <f>MULTIPLY(D800, E800)</f>
      </c>
      <c r="G798" s="38"/>
      <c r="H798" s="38"/>
      <c r="I798" s="42"/>
      <c r="J798" s="44"/>
      <c r="K798" s="44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 t="s">
        <v>4574</v>
      </c>
      <c r="C799" s="37"/>
      <c r="D799" s="39">
        <v>0.12</v>
      </c>
      <c r="E799" s="21">
        <v>17.46</v>
      </c>
      <c r="F799" s="21">
        <f>MULTIPLY(D801, E801)</f>
      </c>
      <c r="G799" s="38"/>
      <c r="H799" s="38"/>
      <c r="I799" s="42"/>
      <c r="J799" s="44"/>
      <c r="K799" s="44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 t="s">
        <v>4575</v>
      </c>
      <c r="C800" s="37"/>
      <c r="D800" s="39">
        <v>0.65</v>
      </c>
      <c r="E800" s="21">
        <v>18.24</v>
      </c>
      <c r="F800" s="21">
        <f>MULTIPLY(D802, E802)</f>
      </c>
      <c r="G800" s="38"/>
      <c r="H800" s="38"/>
      <c r="I800" s="42"/>
      <c r="J800" s="44"/>
      <c r="K800" s="44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 t="s">
        <v>4576</v>
      </c>
      <c r="C801" s="37"/>
      <c r="D801" s="39">
        <v>0.9</v>
      </c>
      <c r="E801" s="21">
        <v>12.4</v>
      </c>
      <c r="F801" s="21">
        <f>MULTIPLY(D803, E803)</f>
      </c>
      <c r="G801" s="38"/>
      <c r="H801" s="38"/>
      <c r="I801" s="42"/>
      <c r="J801" s="44"/>
      <c r="K801" s="44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 t="s">
        <v>4577</v>
      </c>
      <c r="C802" s="37"/>
      <c r="D802" s="39">
        <v>0.7</v>
      </c>
      <c r="E802" s="21">
        <v>36</v>
      </c>
      <c r="F802" s="21">
        <f>MULTIPLY(D804, E804)</f>
      </c>
      <c r="G802" s="38"/>
      <c r="H802" s="55">
        <f>sum(F778:G802)</f>
      </c>
      <c r="I802" s="42"/>
      <c r="J802" s="44"/>
      <c r="K802" s="44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>
        <v>44165</v>
      </c>
      <c r="B803" s="52" t="s">
        <v>4578</v>
      </c>
      <c r="C803" s="37" t="s">
        <v>404</v>
      </c>
      <c r="D803" s="14">
        <v>20</v>
      </c>
      <c r="E803" s="21">
        <v>5.49</v>
      </c>
      <c r="F803" s="21">
        <f>MULTIPLY(D805, E805)</f>
      </c>
      <c r="G803" s="38"/>
      <c r="H803" s="38"/>
      <c r="I803" s="42"/>
      <c r="J803" s="44"/>
      <c r="K803" s="44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 t="s">
        <v>4579</v>
      </c>
      <c r="C804" s="37"/>
      <c r="D804" s="14">
        <v>11</v>
      </c>
      <c r="E804" s="21">
        <v>6.09</v>
      </c>
      <c r="F804" s="21">
        <f>MULTIPLY(D806, E806)</f>
      </c>
      <c r="G804" s="38"/>
      <c r="H804" s="38"/>
      <c r="I804" s="42"/>
      <c r="J804" s="44"/>
      <c r="K804" s="44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 t="s">
        <v>4580</v>
      </c>
      <c r="C805" s="37"/>
      <c r="D805" s="14">
        <v>1</v>
      </c>
      <c r="E805" s="21">
        <v>4.29</v>
      </c>
      <c r="F805" s="21">
        <f>MULTIPLY(D807, E807)</f>
      </c>
      <c r="G805" s="38"/>
      <c r="H805" s="38"/>
      <c r="I805" s="42"/>
      <c r="J805" s="44"/>
      <c r="K805" s="44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 t="s">
        <v>4581</v>
      </c>
      <c r="C806" s="37"/>
      <c r="D806" s="14">
        <v>1</v>
      </c>
      <c r="E806" s="21">
        <v>5.99</v>
      </c>
      <c r="F806" s="21">
        <f>MULTIPLY(D808, E808)</f>
      </c>
      <c r="G806" s="38"/>
      <c r="H806" s="38"/>
      <c r="I806" s="42"/>
      <c r="J806" s="44"/>
      <c r="K806" s="44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 t="s">
        <v>4582</v>
      </c>
      <c r="C807" s="37"/>
      <c r="D807" s="14">
        <v>1</v>
      </c>
      <c r="E807" s="21">
        <v>28.99</v>
      </c>
      <c r="F807" s="21">
        <f>MULTIPLY(D809, E809)</f>
      </c>
      <c r="G807" s="38"/>
      <c r="H807" s="38"/>
      <c r="I807" s="42"/>
      <c r="J807" s="44"/>
      <c r="K807" s="44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 t="s">
        <v>4583</v>
      </c>
      <c r="C808" s="37"/>
      <c r="D808" s="14">
        <v>1</v>
      </c>
      <c r="E808" s="21">
        <v>4.99</v>
      </c>
      <c r="F808" s="21">
        <f>MULTIPLY(D810, E810)</f>
      </c>
      <c r="G808" s="38"/>
      <c r="H808" s="38"/>
      <c r="I808" s="42"/>
      <c r="J808" s="44"/>
      <c r="K808" s="44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 t="s">
        <v>4584</v>
      </c>
      <c r="C809" s="37"/>
      <c r="D809" s="14">
        <v>1</v>
      </c>
      <c r="E809" s="38"/>
      <c r="F809" s="38"/>
      <c r="G809" s="38"/>
      <c r="H809" s="38"/>
      <c r="I809" s="42"/>
      <c r="J809" s="44"/>
      <c r="K809" s="44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 t="s">
        <v>4585</v>
      </c>
      <c r="C810" s="37"/>
      <c r="D810" s="14">
        <v>1</v>
      </c>
      <c r="E810" s="38"/>
      <c r="F810" s="38"/>
      <c r="G810" s="38"/>
      <c r="H810" s="38"/>
      <c r="I810" s="42"/>
      <c r="J810" s="44"/>
      <c r="K810" s="44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 t="s">
        <v>4586</v>
      </c>
      <c r="C811" s="37"/>
      <c r="D811" s="14">
        <v>1</v>
      </c>
      <c r="E811" s="38"/>
      <c r="F811" s="38"/>
      <c r="G811" s="38"/>
      <c r="H811" s="38"/>
      <c r="I811" s="42"/>
      <c r="J811" s="44"/>
      <c r="K811" s="44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 t="s">
        <v>4587</v>
      </c>
      <c r="C812" s="37"/>
      <c r="D812" s="14">
        <v>1</v>
      </c>
      <c r="E812" s="38"/>
      <c r="F812" s="38"/>
      <c r="G812" s="38"/>
      <c r="H812" s="38"/>
      <c r="I812" s="42"/>
      <c r="J812" s="44"/>
      <c r="K812" s="44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 t="s">
        <v>4588</v>
      </c>
      <c r="C813" s="37"/>
      <c r="D813" s="14">
        <v>1</v>
      </c>
      <c r="E813" s="21">
        <v>2.99</v>
      </c>
      <c r="F813" s="21">
        <f>MULTIPLY(D815, E815)</f>
      </c>
      <c r="G813" s="38"/>
      <c r="H813" s="38"/>
      <c r="I813" s="42"/>
      <c r="J813" s="44"/>
      <c r="K813" s="44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 t="s">
        <v>4589</v>
      </c>
      <c r="C814" s="37"/>
      <c r="D814" s="14">
        <v>2</v>
      </c>
      <c r="E814" s="21">
        <v>8.4</v>
      </c>
      <c r="F814" s="21">
        <f>MULTIPLY(D816, E816)</f>
      </c>
      <c r="G814" s="38"/>
      <c r="H814" s="38"/>
      <c r="I814" s="42"/>
      <c r="J814" s="44"/>
      <c r="K814" s="44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 t="s">
        <v>4590</v>
      </c>
      <c r="C815" s="37" t="s">
        <v>4591</v>
      </c>
      <c r="D815" s="14">
        <v>1</v>
      </c>
      <c r="E815" s="21">
        <v>19.99</v>
      </c>
      <c r="F815" s="21">
        <f>MULTIPLY(D817, E817)</f>
      </c>
      <c r="G815" s="38"/>
      <c r="H815" s="38"/>
      <c r="I815" s="42"/>
      <c r="J815" s="44"/>
      <c r="K815" s="44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 t="s">
        <v>4592</v>
      </c>
      <c r="C816" s="37" t="s">
        <v>4593</v>
      </c>
      <c r="D816" s="14">
        <v>1</v>
      </c>
      <c r="E816" s="21">
        <v>42</v>
      </c>
      <c r="F816" s="21">
        <f>MULTIPLY(D818, E818)</f>
      </c>
      <c r="G816" s="38"/>
      <c r="H816" s="38"/>
      <c r="I816" s="42"/>
      <c r="J816" s="44"/>
      <c r="K816" s="44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 t="s">
        <v>4594</v>
      </c>
      <c r="C817" s="37" t="s">
        <v>4593</v>
      </c>
      <c r="D817" s="14">
        <v>1</v>
      </c>
      <c r="E817" s="21">
        <v>31</v>
      </c>
      <c r="F817" s="21">
        <f>MULTIPLY(D819, E819)</f>
      </c>
      <c r="G817" s="38"/>
      <c r="H817" s="38"/>
      <c r="I817" s="42"/>
      <c r="J817" s="44"/>
      <c r="K817" s="44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 t="s">
        <v>4595</v>
      </c>
      <c r="C818" s="37" t="s">
        <v>4593</v>
      </c>
      <c r="D818" s="14">
        <v>1</v>
      </c>
      <c r="E818" s="21">
        <v>31</v>
      </c>
      <c r="F818" s="21">
        <f>MULTIPLY(D820, E820)</f>
      </c>
      <c r="G818" s="38"/>
      <c r="H818" s="21">
        <f>sum(F803:F818)</f>
      </c>
      <c r="I818" s="42"/>
      <c r="J818" s="44"/>
      <c r="K818" s="44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>
        <v>44171</v>
      </c>
      <c r="B819" s="52" t="s">
        <v>4596</v>
      </c>
      <c r="C819" s="37"/>
      <c r="D819" s="14">
        <v>47</v>
      </c>
      <c r="E819" s="21">
        <v>1.49</v>
      </c>
      <c r="F819" s="21">
        <f>MULTIPLY(D821, E821)</f>
      </c>
      <c r="G819" s="38"/>
      <c r="H819" s="38"/>
      <c r="I819" s="42"/>
      <c r="J819" s="44"/>
      <c r="K819" s="44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 t="s">
        <v>4597</v>
      </c>
      <c r="C820" s="37"/>
      <c r="D820" s="14">
        <v>12</v>
      </c>
      <c r="E820" s="21">
        <v>3.99</v>
      </c>
      <c r="F820" s="21">
        <f>MULTIPLY(D822, E822)</f>
      </c>
      <c r="G820" s="38"/>
      <c r="H820" s="38"/>
      <c r="I820" s="42"/>
      <c r="J820" s="44"/>
      <c r="K820" s="44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 t="s">
        <v>4598</v>
      </c>
      <c r="C821" s="37"/>
      <c r="D821" s="14">
        <v>11</v>
      </c>
      <c r="E821" s="21">
        <v>1</v>
      </c>
      <c r="F821" s="21">
        <f>MULTIPLY(D823, E823)</f>
      </c>
      <c r="G821" s="38"/>
      <c r="H821" s="38"/>
      <c r="I821" s="42"/>
      <c r="J821" s="44"/>
      <c r="K821" s="44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 t="s">
        <v>4599</v>
      </c>
      <c r="C822" s="37"/>
      <c r="D822" s="14">
        <v>72</v>
      </c>
      <c r="E822" s="21">
        <v>1.49</v>
      </c>
      <c r="F822" s="21">
        <f>MULTIPLY(D824, E824)</f>
      </c>
      <c r="G822" s="38"/>
      <c r="H822" s="38"/>
      <c r="I822" s="42"/>
      <c r="J822" s="44"/>
      <c r="K822" s="44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 t="s">
        <v>3262</v>
      </c>
      <c r="C823" s="37"/>
      <c r="D823" s="14">
        <v>36</v>
      </c>
      <c r="E823" s="21">
        <v>1.49</v>
      </c>
      <c r="F823" s="21">
        <f>MULTIPLY(D825, E825)</f>
      </c>
      <c r="G823" s="38"/>
      <c r="H823" s="38"/>
      <c r="I823" s="42"/>
      <c r="J823" s="44"/>
      <c r="K823" s="44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 t="s">
        <v>4600</v>
      </c>
      <c r="C824" s="37"/>
      <c r="D824" s="14">
        <v>17</v>
      </c>
      <c r="E824" s="21">
        <v>2.19</v>
      </c>
      <c r="F824" s="21">
        <f>MULTIPLY(D826, E826)</f>
      </c>
      <c r="G824" s="38"/>
      <c r="H824" s="38"/>
      <c r="I824" s="42"/>
      <c r="J824" s="44"/>
      <c r="K824" s="44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 t="s">
        <v>4601</v>
      </c>
      <c r="C825" s="37"/>
      <c r="D825" s="14">
        <v>18</v>
      </c>
      <c r="E825" s="21">
        <v>1.49</v>
      </c>
      <c r="F825" s="21">
        <f>MULTIPLY(D827, E827)</f>
      </c>
      <c r="G825" s="38"/>
      <c r="H825" s="38"/>
      <c r="I825" s="42"/>
      <c r="J825" s="44"/>
      <c r="K825" s="44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 t="s">
        <v>4602</v>
      </c>
      <c r="C826" s="37"/>
      <c r="D826" s="14">
        <v>16</v>
      </c>
      <c r="E826" s="21">
        <v>2.19</v>
      </c>
      <c r="F826" s="21">
        <f>MULTIPLY(D828, E828)</f>
      </c>
      <c r="G826" s="38"/>
      <c r="H826" s="38"/>
      <c r="I826" s="42"/>
      <c r="J826" s="44"/>
      <c r="K826" s="44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 t="s">
        <v>4603</v>
      </c>
      <c r="C827" s="37"/>
      <c r="D827" s="14">
        <v>24</v>
      </c>
      <c r="E827" s="21">
        <v>2.19</v>
      </c>
      <c r="F827" s="21">
        <f>MULTIPLY(D829, E829)</f>
      </c>
      <c r="G827" s="38"/>
      <c r="H827" s="38"/>
      <c r="I827" s="42"/>
      <c r="J827" s="44"/>
      <c r="K827" s="44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 t="s">
        <v>4604</v>
      </c>
      <c r="C828" s="37"/>
      <c r="D828" s="14">
        <v>22</v>
      </c>
      <c r="E828" s="21">
        <v>1.49</v>
      </c>
      <c r="F828" s="21">
        <f>MULTIPLY(D830, E830)</f>
      </c>
      <c r="G828" s="38"/>
      <c r="H828" s="38"/>
      <c r="I828" s="42"/>
      <c r="J828" s="44"/>
      <c r="K828" s="44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 t="s">
        <v>3098</v>
      </c>
      <c r="C829" s="37"/>
      <c r="D829" s="14">
        <v>24</v>
      </c>
      <c r="E829" s="21">
        <v>1.49</v>
      </c>
      <c r="F829" s="21">
        <f>MULTIPLY(D831, E831)</f>
      </c>
      <c r="G829" s="38"/>
      <c r="H829" s="38"/>
      <c r="I829" s="42"/>
      <c r="J829" s="44"/>
      <c r="K829" s="44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 t="s">
        <v>4605</v>
      </c>
      <c r="C830" s="37"/>
      <c r="D830" s="14">
        <v>18</v>
      </c>
      <c r="E830" s="38"/>
      <c r="F830" s="38"/>
      <c r="G830" s="38"/>
      <c r="H830" s="38"/>
      <c r="I830" s="42"/>
      <c r="J830" s="44"/>
      <c r="K830" s="44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 t="s">
        <v>4606</v>
      </c>
      <c r="C831" s="37"/>
      <c r="D831" s="14">
        <v>6</v>
      </c>
      <c r="E831" s="38"/>
      <c r="F831" s="38"/>
      <c r="G831" s="38"/>
      <c r="H831" s="38"/>
      <c r="I831" s="42"/>
      <c r="J831" s="44"/>
      <c r="K831" s="44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 t="s">
        <v>4607</v>
      </c>
      <c r="C832" s="37"/>
      <c r="D832" s="14">
        <v>7</v>
      </c>
      <c r="E832" s="21">
        <v>19.99</v>
      </c>
      <c r="F832" s="21">
        <f>MULTIPLY(D834, E834)</f>
      </c>
      <c r="G832" s="38"/>
      <c r="H832" s="38"/>
      <c r="I832" s="42"/>
      <c r="J832" s="44"/>
      <c r="K832" s="44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 t="s">
        <v>4608</v>
      </c>
      <c r="C833" s="37"/>
      <c r="D833" s="14">
        <v>1</v>
      </c>
      <c r="E833" s="21">
        <v>16.49</v>
      </c>
      <c r="F833" s="21">
        <f>MULTIPLY(D835, E835)</f>
      </c>
      <c r="G833" s="38"/>
      <c r="H833" s="38"/>
      <c r="I833" s="42"/>
      <c r="J833" s="44"/>
      <c r="K833" s="44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 t="s">
        <v>4609</v>
      </c>
      <c r="C834" s="37"/>
      <c r="D834" s="14">
        <v>1</v>
      </c>
      <c r="E834" s="21">
        <v>4.79</v>
      </c>
      <c r="F834" s="21">
        <f>MULTIPLY(D836, E836)</f>
      </c>
      <c r="G834" s="38"/>
      <c r="H834" s="38"/>
      <c r="I834" s="42"/>
      <c r="J834" s="44"/>
      <c r="K834" s="44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 t="s">
        <v>4610</v>
      </c>
      <c r="C835" s="37"/>
      <c r="D835" s="14">
        <v>1</v>
      </c>
      <c r="E835" s="21">
        <v>9.79</v>
      </c>
      <c r="F835" s="21">
        <f>MULTIPLY(D837, E837)</f>
      </c>
      <c r="G835" s="38"/>
      <c r="H835" s="38"/>
      <c r="I835" s="42"/>
      <c r="J835" s="44"/>
      <c r="K835" s="44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 t="s">
        <v>4611</v>
      </c>
      <c r="C836" s="37"/>
      <c r="D836" s="14">
        <v>2</v>
      </c>
      <c r="E836" s="21">
        <v>8.49</v>
      </c>
      <c r="F836" s="21">
        <f>MULTIPLY(D838, E838)</f>
      </c>
      <c r="G836" s="38"/>
      <c r="H836" s="38"/>
      <c r="I836" s="42"/>
      <c r="J836" s="44"/>
      <c r="K836" s="44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 t="s">
        <v>4612</v>
      </c>
      <c r="C837" s="37"/>
      <c r="D837" s="14">
        <v>1</v>
      </c>
      <c r="E837" s="21">
        <v>7.49</v>
      </c>
      <c r="F837" s="21">
        <f>MULTIPLY(D839, E839)</f>
      </c>
      <c r="G837" s="38"/>
      <c r="H837" s="38"/>
      <c r="I837" s="42"/>
      <c r="J837" s="44"/>
      <c r="K837" s="44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 t="s">
        <v>4613</v>
      </c>
      <c r="C838" s="37"/>
      <c r="D838" s="14">
        <v>1</v>
      </c>
      <c r="E838" s="21">
        <v>8.79</v>
      </c>
      <c r="F838" s="21">
        <f>MULTIPLY(D840, E840)</f>
      </c>
      <c r="G838" s="38"/>
      <c r="H838" s="38"/>
      <c r="I838" s="42"/>
      <c r="J838" s="44"/>
      <c r="K838" s="44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 t="s">
        <v>4614</v>
      </c>
      <c r="C839" s="37"/>
      <c r="D839" s="14">
        <v>1</v>
      </c>
      <c r="E839" s="21">
        <v>5.99</v>
      </c>
      <c r="F839" s="21">
        <f>MULTIPLY(D841, E841)</f>
      </c>
      <c r="G839" s="38"/>
      <c r="H839" s="38"/>
      <c r="I839" s="42"/>
      <c r="J839" s="44"/>
      <c r="K839" s="44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 t="s">
        <v>4615</v>
      </c>
      <c r="C840" s="37" t="s">
        <v>4520</v>
      </c>
      <c r="D840" s="14">
        <v>1</v>
      </c>
      <c r="E840" s="21">
        <v>10.99</v>
      </c>
      <c r="F840" s="21">
        <f>MULTIPLY(D842, E842)</f>
      </c>
      <c r="G840" s="38"/>
      <c r="H840" s="38"/>
      <c r="I840" s="42"/>
      <c r="J840" s="44"/>
      <c r="K840" s="44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 t="s">
        <v>4616</v>
      </c>
      <c r="C841" s="37"/>
      <c r="D841" s="14">
        <v>1</v>
      </c>
      <c r="E841" s="21">
        <v>12.99</v>
      </c>
      <c r="F841" s="21">
        <f>MULTIPLY(D843, E843)</f>
      </c>
      <c r="G841" s="38"/>
      <c r="H841" s="38"/>
      <c r="I841" s="42"/>
      <c r="J841" s="44"/>
      <c r="K841" s="44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 t="s">
        <v>4617</v>
      </c>
      <c r="C842" s="37"/>
      <c r="D842" s="14">
        <v>1</v>
      </c>
      <c r="E842" s="21">
        <v>4.99</v>
      </c>
      <c r="F842" s="21">
        <f>MULTIPLY(D844, E844)</f>
      </c>
      <c r="G842" s="38"/>
      <c r="H842" s="38"/>
      <c r="I842" s="42"/>
      <c r="J842" s="44"/>
      <c r="K842" s="44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 t="s">
        <v>4618</v>
      </c>
      <c r="C843" s="37"/>
      <c r="D843" s="14">
        <v>1</v>
      </c>
      <c r="E843" s="21">
        <v>4.99</v>
      </c>
      <c r="F843" s="21">
        <f>MULTIPLY(D845, E845)</f>
      </c>
      <c r="G843" s="38"/>
      <c r="H843" s="38"/>
      <c r="I843" s="42"/>
      <c r="J843" s="44"/>
      <c r="K843" s="44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 t="s">
        <v>4619</v>
      </c>
      <c r="C844" s="37"/>
      <c r="D844" s="14">
        <v>1</v>
      </c>
      <c r="E844" s="21">
        <v>3.79</v>
      </c>
      <c r="F844" s="21">
        <f>MULTIPLY(D846, E846)</f>
      </c>
      <c r="G844" s="38"/>
      <c r="H844" s="38"/>
      <c r="I844" s="42"/>
      <c r="J844" s="44"/>
      <c r="K844" s="44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 t="s">
        <v>4620</v>
      </c>
      <c r="C845" s="37"/>
      <c r="D845" s="14">
        <v>2</v>
      </c>
      <c r="E845" s="21">
        <v>24.99</v>
      </c>
      <c r="F845" s="21">
        <f>MULTIPLY(D847, E847)</f>
      </c>
      <c r="G845" s="38"/>
      <c r="H845" s="38"/>
      <c r="I845" s="42"/>
      <c r="J845" s="44"/>
      <c r="K845" s="44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 t="s">
        <v>4621</v>
      </c>
      <c r="C846" s="37"/>
      <c r="D846" s="14">
        <v>10</v>
      </c>
      <c r="E846" s="21">
        <v>28</v>
      </c>
      <c r="F846" s="21">
        <f>MULTIPLY(D848, E848)</f>
      </c>
      <c r="G846" s="38"/>
      <c r="H846" s="38"/>
      <c r="I846" s="42"/>
      <c r="J846" s="44"/>
      <c r="K846" s="44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 t="s">
        <v>4622</v>
      </c>
      <c r="C847" s="37"/>
      <c r="D847" s="14">
        <v>4</v>
      </c>
      <c r="E847" s="21">
        <v>16.99</v>
      </c>
      <c r="F847" s="21">
        <f>MULTIPLY(D849, E849)</f>
      </c>
      <c r="G847" s="38"/>
      <c r="H847" s="38"/>
      <c r="I847" s="42"/>
      <c r="J847" s="44"/>
      <c r="K847" s="44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 t="s">
        <v>4623</v>
      </c>
      <c r="C848" s="37"/>
      <c r="D848" s="14">
        <v>6</v>
      </c>
      <c r="E848" s="21">
        <v>26.5</v>
      </c>
      <c r="F848" s="21">
        <f>MULTIPLY(D850, E850)</f>
      </c>
      <c r="G848" s="38"/>
      <c r="H848" s="38"/>
      <c r="I848" s="42"/>
      <c r="J848" s="44"/>
      <c r="K848" s="44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 t="s">
        <v>4624</v>
      </c>
      <c r="C849" s="37"/>
      <c r="D849" s="14">
        <v>1</v>
      </c>
      <c r="E849" s="21">
        <v>20</v>
      </c>
      <c r="F849" s="21">
        <f>MULTIPLY(D851, E851)</f>
      </c>
      <c r="G849" s="38"/>
      <c r="H849" s="38"/>
      <c r="I849" s="42"/>
      <c r="J849" s="44"/>
      <c r="K849" s="44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 t="s">
        <v>4624</v>
      </c>
      <c r="C850" s="37"/>
      <c r="D850" s="14">
        <v>3</v>
      </c>
      <c r="E850" s="21">
        <v>21.5</v>
      </c>
      <c r="F850" s="21">
        <f>MULTIPLY(D852, E852)</f>
      </c>
      <c r="G850" s="38"/>
      <c r="H850" s="38"/>
      <c r="I850" s="42"/>
      <c r="J850" s="44"/>
      <c r="K850" s="44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 t="s">
        <v>4625</v>
      </c>
      <c r="C851" s="37"/>
      <c r="D851" s="14">
        <v>1</v>
      </c>
      <c r="E851" s="21">
        <v>31.49</v>
      </c>
      <c r="F851" s="21">
        <f>MULTIPLY(D853, E853)</f>
      </c>
      <c r="G851" s="38"/>
      <c r="H851" s="38"/>
      <c r="I851" s="42"/>
      <c r="J851" s="44"/>
      <c r="K851" s="44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 t="s">
        <v>4626</v>
      </c>
      <c r="C852" s="37"/>
      <c r="D852" s="14">
        <v>1</v>
      </c>
      <c r="E852" s="21">
        <v>30</v>
      </c>
      <c r="F852" s="21">
        <f>MULTIPLY(D854, E854)</f>
      </c>
      <c r="G852" s="38"/>
      <c r="H852" s="38"/>
      <c r="I852" s="42"/>
      <c r="J852" s="44"/>
      <c r="K852" s="44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 t="s">
        <v>4627</v>
      </c>
      <c r="C853" s="37"/>
      <c r="D853" s="14">
        <v>1</v>
      </c>
      <c r="E853" s="21">
        <v>36.5</v>
      </c>
      <c r="F853" s="21">
        <f>MULTIPLY(D855, E855)</f>
      </c>
      <c r="G853" s="38"/>
      <c r="H853" s="38"/>
      <c r="I853" s="42"/>
      <c r="J853" s="44"/>
      <c r="K853" s="44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 t="s">
        <v>4628</v>
      </c>
      <c r="C854" s="37"/>
      <c r="D854" s="14">
        <v>1</v>
      </c>
      <c r="E854" s="21">
        <v>35</v>
      </c>
      <c r="F854" s="21">
        <f>MULTIPLY(D856, E856)</f>
      </c>
      <c r="G854" s="38"/>
      <c r="H854" s="38"/>
      <c r="I854" s="42"/>
      <c r="J854" s="44"/>
      <c r="K854" s="44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 t="s">
        <v>948</v>
      </c>
      <c r="C855" s="37" t="s">
        <v>4629</v>
      </c>
      <c r="D855" s="14">
        <v>3</v>
      </c>
      <c r="E855" s="21">
        <v>19.99</v>
      </c>
      <c r="F855" s="21">
        <f>MULTIPLY(D857, E857)</f>
      </c>
      <c r="G855" s="38"/>
      <c r="H855" s="21">
        <f>sum(F819:G855)</f>
      </c>
      <c r="I855" s="42"/>
      <c r="J855" s="44"/>
      <c r="K855" s="44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>
        <v>44179</v>
      </c>
      <c r="B856" s="52" t="s">
        <v>4630</v>
      </c>
      <c r="C856" s="37"/>
      <c r="D856" s="14">
        <v>2</v>
      </c>
      <c r="E856" s="21">
        <v>6.99</v>
      </c>
      <c r="F856" s="21">
        <f>MULTIPLY(D858, E858)</f>
      </c>
      <c r="G856" s="38"/>
      <c r="H856" s="38"/>
      <c r="I856" s="42"/>
      <c r="J856" s="44"/>
      <c r="K856" s="44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 t="s">
        <v>4631</v>
      </c>
      <c r="C857" s="37"/>
      <c r="D857" s="14">
        <v>4</v>
      </c>
      <c r="E857" s="21">
        <v>3.39</v>
      </c>
      <c r="F857" s="21">
        <f>MULTIPLY(D859, E859)</f>
      </c>
      <c r="G857" s="38"/>
      <c r="H857" s="38"/>
      <c r="I857" s="42"/>
      <c r="J857" s="44"/>
      <c r="K857" s="44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 t="s">
        <v>4632</v>
      </c>
      <c r="C858" s="37"/>
      <c r="D858" s="14">
        <v>1</v>
      </c>
      <c r="E858" s="21">
        <v>4.99</v>
      </c>
      <c r="F858" s="21">
        <f>MULTIPLY(D860, E860)</f>
      </c>
      <c r="G858" s="38"/>
      <c r="H858" s="38"/>
      <c r="I858" s="42"/>
      <c r="J858" s="44"/>
      <c r="K858" s="44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 t="s">
        <v>3736</v>
      </c>
      <c r="C859" s="37"/>
      <c r="D859" s="14">
        <v>1</v>
      </c>
      <c r="E859" s="21">
        <v>5.19</v>
      </c>
      <c r="F859" s="21">
        <f>MULTIPLY(D861, E861)</f>
      </c>
      <c r="G859" s="38"/>
      <c r="H859" s="38"/>
      <c r="I859" s="42"/>
      <c r="J859" s="44"/>
      <c r="K859" s="44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 t="s">
        <v>4633</v>
      </c>
      <c r="C860" s="37"/>
      <c r="D860" s="14">
        <v>3</v>
      </c>
      <c r="E860" s="21">
        <v>13.99</v>
      </c>
      <c r="F860" s="21">
        <f>MULTIPLY(D862, E862)</f>
      </c>
      <c r="G860" s="38"/>
      <c r="H860" s="38"/>
      <c r="I860" s="42"/>
      <c r="J860" s="44"/>
      <c r="K860" s="44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 t="s">
        <v>4634</v>
      </c>
      <c r="C861" s="37"/>
      <c r="D861" s="14">
        <v>1</v>
      </c>
      <c r="E861" s="21">
        <v>4.59</v>
      </c>
      <c r="F861" s="21">
        <f>MULTIPLY(D863, E863)</f>
      </c>
      <c r="G861" s="38"/>
      <c r="H861" s="38"/>
      <c r="I861" s="42"/>
      <c r="J861" s="44"/>
      <c r="K861" s="44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 t="s">
        <v>4635</v>
      </c>
      <c r="C862" s="37"/>
      <c r="D862" s="14">
        <v>2</v>
      </c>
      <c r="E862" s="21">
        <v>1.49</v>
      </c>
      <c r="F862" s="21">
        <f>MULTIPLY(D864, E864)</f>
      </c>
      <c r="G862" s="38"/>
      <c r="H862" s="38"/>
      <c r="I862" s="42"/>
      <c r="J862" s="44"/>
      <c r="K862" s="44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 t="s">
        <v>4636</v>
      </c>
      <c r="C863" s="37"/>
      <c r="D863" s="14">
        <v>1</v>
      </c>
      <c r="E863" s="21">
        <v>2.79</v>
      </c>
      <c r="F863" s="21">
        <f>MULTIPLY(D865, E865)</f>
      </c>
      <c r="G863" s="38"/>
      <c r="H863" s="38"/>
      <c r="I863" s="42"/>
      <c r="J863" s="44"/>
      <c r="K863" s="44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 t="s">
        <v>4258</v>
      </c>
      <c r="C864" s="37"/>
      <c r="D864" s="14">
        <v>1</v>
      </c>
      <c r="E864" s="21">
        <v>1.59</v>
      </c>
      <c r="F864" s="21">
        <f>MULTIPLY(D866, E866)</f>
      </c>
      <c r="G864" s="38"/>
      <c r="H864" s="38"/>
      <c r="I864" s="42"/>
      <c r="J864" s="44"/>
      <c r="K864" s="44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 t="s">
        <v>4637</v>
      </c>
      <c r="C865" s="37"/>
      <c r="D865" s="14">
        <v>1</v>
      </c>
      <c r="E865" s="21">
        <v>9.29</v>
      </c>
      <c r="F865" s="21">
        <f>MULTIPLY(D867, E867)</f>
      </c>
      <c r="G865" s="38"/>
      <c r="H865" s="38"/>
      <c r="I865" s="42"/>
      <c r="J865" s="44"/>
      <c r="K865" s="44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 t="s">
        <v>4638</v>
      </c>
      <c r="C866" s="37"/>
      <c r="D866" s="14">
        <v>1</v>
      </c>
      <c r="E866" s="21">
        <v>15.49</v>
      </c>
      <c r="F866" s="21">
        <f>MULTIPLY(D868, E868)</f>
      </c>
      <c r="G866" s="38"/>
      <c r="H866" s="38"/>
      <c r="I866" s="42"/>
      <c r="J866" s="44"/>
      <c r="K866" s="44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 t="s">
        <v>4639</v>
      </c>
      <c r="C867" s="37"/>
      <c r="D867" s="14">
        <v>1</v>
      </c>
      <c r="E867" s="21">
        <v>3.49</v>
      </c>
      <c r="F867" s="21">
        <f>MULTIPLY(D869, E869)</f>
      </c>
      <c r="G867" s="38"/>
      <c r="H867" s="38"/>
      <c r="I867" s="42"/>
      <c r="J867" s="44"/>
      <c r="K867" s="44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 t="s">
        <v>4640</v>
      </c>
      <c r="C868" s="37"/>
      <c r="D868" s="14">
        <v>2</v>
      </c>
      <c r="E868" s="21">
        <v>19.99</v>
      </c>
      <c r="F868" s="21">
        <f>MULTIPLY(D870, E870)</f>
      </c>
      <c r="G868" s="38"/>
      <c r="H868" s="38"/>
      <c r="I868" s="42"/>
      <c r="J868" s="44"/>
      <c r="K868" s="44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 t="s">
        <v>4436</v>
      </c>
      <c r="C869" s="37"/>
      <c r="D869" s="14">
        <v>1</v>
      </c>
      <c r="E869" s="21">
        <v>4.99</v>
      </c>
      <c r="F869" s="21">
        <f>MULTIPLY(D871, E871)</f>
      </c>
      <c r="G869" s="38"/>
      <c r="H869" s="38"/>
      <c r="I869" s="42"/>
      <c r="J869" s="44"/>
      <c r="K869" s="44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 t="s">
        <v>4641</v>
      </c>
      <c r="C870" s="37"/>
      <c r="D870" s="14">
        <v>1</v>
      </c>
      <c r="E870" s="21">
        <v>6.99</v>
      </c>
      <c r="F870" s="21">
        <f>MULTIPLY(D872, E872)</f>
      </c>
      <c r="G870" s="38"/>
      <c r="H870" s="38"/>
      <c r="I870" s="42"/>
      <c r="J870" s="44"/>
      <c r="K870" s="44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 t="s">
        <v>4642</v>
      </c>
      <c r="C871" s="37"/>
      <c r="D871" s="14">
        <v>6</v>
      </c>
      <c r="E871" s="21">
        <v>3.99</v>
      </c>
      <c r="F871" s="21">
        <f>MULTIPLY(D873, E873)</f>
      </c>
      <c r="G871" s="38"/>
      <c r="H871" s="38"/>
      <c r="I871" s="42"/>
      <c r="J871" s="44"/>
      <c r="K871" s="44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 t="s">
        <v>4643</v>
      </c>
      <c r="C872" s="37"/>
      <c r="D872" s="14">
        <v>2</v>
      </c>
      <c r="E872" s="21">
        <v>11.79</v>
      </c>
      <c r="F872" s="21">
        <f>MULTIPLY(D874, E874)</f>
      </c>
      <c r="G872" s="38"/>
      <c r="H872" s="38"/>
      <c r="I872" s="42"/>
      <c r="J872" s="44"/>
      <c r="K872" s="44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 t="s">
        <v>4644</v>
      </c>
      <c r="C873" s="37"/>
      <c r="D873" s="14">
        <v>7</v>
      </c>
      <c r="E873" s="21">
        <v>9.79</v>
      </c>
      <c r="F873" s="21">
        <f>MULTIPLY(D875, E875)</f>
      </c>
      <c r="G873" s="38"/>
      <c r="H873" s="38"/>
      <c r="I873" s="42"/>
      <c r="J873" s="44"/>
      <c r="K873" s="44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 t="s">
        <v>4528</v>
      </c>
      <c r="C874" s="37"/>
      <c r="D874" s="14">
        <v>8</v>
      </c>
      <c r="E874" s="21">
        <v>9.49</v>
      </c>
      <c r="F874" s="21">
        <f>MULTIPLY(D876, E876)</f>
      </c>
      <c r="G874" s="38"/>
      <c r="H874" s="21">
        <f>sum(F856:G874)</f>
      </c>
      <c r="I874" s="42"/>
      <c r="J874" s="44"/>
      <c r="K874" s="44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>
        <v>44209</v>
      </c>
      <c r="B875" s="52" t="s">
        <v>4645</v>
      </c>
      <c r="C875" s="37"/>
      <c r="D875" s="14">
        <v>7</v>
      </c>
      <c r="E875" s="21">
        <v>5.79</v>
      </c>
      <c r="F875" s="21">
        <f>MULTIPLY(D877, E877)</f>
      </c>
      <c r="G875" s="38"/>
      <c r="H875" s="38"/>
      <c r="I875" s="42"/>
      <c r="J875" s="44"/>
      <c r="K875" s="44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 t="s">
        <v>4646</v>
      </c>
      <c r="C876" s="37"/>
      <c r="D876" s="14">
        <v>2</v>
      </c>
      <c r="E876" s="21">
        <v>3.59</v>
      </c>
      <c r="F876" s="21">
        <f>MULTIPLY(D878, E878)</f>
      </c>
      <c r="G876" s="38"/>
      <c r="H876" s="38"/>
      <c r="I876" s="42"/>
      <c r="J876" s="44"/>
      <c r="K876" s="44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 t="s">
        <v>4647</v>
      </c>
      <c r="C877" s="37"/>
      <c r="D877" s="14">
        <v>1</v>
      </c>
      <c r="E877" s="21">
        <v>9.99</v>
      </c>
      <c r="F877" s="21">
        <f>MULTIPLY(D879, E879)</f>
      </c>
      <c r="G877" s="38"/>
      <c r="H877" s="21">
        <f>sum(F875:F877)</f>
      </c>
      <c r="I877" s="42"/>
      <c r="J877" s="44"/>
      <c r="K877" s="44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>
        <v>44215</v>
      </c>
      <c r="B878" s="52" t="s">
        <v>4648</v>
      </c>
      <c r="C878" s="37"/>
      <c r="D878" s="14">
        <v>1</v>
      </c>
      <c r="E878" s="21">
        <v>16.99</v>
      </c>
      <c r="F878" s="21">
        <f>MULTIPLY(D880, E880)</f>
      </c>
      <c r="G878" s="38"/>
      <c r="H878" s="38"/>
      <c r="I878" s="42"/>
      <c r="J878" s="44"/>
      <c r="K878" s="44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 t="s">
        <v>4649</v>
      </c>
      <c r="C879" s="37"/>
      <c r="D879" s="14">
        <v>1</v>
      </c>
      <c r="E879" s="21">
        <v>4.99</v>
      </c>
      <c r="F879" s="21">
        <f>MULTIPLY(D881, E881)</f>
      </c>
      <c r="G879" s="38"/>
      <c r="H879" s="38"/>
      <c r="I879" s="42"/>
      <c r="J879" s="44"/>
      <c r="K879" s="44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 t="s">
        <v>4650</v>
      </c>
      <c r="C880" s="37"/>
      <c r="D880" s="14">
        <v>1</v>
      </c>
      <c r="E880" s="21">
        <v>8.99</v>
      </c>
      <c r="F880" s="21">
        <f>MULTIPLY(D882, E882)</f>
      </c>
      <c r="G880" s="38"/>
      <c r="H880" s="38"/>
      <c r="I880" s="42"/>
      <c r="J880" s="44"/>
      <c r="K880" s="44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 t="s">
        <v>4651</v>
      </c>
      <c r="C881" s="37"/>
      <c r="D881" s="14">
        <v>1</v>
      </c>
      <c r="E881" s="38"/>
      <c r="F881" s="38"/>
      <c r="G881" s="38"/>
      <c r="H881" s="38"/>
      <c r="I881" s="42"/>
      <c r="J881" s="44"/>
      <c r="K881" s="44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 t="s">
        <v>4652</v>
      </c>
      <c r="C882" s="37"/>
      <c r="D882" s="14">
        <v>1</v>
      </c>
      <c r="E882" s="38"/>
      <c r="F882" s="38"/>
      <c r="G882" s="38"/>
      <c r="H882" s="38"/>
      <c r="I882" s="42"/>
      <c r="J882" s="44"/>
      <c r="K882" s="44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 t="s">
        <v>4653</v>
      </c>
      <c r="C883" s="37"/>
      <c r="D883" s="14">
        <v>1</v>
      </c>
      <c r="E883" s="38"/>
      <c r="F883" s="38"/>
      <c r="G883" s="38"/>
      <c r="H883" s="38"/>
      <c r="I883" s="42"/>
      <c r="J883" s="44"/>
      <c r="K883" s="44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 t="s">
        <v>4654</v>
      </c>
      <c r="C884" s="37"/>
      <c r="D884" s="14">
        <v>1</v>
      </c>
      <c r="E884" s="21">
        <v>4.99</v>
      </c>
      <c r="F884" s="21">
        <f>MULTIPLY(D886, E886)</f>
      </c>
      <c r="G884" s="38"/>
      <c r="H884" s="38"/>
      <c r="I884" s="42"/>
      <c r="J884" s="44"/>
      <c r="K884" s="44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 t="s">
        <v>4655</v>
      </c>
      <c r="C885" s="37"/>
      <c r="D885" s="14">
        <v>1</v>
      </c>
      <c r="E885" s="21">
        <v>8.99</v>
      </c>
      <c r="F885" s="21">
        <f>MULTIPLY(D887, E887)</f>
      </c>
      <c r="G885" s="38"/>
      <c r="H885" s="38"/>
      <c r="I885" s="42"/>
      <c r="J885" s="44"/>
      <c r="K885" s="44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 t="s">
        <v>4656</v>
      </c>
      <c r="C886" s="37"/>
      <c r="D886" s="14">
        <v>1</v>
      </c>
      <c r="E886" s="21">
        <v>9.79</v>
      </c>
      <c r="F886" s="21">
        <f>MULTIPLY(D888, E888)</f>
      </c>
      <c r="G886" s="38"/>
      <c r="H886" s="38"/>
      <c r="I886" s="42"/>
      <c r="J886" s="44"/>
      <c r="K886" s="44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 t="s">
        <v>4657</v>
      </c>
      <c r="C887" s="37"/>
      <c r="D887" s="14">
        <v>1</v>
      </c>
      <c r="E887" s="21">
        <v>2.29</v>
      </c>
      <c r="F887" s="21">
        <f>MULTIPLY(D889, E889)</f>
      </c>
      <c r="G887" s="38"/>
      <c r="H887" s="38"/>
      <c r="I887" s="42"/>
      <c r="J887" s="44"/>
      <c r="K887" s="44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 t="s">
        <v>4658</v>
      </c>
      <c r="C888" s="37"/>
      <c r="D888" s="14">
        <v>1</v>
      </c>
      <c r="E888" s="21">
        <v>2.99</v>
      </c>
      <c r="F888" s="21">
        <f>MULTIPLY(D890, E890)</f>
      </c>
      <c r="G888" s="38"/>
      <c r="H888" s="38"/>
      <c r="I888" s="42"/>
      <c r="J888" s="44"/>
      <c r="K888" s="44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 t="s">
        <v>4659</v>
      </c>
      <c r="C889" s="37"/>
      <c r="D889" s="14">
        <v>1</v>
      </c>
      <c r="E889" s="38"/>
      <c r="F889" s="14">
        <f>MULTIPLY(D891, E891)</f>
      </c>
      <c r="G889" s="38"/>
      <c r="H889" s="38"/>
      <c r="I889" s="42"/>
      <c r="J889" s="44"/>
      <c r="K889" s="44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 t="s">
        <v>4660</v>
      </c>
      <c r="C890" s="37"/>
      <c r="D890" s="14">
        <v>1</v>
      </c>
      <c r="E890" s="21">
        <v>5.49</v>
      </c>
      <c r="F890" s="21">
        <f>MULTIPLY(D892, E892)</f>
      </c>
      <c r="G890" s="38"/>
      <c r="H890" s="38"/>
      <c r="I890" s="42"/>
      <c r="J890" s="44"/>
      <c r="K890" s="44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 t="s">
        <v>4661</v>
      </c>
      <c r="C891" s="37"/>
      <c r="D891" s="14">
        <v>1</v>
      </c>
      <c r="E891" s="21">
        <v>2.99</v>
      </c>
      <c r="F891" s="21">
        <f>MULTIPLY(D893, E893)</f>
      </c>
      <c r="G891" s="38"/>
      <c r="H891" s="38"/>
      <c r="I891" s="42"/>
      <c r="J891" s="44"/>
      <c r="K891" s="44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 t="s">
        <v>4662</v>
      </c>
      <c r="C892" s="37"/>
      <c r="D892" s="14">
        <v>1</v>
      </c>
      <c r="E892" s="38"/>
      <c r="F892" s="14">
        <f>MULTIPLY(D894, E894)</f>
      </c>
      <c r="G892" s="38"/>
      <c r="H892" s="38"/>
      <c r="I892" s="42"/>
      <c r="J892" s="44"/>
      <c r="K892" s="44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 t="s">
        <v>4663</v>
      </c>
      <c r="C893" s="37"/>
      <c r="D893" s="14">
        <v>3</v>
      </c>
      <c r="E893" s="38"/>
      <c r="F893" s="14">
        <f>MULTIPLY(D895, E895)</f>
      </c>
      <c r="G893" s="38"/>
      <c r="H893" s="38"/>
      <c r="I893" s="42"/>
      <c r="J893" s="44"/>
      <c r="K893" s="44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 t="s">
        <v>4664</v>
      </c>
      <c r="C894" s="37"/>
      <c r="D894" s="14">
        <v>1</v>
      </c>
      <c r="E894" s="21">
        <v>8.79</v>
      </c>
      <c r="F894" s="21">
        <f>MULTIPLY(D896, E896)</f>
      </c>
      <c r="G894" s="38"/>
      <c r="H894" s="38"/>
      <c r="I894" s="42"/>
      <c r="J894" s="44"/>
      <c r="K894" s="44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 t="s">
        <v>4665</v>
      </c>
      <c r="C895" s="37"/>
      <c r="D895" s="14">
        <v>1</v>
      </c>
      <c r="E895" s="21">
        <v>19.99</v>
      </c>
      <c r="F895" s="21">
        <f>MULTIPLY(D897, E897)</f>
      </c>
      <c r="G895" s="38"/>
      <c r="H895" s="21">
        <f>sum(F878:F895)</f>
      </c>
      <c r="I895" s="42"/>
      <c r="J895" s="44"/>
      <c r="K895" s="44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>
        <v>44213</v>
      </c>
      <c r="B896" s="52" t="s">
        <v>4666</v>
      </c>
      <c r="C896" s="37"/>
      <c r="D896" s="14">
        <v>5</v>
      </c>
      <c r="E896" s="38"/>
      <c r="F896" s="38"/>
      <c r="G896" s="38"/>
      <c r="H896" s="38"/>
      <c r="I896" s="42"/>
      <c r="J896" s="44"/>
      <c r="K896" s="44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 t="s">
        <v>4667</v>
      </c>
      <c r="C897" s="37"/>
      <c r="D897" s="14">
        <v>5</v>
      </c>
      <c r="E897" s="38"/>
      <c r="F897" s="38"/>
      <c r="G897" s="38"/>
      <c r="H897" s="38"/>
      <c r="I897" s="42"/>
      <c r="J897" s="44"/>
      <c r="K897" s="44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 t="s">
        <v>4668</v>
      </c>
      <c r="C898" s="37"/>
      <c r="D898" s="14">
        <v>1</v>
      </c>
      <c r="E898" s="21">
        <v>3.49</v>
      </c>
      <c r="F898" s="21">
        <f>MULTIPLY(D900, E900)</f>
      </c>
      <c r="G898" s="38"/>
      <c r="H898" s="38"/>
      <c r="I898" s="42"/>
      <c r="J898" s="44"/>
      <c r="K898" s="44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 t="s">
        <v>4669</v>
      </c>
      <c r="C899" s="37"/>
      <c r="D899" s="14">
        <v>1</v>
      </c>
      <c r="E899" s="21">
        <v>5.49</v>
      </c>
      <c r="F899" s="21">
        <f>MULTIPLY(D901, E901)</f>
      </c>
      <c r="G899" s="38"/>
      <c r="H899" s="39">
        <f>sum(F896:F899)</f>
      </c>
      <c r="I899" s="42"/>
      <c r="J899" s="44"/>
      <c r="K899" s="44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>
        <v>43878</v>
      </c>
      <c r="B900" s="52" t="s">
        <v>4670</v>
      </c>
      <c r="C900" s="37"/>
      <c r="D900" s="14">
        <v>1</v>
      </c>
      <c r="E900" s="21">
        <v>3.29</v>
      </c>
      <c r="F900" s="21">
        <f>MULTIPLY(D902, E902)</f>
      </c>
      <c r="G900" s="38"/>
      <c r="H900" s="38"/>
      <c r="I900" s="42"/>
      <c r="J900" s="44"/>
      <c r="K900" s="44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 t="s">
        <v>4671</v>
      </c>
      <c r="C901" s="37"/>
      <c r="D901" s="14">
        <v>1</v>
      </c>
      <c r="E901" s="21">
        <v>8.99</v>
      </c>
      <c r="F901" s="21">
        <f>MULTIPLY(D903, E903)</f>
      </c>
      <c r="G901" s="38"/>
      <c r="H901" s="38"/>
      <c r="I901" s="42"/>
      <c r="J901" s="44"/>
      <c r="K901" s="44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 t="s">
        <v>4672</v>
      </c>
      <c r="C902" s="37"/>
      <c r="D902" s="14">
        <v>1</v>
      </c>
      <c r="E902" s="21">
        <v>4.99</v>
      </c>
      <c r="F902" s="21">
        <f>MULTIPLY(D904, E904)</f>
      </c>
      <c r="G902" s="38"/>
      <c r="H902" s="38"/>
      <c r="I902" s="42"/>
      <c r="J902" s="44"/>
      <c r="K902" s="44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 t="s">
        <v>4673</v>
      </c>
      <c r="C903" s="37"/>
      <c r="D903" s="14">
        <v>1</v>
      </c>
      <c r="E903" s="21">
        <v>7.59</v>
      </c>
      <c r="F903" s="21">
        <f>MULTIPLY(D905, E905)</f>
      </c>
      <c r="G903" s="38"/>
      <c r="H903" s="38"/>
      <c r="I903" s="42"/>
      <c r="J903" s="44"/>
      <c r="K903" s="44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 t="s">
        <v>4674</v>
      </c>
      <c r="C904" s="37"/>
      <c r="D904" s="14">
        <v>15</v>
      </c>
      <c r="E904" s="21">
        <v>1.49</v>
      </c>
      <c r="F904" s="21">
        <f>MULTIPLY(D906, E906)</f>
      </c>
      <c r="G904" s="38"/>
      <c r="H904" s="38"/>
      <c r="I904" s="42"/>
      <c r="J904" s="44"/>
      <c r="K904" s="44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 t="s">
        <v>4675</v>
      </c>
      <c r="C905" s="37"/>
      <c r="D905" s="14">
        <v>1</v>
      </c>
      <c r="E905" s="21">
        <v>1.99</v>
      </c>
      <c r="F905" s="21">
        <f>MULTIPLY(D907, E907)</f>
      </c>
      <c r="G905" s="38"/>
      <c r="H905" s="38"/>
      <c r="I905" s="42"/>
      <c r="J905" s="44"/>
      <c r="K905" s="44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 t="s">
        <v>4676</v>
      </c>
      <c r="C906" s="37"/>
      <c r="D906" s="14">
        <v>1</v>
      </c>
      <c r="E906" s="21">
        <v>10.99</v>
      </c>
      <c r="F906" s="21">
        <f>MULTIPLY(D908, E908)</f>
      </c>
      <c r="G906" s="38"/>
      <c r="H906" s="38"/>
      <c r="I906" s="42"/>
      <c r="J906" s="44"/>
      <c r="K906" s="44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 t="s">
        <v>4677</v>
      </c>
      <c r="C907" s="37"/>
      <c r="D907" s="14">
        <v>1</v>
      </c>
      <c r="E907" s="38"/>
      <c r="F907" s="38"/>
      <c r="G907" s="38"/>
      <c r="H907" s="38"/>
      <c r="I907" s="42"/>
      <c r="J907" s="44"/>
      <c r="K907" s="44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 t="s">
        <v>4678</v>
      </c>
      <c r="C908" s="37"/>
      <c r="D908" s="14">
        <v>1</v>
      </c>
      <c r="E908" s="21">
        <v>6.29</v>
      </c>
      <c r="F908" s="21">
        <f>MULTIPLY(D910, E910)</f>
      </c>
      <c r="G908" s="38"/>
      <c r="H908" s="38"/>
      <c r="I908" s="42"/>
      <c r="J908" s="44"/>
      <c r="K908" s="44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 t="s">
        <v>4679</v>
      </c>
      <c r="C909" s="37"/>
      <c r="D909" s="14">
        <v>1</v>
      </c>
      <c r="E909" s="21">
        <v>8.99</v>
      </c>
      <c r="F909" s="21">
        <f>MULTIPLY(D911, E911)</f>
      </c>
      <c r="G909" s="38"/>
      <c r="H909" s="38"/>
      <c r="I909" s="42"/>
      <c r="J909" s="44"/>
      <c r="K909" s="44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 t="s">
        <v>4680</v>
      </c>
      <c r="C910" s="37"/>
      <c r="D910" s="14">
        <v>1</v>
      </c>
      <c r="E910" s="21">
        <v>13.99</v>
      </c>
      <c r="F910" s="21">
        <f>MULTIPLY(D912, E912)</f>
      </c>
      <c r="G910" s="38"/>
      <c r="H910" s="38"/>
      <c r="I910" s="42"/>
      <c r="J910" s="44"/>
      <c r="K910" s="44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 t="s">
        <v>4681</v>
      </c>
      <c r="C911" s="37"/>
      <c r="D911" s="14">
        <v>1</v>
      </c>
      <c r="E911" s="21">
        <v>13.49</v>
      </c>
      <c r="F911" s="21">
        <f>MULTIPLY(D913, E913)</f>
      </c>
      <c r="G911" s="38"/>
      <c r="H911" s="38"/>
      <c r="I911" s="42"/>
      <c r="J911" s="44"/>
      <c r="K911" s="44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 t="s">
        <v>4682</v>
      </c>
      <c r="C912" s="37"/>
      <c r="D912" s="14">
        <v>1</v>
      </c>
      <c r="E912" s="21">
        <v>9.99</v>
      </c>
      <c r="F912" s="21">
        <f>MULTIPLY(D914, E914)</f>
      </c>
      <c r="G912" s="38"/>
      <c r="H912" s="38"/>
      <c r="I912" s="42"/>
      <c r="J912" s="44"/>
      <c r="K912" s="44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 t="s">
        <v>4683</v>
      </c>
      <c r="C913" s="37"/>
      <c r="D913" s="14">
        <v>1</v>
      </c>
      <c r="E913" s="38"/>
      <c r="F913" s="38"/>
      <c r="G913" s="38"/>
      <c r="H913" s="38"/>
      <c r="I913" s="42"/>
      <c r="J913" s="44"/>
      <c r="K913" s="44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 t="s">
        <v>4684</v>
      </c>
      <c r="C914" s="37"/>
      <c r="D914" s="14">
        <v>1</v>
      </c>
      <c r="E914" s="21">
        <v>5.99</v>
      </c>
      <c r="F914" s="21">
        <f>MULTIPLY(D916, E916)</f>
      </c>
      <c r="G914" s="38"/>
      <c r="H914" s="38"/>
      <c r="I914" s="42"/>
      <c r="J914" s="44"/>
      <c r="K914" s="44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 t="s">
        <v>4685</v>
      </c>
      <c r="C915" s="37"/>
      <c r="D915" s="14">
        <v>1</v>
      </c>
      <c r="E915" s="21">
        <v>4.25</v>
      </c>
      <c r="F915" s="21">
        <f>MULTIPLY(D917, E917)</f>
      </c>
      <c r="G915" s="38"/>
      <c r="H915" s="38"/>
      <c r="I915" s="42"/>
      <c r="J915" s="44"/>
      <c r="K915" s="44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 t="s">
        <v>4686</v>
      </c>
      <c r="C916" s="37"/>
      <c r="D916" s="14">
        <v>2</v>
      </c>
      <c r="E916" s="21">
        <v>5.49</v>
      </c>
      <c r="F916" s="21">
        <f>MULTIPLY(D918, E918)</f>
      </c>
      <c r="G916" s="38"/>
      <c r="H916" s="38"/>
      <c r="I916" s="42"/>
      <c r="J916" s="44"/>
      <c r="K916" s="44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 t="s">
        <v>4687</v>
      </c>
      <c r="C917" s="37"/>
      <c r="D917" s="14">
        <v>2</v>
      </c>
      <c r="E917" s="21">
        <v>5.99</v>
      </c>
      <c r="F917" s="21">
        <f>MULTIPLY(D919, E919)</f>
      </c>
      <c r="G917" s="38"/>
      <c r="H917" s="38"/>
      <c r="I917" s="42"/>
      <c r="J917" s="44"/>
      <c r="K917" s="44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 t="s">
        <v>4688</v>
      </c>
      <c r="C918" s="37"/>
      <c r="D918" s="14">
        <v>1</v>
      </c>
      <c r="E918" s="21">
        <v>3.19</v>
      </c>
      <c r="F918" s="21">
        <f>MULTIPLY(D920, E920)</f>
      </c>
      <c r="G918" s="38"/>
      <c r="H918" s="38"/>
      <c r="I918" s="42"/>
      <c r="J918" s="44"/>
      <c r="K918" s="44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 t="s">
        <v>4689</v>
      </c>
      <c r="C919" s="37"/>
      <c r="D919" s="14">
        <v>1</v>
      </c>
      <c r="E919" s="21">
        <v>9.79</v>
      </c>
      <c r="F919" s="21">
        <f>MULTIPLY(D921, E921)</f>
      </c>
      <c r="G919" s="38"/>
      <c r="H919" s="38"/>
      <c r="I919" s="42"/>
      <c r="J919" s="44"/>
      <c r="K919" s="44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 t="s">
        <v>4690</v>
      </c>
      <c r="C920" s="37"/>
      <c r="D920" s="14">
        <v>47</v>
      </c>
      <c r="E920" s="21">
        <v>4.59</v>
      </c>
      <c r="F920" s="21">
        <f>MULTIPLY(D922, E922)</f>
      </c>
      <c r="G920" s="38"/>
      <c r="H920" s="38"/>
      <c r="I920" s="42"/>
      <c r="J920" s="44"/>
      <c r="K920" s="44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 t="s">
        <v>4691</v>
      </c>
      <c r="C921" s="37" t="s">
        <v>4692</v>
      </c>
      <c r="D921" s="14">
        <v>1</v>
      </c>
      <c r="E921" s="21">
        <v>34.49</v>
      </c>
      <c r="F921" s="21">
        <f>MULTIPLY(D923, E923)</f>
      </c>
      <c r="G921" s="38"/>
      <c r="H921" s="21">
        <f>sum(F900:F921)</f>
      </c>
      <c r="I921" s="42"/>
      <c r="J921" s="44"/>
      <c r="K921" s="44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>
        <v>44251</v>
      </c>
      <c r="B922" s="52" t="s">
        <v>4693</v>
      </c>
      <c r="C922" s="37" t="s">
        <v>4694</v>
      </c>
      <c r="D922" s="14">
        <v>17</v>
      </c>
      <c r="E922" s="21">
        <v>2.19</v>
      </c>
      <c r="F922" s="21">
        <f>MULTIPLY(D924, E924)</f>
      </c>
      <c r="G922" s="38"/>
      <c r="H922" s="38"/>
      <c r="I922" s="42"/>
      <c r="J922" s="44"/>
      <c r="K922" s="44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 t="s">
        <v>4695</v>
      </c>
      <c r="C923" s="37" t="s">
        <v>4696</v>
      </c>
      <c r="D923" s="14">
        <v>30</v>
      </c>
      <c r="E923" s="21">
        <v>1.49</v>
      </c>
      <c r="F923" s="21">
        <f>MULTIPLY(D925, E925)</f>
      </c>
      <c r="G923" s="38"/>
      <c r="H923" s="38"/>
      <c r="I923" s="42"/>
      <c r="J923" s="44"/>
      <c r="K923" s="44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 t="s">
        <v>4697</v>
      </c>
      <c r="C924" s="37" t="s">
        <v>4696</v>
      </c>
      <c r="D924" s="14">
        <v>65</v>
      </c>
      <c r="E924" s="21">
        <v>1.49</v>
      </c>
      <c r="F924" s="21">
        <f>MULTIPLY(D926, E926)</f>
      </c>
      <c r="G924" s="38"/>
      <c r="H924" s="38"/>
      <c r="I924" s="42"/>
      <c r="J924" s="44"/>
      <c r="K924" s="44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 t="s">
        <v>4698</v>
      </c>
      <c r="C925" s="37" t="s">
        <v>4699</v>
      </c>
      <c r="D925" s="14">
        <v>7</v>
      </c>
      <c r="E925" s="21">
        <v>1.49</v>
      </c>
      <c r="F925" s="21">
        <f>MULTIPLY(D927, E927)</f>
      </c>
      <c r="G925" s="38"/>
      <c r="H925" s="38"/>
      <c r="I925" s="42"/>
      <c r="J925" s="44"/>
      <c r="K925" s="44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 t="s">
        <v>4700</v>
      </c>
      <c r="C926" s="37"/>
      <c r="D926" s="14">
        <v>6</v>
      </c>
      <c r="E926" s="21">
        <v>1.49</v>
      </c>
      <c r="F926" s="21">
        <f>MULTIPLY(D928, E928)</f>
      </c>
      <c r="G926" s="38"/>
      <c r="H926" s="38"/>
      <c r="I926" s="42"/>
      <c r="J926" s="44"/>
      <c r="K926" s="44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 t="s">
        <v>4701</v>
      </c>
      <c r="C927" s="37"/>
      <c r="D927" s="14">
        <v>56</v>
      </c>
      <c r="E927" s="21">
        <v>1.49</v>
      </c>
      <c r="F927" s="21">
        <f>MULTIPLY(D929, E929)</f>
      </c>
      <c r="G927" s="38"/>
      <c r="H927" s="38"/>
      <c r="I927" s="42"/>
      <c r="J927" s="44"/>
      <c r="K927" s="44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 t="s">
        <v>4702</v>
      </c>
      <c r="C928" s="37"/>
      <c r="D928" s="14">
        <v>13</v>
      </c>
      <c r="E928" s="21">
        <v>2.19</v>
      </c>
      <c r="F928" s="21">
        <f>MULTIPLY(D930, E930)</f>
      </c>
      <c r="G928" s="38"/>
      <c r="H928" s="38"/>
      <c r="I928" s="42"/>
      <c r="J928" s="44"/>
      <c r="K928" s="44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 t="s">
        <v>4703</v>
      </c>
      <c r="C929" s="37"/>
      <c r="D929" s="14">
        <v>5</v>
      </c>
      <c r="E929" s="21">
        <v>2.19</v>
      </c>
      <c r="F929" s="21">
        <f>MULTIPLY(D931, E931)</f>
      </c>
      <c r="G929" s="38"/>
      <c r="H929" s="38"/>
      <c r="I929" s="42"/>
      <c r="J929" s="44"/>
      <c r="K929" s="44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 t="s">
        <v>4704</v>
      </c>
      <c r="C930" s="37"/>
      <c r="D930" s="14">
        <v>1</v>
      </c>
      <c r="E930" s="21">
        <v>2.19</v>
      </c>
      <c r="F930" s="21">
        <f>MULTIPLY(D932, E932)</f>
      </c>
      <c r="G930" s="38"/>
      <c r="H930" s="38"/>
      <c r="I930" s="42"/>
      <c r="J930" s="44"/>
      <c r="K930" s="44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 t="s">
        <v>4705</v>
      </c>
      <c r="C931" s="37" t="s">
        <v>4694</v>
      </c>
      <c r="D931" s="14">
        <v>25</v>
      </c>
      <c r="E931" s="21">
        <v>1.49</v>
      </c>
      <c r="F931" s="21">
        <f>MULTIPLY(D933, E933)</f>
      </c>
      <c r="G931" s="38"/>
      <c r="H931" s="38"/>
      <c r="I931" s="42"/>
      <c r="J931" s="44"/>
      <c r="K931" s="44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 t="s">
        <v>3269</v>
      </c>
      <c r="C932" s="37" t="s">
        <v>4694</v>
      </c>
      <c r="D932" s="14">
        <v>20</v>
      </c>
      <c r="E932" s="21">
        <v>1.49</v>
      </c>
      <c r="F932" s="21">
        <f>MULTIPLY(D934, E934)</f>
      </c>
      <c r="G932" s="38"/>
      <c r="H932" s="38"/>
      <c r="I932" s="42"/>
      <c r="J932" s="44"/>
      <c r="K932" s="44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 t="s">
        <v>4706</v>
      </c>
      <c r="C933" s="37"/>
      <c r="D933" s="14">
        <v>9</v>
      </c>
      <c r="E933" s="21">
        <v>1.19</v>
      </c>
      <c r="F933" s="21">
        <f>MULTIPLY(D935, E935)</f>
      </c>
      <c r="G933" s="38"/>
      <c r="H933" s="21">
        <f>sum(F922:F933)</f>
      </c>
      <c r="I933" s="42"/>
      <c r="J933" s="44"/>
      <c r="K933" s="44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>
        <v>44255</v>
      </c>
      <c r="B934" s="52" t="s">
        <v>4707</v>
      </c>
      <c r="C934" s="37"/>
      <c r="D934" s="14">
        <v>2</v>
      </c>
      <c r="E934" s="21">
        <v>2.79</v>
      </c>
      <c r="F934" s="21">
        <f>MULTIPLY(D936, E936)</f>
      </c>
      <c r="G934" s="38"/>
      <c r="H934" s="38"/>
      <c r="I934" s="42"/>
      <c r="J934" s="44"/>
      <c r="K934" s="44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 t="s">
        <v>4708</v>
      </c>
      <c r="C935" s="37"/>
      <c r="D935" s="14">
        <v>1</v>
      </c>
      <c r="E935" s="21">
        <v>2.79</v>
      </c>
      <c r="F935" s="21">
        <f>MULTIPLY(D937, E937)</f>
      </c>
      <c r="G935" s="38"/>
      <c r="H935" s="38"/>
      <c r="I935" s="42"/>
      <c r="J935" s="44"/>
      <c r="K935" s="44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 t="s">
        <v>4709</v>
      </c>
      <c r="C936" s="37"/>
      <c r="D936" s="14">
        <v>1</v>
      </c>
      <c r="E936" s="21">
        <v>3.49</v>
      </c>
      <c r="F936" s="21">
        <f>MULTIPLY(D938, E938)</f>
      </c>
      <c r="G936" s="38"/>
      <c r="H936" s="38"/>
      <c r="I936" s="42"/>
      <c r="J936" s="44"/>
      <c r="K936" s="44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 t="s">
        <v>4710</v>
      </c>
      <c r="C937" s="37"/>
      <c r="D937" s="14">
        <v>1</v>
      </c>
      <c r="E937" s="21">
        <v>3.39</v>
      </c>
      <c r="F937" s="21">
        <f>MULTIPLY(D939, E939)</f>
      </c>
      <c r="G937" s="38"/>
      <c r="H937" s="38"/>
      <c r="I937" s="42"/>
      <c r="J937" s="44"/>
      <c r="K937" s="44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 t="s">
        <v>4711</v>
      </c>
      <c r="C938" s="37"/>
      <c r="D938" s="14">
        <v>6</v>
      </c>
      <c r="E938" s="21">
        <v>4.29</v>
      </c>
      <c r="F938" s="21">
        <f>MULTIPLY(D940, E940)</f>
      </c>
      <c r="G938" s="38"/>
      <c r="H938" s="38"/>
      <c r="I938" s="42"/>
      <c r="J938" s="44"/>
      <c r="K938" s="44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 t="s">
        <v>4712</v>
      </c>
      <c r="C939" s="37"/>
      <c r="D939" s="14">
        <v>1</v>
      </c>
      <c r="E939" s="21">
        <v>4.79</v>
      </c>
      <c r="F939" s="21">
        <f>MULTIPLY(D941, E941)</f>
      </c>
      <c r="G939" s="38"/>
      <c r="H939" s="38"/>
      <c r="I939" s="42"/>
      <c r="J939" s="44"/>
      <c r="K939" s="44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 t="s">
        <v>4713</v>
      </c>
      <c r="C940" s="37"/>
      <c r="D940" s="14">
        <v>1</v>
      </c>
      <c r="E940" s="21">
        <v>4.39</v>
      </c>
      <c r="F940" s="21">
        <f>MULTIPLY(D942, E942)</f>
      </c>
      <c r="G940" s="38"/>
      <c r="H940" s="38"/>
      <c r="I940" s="42"/>
      <c r="J940" s="44"/>
      <c r="K940" s="44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 t="s">
        <v>4714</v>
      </c>
      <c r="C941" s="37"/>
      <c r="D941" s="14">
        <v>1</v>
      </c>
      <c r="E941" s="21">
        <v>2.79</v>
      </c>
      <c r="F941" s="21">
        <f>MULTIPLY(D943, E943)</f>
      </c>
      <c r="G941" s="38"/>
      <c r="H941" s="38"/>
      <c r="I941" s="42"/>
      <c r="J941" s="44"/>
      <c r="K941" s="44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 t="s">
        <v>4715</v>
      </c>
      <c r="C942" s="37"/>
      <c r="D942" s="14">
        <v>1</v>
      </c>
      <c r="E942" s="38"/>
      <c r="F942" s="14">
        <f>MULTIPLY(D944, E944)</f>
      </c>
      <c r="G942" s="38"/>
      <c r="H942" s="38"/>
      <c r="I942" s="42"/>
      <c r="J942" s="44"/>
      <c r="K942" s="44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 t="s">
        <v>4716</v>
      </c>
      <c r="C943" s="37"/>
      <c r="D943" s="14">
        <v>1</v>
      </c>
      <c r="E943" s="21">
        <v>13.79</v>
      </c>
      <c r="F943" s="21">
        <f>MULTIPLY(D945, E945)</f>
      </c>
      <c r="G943" s="38"/>
      <c r="H943" s="38"/>
      <c r="I943" s="42"/>
      <c r="J943" s="44"/>
      <c r="K943" s="44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 t="s">
        <v>4717</v>
      </c>
      <c r="C944" s="37"/>
      <c r="D944" s="14">
        <v>1</v>
      </c>
      <c r="E944" s="21">
        <v>10.49</v>
      </c>
      <c r="F944" s="21">
        <f>MULTIPLY(D946, E946)</f>
      </c>
      <c r="G944" s="38"/>
      <c r="H944" s="38"/>
      <c r="I944" s="42"/>
      <c r="J944" s="44"/>
      <c r="K944" s="44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 t="s">
        <v>4718</v>
      </c>
      <c r="C945" s="37"/>
      <c r="D945" s="14">
        <v>1</v>
      </c>
      <c r="E945" s="21">
        <v>7.99</v>
      </c>
      <c r="F945" s="21">
        <f>MULTIPLY(D947, E947)</f>
      </c>
      <c r="G945" s="38"/>
      <c r="H945" s="38"/>
      <c r="I945" s="42"/>
      <c r="J945" s="44"/>
      <c r="K945" s="44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 t="s">
        <v>4719</v>
      </c>
      <c r="C946" s="37"/>
      <c r="D946" s="14">
        <v>1</v>
      </c>
      <c r="E946" s="21">
        <v>19.49</v>
      </c>
      <c r="F946" s="21">
        <f>MULTIPLY(D948, E948)</f>
      </c>
      <c r="G946" s="38"/>
      <c r="H946" s="38"/>
      <c r="I946" s="42"/>
      <c r="J946" s="44"/>
      <c r="K946" s="44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 t="s">
        <v>4720</v>
      </c>
      <c r="C947" s="37"/>
      <c r="D947" s="14">
        <v>1</v>
      </c>
      <c r="E947" s="21">
        <v>9.29</v>
      </c>
      <c r="F947" s="21">
        <f>MULTIPLY(D949, E949)</f>
      </c>
      <c r="G947" s="38"/>
      <c r="H947" s="38"/>
      <c r="I947" s="42"/>
      <c r="J947" s="44"/>
      <c r="K947" s="44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 t="s">
        <v>4721</v>
      </c>
      <c r="C948" s="37"/>
      <c r="D948" s="14">
        <v>1</v>
      </c>
      <c r="E948" s="21">
        <v>7.29</v>
      </c>
      <c r="F948" s="21">
        <f>MULTIPLY(D950, E950)</f>
      </c>
      <c r="G948" s="38"/>
      <c r="H948" s="38"/>
      <c r="I948" s="42"/>
      <c r="J948" s="44"/>
      <c r="K948" s="44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 t="s">
        <v>4722</v>
      </c>
      <c r="C949" s="37"/>
      <c r="D949" s="14">
        <v>2</v>
      </c>
      <c r="E949" s="21">
        <v>8.49</v>
      </c>
      <c r="F949" s="21">
        <f>MULTIPLY(D951, E951)</f>
      </c>
      <c r="G949" s="38"/>
      <c r="H949" s="38"/>
      <c r="I949" s="42"/>
      <c r="J949" s="44"/>
      <c r="K949" s="44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 t="s">
        <v>4723</v>
      </c>
      <c r="C950" s="37"/>
      <c r="D950" s="14">
        <v>1</v>
      </c>
      <c r="E950" s="21">
        <v>7.29</v>
      </c>
      <c r="F950" s="21">
        <f>MULTIPLY(D952, E952)</f>
      </c>
      <c r="G950" s="38"/>
      <c r="H950" s="38"/>
      <c r="I950" s="42"/>
      <c r="J950" s="44"/>
      <c r="K950" s="44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 t="s">
        <v>4724</v>
      </c>
      <c r="C951" s="37"/>
      <c r="D951" s="14">
        <v>1</v>
      </c>
      <c r="E951" s="21">
        <v>2.49</v>
      </c>
      <c r="F951" s="21">
        <f>MULTIPLY(D953, E953)</f>
      </c>
      <c r="G951" s="38"/>
      <c r="H951" s="38"/>
      <c r="I951" s="42"/>
      <c r="J951" s="44"/>
      <c r="K951" s="44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 t="s">
        <v>4725</v>
      </c>
      <c r="C952" s="37"/>
      <c r="D952" s="14">
        <v>2</v>
      </c>
      <c r="E952" s="21">
        <v>9.49</v>
      </c>
      <c r="F952" s="21">
        <f>MULTIPLY(D954, E954)</f>
      </c>
      <c r="G952" s="38"/>
      <c r="H952" s="38"/>
      <c r="I952" s="42"/>
      <c r="J952" s="44"/>
      <c r="K952" s="44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 t="s">
        <v>4726</v>
      </c>
      <c r="C953" s="37"/>
      <c r="D953" s="14">
        <v>1</v>
      </c>
      <c r="E953" s="21">
        <v>11.99</v>
      </c>
      <c r="F953" s="21">
        <f>MULTIPLY(D955, E955)</f>
      </c>
      <c r="G953" s="38"/>
      <c r="H953" s="38"/>
      <c r="I953" s="42"/>
      <c r="J953" s="44"/>
      <c r="K953" s="44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 t="s">
        <v>4727</v>
      </c>
      <c r="C954" s="37"/>
      <c r="D954" s="14">
        <v>1</v>
      </c>
      <c r="E954" s="21">
        <v>2.49</v>
      </c>
      <c r="F954" s="21">
        <f>MULTIPLY(D956, E956)</f>
      </c>
      <c r="G954" s="38"/>
      <c r="H954" s="38"/>
      <c r="I954" s="42"/>
      <c r="J954" s="44"/>
      <c r="K954" s="44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 t="s">
        <v>4728</v>
      </c>
      <c r="C955" s="37"/>
      <c r="D955" s="14">
        <v>1</v>
      </c>
      <c r="E955" s="21">
        <v>33.79</v>
      </c>
      <c r="F955" s="21">
        <f>MULTIPLY(D957, E957)</f>
      </c>
      <c r="G955" s="38"/>
      <c r="H955" s="38"/>
      <c r="I955" s="42"/>
      <c r="J955" s="44"/>
      <c r="K955" s="44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 t="s">
        <v>4729</v>
      </c>
      <c r="C956" s="37"/>
      <c r="D956" s="14">
        <v>1</v>
      </c>
      <c r="E956" s="21">
        <v>20.79</v>
      </c>
      <c r="F956" s="21">
        <f>MULTIPLY(D958, E958)</f>
      </c>
      <c r="G956" s="38"/>
      <c r="H956" s="38"/>
      <c r="I956" s="42"/>
      <c r="J956" s="44"/>
      <c r="K956" s="44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 t="s">
        <v>4730</v>
      </c>
      <c r="C957" s="37"/>
      <c r="D957" s="14">
        <v>1</v>
      </c>
      <c r="E957" s="21">
        <v>4.99</v>
      </c>
      <c r="F957" s="21">
        <f>MULTIPLY(D959, E959)</f>
      </c>
      <c r="G957" s="38"/>
      <c r="H957" s="38"/>
      <c r="I957" s="42"/>
      <c r="J957" s="44"/>
      <c r="K957" s="44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 t="s">
        <v>4731</v>
      </c>
      <c r="C958" s="37"/>
      <c r="D958" s="14">
        <v>1</v>
      </c>
      <c r="E958" s="21">
        <v>3.99</v>
      </c>
      <c r="F958" s="21">
        <f>MULTIPLY(D960, E960)</f>
      </c>
      <c r="G958" s="38"/>
      <c r="H958" s="38"/>
      <c r="I958" s="42"/>
      <c r="J958" s="44"/>
      <c r="K958" s="44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 t="s">
        <v>4732</v>
      </c>
      <c r="C959" s="37"/>
      <c r="D959" s="14">
        <v>1</v>
      </c>
      <c r="E959" s="21">
        <v>3.99</v>
      </c>
      <c r="F959" s="21">
        <f>MULTIPLY(D961, E961)</f>
      </c>
      <c r="G959" s="38"/>
      <c r="H959" s="38"/>
      <c r="I959" s="42"/>
      <c r="J959" s="44"/>
      <c r="K959" s="44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 t="s">
        <v>4733</v>
      </c>
      <c r="C960" s="37"/>
      <c r="D960" s="14">
        <v>1</v>
      </c>
      <c r="E960" s="21">
        <v>23.79</v>
      </c>
      <c r="F960" s="21">
        <f>MULTIPLY(D962, E962)</f>
      </c>
      <c r="G960" s="38"/>
      <c r="H960" s="38"/>
      <c r="I960" s="42"/>
      <c r="J960" s="44"/>
      <c r="K960" s="44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 t="s">
        <v>4734</v>
      </c>
      <c r="C961" s="37"/>
      <c r="D961" s="14">
        <v>1</v>
      </c>
      <c r="E961" s="21">
        <v>9.99</v>
      </c>
      <c r="F961" s="21">
        <f>MULTIPLY(D963, E963)</f>
      </c>
      <c r="G961" s="38"/>
      <c r="H961" s="38"/>
      <c r="I961" s="42"/>
      <c r="J961" s="44"/>
      <c r="K961" s="44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 t="s">
        <v>4735</v>
      </c>
      <c r="C962" s="37"/>
      <c r="D962" s="14">
        <v>1</v>
      </c>
      <c r="E962" s="21">
        <v>3.79</v>
      </c>
      <c r="F962" s="21">
        <f>MULTIPLY(D964, E964)</f>
      </c>
      <c r="G962" s="38"/>
      <c r="H962" s="38"/>
      <c r="I962" s="42"/>
      <c r="J962" s="44"/>
      <c r="K962" s="44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 t="s">
        <v>4736</v>
      </c>
      <c r="C963" s="37"/>
      <c r="D963" s="14">
        <v>1</v>
      </c>
      <c r="E963" s="21">
        <v>6.99</v>
      </c>
      <c r="F963" s="21">
        <f>MULTIPLY(D965, E965)</f>
      </c>
      <c r="G963" s="38"/>
      <c r="H963" s="38"/>
      <c r="I963" s="42"/>
      <c r="J963" s="44"/>
      <c r="K963" s="44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 t="s">
        <v>4737</v>
      </c>
      <c r="C964" s="37"/>
      <c r="D964" s="14">
        <v>2</v>
      </c>
      <c r="E964" s="21">
        <v>12.99</v>
      </c>
      <c r="F964" s="21">
        <f>MULTIPLY(D966, E966)</f>
      </c>
      <c r="G964" s="38"/>
      <c r="H964" s="38"/>
      <c r="I964" s="42"/>
      <c r="J964" s="44"/>
      <c r="K964" s="44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 t="s">
        <v>4738</v>
      </c>
      <c r="C965" s="37"/>
      <c r="D965" s="14">
        <v>1</v>
      </c>
      <c r="E965" s="55">
        <v>4.99</v>
      </c>
      <c r="F965" s="55">
        <f>MULTIPLY(D967, E967)</f>
      </c>
      <c r="G965" s="38"/>
      <c r="H965" s="21">
        <f>sum(F934:F965)</f>
      </c>
      <c r="I965" s="42"/>
      <c r="J965" s="44"/>
      <c r="K965" s="44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>
        <v>44262</v>
      </c>
      <c r="B966" s="52" t="s">
        <v>4739</v>
      </c>
      <c r="C966" s="37"/>
      <c r="D966" s="14">
        <v>2</v>
      </c>
      <c r="E966" s="21">
        <v>4.99</v>
      </c>
      <c r="F966" s="21">
        <f>MULTIPLY(D968, E968)</f>
      </c>
      <c r="G966" s="38"/>
      <c r="H966" s="38"/>
      <c r="I966" s="42"/>
      <c r="J966" s="44"/>
      <c r="K966" s="44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 t="s">
        <v>4740</v>
      </c>
      <c r="C967" s="37"/>
      <c r="D967" s="14">
        <v>1</v>
      </c>
      <c r="E967" s="21">
        <v>5.29</v>
      </c>
      <c r="F967" s="21">
        <f>MULTIPLY(D969, E969)</f>
      </c>
      <c r="G967" s="38"/>
      <c r="H967" s="38"/>
      <c r="I967" s="42"/>
      <c r="J967" s="44"/>
      <c r="K967" s="44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 t="s">
        <v>4741</v>
      </c>
      <c r="C968" s="37"/>
      <c r="D968" s="14">
        <v>7</v>
      </c>
      <c r="E968" s="21">
        <v>1.99</v>
      </c>
      <c r="F968" s="21">
        <f>MULTIPLY(D970, E970)</f>
      </c>
      <c r="G968" s="38"/>
      <c r="H968" s="38"/>
      <c r="I968" s="42"/>
      <c r="J968" s="44"/>
      <c r="K968" s="44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 t="s">
        <v>4742</v>
      </c>
      <c r="C969" s="37"/>
      <c r="D969" s="14">
        <v>2</v>
      </c>
      <c r="E969" s="21">
        <v>2.39</v>
      </c>
      <c r="F969" s="21">
        <f>MULTIPLY(D971, E971)</f>
      </c>
      <c r="G969" s="38"/>
      <c r="H969" s="38"/>
      <c r="I969" s="42"/>
      <c r="J969" s="44"/>
      <c r="K969" s="44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 t="s">
        <v>4743</v>
      </c>
      <c r="C970" s="37"/>
      <c r="D970" s="14">
        <v>1</v>
      </c>
      <c r="E970" s="21">
        <v>7.99</v>
      </c>
      <c r="F970" s="21">
        <f>MULTIPLY(D972, E972)</f>
      </c>
      <c r="G970" s="38"/>
      <c r="H970" s="38"/>
      <c r="I970" s="42"/>
      <c r="J970" s="44"/>
      <c r="K970" s="44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 t="s">
        <v>4744</v>
      </c>
      <c r="C971" s="37"/>
      <c r="D971" s="14">
        <v>1</v>
      </c>
      <c r="E971" s="38"/>
      <c r="F971" s="14">
        <f>MULTIPLY(D973, E973)</f>
      </c>
      <c r="G971" s="38"/>
      <c r="H971" s="38"/>
      <c r="I971" s="42"/>
      <c r="J971" s="44"/>
      <c r="K971" s="44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 t="s">
        <v>4745</v>
      </c>
      <c r="C972" s="37"/>
      <c r="D972" s="14">
        <v>2</v>
      </c>
      <c r="E972" s="21">
        <v>9.99</v>
      </c>
      <c r="F972" s="21">
        <f>MULTIPLY(D974, E974)</f>
      </c>
      <c r="G972" s="38"/>
      <c r="H972" s="38"/>
      <c r="I972" s="42"/>
      <c r="J972" s="44"/>
      <c r="K972" s="44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 t="s">
        <v>4746</v>
      </c>
      <c r="C973" s="37"/>
      <c r="D973" s="14">
        <v>1</v>
      </c>
      <c r="E973" s="21">
        <v>11.49</v>
      </c>
      <c r="F973" s="21">
        <f>MULTIPLY(D975, E975)</f>
      </c>
      <c r="G973" s="38"/>
      <c r="H973" s="38"/>
      <c r="I973" s="42"/>
      <c r="J973" s="44"/>
      <c r="K973" s="44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 t="s">
        <v>4747</v>
      </c>
      <c r="C974" s="37"/>
      <c r="D974" s="14">
        <v>2</v>
      </c>
      <c r="E974" s="21">
        <v>15.99</v>
      </c>
      <c r="F974" s="21">
        <f>MULTIPLY(D976, E976)</f>
      </c>
      <c r="G974" s="38"/>
      <c r="H974" s="38"/>
      <c r="I974" s="42"/>
      <c r="J974" s="44"/>
      <c r="K974" s="44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 t="s">
        <v>4748</v>
      </c>
      <c r="C975" s="37"/>
      <c r="D975" s="14">
        <v>1</v>
      </c>
      <c r="E975" s="21">
        <v>15.79</v>
      </c>
      <c r="F975" s="21">
        <f>MULTIPLY(D977, E977)</f>
      </c>
      <c r="G975" s="38"/>
      <c r="H975" s="38"/>
      <c r="I975" s="42"/>
      <c r="J975" s="44"/>
      <c r="K975" s="44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 t="s">
        <v>4749</v>
      </c>
      <c r="C976" s="37"/>
      <c r="D976" s="14">
        <v>2</v>
      </c>
      <c r="E976" s="21">
        <v>12.99</v>
      </c>
      <c r="F976" s="21">
        <f>MULTIPLY(D978, E978)</f>
      </c>
      <c r="G976" s="38"/>
      <c r="H976" s="38"/>
      <c r="I976" s="42"/>
      <c r="J976" s="44"/>
      <c r="K976" s="44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 t="s">
        <v>4750</v>
      </c>
      <c r="C977" s="37"/>
      <c r="D977" s="14">
        <v>1</v>
      </c>
      <c r="E977" s="21">
        <v>7.99</v>
      </c>
      <c r="F977" s="21">
        <f>MULTIPLY(D979, E979)</f>
      </c>
      <c r="G977" s="38"/>
      <c r="H977" s="38"/>
      <c r="I977" s="42"/>
      <c r="J977" s="44"/>
      <c r="K977" s="44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 t="s">
        <v>4751</v>
      </c>
      <c r="C978" s="37"/>
      <c r="D978" s="14">
        <v>1</v>
      </c>
      <c r="E978" s="21">
        <v>13.99</v>
      </c>
      <c r="F978" s="21">
        <f>MULTIPLY(D980, E980)</f>
      </c>
      <c r="G978" s="38"/>
      <c r="H978" s="38"/>
      <c r="I978" s="42"/>
      <c r="J978" s="44"/>
      <c r="K978" s="44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 t="s">
        <v>4752</v>
      </c>
      <c r="C979" s="37"/>
      <c r="D979" s="14">
        <v>1</v>
      </c>
      <c r="E979" s="21">
        <v>6.59</v>
      </c>
      <c r="F979" s="21">
        <f>MULTIPLY(D981, E981)</f>
      </c>
      <c r="G979" s="38"/>
      <c r="H979" s="38"/>
      <c r="I979" s="42"/>
      <c r="J979" s="44"/>
      <c r="K979" s="44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 t="s">
        <v>4753</v>
      </c>
      <c r="C980" s="37"/>
      <c r="D980" s="14">
        <v>1</v>
      </c>
      <c r="E980" s="21">
        <v>3.99</v>
      </c>
      <c r="F980" s="21">
        <f>MULTIPLY(D982, E982)</f>
      </c>
      <c r="G980" s="38"/>
      <c r="H980" s="21">
        <f>sum(F966:F980)</f>
      </c>
      <c r="I980" s="42"/>
      <c r="J980" s="44"/>
      <c r="K980" s="44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>
        <v>44264</v>
      </c>
      <c r="B981" s="52" t="s">
        <v>4754</v>
      </c>
      <c r="C981" s="37"/>
      <c r="D981" s="14">
        <v>2</v>
      </c>
      <c r="E981" s="21">
        <v>3.49</v>
      </c>
      <c r="F981" s="21">
        <f>MULTIPLY(D983, E983)</f>
      </c>
      <c r="G981" s="38"/>
      <c r="H981" s="38"/>
      <c r="I981" s="42"/>
      <c r="J981" s="44"/>
      <c r="K981" s="44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 t="s">
        <v>4755</v>
      </c>
      <c r="C982" s="37"/>
      <c r="D982" s="14">
        <v>1</v>
      </c>
      <c r="E982" s="21">
        <v>5.99</v>
      </c>
      <c r="F982" s="21">
        <f>MULTIPLY(D984, E984)</f>
      </c>
      <c r="G982" s="38"/>
      <c r="H982" s="38"/>
      <c r="I982" s="42"/>
      <c r="J982" s="44"/>
      <c r="K982" s="44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 t="s">
        <v>4756</v>
      </c>
      <c r="C983" s="37"/>
      <c r="D983" s="14">
        <v>1</v>
      </c>
      <c r="E983" s="21">
        <v>15.49</v>
      </c>
      <c r="F983" s="21">
        <f>MULTIPLY(D985, E985)</f>
      </c>
      <c r="G983" s="38"/>
      <c r="H983" s="38"/>
      <c r="I983" s="42"/>
      <c r="J983" s="44"/>
      <c r="K983" s="44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 t="s">
        <v>4757</v>
      </c>
      <c r="C984" s="37"/>
      <c r="D984" s="14">
        <v>2</v>
      </c>
      <c r="E984" s="21">
        <v>4.94</v>
      </c>
      <c r="F984" s="21">
        <f>MULTIPLY(D986, E986)</f>
      </c>
      <c r="G984" s="38"/>
      <c r="H984" s="38"/>
      <c r="I984" s="42"/>
      <c r="J984" s="44"/>
      <c r="K984" s="44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 t="s">
        <v>4758</v>
      </c>
      <c r="C985" s="37"/>
      <c r="D985" s="14">
        <v>1</v>
      </c>
      <c r="E985" s="21">
        <v>4.29</v>
      </c>
      <c r="F985" s="21">
        <f>MULTIPLY(D987, E987)</f>
      </c>
      <c r="G985" s="38"/>
      <c r="H985" s="38"/>
      <c r="I985" s="42"/>
      <c r="J985" s="44"/>
      <c r="K985" s="44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 t="s">
        <v>4759</v>
      </c>
      <c r="C986" s="37"/>
      <c r="D986" s="14">
        <v>1</v>
      </c>
      <c r="E986" s="21">
        <v>14.49</v>
      </c>
      <c r="F986" s="21">
        <f>MULTIPLY(D988, E988)</f>
      </c>
      <c r="G986" s="38"/>
      <c r="H986" s="38"/>
      <c r="I986" s="42"/>
      <c r="J986" s="44"/>
      <c r="K986" s="44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 t="s">
        <v>4760</v>
      </c>
      <c r="C987" s="37"/>
      <c r="D987" s="14">
        <v>7</v>
      </c>
      <c r="E987" s="21">
        <v>5.79</v>
      </c>
      <c r="F987" s="21">
        <f>MULTIPLY(D989, E989)</f>
      </c>
      <c r="G987" s="38"/>
      <c r="H987" s="21">
        <f>sum(F981:F987)</f>
      </c>
      <c r="I987" s="42"/>
      <c r="J987" s="44"/>
      <c r="K987" s="44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>
        <v>44271</v>
      </c>
      <c r="B988" s="52" t="s">
        <v>4761</v>
      </c>
      <c r="C988" s="37"/>
      <c r="D988" s="14">
        <v>9</v>
      </c>
      <c r="E988" s="21">
        <v>5.29</v>
      </c>
      <c r="F988" s="21">
        <f>MULTIPLY(D990, E990)</f>
      </c>
      <c r="G988" s="38"/>
      <c r="H988" s="38"/>
      <c r="I988" s="42"/>
      <c r="J988" s="44"/>
      <c r="K988" s="44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 t="s">
        <v>4762</v>
      </c>
      <c r="C989" s="37"/>
      <c r="D989" s="14">
        <v>11</v>
      </c>
      <c r="E989" s="21">
        <v>7.99</v>
      </c>
      <c r="F989" s="21">
        <f>MULTIPLY(D991, E991)</f>
      </c>
      <c r="G989" s="38"/>
      <c r="H989" s="38"/>
      <c r="I989" s="42"/>
      <c r="J989" s="44"/>
      <c r="K989" s="44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 t="s">
        <v>4763</v>
      </c>
      <c r="C990" s="37"/>
      <c r="D990" s="14">
        <v>4</v>
      </c>
      <c r="E990" s="21">
        <v>4.19</v>
      </c>
      <c r="F990" s="21">
        <f>MULTIPLY(D992, E992)</f>
      </c>
      <c r="G990" s="38"/>
      <c r="H990" s="38"/>
      <c r="I990" s="42"/>
      <c r="J990" s="44"/>
      <c r="K990" s="44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 t="s">
        <v>4764</v>
      </c>
      <c r="C991" s="37"/>
      <c r="D991" s="14">
        <v>2</v>
      </c>
      <c r="E991" s="21">
        <v>3.89</v>
      </c>
      <c r="F991" s="21">
        <f>MULTIPLY(D993, E993)</f>
      </c>
      <c r="G991" s="38"/>
      <c r="H991" s="38"/>
      <c r="I991" s="42"/>
      <c r="J991" s="44"/>
      <c r="K991" s="44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 t="s">
        <v>4765</v>
      </c>
      <c r="C992" s="37"/>
      <c r="D992" s="14">
        <v>1</v>
      </c>
      <c r="E992" s="21">
        <v>2.94</v>
      </c>
      <c r="F992" s="21">
        <f>MULTIPLY(D994, E994)</f>
      </c>
      <c r="G992" s="38"/>
      <c r="H992" s="38"/>
      <c r="I992" s="42"/>
      <c r="J992" s="44"/>
      <c r="K992" s="44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 t="s">
        <v>4766</v>
      </c>
      <c r="C993" s="37"/>
      <c r="D993" s="14">
        <v>1</v>
      </c>
      <c r="E993" s="21">
        <v>13.79</v>
      </c>
      <c r="F993" s="21">
        <f>MULTIPLY(D995, E995)</f>
      </c>
      <c r="G993" s="38"/>
      <c r="H993" s="38"/>
      <c r="I993" s="42"/>
      <c r="J993" s="44"/>
      <c r="K993" s="44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 t="s">
        <v>4767</v>
      </c>
      <c r="C994" s="37"/>
      <c r="D994" s="14">
        <v>1</v>
      </c>
      <c r="E994" s="38"/>
      <c r="F994" s="14">
        <f>MULTIPLY(D996, E996)</f>
      </c>
      <c r="G994" s="38"/>
      <c r="H994" s="38"/>
      <c r="I994" s="42"/>
      <c r="J994" s="44"/>
      <c r="K994" s="44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 t="s">
        <v>4768</v>
      </c>
      <c r="C995" s="37"/>
      <c r="D995" s="42"/>
      <c r="E995" s="21">
        <v>8.99</v>
      </c>
      <c r="F995" s="21">
        <f>MULTIPLY(D997, E997)</f>
      </c>
      <c r="G995" s="38"/>
      <c r="H995" s="38"/>
      <c r="I995" s="42"/>
      <c r="J995" s="44"/>
      <c r="K995" s="44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 t="s">
        <v>4769</v>
      </c>
      <c r="C996" s="37"/>
      <c r="D996" s="14">
        <v>1</v>
      </c>
      <c r="E996" s="21">
        <v>11.79</v>
      </c>
      <c r="F996" s="21">
        <f>MULTIPLY(D998, E998)</f>
      </c>
      <c r="G996" s="38"/>
      <c r="H996" s="38"/>
      <c r="I996" s="42"/>
      <c r="J996" s="44"/>
      <c r="K996" s="44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 t="s">
        <v>4770</v>
      </c>
      <c r="C997" s="37"/>
      <c r="D997" s="14">
        <v>1</v>
      </c>
      <c r="E997" s="21">
        <v>8.49</v>
      </c>
      <c r="F997" s="21">
        <f>MULTIPLY(D999, E999)</f>
      </c>
      <c r="G997" s="38"/>
      <c r="H997" s="38"/>
      <c r="I997" s="42"/>
      <c r="J997" s="44"/>
      <c r="K997" s="44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 t="s">
        <v>4771</v>
      </c>
      <c r="C998" s="37"/>
      <c r="D998" s="14">
        <v>1</v>
      </c>
      <c r="E998" s="21">
        <v>7.49</v>
      </c>
      <c r="F998" s="21">
        <f>MULTIPLY(D1000, E1000)</f>
      </c>
      <c r="G998" s="38"/>
      <c r="H998" s="38"/>
      <c r="I998" s="42"/>
      <c r="J998" s="44"/>
      <c r="K998" s="44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 t="s">
        <v>4772</v>
      </c>
      <c r="C999" s="37"/>
      <c r="D999" s="14">
        <v>1</v>
      </c>
      <c r="E999" s="21">
        <v>11.29</v>
      </c>
      <c r="F999" s="21">
        <f>MULTIPLY(D1001, E1001)</f>
      </c>
      <c r="G999" s="38"/>
      <c r="H999" s="38"/>
      <c r="I999" s="42"/>
      <c r="J999" s="44"/>
      <c r="K999" s="44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 t="s">
        <v>4773</v>
      </c>
      <c r="C1000" s="37"/>
      <c r="D1000" s="14">
        <v>1</v>
      </c>
      <c r="E1000" s="38"/>
      <c r="F1000" s="14">
        <f>MULTIPLY(D1002, E1002)</f>
      </c>
      <c r="G1000" s="38"/>
      <c r="H1000" s="21">
        <f>sum(F988:F1000)</f>
      </c>
      <c r="I1000" s="42"/>
      <c r="J1000" s="44"/>
      <c r="K1000" s="44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>
        <v>44291</v>
      </c>
      <c r="B1001" s="52" t="s">
        <v>4774</v>
      </c>
      <c r="C1001" s="37"/>
      <c r="D1001" s="14">
        <v>1</v>
      </c>
      <c r="E1001" s="21">
        <v>4.19</v>
      </c>
      <c r="F1001" s="21">
        <f>MULTIPLY(D1003, E1003)</f>
      </c>
      <c r="G1001" s="38"/>
      <c r="H1001" s="38"/>
      <c r="I1001" s="42"/>
      <c r="J1001" s="44"/>
      <c r="K1001" s="44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 t="s">
        <v>4775</v>
      </c>
      <c r="C1002" s="37"/>
      <c r="D1002" s="14">
        <v>1</v>
      </c>
      <c r="E1002" s="21">
        <v>7.79</v>
      </c>
      <c r="F1002" s="21">
        <f>MULTIPLY(D1004, E1004)</f>
      </c>
      <c r="G1002" s="38"/>
      <c r="H1002" s="38"/>
      <c r="I1002" s="42"/>
      <c r="J1002" s="44"/>
      <c r="K1002" s="44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 t="s">
        <v>4776</v>
      </c>
      <c r="C1003" s="37"/>
      <c r="D1003" s="14">
        <v>1</v>
      </c>
      <c r="E1003" s="21">
        <v>8.99</v>
      </c>
      <c r="F1003" s="21">
        <f>MULTIPLY(D1005, E1005)</f>
      </c>
      <c r="G1003" s="38"/>
      <c r="H1003" s="38"/>
      <c r="I1003" s="42"/>
      <c r="J1003" s="44"/>
      <c r="K1003" s="44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 t="s">
        <v>4777</v>
      </c>
      <c r="C1004" s="37"/>
      <c r="D1004" s="14">
        <v>1</v>
      </c>
      <c r="E1004" s="21">
        <v>15.99</v>
      </c>
      <c r="F1004" s="21">
        <f>MULTIPLY(D1006, E1006)</f>
      </c>
      <c r="G1004" s="38"/>
      <c r="H1004" s="38"/>
      <c r="I1004" s="42"/>
      <c r="J1004" s="44"/>
      <c r="K1004" s="44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 t="s">
        <v>4778</v>
      </c>
      <c r="C1005" s="37"/>
      <c r="D1005" s="14">
        <v>1</v>
      </c>
      <c r="E1005" s="21">
        <v>7.79</v>
      </c>
      <c r="F1005" s="21">
        <f>MULTIPLY(D1007, E1007)</f>
      </c>
      <c r="G1005" s="38"/>
      <c r="H1005" s="38"/>
      <c r="I1005" s="42"/>
      <c r="J1005" s="44"/>
      <c r="K1005" s="44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 t="s">
        <v>4779</v>
      </c>
      <c r="C1006" s="37"/>
      <c r="D1006" s="14">
        <v>1</v>
      </c>
      <c r="E1006" s="21">
        <v>7.79</v>
      </c>
      <c r="F1006" s="21">
        <f>MULTIPLY(D1008, E1008)</f>
      </c>
      <c r="G1006" s="38"/>
      <c r="H1006" s="38"/>
      <c r="I1006" s="42"/>
      <c r="J1006" s="44"/>
      <c r="K1006" s="44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 t="s">
        <v>4780</v>
      </c>
      <c r="C1007" s="37"/>
      <c r="D1007" s="14">
        <v>4</v>
      </c>
      <c r="E1007" s="21">
        <v>12.99</v>
      </c>
      <c r="F1007" s="21">
        <f>MULTIPLY(D1009, E1009)</f>
      </c>
      <c r="G1007" s="38"/>
      <c r="H1007" s="38"/>
      <c r="I1007" s="42"/>
      <c r="J1007" s="44"/>
      <c r="K1007" s="44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 t="s">
        <v>4781</v>
      </c>
      <c r="C1008" s="37"/>
      <c r="D1008" s="14">
        <v>2</v>
      </c>
      <c r="E1008" s="21">
        <v>19.95</v>
      </c>
      <c r="F1008" s="21">
        <f>MULTIPLY(D1010, E1010)</f>
      </c>
      <c r="G1008" s="38"/>
      <c r="H1008" s="38"/>
      <c r="I1008" s="42"/>
      <c r="J1008" s="44"/>
      <c r="K1008" s="44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 t="s">
        <v>4782</v>
      </c>
      <c r="C1009" s="37"/>
      <c r="D1009" s="14">
        <v>1</v>
      </c>
      <c r="E1009" s="21">
        <v>9.79</v>
      </c>
      <c r="F1009" s="21">
        <f>MULTIPLY(D1011, E1011)</f>
      </c>
      <c r="G1009" s="38"/>
      <c r="H1009" s="38"/>
      <c r="I1009" s="42"/>
      <c r="J1009" s="44"/>
      <c r="K1009" s="44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 t="s">
        <v>4783</v>
      </c>
      <c r="C1010" s="37"/>
      <c r="D1010" s="14">
        <v>1</v>
      </c>
      <c r="E1010" s="21">
        <v>14.99</v>
      </c>
      <c r="F1010" s="21">
        <f>MULTIPLY(D1012, E1012)</f>
      </c>
      <c r="G1010" s="38"/>
      <c r="H1010" s="38"/>
      <c r="I1010" s="42"/>
      <c r="J1010" s="44"/>
      <c r="K1010" s="44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 t="s">
        <v>4784</v>
      </c>
      <c r="C1011" s="37"/>
      <c r="D1011" s="14">
        <v>1</v>
      </c>
      <c r="E1011" s="21">
        <v>11.49</v>
      </c>
      <c r="F1011" s="21">
        <f>MULTIPLY(D1013, E1013)</f>
      </c>
      <c r="G1011" s="38"/>
      <c r="H1011" s="38"/>
      <c r="I1011" s="42"/>
      <c r="J1011" s="44"/>
      <c r="K1011" s="44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 t="s">
        <v>4785</v>
      </c>
      <c r="C1012" s="37"/>
      <c r="D1012" s="14">
        <v>1</v>
      </c>
      <c r="E1012" s="21">
        <v>10.49</v>
      </c>
      <c r="F1012" s="21">
        <f>MULTIPLY(D1014, E1014)</f>
      </c>
      <c r="G1012" s="38"/>
      <c r="H1012" s="38"/>
      <c r="I1012" s="42"/>
      <c r="J1012" s="44"/>
      <c r="K1012" s="44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 t="s">
        <v>4786</v>
      </c>
      <c r="C1013" s="37"/>
      <c r="D1013" s="14">
        <v>1</v>
      </c>
      <c r="E1013" s="21">
        <v>10.49</v>
      </c>
      <c r="F1013" s="21">
        <f>MULTIPLY(D1015, E1015)</f>
      </c>
      <c r="G1013" s="38"/>
      <c r="H1013" s="38"/>
      <c r="I1013" s="42"/>
      <c r="J1013" s="44"/>
      <c r="K1013" s="44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 t="s">
        <v>4787</v>
      </c>
      <c r="C1014" s="37"/>
      <c r="D1014" s="14">
        <v>1</v>
      </c>
      <c r="E1014" s="21">
        <v>3.69</v>
      </c>
      <c r="F1014" s="21">
        <f>MULTIPLY(D1016, E1016)</f>
      </c>
      <c r="G1014" s="38"/>
      <c r="H1014" s="38"/>
      <c r="I1014" s="42"/>
      <c r="J1014" s="44"/>
      <c r="K1014" s="44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 t="s">
        <v>4788</v>
      </c>
      <c r="C1015" s="37"/>
      <c r="D1015" s="14">
        <v>2</v>
      </c>
      <c r="E1015" s="21">
        <v>2.69</v>
      </c>
      <c r="F1015" s="21">
        <f>MULTIPLY(D1017, E1017)</f>
      </c>
      <c r="G1015" s="38"/>
      <c r="H1015" s="38"/>
      <c r="I1015" s="42"/>
      <c r="J1015" s="44"/>
      <c r="K1015" s="44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 t="s">
        <v>4789</v>
      </c>
      <c r="C1016" s="37"/>
      <c r="D1016" s="14">
        <v>1</v>
      </c>
      <c r="E1016" s="21">
        <v>4.49</v>
      </c>
      <c r="F1016" s="21">
        <f>MULTIPLY(D1018, E1018)</f>
      </c>
      <c r="G1016" s="38"/>
      <c r="H1016" s="38"/>
      <c r="I1016" s="42"/>
      <c r="J1016" s="44"/>
      <c r="K1016" s="44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 t="s">
        <v>4427</v>
      </c>
      <c r="C1017" s="37"/>
      <c r="D1017" s="14">
        <v>1</v>
      </c>
      <c r="E1017" s="21">
        <v>2.59</v>
      </c>
      <c r="F1017" s="21">
        <f>MULTIPLY(D1019, E1019)</f>
      </c>
      <c r="G1017" s="38"/>
      <c r="H1017" s="38"/>
      <c r="I1017" s="42"/>
      <c r="J1017" s="44"/>
      <c r="K1017" s="44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 t="s">
        <v>4790</v>
      </c>
      <c r="C1018" s="37"/>
      <c r="D1018" s="14">
        <v>1</v>
      </c>
      <c r="E1018" s="21">
        <v>19.99</v>
      </c>
      <c r="F1018" s="21">
        <f>MULTIPLY(D1020, E1020)</f>
      </c>
      <c r="G1018" s="38"/>
      <c r="H1018" s="38"/>
      <c r="I1018" s="42"/>
      <c r="J1018" s="44"/>
      <c r="K1018" s="44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 t="s">
        <v>4791</v>
      </c>
      <c r="C1019" s="37"/>
      <c r="D1019" s="14">
        <v>1</v>
      </c>
      <c r="E1019" s="21"/>
      <c r="F1019" s="21">
        <f>MULTIPLY(D1021, E1021)</f>
      </c>
      <c r="G1019" s="38"/>
      <c r="H1019" s="38"/>
      <c r="I1019" s="42"/>
      <c r="J1019" s="44"/>
      <c r="K1019" s="44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 t="s">
        <v>4792</v>
      </c>
      <c r="C1020" s="37"/>
      <c r="D1020" s="14">
        <v>1</v>
      </c>
      <c r="E1020" s="21">
        <v>5.79</v>
      </c>
      <c r="F1020" s="21">
        <f>MULTIPLY(D1022, E1022)</f>
      </c>
      <c r="G1020" s="38"/>
      <c r="H1020" s="38"/>
      <c r="I1020" s="42"/>
      <c r="J1020" s="44"/>
      <c r="K1020" s="44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 t="s">
        <v>4793</v>
      </c>
      <c r="C1021" s="37"/>
      <c r="D1021" s="14">
        <v>1</v>
      </c>
      <c r="E1021" s="21">
        <v>4.69</v>
      </c>
      <c r="F1021" s="21">
        <f>MULTIPLY(D1023, E1023)</f>
      </c>
      <c r="G1021" s="38"/>
      <c r="H1021" s="38"/>
      <c r="I1021" s="42"/>
      <c r="J1021" s="44"/>
      <c r="K1021" s="44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 t="s">
        <v>4794</v>
      </c>
      <c r="C1022" s="37"/>
      <c r="D1022" s="14">
        <v>1</v>
      </c>
      <c r="E1022" s="21">
        <v>2.39</v>
      </c>
      <c r="F1022" s="21">
        <f>MULTIPLY(D1024, E1024)</f>
      </c>
      <c r="G1022" s="38"/>
      <c r="H1022" s="38"/>
      <c r="I1022" s="42"/>
      <c r="J1022" s="44"/>
      <c r="K1022" s="44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 t="s">
        <v>4795</v>
      </c>
      <c r="C1023" s="37"/>
      <c r="D1023" s="14">
        <v>1</v>
      </c>
      <c r="E1023" s="21">
        <v>9.79</v>
      </c>
      <c r="F1023" s="21">
        <f>MULTIPLY(D1025, E1025)</f>
      </c>
      <c r="G1023" s="38"/>
      <c r="H1023" s="38"/>
      <c r="I1023" s="42"/>
      <c r="J1023" s="44"/>
      <c r="K1023" s="44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 t="s">
        <v>4796</v>
      </c>
      <c r="C1024" s="37"/>
      <c r="D1024" s="14">
        <v>1</v>
      </c>
      <c r="E1024" s="21">
        <v>8.99</v>
      </c>
      <c r="F1024" s="21">
        <f>MULTIPLY(D1026, E1026)</f>
      </c>
      <c r="G1024" s="38"/>
      <c r="H1024" s="38"/>
      <c r="I1024" s="42"/>
      <c r="J1024" s="44"/>
      <c r="K1024" s="44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  <row x14ac:dyDescent="0.25" r="1025" customHeight="1" ht="17.25" customFormat="1" s="30">
      <c r="A1025" s="41"/>
      <c r="B1025" s="52" t="s">
        <v>4797</v>
      </c>
      <c r="C1025" s="37"/>
      <c r="D1025" s="42"/>
      <c r="E1025" s="21"/>
      <c r="F1025" s="21">
        <f>MULTIPLY(D1027, E1027)</f>
      </c>
      <c r="G1025" s="38"/>
      <c r="H1025" s="21">
        <f>sum(F1001:F1025)</f>
      </c>
      <c r="I1025" s="42"/>
      <c r="J1025" s="44"/>
      <c r="K1025" s="44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</row>
    <row x14ac:dyDescent="0.25" r="1026" customHeight="1" ht="17.25" customFormat="1" s="30">
      <c r="A1026" s="41">
        <v>44293</v>
      </c>
      <c r="B1026" s="52" t="s">
        <v>4798</v>
      </c>
      <c r="C1026" s="37"/>
      <c r="D1026" s="14">
        <v>2</v>
      </c>
      <c r="E1026" s="21">
        <v>15.99</v>
      </c>
      <c r="F1026" s="21">
        <f>MULTIPLY(D1028, E1028)</f>
      </c>
      <c r="G1026" s="38"/>
      <c r="H1026" s="38"/>
      <c r="I1026" s="42"/>
      <c r="J1026" s="44"/>
      <c r="K1026" s="44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</row>
    <row x14ac:dyDescent="0.25" r="1027" customHeight="1" ht="17.25" customFormat="1" s="30">
      <c r="A1027" s="41"/>
      <c r="B1027" s="52" t="s">
        <v>4226</v>
      </c>
      <c r="C1027" s="37" t="s">
        <v>4799</v>
      </c>
      <c r="D1027" s="14">
        <v>11</v>
      </c>
      <c r="E1027" s="21">
        <v>3.49</v>
      </c>
      <c r="F1027" s="21">
        <f>MULTIPLY(D1029, E1029)</f>
      </c>
      <c r="G1027" s="38"/>
      <c r="H1027" s="21">
        <f>sum(F1026:F1027)</f>
      </c>
      <c r="I1027" s="42"/>
      <c r="J1027" s="44"/>
      <c r="K1027" s="44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</row>
    <row x14ac:dyDescent="0.25" r="1028" customHeight="1" ht="17.25" customFormat="1" s="30">
      <c r="A1028" s="41">
        <v>44300</v>
      </c>
      <c r="B1028" s="52" t="s">
        <v>4800</v>
      </c>
      <c r="C1028" s="37"/>
      <c r="D1028" s="14">
        <v>1</v>
      </c>
      <c r="E1028" s="21">
        <v>5.29</v>
      </c>
      <c r="F1028" s="21">
        <f>MULTIPLY(D1030, E1030)</f>
      </c>
      <c r="G1028" s="38"/>
      <c r="H1028" s="38"/>
      <c r="I1028" s="42"/>
      <c r="J1028" s="44"/>
      <c r="K1028" s="44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</row>
    <row x14ac:dyDescent="0.25" r="1029" customHeight="1" ht="17.25" customFormat="1" s="30">
      <c r="A1029" s="41"/>
      <c r="B1029" s="52" t="s">
        <v>4801</v>
      </c>
      <c r="C1029" s="37"/>
      <c r="D1029" s="14">
        <v>5</v>
      </c>
      <c r="E1029" s="21">
        <v>7.79</v>
      </c>
      <c r="F1029" s="21">
        <f>MULTIPLY(D1031, E1031)</f>
      </c>
      <c r="G1029" s="38"/>
      <c r="H1029" s="38"/>
      <c r="I1029" s="42"/>
      <c r="J1029" s="44"/>
      <c r="K1029" s="44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</row>
    <row x14ac:dyDescent="0.25" r="1030" customHeight="1" ht="17.25" customFormat="1" s="30">
      <c r="A1030" s="41"/>
      <c r="B1030" s="52" t="s">
        <v>3560</v>
      </c>
      <c r="C1030" s="37"/>
      <c r="D1030" s="14">
        <v>1</v>
      </c>
      <c r="E1030" s="21">
        <v>4.99</v>
      </c>
      <c r="F1030" s="21">
        <f>MULTIPLY(D1032, E1032)</f>
      </c>
      <c r="G1030" s="38"/>
      <c r="H1030" s="38"/>
      <c r="I1030" s="42"/>
      <c r="J1030" s="44"/>
      <c r="K1030" s="44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</row>
    <row x14ac:dyDescent="0.25" r="1031" customHeight="1" ht="17.25" customFormat="1" s="30">
      <c r="A1031" s="41"/>
      <c r="B1031" s="52" t="s">
        <v>4776</v>
      </c>
      <c r="C1031" s="37"/>
      <c r="D1031" s="14">
        <v>2</v>
      </c>
      <c r="E1031" s="21">
        <v>5.99</v>
      </c>
      <c r="F1031" s="21">
        <f>MULTIPLY(D1033, E1033)</f>
      </c>
      <c r="G1031" s="38"/>
      <c r="H1031" s="38"/>
      <c r="I1031" s="42"/>
      <c r="J1031" s="44"/>
      <c r="K1031" s="44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</row>
    <row x14ac:dyDescent="0.25" r="1032" customHeight="1" ht="17.25" customFormat="1" s="30">
      <c r="A1032" s="41"/>
      <c r="B1032" s="52" t="s">
        <v>4802</v>
      </c>
      <c r="C1032" s="37"/>
      <c r="D1032" s="14">
        <v>1</v>
      </c>
      <c r="E1032" s="21">
        <v>3.79</v>
      </c>
      <c r="F1032" s="21">
        <f>MULTIPLY(D1034, E1034)</f>
      </c>
      <c r="G1032" s="38"/>
      <c r="H1032" s="38"/>
      <c r="I1032" s="42"/>
      <c r="J1032" s="44"/>
      <c r="K1032" s="44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</row>
    <row x14ac:dyDescent="0.25" r="1033" customHeight="1" ht="17.25" customFormat="1" s="30">
      <c r="A1033" s="41"/>
      <c r="B1033" s="52" t="s">
        <v>4803</v>
      </c>
      <c r="C1033" s="37"/>
      <c r="D1033" s="14">
        <v>1</v>
      </c>
      <c r="E1033" s="21">
        <v>14.99</v>
      </c>
      <c r="F1033" s="21">
        <f>MULTIPLY(D1035, E1035)</f>
      </c>
      <c r="G1033" s="38"/>
      <c r="H1033" s="38"/>
      <c r="I1033" s="42"/>
      <c r="J1033" s="44"/>
      <c r="K1033" s="44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</row>
    <row x14ac:dyDescent="0.25" r="1034" customHeight="1" ht="17.25" customFormat="1" s="30">
      <c r="A1034" s="41"/>
      <c r="B1034" s="52" t="s">
        <v>4804</v>
      </c>
      <c r="C1034" s="37"/>
      <c r="D1034" s="14">
        <v>1</v>
      </c>
      <c r="E1034" s="21">
        <v>6.29</v>
      </c>
      <c r="F1034" s="21">
        <f>MULTIPLY(D1036, E1036)</f>
      </c>
      <c r="G1034" s="38"/>
      <c r="H1034" s="38"/>
      <c r="I1034" s="42"/>
      <c r="J1034" s="44"/>
      <c r="K1034" s="44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</row>
    <row x14ac:dyDescent="0.25" r="1035" customHeight="1" ht="17.25" customFormat="1" s="30">
      <c r="A1035" s="41"/>
      <c r="B1035" s="52" t="s">
        <v>4805</v>
      </c>
      <c r="C1035" s="37" t="s">
        <v>4806</v>
      </c>
      <c r="D1035" s="14">
        <v>5</v>
      </c>
      <c r="E1035" s="21">
        <v>25.49</v>
      </c>
      <c r="F1035" s="21">
        <f>MULTIPLY(D1037, E1037)</f>
      </c>
      <c r="G1035" s="38"/>
      <c r="H1035" s="38"/>
      <c r="I1035" s="42"/>
      <c r="J1035" s="44"/>
      <c r="K1035" s="44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</row>
    <row x14ac:dyDescent="0.25" r="1036" customHeight="1" ht="17.25" customFormat="1" s="30">
      <c r="A1036" s="41"/>
      <c r="B1036" s="52" t="s">
        <v>4807</v>
      </c>
      <c r="C1036" s="37"/>
      <c r="D1036" s="14">
        <v>1</v>
      </c>
      <c r="E1036" s="21">
        <v>27.49</v>
      </c>
      <c r="F1036" s="21">
        <f>MULTIPLY(D1038, E1038)</f>
      </c>
      <c r="G1036" s="38"/>
      <c r="H1036" s="38"/>
      <c r="I1036" s="42"/>
      <c r="J1036" s="44"/>
      <c r="K1036" s="44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</row>
    <row x14ac:dyDescent="0.25" r="1037" customHeight="1" ht="17.25" customFormat="1" s="30">
      <c r="A1037" s="41"/>
      <c r="B1037" s="52" t="s">
        <v>4808</v>
      </c>
      <c r="C1037" s="37"/>
      <c r="D1037" s="14">
        <v>1</v>
      </c>
      <c r="E1037" s="21">
        <v>6.99</v>
      </c>
      <c r="F1037" s="21">
        <f>MULTIPLY(D1039, E1039)</f>
      </c>
      <c r="G1037" s="38"/>
      <c r="H1037" s="38"/>
      <c r="I1037" s="42"/>
      <c r="J1037" s="44"/>
      <c r="K1037" s="44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</row>
    <row x14ac:dyDescent="0.25" r="1038" customHeight="1" ht="17.25" customFormat="1" s="30">
      <c r="A1038" s="41"/>
      <c r="B1038" s="52" t="s">
        <v>4809</v>
      </c>
      <c r="C1038" s="37"/>
      <c r="D1038" s="14">
        <v>1</v>
      </c>
      <c r="E1038" s="21">
        <v>12.99</v>
      </c>
      <c r="F1038" s="21">
        <f>MULTIPLY(D1040, E1040)</f>
      </c>
      <c r="G1038" s="38"/>
      <c r="H1038" s="38"/>
      <c r="I1038" s="42"/>
      <c r="J1038" s="44"/>
      <c r="K1038" s="44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</row>
    <row x14ac:dyDescent="0.25" r="1039" customHeight="1" ht="17.25" customFormat="1" s="30">
      <c r="A1039" s="41"/>
      <c r="B1039" s="52" t="s">
        <v>4810</v>
      </c>
      <c r="C1039" s="37"/>
      <c r="D1039" s="14">
        <v>1</v>
      </c>
      <c r="E1039" s="21">
        <v>9.49</v>
      </c>
      <c r="F1039" s="21">
        <f>MULTIPLY(D1041, E1041)</f>
      </c>
      <c r="G1039" s="38"/>
      <c r="H1039" s="38"/>
      <c r="I1039" s="42"/>
      <c r="J1039" s="44"/>
      <c r="K1039" s="44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</row>
    <row x14ac:dyDescent="0.25" r="1040" customHeight="1" ht="17.25" customFormat="1" s="30">
      <c r="A1040" s="41"/>
      <c r="B1040" s="52" t="s">
        <v>4811</v>
      </c>
      <c r="C1040" s="37"/>
      <c r="D1040" s="14">
        <v>1</v>
      </c>
      <c r="E1040" s="21">
        <v>5.29</v>
      </c>
      <c r="F1040" s="21">
        <f>MULTIPLY(D1042, E1042)</f>
      </c>
      <c r="G1040" s="38"/>
      <c r="H1040" s="38"/>
      <c r="I1040" s="42"/>
      <c r="J1040" s="44"/>
      <c r="K1040" s="44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</row>
    <row x14ac:dyDescent="0.25" r="1041" customHeight="1" ht="17.25" customFormat="1" s="30">
      <c r="A1041" s="41"/>
      <c r="B1041" s="52" t="s">
        <v>4710</v>
      </c>
      <c r="C1041" s="37"/>
      <c r="D1041" s="14">
        <v>2</v>
      </c>
      <c r="E1041" s="21">
        <v>3.39</v>
      </c>
      <c r="F1041" s="21">
        <f>MULTIPLY(D1043, E1043)</f>
      </c>
      <c r="G1041" s="38"/>
      <c r="H1041" s="38"/>
      <c r="I1041" s="42"/>
      <c r="J1041" s="44"/>
      <c r="K1041" s="44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</row>
    <row x14ac:dyDescent="0.25" r="1042" customHeight="1" ht="17.25" customFormat="1" s="30">
      <c r="A1042" s="41"/>
      <c r="B1042" s="52" t="s">
        <v>4812</v>
      </c>
      <c r="C1042" s="37"/>
      <c r="D1042" s="14">
        <v>1</v>
      </c>
      <c r="E1042" s="21">
        <v>6.99</v>
      </c>
      <c r="F1042" s="21">
        <f>MULTIPLY(D1044, E1044)</f>
      </c>
      <c r="G1042" s="38"/>
      <c r="H1042" s="38"/>
      <c r="I1042" s="42"/>
      <c r="J1042" s="44"/>
      <c r="K1042" s="44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</row>
    <row x14ac:dyDescent="0.25" r="1043" customHeight="1" ht="17.25" customFormat="1" s="30">
      <c r="A1043" s="41"/>
      <c r="B1043" s="52" t="s">
        <v>4813</v>
      </c>
      <c r="C1043" s="37" t="s">
        <v>4814</v>
      </c>
      <c r="D1043" s="14">
        <v>2</v>
      </c>
      <c r="E1043" s="21">
        <v>10.29</v>
      </c>
      <c r="F1043" s="21">
        <f>MULTIPLY(D1045, E1045)</f>
      </c>
      <c r="G1043" s="38"/>
      <c r="H1043" s="38"/>
      <c r="I1043" s="42"/>
      <c r="J1043" s="44"/>
      <c r="K1043" s="44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</row>
    <row x14ac:dyDescent="0.25" r="1044" customHeight="1" ht="17.25" customFormat="1" s="30">
      <c r="A1044" s="41"/>
      <c r="B1044" s="52" t="s">
        <v>4815</v>
      </c>
      <c r="C1044" s="37"/>
      <c r="D1044" s="14">
        <v>1</v>
      </c>
      <c r="E1044" s="21">
        <v>20.79</v>
      </c>
      <c r="F1044" s="21">
        <f>MULTIPLY(D1046, E1046)</f>
      </c>
      <c r="G1044" s="38"/>
      <c r="H1044" s="38"/>
      <c r="I1044" s="42"/>
      <c r="J1044" s="44"/>
      <c r="K1044" s="44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</row>
    <row x14ac:dyDescent="0.25" r="1045" customHeight="1" ht="17.25" customFormat="1" s="30">
      <c r="A1045" s="41"/>
      <c r="B1045" s="52" t="s">
        <v>4816</v>
      </c>
      <c r="C1045" s="37"/>
      <c r="D1045" s="14">
        <v>1</v>
      </c>
      <c r="E1045" s="21">
        <v>14.49</v>
      </c>
      <c r="F1045" s="21">
        <f>MULTIPLY(D1047, E1047)</f>
      </c>
      <c r="G1045" s="38"/>
      <c r="H1045" s="38"/>
      <c r="I1045" s="42"/>
      <c r="J1045" s="44"/>
      <c r="K1045" s="44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</row>
    <row x14ac:dyDescent="0.25" r="1046" customHeight="1" ht="17.25" customFormat="1" s="30">
      <c r="A1046" s="41"/>
      <c r="B1046" s="52" t="s">
        <v>4817</v>
      </c>
      <c r="C1046" s="37"/>
      <c r="D1046" s="14">
        <v>1</v>
      </c>
      <c r="E1046" s="21">
        <v>5.49</v>
      </c>
      <c r="F1046" s="21">
        <f>MULTIPLY(D1048, E1048)</f>
      </c>
      <c r="G1046" s="38"/>
      <c r="H1046" s="38"/>
      <c r="I1046" s="42"/>
      <c r="J1046" s="44"/>
      <c r="K1046" s="44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</row>
    <row x14ac:dyDescent="0.25" r="1047" customHeight="1" ht="17.25" customFormat="1" s="30">
      <c r="A1047" s="41"/>
      <c r="B1047" s="52" t="s">
        <v>4818</v>
      </c>
      <c r="C1047" s="37"/>
      <c r="D1047" s="14">
        <v>1</v>
      </c>
      <c r="E1047" s="21">
        <v>11.49</v>
      </c>
      <c r="F1047" s="21">
        <f>MULTIPLY(D1049, E1049)</f>
      </c>
      <c r="G1047" s="38"/>
      <c r="H1047" s="38"/>
      <c r="I1047" s="42"/>
      <c r="J1047" s="44"/>
      <c r="K1047" s="44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</row>
    <row x14ac:dyDescent="0.25" r="1048" customHeight="1" ht="17.25" customFormat="1" s="30">
      <c r="A1048" s="41"/>
      <c r="B1048" s="52" t="s">
        <v>4819</v>
      </c>
      <c r="C1048" s="37"/>
      <c r="D1048" s="14">
        <v>3</v>
      </c>
      <c r="E1048" s="21">
        <v>11.99</v>
      </c>
      <c r="F1048" s="21">
        <f>MULTIPLY(D1050, E1050)</f>
      </c>
      <c r="G1048" s="38"/>
      <c r="H1048" s="38"/>
      <c r="I1048" s="42"/>
      <c r="J1048" s="44"/>
      <c r="K1048" s="44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</row>
    <row x14ac:dyDescent="0.25" r="1049" customHeight="1" ht="17.25" customFormat="1" s="30">
      <c r="A1049" s="41"/>
      <c r="B1049" s="52" t="s">
        <v>4820</v>
      </c>
      <c r="C1049" s="37"/>
      <c r="D1049" s="14">
        <v>1</v>
      </c>
      <c r="E1049" s="21">
        <v>4.69</v>
      </c>
      <c r="F1049" s="21">
        <f>MULTIPLY(D1051, E1051)</f>
      </c>
      <c r="G1049" s="38"/>
      <c r="H1049" s="38"/>
      <c r="I1049" s="42"/>
      <c r="J1049" s="44"/>
      <c r="K1049" s="44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</row>
    <row x14ac:dyDescent="0.25" r="1050" customHeight="1" ht="17.25" customFormat="1" s="30">
      <c r="A1050" s="41"/>
      <c r="B1050" s="52" t="s">
        <v>4821</v>
      </c>
      <c r="C1050" s="37"/>
      <c r="D1050" s="14">
        <v>1</v>
      </c>
      <c r="E1050" s="21">
        <v>24.99</v>
      </c>
      <c r="F1050" s="21">
        <f>MULTIPLY(D1052, E1052)</f>
      </c>
      <c r="G1050" s="38"/>
      <c r="H1050" s="38"/>
      <c r="I1050" s="42"/>
      <c r="J1050" s="44"/>
      <c r="K1050" s="44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</row>
    <row x14ac:dyDescent="0.25" r="1051" customHeight="1" ht="17.25" customFormat="1" s="30">
      <c r="A1051" s="41"/>
      <c r="B1051" s="52" t="s">
        <v>4822</v>
      </c>
      <c r="C1051" s="37"/>
      <c r="D1051" s="14">
        <v>2</v>
      </c>
      <c r="E1051" s="21">
        <v>3.29</v>
      </c>
      <c r="F1051" s="21">
        <f>MULTIPLY(D1053, E1053)</f>
      </c>
      <c r="G1051" s="38"/>
      <c r="H1051" s="38"/>
      <c r="I1051" s="42"/>
      <c r="J1051" s="44"/>
      <c r="K1051" s="44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</row>
    <row x14ac:dyDescent="0.25" r="1052" customHeight="1" ht="17.25" customFormat="1" s="30">
      <c r="A1052" s="41"/>
      <c r="B1052" s="52" t="s">
        <v>4823</v>
      </c>
      <c r="C1052" s="37"/>
      <c r="D1052" s="14">
        <v>1</v>
      </c>
      <c r="E1052" s="21">
        <v>5.49</v>
      </c>
      <c r="F1052" s="21">
        <f>MULTIPLY(D1054, E1054)</f>
      </c>
      <c r="G1052" s="38"/>
      <c r="H1052" s="21">
        <f>sum(F1028:F1052)</f>
      </c>
      <c r="I1052" s="42"/>
      <c r="J1052" s="44"/>
      <c r="K1052" s="44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</row>
    <row x14ac:dyDescent="0.25" r="1053" customHeight="1" ht="17.25" customFormat="1" s="30">
      <c r="A1053" s="41">
        <v>44307</v>
      </c>
      <c r="B1053" s="52" t="s">
        <v>4824</v>
      </c>
      <c r="C1053" s="37"/>
      <c r="D1053" s="14">
        <v>3</v>
      </c>
      <c r="E1053" s="21">
        <v>5.79</v>
      </c>
      <c r="F1053" s="21">
        <f>MULTIPLY(D1055, E1055)</f>
      </c>
      <c r="G1053" s="38"/>
      <c r="H1053" s="38"/>
      <c r="I1053" s="42"/>
      <c r="J1053" s="44"/>
      <c r="K1053" s="44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</row>
    <row x14ac:dyDescent="0.25" r="1054" customHeight="1" ht="17.25" customFormat="1" s="30">
      <c r="A1054" s="41"/>
      <c r="B1054" s="52" t="s">
        <v>4825</v>
      </c>
      <c r="C1054" s="37"/>
      <c r="D1054" s="14">
        <v>1</v>
      </c>
      <c r="E1054" s="21">
        <v>5.29</v>
      </c>
      <c r="F1054" s="21">
        <f>MULTIPLY(D1056, E1056)</f>
      </c>
      <c r="G1054" s="38"/>
      <c r="H1054" s="38"/>
      <c r="I1054" s="42"/>
      <c r="J1054" s="44"/>
      <c r="K1054" s="44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</row>
    <row x14ac:dyDescent="0.25" r="1055" customHeight="1" ht="17.25" customFormat="1" s="30">
      <c r="A1055" s="41"/>
      <c r="B1055" s="52" t="s">
        <v>4826</v>
      </c>
      <c r="C1055" s="37"/>
      <c r="D1055" s="14">
        <v>2</v>
      </c>
      <c r="E1055" s="21">
        <v>5.29</v>
      </c>
      <c r="F1055" s="21">
        <f>MULTIPLY(D1057, E1057)</f>
      </c>
      <c r="G1055" s="38"/>
      <c r="H1055" s="38"/>
      <c r="I1055" s="42"/>
      <c r="J1055" s="44"/>
      <c r="K1055" s="44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</row>
    <row x14ac:dyDescent="0.25" r="1056" customHeight="1" ht="17.25" customFormat="1" s="30">
      <c r="A1056" s="41"/>
      <c r="B1056" s="52" t="s">
        <v>4827</v>
      </c>
      <c r="C1056" s="37"/>
      <c r="D1056" s="14">
        <v>4</v>
      </c>
      <c r="E1056" s="21">
        <v>9.99</v>
      </c>
      <c r="F1056" s="21">
        <f>MULTIPLY(D1058, E1058)</f>
      </c>
      <c r="G1056" s="38"/>
      <c r="H1056" s="38"/>
      <c r="I1056" s="42"/>
      <c r="J1056" s="44"/>
      <c r="K1056" s="44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</row>
    <row x14ac:dyDescent="0.25" r="1057" customHeight="1" ht="17.25" customFormat="1" s="30">
      <c r="A1057" s="41"/>
      <c r="B1057" s="52" t="s">
        <v>4828</v>
      </c>
      <c r="C1057" s="37"/>
      <c r="D1057" s="14">
        <v>1</v>
      </c>
      <c r="E1057" s="21">
        <v>2.99</v>
      </c>
      <c r="F1057" s="21">
        <f>MULTIPLY(D1059, E1059)</f>
      </c>
      <c r="G1057" s="38"/>
      <c r="H1057" s="38"/>
      <c r="I1057" s="42"/>
      <c r="J1057" s="44"/>
      <c r="K1057" s="44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</row>
    <row x14ac:dyDescent="0.25" r="1058" customHeight="1" ht="17.25" customFormat="1" s="30">
      <c r="A1058" s="41"/>
      <c r="B1058" s="52" t="s">
        <v>4829</v>
      </c>
      <c r="C1058" s="37"/>
      <c r="D1058" s="14">
        <v>1</v>
      </c>
      <c r="E1058" s="21">
        <v>3.19</v>
      </c>
      <c r="F1058" s="21">
        <f>MULTIPLY(D1060, E1060)</f>
      </c>
      <c r="G1058" s="38"/>
      <c r="H1058" s="38"/>
      <c r="I1058" s="42"/>
      <c r="J1058" s="44"/>
      <c r="K1058" s="44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</row>
    <row x14ac:dyDescent="0.25" r="1059" customHeight="1" ht="17.25" customFormat="1" s="30">
      <c r="A1059" s="41"/>
      <c r="B1059" s="52" t="s">
        <v>4830</v>
      </c>
      <c r="C1059" s="37"/>
      <c r="D1059" s="14">
        <v>1</v>
      </c>
      <c r="E1059" s="21">
        <v>2.99</v>
      </c>
      <c r="F1059" s="21">
        <f>MULTIPLY(D1061, E1061)</f>
      </c>
      <c r="G1059" s="38"/>
      <c r="H1059" s="38"/>
      <c r="I1059" s="42"/>
      <c r="J1059" s="44"/>
      <c r="K1059" s="44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</row>
    <row x14ac:dyDescent="0.25" r="1060" customHeight="1" ht="17.25" customFormat="1" s="30">
      <c r="A1060" s="41"/>
      <c r="B1060" s="52" t="s">
        <v>4831</v>
      </c>
      <c r="C1060" s="37"/>
      <c r="D1060" s="14">
        <v>1</v>
      </c>
      <c r="E1060" s="21">
        <v>2.99</v>
      </c>
      <c r="F1060" s="21">
        <f>MULTIPLY(D1062, E1062)</f>
      </c>
      <c r="G1060" s="38"/>
      <c r="H1060" s="38"/>
      <c r="I1060" s="42"/>
      <c r="J1060" s="44"/>
      <c r="K1060" s="44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</row>
    <row x14ac:dyDescent="0.25" r="1061" customHeight="1" ht="17.25" customFormat="1" s="30">
      <c r="A1061" s="41"/>
      <c r="B1061" s="52" t="s">
        <v>4832</v>
      </c>
      <c r="C1061" s="37"/>
      <c r="D1061" s="14">
        <v>2</v>
      </c>
      <c r="E1061" s="21">
        <v>8.99</v>
      </c>
      <c r="F1061" s="21">
        <f>MULTIPLY(D1063, E1063)</f>
      </c>
      <c r="G1061" s="38"/>
      <c r="H1061" s="38"/>
      <c r="I1061" s="42"/>
      <c r="J1061" s="44"/>
      <c r="K1061" s="44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</row>
    <row x14ac:dyDescent="0.25" r="1062" customHeight="1" ht="17.25" customFormat="1" s="30">
      <c r="A1062" s="41"/>
      <c r="B1062" s="52" t="s">
        <v>4833</v>
      </c>
      <c r="C1062" s="37"/>
      <c r="D1062" s="14">
        <v>1</v>
      </c>
      <c r="E1062" s="21">
        <v>2.19</v>
      </c>
      <c r="F1062" s="21">
        <f>MULTIPLY(D1064, E1064)</f>
      </c>
      <c r="G1062" s="38"/>
      <c r="H1062" s="38"/>
      <c r="I1062" s="42"/>
      <c r="J1062" s="44"/>
      <c r="K1062" s="44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</row>
    <row x14ac:dyDescent="0.25" r="1063" customHeight="1" ht="17.25" customFormat="1" s="30">
      <c r="A1063" s="41"/>
      <c r="B1063" s="52" t="s">
        <v>4834</v>
      </c>
      <c r="C1063" s="37"/>
      <c r="D1063" s="14">
        <v>1</v>
      </c>
      <c r="E1063" s="21">
        <v>4.99</v>
      </c>
      <c r="F1063" s="21">
        <f>MULTIPLY(D1065, E1065)</f>
      </c>
      <c r="G1063" s="38"/>
      <c r="H1063" s="38"/>
      <c r="I1063" s="42"/>
      <c r="J1063" s="44"/>
      <c r="K1063" s="44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</row>
    <row x14ac:dyDescent="0.25" r="1064" customHeight="1" ht="17.25" customFormat="1" s="30">
      <c r="A1064" s="41"/>
      <c r="B1064" s="52" t="s">
        <v>4835</v>
      </c>
      <c r="C1064" s="37"/>
      <c r="D1064" s="14">
        <v>4</v>
      </c>
      <c r="E1064" s="21">
        <v>14.79</v>
      </c>
      <c r="F1064" s="21">
        <f>MULTIPLY(D1066, E1066)</f>
      </c>
      <c r="G1064" s="38"/>
      <c r="H1064" s="38"/>
      <c r="I1064" s="42"/>
      <c r="J1064" s="44"/>
      <c r="K1064" s="44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</row>
    <row x14ac:dyDescent="0.25" r="1065" customHeight="1" ht="17.25" customFormat="1" s="30">
      <c r="A1065" s="41"/>
      <c r="B1065" s="52" t="s">
        <v>4836</v>
      </c>
      <c r="C1065" s="37"/>
      <c r="D1065" s="14">
        <v>2</v>
      </c>
      <c r="E1065" s="21">
        <v>2.19</v>
      </c>
      <c r="F1065" s="21">
        <f>MULTIPLY(D1067, E1067)</f>
      </c>
      <c r="G1065" s="38"/>
      <c r="H1065" s="38"/>
      <c r="I1065" s="42"/>
      <c r="J1065" s="44"/>
      <c r="K1065" s="44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</row>
    <row x14ac:dyDescent="0.25" r="1066" customHeight="1" ht="17.25" customFormat="1" s="30">
      <c r="A1066" s="41"/>
      <c r="B1066" s="52" t="s">
        <v>4837</v>
      </c>
      <c r="C1066" s="37"/>
      <c r="D1066" s="14">
        <v>1</v>
      </c>
      <c r="E1066" s="21">
        <v>11.49</v>
      </c>
      <c r="F1066" s="21">
        <f>MULTIPLY(D1068, E1068)</f>
      </c>
      <c r="G1066" s="38"/>
      <c r="H1066" s="38"/>
      <c r="I1066" s="42"/>
      <c r="J1066" s="44"/>
      <c r="K1066" s="44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</row>
    <row x14ac:dyDescent="0.25" r="1067" customHeight="1" ht="17.25" customFormat="1" s="30">
      <c r="A1067" s="41"/>
      <c r="B1067" s="52" t="s">
        <v>4838</v>
      </c>
      <c r="C1067" s="37"/>
      <c r="D1067" s="14">
        <v>2</v>
      </c>
      <c r="E1067" s="21">
        <v>11.79</v>
      </c>
      <c r="F1067" s="21">
        <f>MULTIPLY(D1069, E1069)</f>
      </c>
      <c r="G1067" s="38"/>
      <c r="H1067" s="38"/>
      <c r="I1067" s="42"/>
      <c r="J1067" s="44"/>
      <c r="K1067" s="44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</row>
    <row x14ac:dyDescent="0.25" r="1068" customHeight="1" ht="17.25" customFormat="1" s="30">
      <c r="A1068" s="41"/>
      <c r="B1068" s="52" t="s">
        <v>3560</v>
      </c>
      <c r="C1068" s="37"/>
      <c r="D1068" s="14">
        <v>1</v>
      </c>
      <c r="E1068" s="21">
        <v>5.29</v>
      </c>
      <c r="F1068" s="21">
        <f>MULTIPLY(D1070, E1070)</f>
      </c>
      <c r="G1068" s="38"/>
      <c r="H1068" s="38"/>
      <c r="I1068" s="42"/>
      <c r="J1068" s="44"/>
      <c r="K1068" s="44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</row>
    <row x14ac:dyDescent="0.25" r="1069" customHeight="1" ht="17.25" customFormat="1" s="30">
      <c r="A1069" s="41"/>
      <c r="B1069" s="52" t="s">
        <v>4839</v>
      </c>
      <c r="C1069" s="37"/>
      <c r="D1069" s="14">
        <v>1</v>
      </c>
      <c r="E1069" s="21">
        <v>7.79</v>
      </c>
      <c r="F1069" s="21">
        <f>MULTIPLY(D1071, E1071)</f>
      </c>
      <c r="G1069" s="38"/>
      <c r="H1069" s="38"/>
      <c r="I1069" s="42"/>
      <c r="J1069" s="44"/>
      <c r="K1069" s="44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</row>
    <row x14ac:dyDescent="0.25" r="1070" customHeight="1" ht="17.25" customFormat="1" s="30">
      <c r="A1070" s="41"/>
      <c r="B1070" s="52" t="s">
        <v>4840</v>
      </c>
      <c r="C1070" s="37"/>
      <c r="D1070" s="14">
        <v>1</v>
      </c>
      <c r="E1070" s="21">
        <v>4.49</v>
      </c>
      <c r="F1070" s="21">
        <f>MULTIPLY(D1072, E1072)</f>
      </c>
      <c r="G1070" s="38"/>
      <c r="H1070" s="38"/>
      <c r="I1070" s="42"/>
      <c r="J1070" s="44"/>
      <c r="K1070" s="44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</row>
    <row x14ac:dyDescent="0.25" r="1071" customHeight="1" ht="17.25" customFormat="1" s="30">
      <c r="A1071" s="41"/>
      <c r="B1071" s="52" t="s">
        <v>4841</v>
      </c>
      <c r="C1071" s="37"/>
      <c r="D1071" s="14">
        <v>1</v>
      </c>
      <c r="E1071" s="21">
        <v>29.49</v>
      </c>
      <c r="F1071" s="21">
        <f>MULTIPLY(D1073, E1073)</f>
      </c>
      <c r="G1071" s="38"/>
      <c r="H1071" s="38"/>
      <c r="I1071" s="42"/>
      <c r="J1071" s="44"/>
      <c r="K1071" s="44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</row>
    <row x14ac:dyDescent="0.25" r="1072" customHeight="1" ht="17.25" customFormat="1" s="30">
      <c r="A1072" s="41"/>
      <c r="B1072" s="52" t="s">
        <v>4842</v>
      </c>
      <c r="C1072" s="37"/>
      <c r="D1072" s="14">
        <v>3</v>
      </c>
      <c r="E1072" s="21">
        <v>1.99</v>
      </c>
      <c r="F1072" s="21">
        <f>MULTIPLY(D1074, E1074)</f>
      </c>
      <c r="G1072" s="38"/>
      <c r="H1072" s="38"/>
      <c r="I1072" s="42"/>
      <c r="J1072" s="44"/>
      <c r="K1072" s="44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</row>
    <row x14ac:dyDescent="0.25" r="1073" customHeight="1" ht="17.25" customFormat="1" s="30">
      <c r="A1073" s="41"/>
      <c r="B1073" s="52" t="s">
        <v>4843</v>
      </c>
      <c r="C1073" s="37"/>
      <c r="D1073" s="14">
        <v>4</v>
      </c>
      <c r="E1073" s="21">
        <v>3.99</v>
      </c>
      <c r="F1073" s="21">
        <f>MULTIPLY(D1075, E1075)</f>
      </c>
      <c r="G1073" s="38"/>
      <c r="H1073" s="38"/>
      <c r="I1073" s="42"/>
      <c r="J1073" s="44"/>
      <c r="K1073" s="44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</row>
    <row x14ac:dyDescent="0.25" r="1074" customHeight="1" ht="17.25" customFormat="1" s="30">
      <c r="A1074" s="41"/>
      <c r="B1074" s="52" t="s">
        <v>4844</v>
      </c>
      <c r="C1074" s="37"/>
      <c r="D1074" s="14">
        <v>1</v>
      </c>
      <c r="E1074" s="21">
        <v>11.29</v>
      </c>
      <c r="F1074" s="21">
        <f>MULTIPLY(D1076, E1076)</f>
      </c>
      <c r="G1074" s="38"/>
      <c r="H1074" s="21">
        <f>sum(F1053:F1074)</f>
      </c>
      <c r="I1074" s="42"/>
      <c r="J1074" s="44"/>
      <c r="K1074" s="44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</row>
    <row x14ac:dyDescent="0.25" r="1075" customHeight="1" ht="17.25" customFormat="1" s="30">
      <c r="A1075" s="41">
        <v>44308</v>
      </c>
      <c r="B1075" s="52" t="s">
        <v>4845</v>
      </c>
      <c r="C1075" s="37"/>
      <c r="D1075" s="14">
        <v>1</v>
      </c>
      <c r="E1075" s="21">
        <v>7.99</v>
      </c>
      <c r="F1075" s="21">
        <f>MULTIPLY(D1077, E1077)</f>
      </c>
      <c r="G1075" s="38"/>
      <c r="H1075" s="38"/>
      <c r="I1075" s="42"/>
      <c r="J1075" s="44"/>
      <c r="K1075" s="44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</row>
    <row x14ac:dyDescent="0.25" r="1076" customHeight="1" ht="17.25" customFormat="1" s="30">
      <c r="A1076" s="41"/>
      <c r="B1076" s="52" t="s">
        <v>4846</v>
      </c>
      <c r="C1076" s="37"/>
      <c r="D1076" s="14">
        <v>1</v>
      </c>
      <c r="E1076" s="21">
        <v>2.99</v>
      </c>
      <c r="F1076" s="21">
        <f>MULTIPLY(D1078, E1078)</f>
      </c>
      <c r="G1076" s="38"/>
      <c r="H1076" s="38"/>
      <c r="I1076" s="42"/>
      <c r="J1076" s="44"/>
      <c r="K1076" s="44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</row>
    <row x14ac:dyDescent="0.25" r="1077" customHeight="1" ht="17.25" customFormat="1" s="30">
      <c r="A1077" s="41"/>
      <c r="B1077" s="52" t="s">
        <v>4847</v>
      </c>
      <c r="C1077" s="37"/>
      <c r="D1077" s="14">
        <v>1</v>
      </c>
      <c r="E1077" s="21">
        <v>10.99</v>
      </c>
      <c r="F1077" s="21">
        <f>MULTIPLY(D1079, E1079)</f>
      </c>
      <c r="G1077" s="38"/>
      <c r="H1077" s="38"/>
      <c r="I1077" s="42"/>
      <c r="J1077" s="44"/>
      <c r="K1077" s="44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</row>
    <row x14ac:dyDescent="0.25" r="1078" customHeight="1" ht="17.25" customFormat="1" s="30">
      <c r="A1078" s="41"/>
      <c r="B1078" s="52" t="s">
        <v>4848</v>
      </c>
      <c r="C1078" s="37"/>
      <c r="D1078" s="14">
        <v>1</v>
      </c>
      <c r="E1078" s="21">
        <v>27.5</v>
      </c>
      <c r="F1078" s="21">
        <f>MULTIPLY(D1080, E1080)</f>
      </c>
      <c r="G1078" s="38"/>
      <c r="H1078" s="38"/>
      <c r="I1078" s="42"/>
      <c r="J1078" s="44"/>
      <c r="K1078" s="44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</row>
    <row x14ac:dyDescent="0.25" r="1079" customHeight="1" ht="17.25" customFormat="1" s="30">
      <c r="A1079" s="41"/>
      <c r="B1079" s="52" t="s">
        <v>4849</v>
      </c>
      <c r="C1079" s="37"/>
      <c r="D1079" s="14">
        <v>1</v>
      </c>
      <c r="E1079" s="21">
        <v>11.99</v>
      </c>
      <c r="F1079" s="21">
        <f>MULTIPLY(D1081, E1081)</f>
      </c>
      <c r="G1079" s="38"/>
      <c r="H1079" s="38"/>
      <c r="I1079" s="42"/>
      <c r="J1079" s="44"/>
      <c r="K1079" s="44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</row>
    <row x14ac:dyDescent="0.25" r="1080" customHeight="1" ht="17.25" customFormat="1" s="30">
      <c r="A1080" s="41"/>
      <c r="B1080" s="52" t="s">
        <v>4850</v>
      </c>
      <c r="C1080" s="37"/>
      <c r="D1080" s="14">
        <v>1</v>
      </c>
      <c r="E1080" s="21">
        <v>19.99</v>
      </c>
      <c r="F1080" s="21">
        <f>MULTIPLY(D1082, E1082)</f>
      </c>
      <c r="G1080" s="38"/>
      <c r="H1080" s="38"/>
      <c r="I1080" s="42"/>
      <c r="J1080" s="44"/>
      <c r="K1080" s="44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</row>
    <row x14ac:dyDescent="0.25" r="1081" customHeight="1" ht="17.25" customFormat="1" s="30">
      <c r="A1081" s="41"/>
      <c r="B1081" s="52" t="s">
        <v>4851</v>
      </c>
      <c r="C1081" s="37"/>
      <c r="D1081" s="14">
        <v>1</v>
      </c>
      <c r="E1081" s="21">
        <v>5.79</v>
      </c>
      <c r="F1081" s="21">
        <f>MULTIPLY(D1083, E1083)</f>
      </c>
      <c r="G1081" s="38"/>
      <c r="H1081" s="38"/>
      <c r="I1081" s="42"/>
      <c r="J1081" s="44"/>
      <c r="K1081" s="44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</row>
    <row x14ac:dyDescent="0.25" r="1082" customHeight="1" ht="17.25" customFormat="1" s="30">
      <c r="A1082" s="41"/>
      <c r="B1082" s="52" t="s">
        <v>4852</v>
      </c>
      <c r="C1082" s="37"/>
      <c r="D1082" s="14">
        <v>1</v>
      </c>
      <c r="E1082" s="21">
        <v>9.79</v>
      </c>
      <c r="F1082" s="21">
        <f>MULTIPLY(D1084, E1084)</f>
      </c>
      <c r="G1082" s="38"/>
      <c r="H1082" s="38"/>
      <c r="I1082" s="42"/>
      <c r="J1082" s="44"/>
      <c r="K1082" s="44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</row>
    <row x14ac:dyDescent="0.25" r="1083" customHeight="1" ht="17.25" customFormat="1" s="30">
      <c r="A1083" s="41"/>
      <c r="B1083" s="52" t="s">
        <v>4853</v>
      </c>
      <c r="C1083" s="37"/>
      <c r="D1083" s="14">
        <v>13</v>
      </c>
      <c r="E1083" s="21">
        <v>4.69</v>
      </c>
      <c r="F1083" s="21">
        <f>MULTIPLY(D1085, E1085)</f>
      </c>
      <c r="G1083" s="38"/>
      <c r="H1083" s="38"/>
      <c r="I1083" s="42"/>
      <c r="J1083" s="44"/>
      <c r="K1083" s="44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</row>
    <row x14ac:dyDescent="0.25" r="1084" customHeight="1" ht="17.25" customFormat="1" s="30">
      <c r="A1084" s="41"/>
      <c r="B1084" s="52" t="s">
        <v>4854</v>
      </c>
      <c r="C1084" s="37"/>
      <c r="D1084" s="14">
        <v>5</v>
      </c>
      <c r="E1084" s="21">
        <v>6.79</v>
      </c>
      <c r="F1084" s="21">
        <f>MULTIPLY(D1086, E1086)</f>
      </c>
      <c r="G1084" s="38"/>
      <c r="H1084" s="21">
        <f>sum(F1075:F1084)</f>
      </c>
      <c r="I1084" s="42"/>
      <c r="J1084" s="44"/>
      <c r="K1084" s="44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</row>
    <row x14ac:dyDescent="0.25" r="1085" customHeight="1" ht="17.25" customFormat="1" s="30">
      <c r="A1085" s="41">
        <v>44317</v>
      </c>
      <c r="B1085" s="52" t="s">
        <v>4855</v>
      </c>
      <c r="C1085" s="37"/>
      <c r="D1085" s="14">
        <v>4</v>
      </c>
      <c r="E1085" s="21">
        <v>4.89</v>
      </c>
      <c r="F1085" s="21">
        <f>MULTIPLY(D1087, E1087)</f>
      </c>
      <c r="G1085" s="38"/>
      <c r="H1085" s="38"/>
      <c r="I1085" s="42"/>
      <c r="J1085" s="44"/>
      <c r="K1085" s="44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</row>
    <row x14ac:dyDescent="0.25" r="1086" customHeight="1" ht="17.25" customFormat="1" s="30">
      <c r="A1086" s="41"/>
      <c r="B1086" s="52" t="s">
        <v>4856</v>
      </c>
      <c r="C1086" s="37"/>
      <c r="D1086" s="14">
        <v>6</v>
      </c>
      <c r="E1086" s="21">
        <v>4.89</v>
      </c>
      <c r="F1086" s="21">
        <f>MULTIPLY(D1088, E1088)</f>
      </c>
      <c r="G1086" s="38"/>
      <c r="H1086" s="38"/>
      <c r="I1086" s="42"/>
      <c r="J1086" s="44"/>
      <c r="K1086" s="44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</row>
    <row x14ac:dyDescent="0.25" r="1087" customHeight="1" ht="17.25" customFormat="1" s="30">
      <c r="A1087" s="41"/>
      <c r="B1087" s="52" t="s">
        <v>4857</v>
      </c>
      <c r="C1087" s="37"/>
      <c r="D1087" s="14">
        <v>3</v>
      </c>
      <c r="E1087" s="21">
        <v>2.99</v>
      </c>
      <c r="F1087" s="21">
        <f>MULTIPLY(D1089, E1089)</f>
      </c>
      <c r="G1087" s="38"/>
      <c r="H1087" s="38"/>
      <c r="I1087" s="42"/>
      <c r="J1087" s="44"/>
      <c r="K1087" s="44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</row>
    <row x14ac:dyDescent="0.25" r="1088" customHeight="1" ht="17.25" customFormat="1" s="30">
      <c r="A1088" s="41"/>
      <c r="B1088" s="52" t="s">
        <v>4858</v>
      </c>
      <c r="C1088" s="37"/>
      <c r="D1088" s="14">
        <v>4</v>
      </c>
      <c r="E1088" s="21">
        <v>3.99</v>
      </c>
      <c r="F1088" s="21">
        <f>MULTIPLY(D1090, E1090)</f>
      </c>
      <c r="G1088" s="38"/>
      <c r="H1088" s="38"/>
      <c r="I1088" s="42"/>
      <c r="J1088" s="44"/>
      <c r="K1088" s="44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</row>
    <row x14ac:dyDescent="0.25" r="1089" customHeight="1" ht="17.25" customFormat="1" s="30">
      <c r="A1089" s="41"/>
      <c r="B1089" s="52" t="s">
        <v>4859</v>
      </c>
      <c r="C1089" s="37"/>
      <c r="D1089" s="14">
        <v>3</v>
      </c>
      <c r="E1089" s="21">
        <v>4.99</v>
      </c>
      <c r="F1089" s="21">
        <f>MULTIPLY(D1091, E1091)</f>
      </c>
      <c r="G1089" s="38"/>
      <c r="H1089" s="38"/>
      <c r="I1089" s="42"/>
      <c r="J1089" s="44"/>
      <c r="K1089" s="44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</row>
    <row x14ac:dyDescent="0.25" r="1090" customHeight="1" ht="17.25" customFormat="1" s="30">
      <c r="A1090" s="41"/>
      <c r="B1090" s="52" t="s">
        <v>4860</v>
      </c>
      <c r="C1090" s="37"/>
      <c r="D1090" s="14">
        <v>4</v>
      </c>
      <c r="E1090" s="21">
        <v>14.99</v>
      </c>
      <c r="F1090" s="21">
        <f>MULTIPLY(D1092, E1092)</f>
      </c>
      <c r="G1090" s="38"/>
      <c r="H1090" s="38"/>
      <c r="I1090" s="42"/>
      <c r="J1090" s="44"/>
      <c r="K1090" s="44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</row>
    <row x14ac:dyDescent="0.25" r="1091" customHeight="1" ht="17.25" customFormat="1" s="30">
      <c r="A1091" s="41"/>
      <c r="B1091" s="52" t="s">
        <v>4861</v>
      </c>
      <c r="C1091" s="37"/>
      <c r="D1091" s="14">
        <v>6</v>
      </c>
      <c r="E1091" s="21">
        <v>1.99</v>
      </c>
      <c r="F1091" s="21">
        <f>MULTIPLY(D1093, E1093)</f>
      </c>
      <c r="G1091" s="38"/>
      <c r="H1091" s="38"/>
      <c r="I1091" s="42"/>
      <c r="J1091" s="44"/>
      <c r="K1091" s="44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</row>
    <row x14ac:dyDescent="0.25" r="1092" customHeight="1" ht="17.25" customFormat="1" s="30">
      <c r="A1092" s="41"/>
      <c r="B1092" s="52" t="s">
        <v>4862</v>
      </c>
      <c r="C1092" s="37"/>
      <c r="D1092" s="14">
        <v>2</v>
      </c>
      <c r="E1092" s="21">
        <v>26.5</v>
      </c>
      <c r="F1092" s="21">
        <f>MULTIPLY(D1094, E1094)</f>
      </c>
      <c r="G1092" s="38"/>
      <c r="H1092" s="38"/>
      <c r="I1092" s="42"/>
      <c r="J1092" s="44"/>
      <c r="K1092" s="44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</row>
    <row x14ac:dyDescent="0.25" r="1093" customHeight="1" ht="17.25" customFormat="1" s="30">
      <c r="A1093" s="41"/>
      <c r="B1093" s="52" t="s">
        <v>4863</v>
      </c>
      <c r="C1093" s="37"/>
      <c r="D1093" s="14">
        <v>14</v>
      </c>
      <c r="E1093" s="21">
        <v>2.99</v>
      </c>
      <c r="F1093" s="21">
        <f>MULTIPLY(D1095, E1095)</f>
      </c>
      <c r="G1093" s="38"/>
      <c r="H1093" s="38"/>
      <c r="I1093" s="42"/>
      <c r="J1093" s="44"/>
      <c r="K1093" s="44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</row>
    <row x14ac:dyDescent="0.25" r="1094" customHeight="1" ht="17.25" customFormat="1" s="30">
      <c r="A1094" s="41"/>
      <c r="B1094" s="52" t="s">
        <v>4864</v>
      </c>
      <c r="C1094" s="37"/>
      <c r="D1094" s="14">
        <v>7</v>
      </c>
      <c r="E1094" s="38"/>
      <c r="F1094" s="38"/>
      <c r="G1094" s="38"/>
      <c r="H1094" s="38"/>
      <c r="I1094" s="42"/>
      <c r="J1094" s="44"/>
      <c r="K1094" s="44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</row>
    <row x14ac:dyDescent="0.25" r="1095" customHeight="1" ht="17.25" customFormat="1" s="30">
      <c r="A1095" s="41"/>
      <c r="B1095" s="52" t="s">
        <v>4865</v>
      </c>
      <c r="C1095" s="37"/>
      <c r="D1095" s="14">
        <v>1</v>
      </c>
      <c r="E1095" s="38"/>
      <c r="F1095" s="38"/>
      <c r="G1095" s="38"/>
      <c r="H1095" s="38"/>
      <c r="I1095" s="42"/>
      <c r="J1095" s="44"/>
      <c r="K1095" s="44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</row>
    <row x14ac:dyDescent="0.25" r="1096" customHeight="1" ht="17.25" customFormat="1" s="30">
      <c r="A1096" s="41"/>
      <c r="B1096" s="52" t="s">
        <v>4866</v>
      </c>
      <c r="C1096" s="37"/>
      <c r="D1096" s="14">
        <v>2</v>
      </c>
      <c r="E1096" s="21">
        <v>9.99</v>
      </c>
      <c r="F1096" s="21">
        <f>MULTIPLY(D1098, E1098)</f>
      </c>
      <c r="G1096" s="38"/>
      <c r="H1096" s="21">
        <f>sum(F1085:F1096)</f>
      </c>
      <c r="I1096" s="42"/>
      <c r="J1096" s="44"/>
      <c r="K1096" s="44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</row>
    <row x14ac:dyDescent="0.25" r="1097" customHeight="1" ht="17.25" customFormat="1" s="30">
      <c r="A1097" s="41">
        <v>44322</v>
      </c>
      <c r="B1097" s="52" t="s">
        <v>4867</v>
      </c>
      <c r="C1097" s="37"/>
      <c r="D1097" s="14">
        <v>5</v>
      </c>
      <c r="E1097" s="21">
        <v>14.49</v>
      </c>
      <c r="F1097" s="21">
        <f>MULTIPLY(D1099, E1099)</f>
      </c>
      <c r="G1097" s="38"/>
      <c r="H1097" s="38"/>
      <c r="I1097" s="42"/>
      <c r="J1097" s="44"/>
      <c r="K1097" s="44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</row>
    <row x14ac:dyDescent="0.25" r="1098" customHeight="1" ht="17.25" customFormat="1" s="30">
      <c r="A1098" s="41"/>
      <c r="B1098" s="52" t="s">
        <v>4868</v>
      </c>
      <c r="C1098" s="37"/>
      <c r="D1098" s="14">
        <v>2</v>
      </c>
      <c r="E1098" s="21">
        <v>4.99</v>
      </c>
      <c r="F1098" s="21">
        <f>MULTIPLY(D1100, E1100)</f>
      </c>
      <c r="G1098" s="38"/>
      <c r="H1098" s="38"/>
      <c r="I1098" s="42"/>
      <c r="J1098" s="44"/>
      <c r="K1098" s="44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</row>
    <row x14ac:dyDescent="0.25" r="1099" customHeight="1" ht="17.25" customFormat="1" s="30">
      <c r="A1099" s="41"/>
      <c r="B1099" s="52" t="s">
        <v>4869</v>
      </c>
      <c r="C1099" s="37"/>
      <c r="D1099" s="14">
        <v>1</v>
      </c>
      <c r="E1099" s="21">
        <v>0.99</v>
      </c>
      <c r="F1099" s="21">
        <f>MULTIPLY(D1101, E1101)</f>
      </c>
      <c r="G1099" s="38"/>
      <c r="H1099" s="38"/>
      <c r="I1099" s="42"/>
      <c r="J1099" s="44"/>
      <c r="K1099" s="44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</row>
    <row x14ac:dyDescent="0.25" r="1100" customHeight="1" ht="17.25" customFormat="1" s="30">
      <c r="A1100" s="41"/>
      <c r="B1100" s="52" t="s">
        <v>4870</v>
      </c>
      <c r="C1100" s="37"/>
      <c r="D1100" s="14">
        <v>3</v>
      </c>
      <c r="E1100" s="21">
        <v>9.29</v>
      </c>
      <c r="F1100" s="21">
        <f>MULTIPLY(D1102, E1102)</f>
      </c>
      <c r="G1100" s="38"/>
      <c r="H1100" s="38"/>
      <c r="I1100" s="42"/>
      <c r="J1100" s="44"/>
      <c r="K1100" s="44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</row>
    <row x14ac:dyDescent="0.25" r="1101" customHeight="1" ht="17.25" customFormat="1" s="30">
      <c r="A1101" s="41"/>
      <c r="B1101" s="52" t="s">
        <v>4871</v>
      </c>
      <c r="C1101" s="37"/>
      <c r="D1101" s="14">
        <v>1</v>
      </c>
      <c r="E1101" s="21">
        <v>9.79</v>
      </c>
      <c r="F1101" s="21">
        <f>MULTIPLY(D1103, E1103)</f>
      </c>
      <c r="G1101" s="38"/>
      <c r="H1101" s="38"/>
      <c r="I1101" s="42"/>
      <c r="J1101" s="44"/>
      <c r="K1101" s="44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</row>
    <row x14ac:dyDescent="0.25" r="1102" customHeight="1" ht="17.25" customFormat="1" s="30">
      <c r="A1102" s="41"/>
      <c r="B1102" s="52" t="s">
        <v>4872</v>
      </c>
      <c r="C1102" s="37"/>
      <c r="D1102" s="14">
        <v>1</v>
      </c>
      <c r="E1102" s="21">
        <v>12.99</v>
      </c>
      <c r="F1102" s="21">
        <f>MULTIPLY(D1104, E1104)</f>
      </c>
      <c r="G1102" s="38"/>
      <c r="H1102" s="38"/>
      <c r="I1102" s="42"/>
      <c r="J1102" s="44"/>
      <c r="K1102" s="44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</row>
    <row x14ac:dyDescent="0.25" r="1103" customHeight="1" ht="17.25" customFormat="1" s="30">
      <c r="A1103" s="41"/>
      <c r="B1103" s="52" t="s">
        <v>4873</v>
      </c>
      <c r="C1103" s="37"/>
      <c r="D1103" s="14">
        <v>1</v>
      </c>
      <c r="E1103" s="21">
        <v>3.69</v>
      </c>
      <c r="F1103" s="21">
        <f>MULTIPLY(D1105, E1105)</f>
      </c>
      <c r="G1103" s="38"/>
      <c r="H1103" s="38"/>
      <c r="I1103" s="42"/>
      <c r="J1103" s="44"/>
      <c r="K1103" s="44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</row>
    <row x14ac:dyDescent="0.25" r="1104" customHeight="1" ht="17.25" customFormat="1" s="30">
      <c r="A1104" s="41"/>
      <c r="B1104" s="52" t="s">
        <v>4874</v>
      </c>
      <c r="C1104" s="37"/>
      <c r="D1104" s="14">
        <v>1</v>
      </c>
      <c r="E1104" s="21">
        <v>10.99</v>
      </c>
      <c r="F1104" s="21">
        <f>MULTIPLY(D1106, E1106)</f>
      </c>
      <c r="G1104" s="38"/>
      <c r="H1104" s="38"/>
      <c r="I1104" s="42"/>
      <c r="J1104" s="44"/>
      <c r="K1104" s="44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</row>
    <row x14ac:dyDescent="0.25" r="1105" customHeight="1" ht="17.25" customFormat="1" s="30">
      <c r="A1105" s="41"/>
      <c r="B1105" s="52" t="s">
        <v>4875</v>
      </c>
      <c r="C1105" s="37"/>
      <c r="D1105" s="14">
        <v>1</v>
      </c>
      <c r="E1105" s="21">
        <v>5.59</v>
      </c>
      <c r="F1105" s="21">
        <f>MULTIPLY(D1107, E1107)</f>
      </c>
      <c r="G1105" s="38"/>
      <c r="H1105" s="38"/>
      <c r="I1105" s="42"/>
      <c r="J1105" s="44"/>
      <c r="K1105" s="44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</row>
    <row x14ac:dyDescent="0.25" r="1106" customHeight="1" ht="17.25" customFormat="1" s="30">
      <c r="A1106" s="41"/>
      <c r="B1106" s="52" t="s">
        <v>4876</v>
      </c>
      <c r="C1106" s="37"/>
      <c r="D1106" s="14">
        <v>3</v>
      </c>
      <c r="E1106" s="21">
        <v>2.09</v>
      </c>
      <c r="F1106" s="21">
        <f>MULTIPLY(D1108, E1108)</f>
      </c>
      <c r="G1106" s="38"/>
      <c r="H1106" s="38"/>
      <c r="I1106" s="42"/>
      <c r="J1106" s="44"/>
      <c r="K1106" s="44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</row>
    <row x14ac:dyDescent="0.25" r="1107" customHeight="1" ht="17.25" customFormat="1" s="30">
      <c r="A1107" s="41"/>
      <c r="B1107" s="52" t="s">
        <v>4877</v>
      </c>
      <c r="C1107" s="37"/>
      <c r="D1107" s="14">
        <v>4</v>
      </c>
      <c r="E1107" s="21">
        <v>9.99</v>
      </c>
      <c r="F1107" s="21">
        <f>MULTIPLY(D1109, E1109)</f>
      </c>
      <c r="G1107" s="38"/>
      <c r="H1107" s="38"/>
      <c r="I1107" s="42"/>
      <c r="J1107" s="44"/>
      <c r="K1107" s="44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</row>
    <row x14ac:dyDescent="0.25" r="1108" customHeight="1" ht="17.25" customFormat="1" s="30">
      <c r="A1108" s="41"/>
      <c r="B1108" s="52" t="s">
        <v>4878</v>
      </c>
      <c r="C1108" s="37"/>
      <c r="D1108" s="14">
        <v>1</v>
      </c>
      <c r="E1108" s="21">
        <v>9.29</v>
      </c>
      <c r="F1108" s="21">
        <f>MULTIPLY(D1110, E1110)</f>
      </c>
      <c r="G1108" s="38"/>
      <c r="H1108" s="38"/>
      <c r="I1108" s="42"/>
      <c r="J1108" s="44"/>
      <c r="K1108" s="44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</row>
    <row x14ac:dyDescent="0.25" r="1109" customHeight="1" ht="17.25" customFormat="1" s="30">
      <c r="A1109" s="41"/>
      <c r="B1109" s="52" t="s">
        <v>4879</v>
      </c>
      <c r="C1109" s="37"/>
      <c r="D1109" s="14">
        <v>2</v>
      </c>
      <c r="E1109" s="21">
        <v>11.49</v>
      </c>
      <c r="F1109" s="21">
        <f>MULTIPLY(D1111, E1111)</f>
      </c>
      <c r="G1109" s="38"/>
      <c r="H1109" s="38"/>
      <c r="I1109" s="42"/>
      <c r="J1109" s="44"/>
      <c r="K1109" s="44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</row>
    <row x14ac:dyDescent="0.25" r="1110" customHeight="1" ht="17.25" customFormat="1" s="30">
      <c r="A1110" s="41"/>
      <c r="B1110" s="52" t="s">
        <v>4880</v>
      </c>
      <c r="C1110" s="37"/>
      <c r="D1110" s="14">
        <v>1</v>
      </c>
      <c r="E1110" s="21">
        <v>12.99</v>
      </c>
      <c r="F1110" s="21">
        <f>MULTIPLY(D1112, E1112)</f>
      </c>
      <c r="G1110" s="38"/>
      <c r="H1110" s="38"/>
      <c r="I1110" s="42"/>
      <c r="J1110" s="44"/>
      <c r="K1110" s="44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</row>
    <row x14ac:dyDescent="0.25" r="1111" customHeight="1" ht="17.25" customFormat="1" s="30">
      <c r="A1111" s="41"/>
      <c r="B1111" s="52" t="s">
        <v>4881</v>
      </c>
      <c r="C1111" s="37"/>
      <c r="D1111" s="14">
        <v>1</v>
      </c>
      <c r="E1111" s="21">
        <v>9.99</v>
      </c>
      <c r="F1111" s="21">
        <f>MULTIPLY(D1113, E1113)</f>
      </c>
      <c r="G1111" s="38"/>
      <c r="H1111" s="38"/>
      <c r="I1111" s="42"/>
      <c r="J1111" s="44"/>
      <c r="K1111" s="44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</row>
    <row x14ac:dyDescent="0.25" r="1112" customHeight="1" ht="17.25" customFormat="1" s="30">
      <c r="A1112" s="41"/>
      <c r="B1112" s="52" t="s">
        <v>4882</v>
      </c>
      <c r="C1112" s="37"/>
      <c r="D1112" s="14">
        <v>1</v>
      </c>
      <c r="E1112" s="21">
        <v>8.99</v>
      </c>
      <c r="F1112" s="21">
        <f>MULTIPLY(D1114, E1114)</f>
      </c>
      <c r="G1112" s="38"/>
      <c r="H1112" s="38"/>
      <c r="I1112" s="42"/>
      <c r="J1112" s="44"/>
      <c r="K1112" s="44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</row>
    <row x14ac:dyDescent="0.25" r="1113" customHeight="1" ht="17.25" customFormat="1" s="30">
      <c r="A1113" s="41"/>
      <c r="B1113" s="52" t="s">
        <v>4883</v>
      </c>
      <c r="C1113" s="37"/>
      <c r="D1113" s="14">
        <v>1</v>
      </c>
      <c r="E1113" s="21">
        <v>35.99</v>
      </c>
      <c r="F1113" s="21">
        <f>MULTIPLY(D1115, E1115)</f>
      </c>
      <c r="G1113" s="38"/>
      <c r="H1113" s="38"/>
      <c r="I1113" s="42"/>
      <c r="J1113" s="44"/>
      <c r="K1113" s="44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</row>
    <row x14ac:dyDescent="0.25" r="1114" customHeight="1" ht="17.25" customFormat="1" s="30">
      <c r="A1114" s="41"/>
      <c r="B1114" s="52" t="s">
        <v>4884</v>
      </c>
      <c r="C1114" s="37"/>
      <c r="D1114" s="14">
        <v>1</v>
      </c>
      <c r="E1114" s="21">
        <v>6.99</v>
      </c>
      <c r="F1114" s="21">
        <f>MULTIPLY(D1116, E1116)</f>
      </c>
      <c r="G1114" s="38"/>
      <c r="H1114" s="38"/>
      <c r="I1114" s="42"/>
      <c r="J1114" s="44"/>
      <c r="K1114" s="44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</row>
    <row x14ac:dyDescent="0.25" r="1115" customHeight="1" ht="17.25" customFormat="1" s="30">
      <c r="A1115" s="41"/>
      <c r="B1115" s="52" t="s">
        <v>4885</v>
      </c>
      <c r="C1115" s="37"/>
      <c r="D1115" s="14">
        <v>1</v>
      </c>
      <c r="E1115" s="21">
        <v>14.49</v>
      </c>
      <c r="F1115" s="21">
        <f>MULTIPLY(D1117, E1117)</f>
      </c>
      <c r="G1115" s="38"/>
      <c r="H1115" s="38"/>
      <c r="I1115" s="42"/>
      <c r="J1115" s="44"/>
      <c r="K1115" s="44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</row>
    <row x14ac:dyDescent="0.25" r="1116" customHeight="1" ht="17.25" customFormat="1" s="30">
      <c r="A1116" s="41"/>
      <c r="B1116" s="52" t="s">
        <v>4886</v>
      </c>
      <c r="C1116" s="37"/>
      <c r="D1116" s="14">
        <v>1</v>
      </c>
      <c r="E1116" s="38"/>
      <c r="F1116" s="14">
        <f>MULTIPLY(D1118, E1118)</f>
      </c>
      <c r="G1116" s="38"/>
      <c r="H1116" s="38"/>
      <c r="I1116" s="42"/>
      <c r="J1116" s="44"/>
      <c r="K1116" s="44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</row>
    <row x14ac:dyDescent="0.25" r="1117" customHeight="1" ht="17.25" customFormat="1" s="30">
      <c r="A1117" s="41"/>
      <c r="B1117" s="52" t="s">
        <v>4887</v>
      </c>
      <c r="C1117" s="37"/>
      <c r="D1117" s="14">
        <v>1</v>
      </c>
      <c r="E1117" s="38"/>
      <c r="F1117" s="14">
        <f>MULTIPLY(D1119, E1119)</f>
      </c>
      <c r="G1117" s="38"/>
      <c r="H1117" s="38"/>
      <c r="I1117" s="42"/>
      <c r="J1117" s="44"/>
      <c r="K1117" s="44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</row>
    <row x14ac:dyDescent="0.25" r="1118" customHeight="1" ht="17.25" customFormat="1" s="30">
      <c r="A1118" s="41"/>
      <c r="B1118" s="52" t="s">
        <v>4888</v>
      </c>
      <c r="C1118" s="37"/>
      <c r="D1118" s="14">
        <v>1</v>
      </c>
      <c r="E1118" s="21">
        <v>9.79</v>
      </c>
      <c r="F1118" s="21">
        <f>MULTIPLY(D1120, E1120)</f>
      </c>
      <c r="G1118" s="38"/>
      <c r="H1118" s="38"/>
      <c r="I1118" s="42"/>
      <c r="J1118" s="44"/>
      <c r="K1118" s="44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</row>
    <row x14ac:dyDescent="0.25" r="1119" customHeight="1" ht="17.25" customFormat="1" s="30">
      <c r="A1119" s="41"/>
      <c r="B1119" s="52" t="s">
        <v>4889</v>
      </c>
      <c r="C1119" s="37"/>
      <c r="D1119" s="14">
        <v>1</v>
      </c>
      <c r="E1119" s="21">
        <v>3.99</v>
      </c>
      <c r="F1119" s="21">
        <f>MULTIPLY(D1121, E1121)</f>
      </c>
      <c r="G1119" s="38"/>
      <c r="H1119" s="38"/>
      <c r="I1119" s="42"/>
      <c r="J1119" s="44"/>
      <c r="K1119" s="44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</row>
    <row x14ac:dyDescent="0.25" r="1120" customHeight="1" ht="17.25" customFormat="1" s="30">
      <c r="A1120" s="41"/>
      <c r="B1120" s="52" t="s">
        <v>4890</v>
      </c>
      <c r="C1120" s="37"/>
      <c r="D1120" s="14">
        <v>5</v>
      </c>
      <c r="E1120" s="21">
        <v>5.99</v>
      </c>
      <c r="F1120" s="21">
        <f>MULTIPLY(D1122, E1122)</f>
      </c>
      <c r="G1120" s="38"/>
      <c r="H1120" s="38"/>
      <c r="I1120" s="42"/>
      <c r="J1120" s="44"/>
      <c r="K1120" s="44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</row>
    <row x14ac:dyDescent="0.25" r="1121" customHeight="1" ht="17.25" customFormat="1" s="30">
      <c r="A1121" s="41"/>
      <c r="B1121" s="52" t="s">
        <v>4891</v>
      </c>
      <c r="C1121" s="37"/>
      <c r="D1121" s="14">
        <v>1</v>
      </c>
      <c r="E1121" s="21">
        <v>5.99</v>
      </c>
      <c r="F1121" s="21">
        <f>MULTIPLY(D1123, E1123)</f>
      </c>
      <c r="G1121" s="38"/>
      <c r="H1121" s="38"/>
      <c r="I1121" s="42"/>
      <c r="J1121" s="44"/>
      <c r="K1121" s="44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</row>
    <row x14ac:dyDescent="0.25" r="1122" customHeight="1" ht="17.25" customFormat="1" s="30">
      <c r="A1122" s="41"/>
      <c r="B1122" s="52" t="s">
        <v>4892</v>
      </c>
      <c r="C1122" s="37"/>
      <c r="D1122" s="14">
        <v>2</v>
      </c>
      <c r="E1122" s="21">
        <v>4.69</v>
      </c>
      <c r="F1122" s="21">
        <f>MULTIPLY(D1124, E1124)</f>
      </c>
      <c r="G1122" s="38"/>
      <c r="H1122" s="38"/>
      <c r="I1122" s="42"/>
      <c r="J1122" s="44"/>
      <c r="K1122" s="44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</row>
    <row x14ac:dyDescent="0.25" r="1123" customHeight="1" ht="17.25" customFormat="1" s="30">
      <c r="A1123" s="41"/>
      <c r="B1123" s="52" t="s">
        <v>4893</v>
      </c>
      <c r="C1123" s="37"/>
      <c r="D1123" s="14">
        <v>1</v>
      </c>
      <c r="E1123" s="21">
        <v>9.99</v>
      </c>
      <c r="F1123" s="21">
        <f>MULTIPLY(D1125, E1125)</f>
      </c>
      <c r="G1123" s="38"/>
      <c r="H1123" s="38"/>
      <c r="I1123" s="42"/>
      <c r="J1123" s="44"/>
      <c r="K1123" s="44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</row>
    <row x14ac:dyDescent="0.25" r="1124" customHeight="1" ht="17.25" customFormat="1" s="30">
      <c r="A1124" s="41"/>
      <c r="B1124" s="52" t="s">
        <v>4894</v>
      </c>
      <c r="C1124" s="37"/>
      <c r="D1124" s="14">
        <v>1</v>
      </c>
      <c r="E1124" s="21">
        <v>2.79</v>
      </c>
      <c r="F1124" s="21">
        <f>MULTIPLY(D1126, E1126)</f>
      </c>
      <c r="G1124" s="38"/>
      <c r="H1124" s="38"/>
      <c r="I1124" s="42"/>
      <c r="J1124" s="44"/>
      <c r="K1124" s="44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</row>
    <row x14ac:dyDescent="0.25" r="1125" customHeight="1" ht="17.25" customFormat="1" s="30">
      <c r="A1125" s="41"/>
      <c r="B1125" s="52" t="s">
        <v>4895</v>
      </c>
      <c r="C1125" s="37"/>
      <c r="D1125" s="14">
        <v>1</v>
      </c>
      <c r="E1125" s="21">
        <v>8.99</v>
      </c>
      <c r="F1125" s="21">
        <f>MULTIPLY(D1127, E1127)</f>
      </c>
      <c r="G1125" s="38"/>
      <c r="H1125" s="38"/>
      <c r="I1125" s="42"/>
      <c r="J1125" s="44"/>
      <c r="K1125" s="44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</row>
    <row x14ac:dyDescent="0.25" r="1126" customHeight="1" ht="17.25" customFormat="1" s="30">
      <c r="A1126" s="41"/>
      <c r="B1126" s="52" t="s">
        <v>4896</v>
      </c>
      <c r="C1126" s="37"/>
      <c r="D1126" s="14">
        <v>1</v>
      </c>
      <c r="E1126" s="21">
        <v>10.49</v>
      </c>
      <c r="F1126" s="21">
        <f>MULTIPLY(D1128, E1128)</f>
      </c>
      <c r="G1126" s="38"/>
      <c r="H1126" s="38"/>
      <c r="I1126" s="42"/>
      <c r="J1126" s="44"/>
      <c r="K1126" s="44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</row>
    <row x14ac:dyDescent="0.25" r="1127" customHeight="1" ht="17.25" customFormat="1" s="30">
      <c r="A1127" s="41"/>
      <c r="B1127" s="52" t="s">
        <v>4897</v>
      </c>
      <c r="C1127" s="37"/>
      <c r="D1127" s="14">
        <v>1</v>
      </c>
      <c r="E1127" s="21">
        <v>2.09</v>
      </c>
      <c r="F1127" s="21">
        <f>MULTIPLY(D1129, E1129)</f>
      </c>
      <c r="G1127" s="38"/>
      <c r="H1127" s="38"/>
      <c r="I1127" s="42"/>
      <c r="J1127" s="44"/>
      <c r="K1127" s="44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</row>
    <row x14ac:dyDescent="0.25" r="1128" customHeight="1" ht="17.25" customFormat="1" s="30">
      <c r="A1128" s="41"/>
      <c r="B1128" s="52" t="s">
        <v>4087</v>
      </c>
      <c r="C1128" s="37"/>
      <c r="D1128" s="14">
        <v>8</v>
      </c>
      <c r="E1128" s="21">
        <v>3.49</v>
      </c>
      <c r="F1128" s="21">
        <f>MULTIPLY(D1130, E1130)</f>
      </c>
      <c r="G1128" s="38"/>
      <c r="H1128" s="38"/>
      <c r="I1128" s="42"/>
      <c r="J1128" s="44"/>
      <c r="K1128" s="44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</row>
    <row x14ac:dyDescent="0.25" r="1129" customHeight="1" ht="17.25" customFormat="1" s="30">
      <c r="A1129" s="41"/>
      <c r="B1129" s="52" t="s">
        <v>4898</v>
      </c>
      <c r="C1129" s="37"/>
      <c r="D1129" s="14">
        <v>1</v>
      </c>
      <c r="E1129" s="21">
        <v>1.79</v>
      </c>
      <c r="F1129" s="21">
        <f>MULTIPLY(D1131, E1131)</f>
      </c>
      <c r="G1129" s="38"/>
      <c r="H1129" s="21">
        <f>sum(F1097:F1129)</f>
      </c>
      <c r="I1129" s="42"/>
      <c r="J1129" s="44"/>
      <c r="K1129" s="44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</row>
    <row x14ac:dyDescent="0.25" r="1130" customHeight="1" ht="17.25" customFormat="1" s="30">
      <c r="A1130" s="41">
        <v>44323</v>
      </c>
      <c r="B1130" s="52" t="s">
        <v>4899</v>
      </c>
      <c r="C1130" s="37"/>
      <c r="D1130" s="14">
        <v>86</v>
      </c>
      <c r="E1130" s="21">
        <v>14.99</v>
      </c>
      <c r="F1130" s="21">
        <f>MULTIPLY(D1132, E1132)</f>
      </c>
      <c r="G1130" s="38"/>
      <c r="H1130" s="38"/>
      <c r="I1130" s="42"/>
      <c r="J1130" s="44"/>
      <c r="K1130" s="44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</row>
    <row x14ac:dyDescent="0.25" r="1131" customHeight="1" ht="17.25" customFormat="1" s="30">
      <c r="A1131" s="41"/>
      <c r="B1131" s="52" t="s">
        <v>4900</v>
      </c>
      <c r="C1131" s="37"/>
      <c r="D1131" s="14">
        <v>18</v>
      </c>
      <c r="E1131" s="21">
        <v>7.99</v>
      </c>
      <c r="F1131" s="21">
        <f>MULTIPLY(D1133, E1133)</f>
      </c>
      <c r="G1131" s="38"/>
      <c r="H1131" s="38"/>
      <c r="I1131" s="42"/>
      <c r="J1131" s="44"/>
      <c r="K1131" s="44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</row>
    <row x14ac:dyDescent="0.25" r="1132" customHeight="1" ht="17.25" customFormat="1" s="30">
      <c r="A1132" s="41"/>
      <c r="B1132" s="52" t="s">
        <v>4901</v>
      </c>
      <c r="C1132" s="37"/>
      <c r="D1132" s="14">
        <v>8</v>
      </c>
      <c r="E1132" s="21">
        <v>17.99</v>
      </c>
      <c r="F1132" s="21">
        <f>MULTIPLY(D1134, E1134)</f>
      </c>
      <c r="G1132" s="38"/>
      <c r="H1132" s="38"/>
      <c r="I1132" s="42"/>
      <c r="J1132" s="44"/>
      <c r="K1132" s="44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</row>
    <row x14ac:dyDescent="0.25" r="1133" customHeight="1" ht="17.25" customFormat="1" s="30">
      <c r="A1133" s="41"/>
      <c r="B1133" s="52" t="s">
        <v>4902</v>
      </c>
      <c r="C1133" s="37"/>
      <c r="D1133" s="14">
        <v>14</v>
      </c>
      <c r="E1133" s="21">
        <v>5.99</v>
      </c>
      <c r="F1133" s="21">
        <f>MULTIPLY(D1135, E1135)</f>
      </c>
      <c r="G1133" s="38"/>
      <c r="H1133" s="21">
        <f>sum(F1130:F1133)</f>
      </c>
      <c r="I1133" s="42"/>
      <c r="J1133" s="44"/>
      <c r="K1133" s="44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</row>
    <row x14ac:dyDescent="0.25" r="1134" customHeight="1" ht="17.25" customFormat="1" s="30">
      <c r="A1134" s="41">
        <v>44336</v>
      </c>
      <c r="B1134" s="52" t="s">
        <v>4903</v>
      </c>
      <c r="C1134" s="37"/>
      <c r="D1134" s="14">
        <v>6</v>
      </c>
      <c r="E1134" s="21">
        <v>3.99</v>
      </c>
      <c r="F1134" s="21">
        <f>MULTIPLY(D1136, E1136)</f>
      </c>
      <c r="G1134" s="38"/>
      <c r="H1134" s="38"/>
      <c r="I1134" s="42"/>
      <c r="J1134" s="44"/>
      <c r="K1134" s="44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</row>
    <row x14ac:dyDescent="0.25" r="1135" customHeight="1" ht="17.25" customFormat="1" s="30">
      <c r="A1135" s="41"/>
      <c r="B1135" s="52" t="s">
        <v>4904</v>
      </c>
      <c r="C1135" s="37"/>
      <c r="D1135" s="14">
        <v>1</v>
      </c>
      <c r="E1135" s="21">
        <v>5.49</v>
      </c>
      <c r="F1135" s="21">
        <f>MULTIPLY(D1137, E1137)</f>
      </c>
      <c r="G1135" s="38"/>
      <c r="H1135" s="38"/>
      <c r="I1135" s="42"/>
      <c r="J1135" s="44"/>
      <c r="K1135" s="44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</row>
    <row x14ac:dyDescent="0.25" r="1136" customHeight="1" ht="17.25" customFormat="1" s="30">
      <c r="A1136" s="41"/>
      <c r="B1136" s="52" t="s">
        <v>4905</v>
      </c>
      <c r="C1136" s="37"/>
      <c r="D1136" s="14">
        <v>1</v>
      </c>
      <c r="E1136" s="21">
        <v>9.99</v>
      </c>
      <c r="F1136" s="21">
        <f>MULTIPLY(D1138, E1138)</f>
      </c>
      <c r="G1136" s="38"/>
      <c r="H1136" s="21">
        <f>sum(F1134:F1136)</f>
      </c>
      <c r="I1136" s="42"/>
      <c r="J1136" s="44"/>
      <c r="K1136" s="44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</row>
    <row x14ac:dyDescent="0.25" r="1137" customHeight="1" ht="17.25" customFormat="1" s="30">
      <c r="A1137" s="41">
        <v>44334</v>
      </c>
      <c r="B1137" s="52" t="s">
        <v>4906</v>
      </c>
      <c r="C1137" s="37"/>
      <c r="D1137" s="14">
        <v>1</v>
      </c>
      <c r="E1137" s="21">
        <v>10.49</v>
      </c>
      <c r="F1137" s="21">
        <f>MULTIPLY(D1139, E1139)</f>
      </c>
      <c r="G1137" s="38"/>
      <c r="H1137" s="38"/>
      <c r="I1137" s="42"/>
      <c r="J1137" s="44"/>
      <c r="K1137" s="44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</row>
    <row x14ac:dyDescent="0.25" r="1138" customHeight="1" ht="17.25" customFormat="1" s="30">
      <c r="A1138" s="41"/>
      <c r="B1138" s="52" t="s">
        <v>4907</v>
      </c>
      <c r="C1138" s="37"/>
      <c r="D1138" s="14">
        <v>1</v>
      </c>
      <c r="E1138" s="21">
        <v>10.49</v>
      </c>
      <c r="F1138" s="21">
        <f>MULTIPLY(D1140, E1140)</f>
      </c>
      <c r="G1138" s="38"/>
      <c r="H1138" s="38"/>
      <c r="I1138" s="42"/>
      <c r="J1138" s="44"/>
      <c r="K1138" s="44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</row>
    <row x14ac:dyDescent="0.25" r="1139" customHeight="1" ht="17.25" customFormat="1" s="30">
      <c r="A1139" s="41"/>
      <c r="B1139" s="52" t="s">
        <v>4908</v>
      </c>
      <c r="C1139" s="37"/>
      <c r="D1139" s="14">
        <v>1</v>
      </c>
      <c r="E1139" s="21">
        <v>4.39</v>
      </c>
      <c r="F1139" s="21">
        <f>MULTIPLY(D1141, E1141)</f>
      </c>
      <c r="G1139" s="38"/>
      <c r="H1139" s="38"/>
      <c r="I1139" s="42"/>
      <c r="J1139" s="44"/>
      <c r="K1139" s="44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</row>
    <row x14ac:dyDescent="0.25" r="1140" customHeight="1" ht="17.25" customFormat="1" s="30">
      <c r="A1140" s="41"/>
      <c r="B1140" s="52" t="s">
        <v>4909</v>
      </c>
      <c r="C1140" s="37"/>
      <c r="D1140" s="14">
        <v>1</v>
      </c>
      <c r="E1140" s="38"/>
      <c r="F1140" s="14">
        <f>MULTIPLY(D1142, E1142)</f>
      </c>
      <c r="G1140" s="38"/>
      <c r="H1140" s="38"/>
      <c r="I1140" s="42"/>
      <c r="J1140" s="44"/>
      <c r="K1140" s="44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</row>
    <row x14ac:dyDescent="0.25" r="1141" customHeight="1" ht="17.25" customFormat="1" s="30">
      <c r="A1141" s="41"/>
      <c r="B1141" s="52" t="s">
        <v>4910</v>
      </c>
      <c r="C1141" s="37"/>
      <c r="D1141" s="14">
        <v>1</v>
      </c>
      <c r="E1141" s="21">
        <v>3.29</v>
      </c>
      <c r="F1141" s="21">
        <f>MULTIPLY(D1143, E1143)</f>
      </c>
      <c r="G1141" s="38"/>
      <c r="H1141" s="38"/>
      <c r="I1141" s="42"/>
      <c r="J1141" s="44"/>
      <c r="K1141" s="44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</row>
    <row x14ac:dyDescent="0.25" r="1142" customHeight="1" ht="17.25" customFormat="1" s="30">
      <c r="A1142" s="41"/>
      <c r="B1142" s="52" t="s">
        <v>4911</v>
      </c>
      <c r="C1142" s="37"/>
      <c r="D1142" s="14">
        <v>2</v>
      </c>
      <c r="E1142" s="21">
        <v>3.49</v>
      </c>
      <c r="F1142" s="21">
        <f>MULTIPLY(D1144, E1144)</f>
      </c>
      <c r="G1142" s="38"/>
      <c r="H1142" s="21">
        <f>sum(F1137:F1142)</f>
      </c>
      <c r="I1142" s="42"/>
      <c r="J1142" s="44"/>
      <c r="K1142" s="44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</row>
    <row x14ac:dyDescent="0.25" r="1143" customHeight="1" ht="17.25" customFormat="1" s="30">
      <c r="A1143" s="41">
        <v>44337</v>
      </c>
      <c r="B1143" s="52" t="s">
        <v>4912</v>
      </c>
      <c r="C1143" s="37"/>
      <c r="D1143" s="14">
        <v>10</v>
      </c>
      <c r="E1143" s="21">
        <v>5.29</v>
      </c>
      <c r="F1143" s="21">
        <f>MULTIPLY(D1145, E1145)</f>
      </c>
      <c r="G1143" s="38"/>
      <c r="H1143" s="38"/>
      <c r="I1143" s="42"/>
      <c r="J1143" s="44"/>
      <c r="K1143" s="44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</row>
    <row x14ac:dyDescent="0.25" r="1144" customHeight="1" ht="17.25" customFormat="1" s="30">
      <c r="A1144" s="41"/>
      <c r="B1144" s="52" t="s">
        <v>4913</v>
      </c>
      <c r="C1144" s="37"/>
      <c r="D1144" s="14">
        <v>4</v>
      </c>
      <c r="E1144" s="21">
        <v>5.49</v>
      </c>
      <c r="F1144" s="21">
        <f>MULTIPLY(D1146, E1146)</f>
      </c>
      <c r="G1144" s="38"/>
      <c r="H1144" s="38"/>
      <c r="I1144" s="42"/>
      <c r="J1144" s="44"/>
      <c r="K1144" s="44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</row>
    <row x14ac:dyDescent="0.25" r="1145" customHeight="1" ht="17.25" customFormat="1" s="30">
      <c r="A1145" s="41"/>
      <c r="B1145" s="52" t="s">
        <v>4914</v>
      </c>
      <c r="C1145" s="37"/>
      <c r="D1145" s="14">
        <v>3</v>
      </c>
      <c r="E1145" s="21">
        <v>5.29</v>
      </c>
      <c r="F1145" s="21">
        <f>MULTIPLY(D1147, E1147)</f>
      </c>
      <c r="G1145" s="38"/>
      <c r="H1145" s="38"/>
      <c r="I1145" s="42"/>
      <c r="J1145" s="44"/>
      <c r="K1145" s="44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</row>
    <row x14ac:dyDescent="0.25" r="1146" customHeight="1" ht="17.25" customFormat="1" s="30">
      <c r="A1146" s="41"/>
      <c r="B1146" s="52" t="s">
        <v>4915</v>
      </c>
      <c r="C1146" s="37"/>
      <c r="D1146" s="14">
        <v>2</v>
      </c>
      <c r="E1146" s="21">
        <v>5.29</v>
      </c>
      <c r="F1146" s="21">
        <f>MULTIPLY(D1148, E1148)</f>
      </c>
      <c r="G1146" s="38"/>
      <c r="H1146" s="38"/>
      <c r="I1146" s="42"/>
      <c r="J1146" s="44"/>
      <c r="K1146" s="44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</row>
    <row x14ac:dyDescent="0.25" r="1147" customHeight="1" ht="17.25" customFormat="1" s="30">
      <c r="A1147" s="41"/>
      <c r="B1147" s="52" t="s">
        <v>4916</v>
      </c>
      <c r="C1147" s="37"/>
      <c r="D1147" s="14">
        <v>4</v>
      </c>
      <c r="E1147" s="21">
        <v>4.39</v>
      </c>
      <c r="F1147" s="21">
        <f>MULTIPLY(D1149, E1149)</f>
      </c>
      <c r="G1147" s="38"/>
      <c r="H1147" s="38"/>
      <c r="I1147" s="42"/>
      <c r="J1147" s="44"/>
      <c r="K1147" s="44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</row>
    <row x14ac:dyDescent="0.25" r="1148" customHeight="1" ht="17.25" customFormat="1" s="30">
      <c r="A1148" s="41"/>
      <c r="B1148" s="52" t="s">
        <v>4917</v>
      </c>
      <c r="C1148" s="37"/>
      <c r="D1148" s="14">
        <v>1</v>
      </c>
      <c r="E1148" s="21">
        <v>3.49</v>
      </c>
      <c r="F1148" s="21">
        <f>MULTIPLY(D1150, E1150)</f>
      </c>
      <c r="G1148" s="38"/>
      <c r="H1148" s="21">
        <f>sum(F1143:F1148)</f>
      </c>
      <c r="I1148" s="42"/>
      <c r="J1148" s="44"/>
      <c r="K1148" s="44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</row>
    <row x14ac:dyDescent="0.25" r="1149" customHeight="1" ht="17.25" customFormat="1" s="30">
      <c r="A1149" s="41">
        <v>44419</v>
      </c>
      <c r="B1149" s="52" t="s">
        <v>3380</v>
      </c>
      <c r="C1149" s="37"/>
      <c r="D1149" s="14">
        <v>36</v>
      </c>
      <c r="E1149" s="21">
        <v>1.49</v>
      </c>
      <c r="F1149" s="21">
        <f>MULTIPLY(D1151, E1151)</f>
      </c>
      <c r="G1149" s="38"/>
      <c r="H1149" s="38"/>
      <c r="I1149" s="42"/>
      <c r="J1149" s="44"/>
      <c r="K1149" s="44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</row>
    <row x14ac:dyDescent="0.25" r="1150" customHeight="1" ht="17.25" customFormat="1" s="30">
      <c r="A1150" s="41"/>
      <c r="B1150" s="52" t="s">
        <v>4918</v>
      </c>
      <c r="C1150" s="37"/>
      <c r="D1150" s="14">
        <v>70</v>
      </c>
      <c r="E1150" s="21">
        <v>1.49</v>
      </c>
      <c r="F1150" s="21">
        <f>MULTIPLY(D1152, E1152)</f>
      </c>
      <c r="G1150" s="38"/>
      <c r="H1150" s="38"/>
      <c r="I1150" s="42"/>
      <c r="J1150" s="44"/>
      <c r="K1150" s="44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</row>
    <row x14ac:dyDescent="0.25" r="1151" customHeight="1" ht="17.25" customFormat="1" s="30">
      <c r="A1151" s="41"/>
      <c r="B1151" s="52" t="s">
        <v>3377</v>
      </c>
      <c r="C1151" s="37"/>
      <c r="D1151" s="14">
        <v>5</v>
      </c>
      <c r="E1151" s="21">
        <v>2.19</v>
      </c>
      <c r="F1151" s="21">
        <f>MULTIPLY(D1153, E1153)</f>
      </c>
      <c r="G1151" s="38"/>
      <c r="H1151" s="38"/>
      <c r="I1151" s="42"/>
      <c r="J1151" s="44"/>
      <c r="K1151" s="44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</row>
    <row x14ac:dyDescent="0.25" r="1152" customHeight="1" ht="17.25" customFormat="1" s="30">
      <c r="A1152" s="41"/>
      <c r="B1152" s="52" t="s">
        <v>4919</v>
      </c>
      <c r="C1152" s="37"/>
      <c r="D1152" s="14">
        <v>36</v>
      </c>
      <c r="E1152" s="21"/>
      <c r="F1152" s="21">
        <f>MULTIPLY(D1154, E1154)</f>
      </c>
      <c r="G1152" s="38"/>
      <c r="H1152" s="38"/>
      <c r="I1152" s="42"/>
      <c r="J1152" s="44"/>
      <c r="K1152" s="44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</row>
    <row x14ac:dyDescent="0.25" r="1153" customHeight="1" ht="17.25" customFormat="1" s="30">
      <c r="A1153" s="41"/>
      <c r="B1153" s="52" t="s">
        <v>4920</v>
      </c>
      <c r="C1153" s="37"/>
      <c r="D1153" s="14">
        <v>72</v>
      </c>
      <c r="E1153" s="21">
        <v>2.09</v>
      </c>
      <c r="F1153" s="21">
        <f>MULTIPLY(D1155, E1155)</f>
      </c>
      <c r="G1153" s="38"/>
      <c r="H1153" s="38"/>
      <c r="I1153" s="42"/>
      <c r="J1153" s="44"/>
      <c r="K1153" s="44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</row>
    <row x14ac:dyDescent="0.25" r="1154" customHeight="1" ht="17.25" customFormat="1" s="30">
      <c r="A1154" s="41"/>
      <c r="B1154" s="52" t="s">
        <v>4921</v>
      </c>
      <c r="C1154" s="37"/>
      <c r="D1154" s="14">
        <v>8</v>
      </c>
      <c r="E1154" s="21">
        <v>13.79</v>
      </c>
      <c r="F1154" s="21">
        <f>MULTIPLY(D1156, E1156)</f>
      </c>
      <c r="G1154" s="38"/>
      <c r="H1154" s="38"/>
      <c r="I1154" s="42"/>
      <c r="J1154" s="44"/>
      <c r="K1154" s="44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</row>
    <row x14ac:dyDescent="0.25" r="1155" customHeight="1" ht="17.25" customFormat="1" s="30">
      <c r="A1155" s="41"/>
      <c r="B1155" s="52" t="s">
        <v>4922</v>
      </c>
      <c r="C1155" s="37"/>
      <c r="D1155" s="14">
        <v>4</v>
      </c>
      <c r="E1155" s="21">
        <v>12.49</v>
      </c>
      <c r="F1155" s="21">
        <f>MULTIPLY(D1157, E1157)</f>
      </c>
      <c r="G1155" s="38"/>
      <c r="H1155" s="38"/>
      <c r="I1155" s="42"/>
      <c r="J1155" s="44"/>
      <c r="K1155" s="44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</row>
    <row x14ac:dyDescent="0.25" r="1156" customHeight="1" ht="17.25" customFormat="1" s="30">
      <c r="A1156" s="41"/>
      <c r="B1156" s="52" t="s">
        <v>4923</v>
      </c>
      <c r="C1156" s="37"/>
      <c r="D1156" s="14">
        <v>8</v>
      </c>
      <c r="E1156" s="21">
        <v>5.29</v>
      </c>
      <c r="F1156" s="21">
        <f>MULTIPLY(D1158, E1158)</f>
      </c>
      <c r="G1156" s="38"/>
      <c r="H1156" s="21">
        <f>sum(F1149:F1156)</f>
      </c>
      <c r="I1156" s="42"/>
      <c r="J1156" s="44"/>
      <c r="K1156" s="44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</row>
    <row x14ac:dyDescent="0.25" r="1157" customHeight="1" ht="17.25" customFormat="1" s="30">
      <c r="A1157" s="41">
        <v>44358</v>
      </c>
      <c r="B1157" s="52" t="s">
        <v>4924</v>
      </c>
      <c r="C1157" s="37"/>
      <c r="D1157" s="14">
        <v>6</v>
      </c>
      <c r="E1157" s="21">
        <v>2.49</v>
      </c>
      <c r="F1157" s="21">
        <f>MULTIPLY(D1159, E1159)</f>
      </c>
      <c r="G1157" s="38"/>
      <c r="H1157" s="38"/>
      <c r="I1157" s="42"/>
      <c r="J1157" s="44"/>
      <c r="K1157" s="44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</row>
    <row x14ac:dyDescent="0.25" r="1158" customHeight="1" ht="17.25" customFormat="1" s="30">
      <c r="A1158" s="41"/>
      <c r="B1158" s="52" t="s">
        <v>4925</v>
      </c>
      <c r="C1158" s="37"/>
      <c r="D1158" s="14">
        <v>1</v>
      </c>
      <c r="E1158" s="21">
        <v>16.99</v>
      </c>
      <c r="F1158" s="21">
        <f>MULTIPLY(D1160, E1160)</f>
      </c>
      <c r="G1158" s="38"/>
      <c r="H1158" s="38"/>
      <c r="I1158" s="42"/>
      <c r="J1158" s="44"/>
      <c r="K1158" s="44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</row>
    <row x14ac:dyDescent="0.25" r="1159" customHeight="1" ht="17.25" customFormat="1" s="30">
      <c r="A1159" s="41"/>
      <c r="B1159" s="52" t="s">
        <v>4926</v>
      </c>
      <c r="C1159" s="37"/>
      <c r="D1159" s="14">
        <v>1</v>
      </c>
      <c r="E1159" s="21">
        <v>19.99</v>
      </c>
      <c r="F1159" s="21">
        <f>MULTIPLY(D1161, E1161)</f>
      </c>
      <c r="G1159" s="38"/>
      <c r="H1159" s="38"/>
      <c r="I1159" s="42"/>
      <c r="J1159" s="44"/>
      <c r="K1159" s="44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</row>
    <row x14ac:dyDescent="0.25" r="1160" customHeight="1" ht="17.25" customFormat="1" s="30">
      <c r="A1160" s="41"/>
      <c r="B1160" s="52" t="s">
        <v>4927</v>
      </c>
      <c r="C1160" s="37"/>
      <c r="D1160" s="14">
        <v>1</v>
      </c>
      <c r="E1160" s="21">
        <v>6.29</v>
      </c>
      <c r="F1160" s="21">
        <f>MULTIPLY(D1162, E1162)</f>
      </c>
      <c r="G1160" s="38"/>
      <c r="H1160" s="38"/>
      <c r="I1160" s="42"/>
      <c r="J1160" s="44"/>
      <c r="K1160" s="44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</row>
    <row x14ac:dyDescent="0.25" r="1161" customHeight="1" ht="17.25" customFormat="1" s="30">
      <c r="A1161" s="41"/>
      <c r="B1161" s="52" t="s">
        <v>4928</v>
      </c>
      <c r="C1161" s="37"/>
      <c r="D1161" s="14">
        <v>1</v>
      </c>
      <c r="E1161" s="21">
        <v>21.49</v>
      </c>
      <c r="F1161" s="21">
        <f>MULTIPLY(D1163, E1163)</f>
      </c>
      <c r="G1161" s="38"/>
      <c r="H1161" s="38"/>
      <c r="I1161" s="42"/>
      <c r="J1161" s="44"/>
      <c r="K1161" s="44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</row>
    <row x14ac:dyDescent="0.25" r="1162" customHeight="1" ht="17.25" customFormat="1" s="30">
      <c r="A1162" s="41"/>
      <c r="B1162" s="52" t="s">
        <v>4929</v>
      </c>
      <c r="C1162" s="37"/>
      <c r="D1162" s="14">
        <v>1</v>
      </c>
      <c r="E1162" s="21">
        <v>21.99</v>
      </c>
      <c r="F1162" s="21">
        <f>MULTIPLY(D1164, E1164)</f>
      </c>
      <c r="G1162" s="38"/>
      <c r="H1162" s="38"/>
      <c r="I1162" s="42"/>
      <c r="J1162" s="44"/>
      <c r="K1162" s="44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</row>
    <row x14ac:dyDescent="0.25" r="1163" customHeight="1" ht="17.25" customFormat="1" s="30">
      <c r="A1163" s="41"/>
      <c r="B1163" s="52" t="s">
        <v>4930</v>
      </c>
      <c r="C1163" s="37"/>
      <c r="D1163" s="14">
        <v>1</v>
      </c>
      <c r="E1163" s="21">
        <v>3.49</v>
      </c>
      <c r="F1163" s="21">
        <f>MULTIPLY(D1165, E1165)</f>
      </c>
      <c r="G1163" s="38"/>
      <c r="H1163" s="38"/>
      <c r="I1163" s="42"/>
      <c r="J1163" s="44"/>
      <c r="K1163" s="44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</row>
    <row x14ac:dyDescent="0.25" r="1164" customHeight="1" ht="17.25" customFormat="1" s="30">
      <c r="A1164" s="41"/>
      <c r="B1164" s="52" t="s">
        <v>4931</v>
      </c>
      <c r="C1164" s="37"/>
      <c r="D1164" s="14">
        <v>1</v>
      </c>
      <c r="E1164" s="21">
        <v>41.29</v>
      </c>
      <c r="F1164" s="21">
        <f>MULTIPLY(D1166, E1166)</f>
      </c>
      <c r="G1164" s="38"/>
      <c r="H1164" s="38"/>
      <c r="I1164" s="42"/>
      <c r="J1164" s="44"/>
      <c r="K1164" s="44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</row>
    <row x14ac:dyDescent="0.25" r="1165" customHeight="1" ht="17.25" customFormat="1" s="30">
      <c r="A1165" s="41"/>
      <c r="B1165" s="52" t="s">
        <v>4932</v>
      </c>
      <c r="C1165" s="37"/>
      <c r="D1165" s="14">
        <v>8</v>
      </c>
      <c r="E1165" s="21">
        <v>43.29</v>
      </c>
      <c r="F1165" s="21">
        <f>MULTIPLY(D1167, E1167)</f>
      </c>
      <c r="G1165" s="38"/>
      <c r="H1165" s="38"/>
      <c r="I1165" s="42"/>
      <c r="J1165" s="44"/>
      <c r="K1165" s="44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</row>
    <row x14ac:dyDescent="0.25" r="1166" customHeight="1" ht="17.25" customFormat="1" s="30">
      <c r="A1166" s="41"/>
      <c r="B1166" s="52" t="s">
        <v>4933</v>
      </c>
      <c r="C1166" s="37"/>
      <c r="D1166" s="14">
        <v>3</v>
      </c>
      <c r="E1166" s="21">
        <v>32.49</v>
      </c>
      <c r="F1166" s="21">
        <f>MULTIPLY(D1168, E1168)</f>
      </c>
      <c r="G1166" s="38"/>
      <c r="H1166" s="38"/>
      <c r="I1166" s="42"/>
      <c r="J1166" s="44"/>
      <c r="K1166" s="44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</row>
    <row x14ac:dyDescent="0.25" r="1167" customHeight="1" ht="17.25" customFormat="1" s="30">
      <c r="A1167" s="41"/>
      <c r="B1167" s="52" t="s">
        <v>4934</v>
      </c>
      <c r="C1167" s="37"/>
      <c r="D1167" s="14">
        <v>1</v>
      </c>
      <c r="E1167" s="21">
        <v>14.49</v>
      </c>
      <c r="F1167" s="21">
        <f>MULTIPLY(D1169, E1169)</f>
      </c>
      <c r="G1167" s="38"/>
      <c r="H1167" s="38"/>
      <c r="I1167" s="42"/>
      <c r="J1167" s="44"/>
      <c r="K1167" s="44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</row>
    <row x14ac:dyDescent="0.25" r="1168" customHeight="1" ht="17.25" customFormat="1" s="30">
      <c r="A1168" s="41"/>
      <c r="B1168" s="52" t="s">
        <v>4935</v>
      </c>
      <c r="C1168" s="37"/>
      <c r="D1168" s="14">
        <v>1</v>
      </c>
      <c r="E1168" s="21">
        <v>8.59</v>
      </c>
      <c r="F1168" s="21">
        <f>MULTIPLY(D1170, E1170)</f>
      </c>
      <c r="G1168" s="38"/>
      <c r="H1168" s="38"/>
      <c r="I1168" s="42"/>
      <c r="J1168" s="44"/>
      <c r="K1168" s="44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</row>
    <row x14ac:dyDescent="0.25" r="1169" customHeight="1" ht="17.25" customFormat="1" s="30">
      <c r="A1169" s="41"/>
      <c r="B1169" s="52" t="s">
        <v>4936</v>
      </c>
      <c r="C1169" s="37"/>
      <c r="D1169" s="14">
        <v>1</v>
      </c>
      <c r="E1169" s="21">
        <v>5.99</v>
      </c>
      <c r="F1169" s="21">
        <f>MULTIPLY(D1171, E1171)</f>
      </c>
      <c r="G1169" s="38"/>
      <c r="H1169" s="21">
        <f>sum(F1157:F1169)</f>
      </c>
      <c r="I1169" s="42"/>
      <c r="J1169" s="44"/>
      <c r="K1169" s="44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</row>
    <row x14ac:dyDescent="0.25" r="1170" customHeight="1" ht="17.25" customFormat="1" s="30">
      <c r="A1170" s="41">
        <v>44427</v>
      </c>
      <c r="B1170" s="52" t="s">
        <v>4937</v>
      </c>
      <c r="C1170" s="37"/>
      <c r="D1170" s="14">
        <v>17</v>
      </c>
      <c r="E1170" s="21">
        <v>4.99</v>
      </c>
      <c r="F1170" s="21">
        <f>MULTIPLY(D1172, E1172)</f>
      </c>
      <c r="G1170" s="38"/>
      <c r="H1170" s="38"/>
      <c r="I1170" s="42"/>
      <c r="J1170" s="44"/>
      <c r="K1170" s="44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</row>
    <row x14ac:dyDescent="0.25" r="1171" customHeight="1" ht="17.25" customFormat="1" s="30">
      <c r="A1171" s="41"/>
      <c r="B1171" s="52" t="s">
        <v>4938</v>
      </c>
      <c r="C1171" s="37"/>
      <c r="D1171" s="14">
        <v>1</v>
      </c>
      <c r="E1171" s="21">
        <v>9.99</v>
      </c>
      <c r="F1171" s="21">
        <f>MULTIPLY(D1173, E1173)</f>
      </c>
      <c r="G1171" s="38"/>
      <c r="H1171" s="38"/>
      <c r="I1171" s="42"/>
      <c r="J1171" s="44"/>
      <c r="K1171" s="44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</row>
    <row x14ac:dyDescent="0.25" r="1172" customHeight="1" ht="17.25" customFormat="1" s="30">
      <c r="A1172" s="41"/>
      <c r="B1172" s="52" t="s">
        <v>4939</v>
      </c>
      <c r="C1172" s="37"/>
      <c r="D1172" s="14">
        <v>1</v>
      </c>
      <c r="E1172" s="21">
        <v>8.59</v>
      </c>
      <c r="F1172" s="21">
        <f>MULTIPLY(D1174, E1174)</f>
      </c>
      <c r="G1172" s="38"/>
      <c r="H1172" s="38"/>
      <c r="I1172" s="42"/>
      <c r="J1172" s="44"/>
      <c r="K1172" s="44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</row>
    <row x14ac:dyDescent="0.25" r="1173" customHeight="1" ht="17.25" customFormat="1" s="30">
      <c r="A1173" s="41"/>
      <c r="B1173" s="52" t="s">
        <v>4940</v>
      </c>
      <c r="C1173" s="37"/>
      <c r="D1173" s="14">
        <v>1</v>
      </c>
      <c r="E1173" s="21">
        <v>7.99</v>
      </c>
      <c r="F1173" s="21">
        <f>MULTIPLY(D1175, E1175)</f>
      </c>
      <c r="G1173" s="38"/>
      <c r="H1173" s="38"/>
      <c r="I1173" s="42"/>
      <c r="J1173" s="44"/>
      <c r="K1173" s="44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</row>
    <row x14ac:dyDescent="0.25" r="1174" customHeight="1" ht="17.25" customFormat="1" s="30">
      <c r="A1174" s="41"/>
      <c r="B1174" s="52" t="s">
        <v>4941</v>
      </c>
      <c r="C1174" s="37"/>
      <c r="D1174" s="14">
        <v>1</v>
      </c>
      <c r="E1174" s="21">
        <v>4.69</v>
      </c>
      <c r="F1174" s="21">
        <f>MULTIPLY(D1176, E1176)</f>
      </c>
      <c r="G1174" s="38"/>
      <c r="H1174" s="38"/>
      <c r="I1174" s="42"/>
      <c r="J1174" s="44"/>
      <c r="K1174" s="44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</row>
    <row x14ac:dyDescent="0.25" r="1175" customHeight="1" ht="17.25" customFormat="1" s="30">
      <c r="A1175" s="41"/>
      <c r="B1175" s="52" t="s">
        <v>4942</v>
      </c>
      <c r="C1175" s="37"/>
      <c r="D1175" s="14">
        <v>1</v>
      </c>
      <c r="E1175" s="21">
        <v>4.99</v>
      </c>
      <c r="F1175" s="21">
        <f>MULTIPLY(D1177, E1177)</f>
      </c>
      <c r="G1175" s="38"/>
      <c r="H1175" s="38"/>
      <c r="I1175" s="42"/>
      <c r="J1175" s="44"/>
      <c r="K1175" s="44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</row>
    <row x14ac:dyDescent="0.25" r="1176" customHeight="1" ht="17.25" customFormat="1" s="30">
      <c r="A1176" s="41"/>
      <c r="B1176" s="52" t="s">
        <v>4943</v>
      </c>
      <c r="C1176" s="37"/>
      <c r="D1176" s="14">
        <v>1</v>
      </c>
      <c r="E1176" s="21">
        <v>7.29</v>
      </c>
      <c r="F1176" s="21">
        <f>MULTIPLY(D1178, E1178)</f>
      </c>
      <c r="G1176" s="38"/>
      <c r="H1176" s="38"/>
      <c r="I1176" s="42"/>
      <c r="J1176" s="44"/>
      <c r="K1176" s="44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</row>
    <row x14ac:dyDescent="0.25" r="1177" customHeight="1" ht="17.25" customFormat="1" s="30">
      <c r="A1177" s="41"/>
      <c r="B1177" s="52" t="s">
        <v>4944</v>
      </c>
      <c r="C1177" s="37"/>
      <c r="D1177" s="14">
        <v>1</v>
      </c>
      <c r="E1177" s="21">
        <v>19.49</v>
      </c>
      <c r="F1177" s="21">
        <f>MULTIPLY(D1179, E1179)</f>
      </c>
      <c r="G1177" s="38"/>
      <c r="H1177" s="38"/>
      <c r="I1177" s="42"/>
      <c r="J1177" s="44"/>
      <c r="K1177" s="44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</row>
    <row x14ac:dyDescent="0.25" r="1178" customHeight="1" ht="17.25" customFormat="1" s="30">
      <c r="A1178" s="41"/>
      <c r="B1178" s="52" t="s">
        <v>4945</v>
      </c>
      <c r="C1178" s="37"/>
      <c r="D1178" s="14">
        <v>1</v>
      </c>
      <c r="E1178" s="21">
        <v>6.59</v>
      </c>
      <c r="F1178" s="21">
        <f>MULTIPLY(D1180, E1180)</f>
      </c>
      <c r="G1178" s="38"/>
      <c r="H1178" s="38"/>
      <c r="I1178" s="42"/>
      <c r="J1178" s="44"/>
      <c r="K1178" s="44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</row>
    <row x14ac:dyDescent="0.25" r="1179" customHeight="1" ht="17.25" customFormat="1" s="30">
      <c r="A1179" s="41"/>
      <c r="B1179" s="52" t="s">
        <v>4946</v>
      </c>
      <c r="C1179" s="37"/>
      <c r="D1179" s="14">
        <v>1</v>
      </c>
      <c r="E1179" s="21">
        <v>14.99</v>
      </c>
      <c r="F1179" s="21">
        <f>MULTIPLY(D1181, E1181)</f>
      </c>
      <c r="G1179" s="38"/>
      <c r="H1179" s="38"/>
      <c r="I1179" s="42"/>
      <c r="J1179" s="44"/>
      <c r="K1179" s="44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</row>
    <row x14ac:dyDescent="0.25" r="1180" customHeight="1" ht="17.25" customFormat="1" s="30">
      <c r="A1180" s="41"/>
      <c r="B1180" s="52" t="s">
        <v>4947</v>
      </c>
      <c r="C1180" s="37"/>
      <c r="D1180" s="14">
        <v>1</v>
      </c>
      <c r="E1180" s="21">
        <v>4.39</v>
      </c>
      <c r="F1180" s="21">
        <f>MULTIPLY(D1182, E1182)</f>
      </c>
      <c r="G1180" s="38"/>
      <c r="H1180" s="38"/>
      <c r="I1180" s="42"/>
      <c r="J1180" s="44"/>
      <c r="K1180" s="44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</row>
    <row x14ac:dyDescent="0.25" r="1181" customHeight="1" ht="17.25" customFormat="1" s="30">
      <c r="A1181" s="41"/>
      <c r="B1181" s="52" t="s">
        <v>4948</v>
      </c>
      <c r="C1181" s="37"/>
      <c r="D1181" s="14">
        <v>1</v>
      </c>
      <c r="E1181" s="21">
        <v>4.79</v>
      </c>
      <c r="F1181" s="21">
        <f>MULTIPLY(D1183, E1183)</f>
      </c>
      <c r="G1181" s="38"/>
      <c r="H1181" s="38"/>
      <c r="I1181" s="42"/>
      <c r="J1181" s="44"/>
      <c r="K1181" s="44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</row>
    <row x14ac:dyDescent="0.25" r="1182" customHeight="1" ht="17.25" customFormat="1" s="30">
      <c r="A1182" s="41"/>
      <c r="B1182" s="52" t="s">
        <v>4949</v>
      </c>
      <c r="C1182" s="37"/>
      <c r="D1182" s="14">
        <v>1</v>
      </c>
      <c r="E1182" s="21">
        <v>5.99</v>
      </c>
      <c r="F1182" s="21">
        <f>MULTIPLY(D1184, E1184)</f>
      </c>
      <c r="G1182" s="38"/>
      <c r="H1182" s="38"/>
      <c r="I1182" s="42"/>
      <c r="J1182" s="44"/>
      <c r="K1182" s="44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</row>
    <row x14ac:dyDescent="0.25" r="1183" customHeight="1" ht="17.25" customFormat="1" s="30">
      <c r="A1183" s="41"/>
      <c r="B1183" s="52" t="s">
        <v>4950</v>
      </c>
      <c r="C1183" s="37"/>
      <c r="D1183" s="14">
        <v>1</v>
      </c>
      <c r="E1183" s="21">
        <v>16.99</v>
      </c>
      <c r="F1183" s="21">
        <f>MULTIPLY(D1185, E1185)</f>
      </c>
      <c r="G1183" s="38"/>
      <c r="H1183" s="38"/>
      <c r="I1183" s="42"/>
      <c r="J1183" s="44"/>
      <c r="K1183" s="44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</row>
    <row x14ac:dyDescent="0.25" r="1184" customHeight="1" ht="17.25" customFormat="1" s="30">
      <c r="A1184" s="41"/>
      <c r="B1184" s="52" t="s">
        <v>4951</v>
      </c>
      <c r="C1184" s="37"/>
      <c r="D1184" s="14">
        <v>1</v>
      </c>
      <c r="E1184" s="21">
        <v>4.39</v>
      </c>
      <c r="F1184" s="21">
        <f>MULTIPLY(D1186, E1186)</f>
      </c>
      <c r="G1184" s="38"/>
      <c r="H1184" s="38"/>
      <c r="I1184" s="42"/>
      <c r="J1184" s="44"/>
      <c r="K1184" s="44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</row>
    <row x14ac:dyDescent="0.25" r="1185" customHeight="1" ht="17.25" customFormat="1" s="30">
      <c r="A1185" s="41"/>
      <c r="B1185" s="52" t="s">
        <v>4952</v>
      </c>
      <c r="C1185" s="37"/>
      <c r="D1185" s="14">
        <v>1</v>
      </c>
      <c r="E1185" s="21">
        <v>18.99</v>
      </c>
      <c r="F1185" s="21">
        <f>MULTIPLY(D1187, E1187)</f>
      </c>
      <c r="G1185" s="38"/>
      <c r="H1185" s="38"/>
      <c r="I1185" s="42"/>
      <c r="J1185" s="44"/>
      <c r="K1185" s="44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</row>
    <row x14ac:dyDescent="0.25" r="1186" customHeight="1" ht="17.25" customFormat="1" s="30">
      <c r="A1186" s="41"/>
      <c r="B1186" s="52" t="s">
        <v>4953</v>
      </c>
      <c r="C1186" s="37"/>
      <c r="D1186" s="14">
        <v>1</v>
      </c>
      <c r="E1186" s="21">
        <v>14.79</v>
      </c>
      <c r="F1186" s="21">
        <f>MULTIPLY(D1188, E1188)</f>
      </c>
      <c r="G1186" s="38"/>
      <c r="H1186" s="38"/>
      <c r="I1186" s="42"/>
      <c r="J1186" s="44"/>
      <c r="K1186" s="44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</row>
    <row x14ac:dyDescent="0.25" r="1187" customHeight="1" ht="17.25" customFormat="1" s="30">
      <c r="A1187" s="41"/>
      <c r="B1187" s="52" t="s">
        <v>4954</v>
      </c>
      <c r="C1187" s="37"/>
      <c r="D1187" s="14">
        <v>1</v>
      </c>
      <c r="E1187" s="21">
        <v>3.49</v>
      </c>
      <c r="F1187" s="21">
        <f>MULTIPLY(D1189, E1189)</f>
      </c>
      <c r="G1187" s="38"/>
      <c r="H1187" s="21">
        <f>sum(F1170:F1187)</f>
      </c>
      <c r="I1187" s="42"/>
      <c r="J1187" s="44"/>
      <c r="K1187" s="44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</row>
    <row x14ac:dyDescent="0.25" r="1188" customHeight="1" ht="17.25" customFormat="1" s="30">
      <c r="A1188" s="41">
        <v>44420</v>
      </c>
      <c r="B1188" s="52" t="s">
        <v>4955</v>
      </c>
      <c r="C1188" s="37" t="s">
        <v>4956</v>
      </c>
      <c r="D1188" s="14">
        <v>2</v>
      </c>
      <c r="E1188" s="21">
        <v>45.99</v>
      </c>
      <c r="F1188" s="21">
        <f>MULTIPLY(D1190, E1190)</f>
      </c>
      <c r="G1188" s="38"/>
      <c r="H1188" s="38"/>
      <c r="I1188" s="42"/>
      <c r="J1188" s="44"/>
      <c r="K1188" s="44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</row>
    <row x14ac:dyDescent="0.25" r="1189" customHeight="1" ht="17.25" customFormat="1" s="30">
      <c r="A1189" s="41"/>
      <c r="B1189" s="52" t="s">
        <v>4957</v>
      </c>
      <c r="C1189" s="37" t="s">
        <v>4956</v>
      </c>
      <c r="D1189" s="14">
        <v>2</v>
      </c>
      <c r="E1189" s="21">
        <v>36.49</v>
      </c>
      <c r="F1189" s="21">
        <f>MULTIPLY(D1191, E1191)</f>
      </c>
      <c r="G1189" s="38"/>
      <c r="H1189" s="38"/>
      <c r="I1189" s="42"/>
      <c r="J1189" s="44"/>
      <c r="K1189" s="44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</row>
    <row x14ac:dyDescent="0.25" r="1190" customHeight="1" ht="17.25" customFormat="1" s="30">
      <c r="A1190" s="41"/>
      <c r="B1190" s="52" t="s">
        <v>4958</v>
      </c>
      <c r="C1190" s="37"/>
      <c r="D1190" s="14">
        <v>2</v>
      </c>
      <c r="E1190" s="21">
        <v>18.79</v>
      </c>
      <c r="F1190" s="21">
        <f>MULTIPLY(D1192, E1192)</f>
      </c>
      <c r="G1190" s="38"/>
      <c r="H1190" s="38"/>
      <c r="I1190" s="42"/>
      <c r="J1190" s="44"/>
      <c r="K1190" s="44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</row>
    <row x14ac:dyDescent="0.25" r="1191" customHeight="1" ht="17.25" customFormat="1" s="30">
      <c r="A1191" s="41"/>
      <c r="B1191" s="52" t="s">
        <v>3693</v>
      </c>
      <c r="C1191" s="37"/>
      <c r="D1191" s="14">
        <v>2</v>
      </c>
      <c r="E1191" s="21">
        <v>2.59</v>
      </c>
      <c r="F1191" s="21">
        <f>MULTIPLY(D1193, E1193)</f>
      </c>
      <c r="G1191" s="38"/>
      <c r="H1191" s="38"/>
      <c r="I1191" s="42"/>
      <c r="J1191" s="44"/>
      <c r="K1191" s="44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</row>
    <row x14ac:dyDescent="0.25" r="1192" customHeight="1" ht="17.25" customFormat="1" s="30">
      <c r="A1192" s="41"/>
      <c r="B1192" s="52" t="s">
        <v>4959</v>
      </c>
      <c r="C1192" s="37"/>
      <c r="D1192" s="14">
        <v>1</v>
      </c>
      <c r="E1192" s="21">
        <v>10.49</v>
      </c>
      <c r="F1192" s="21">
        <f>MULTIPLY(D1194, E1194)</f>
      </c>
      <c r="G1192" s="38"/>
      <c r="H1192" s="21">
        <f>sum(F1188:F1192)</f>
      </c>
      <c r="I1192" s="42"/>
      <c r="J1192" s="44"/>
      <c r="K1192" s="44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</row>
    <row x14ac:dyDescent="0.25" r="1193" customHeight="1" ht="17.25" customFormat="1" s="30">
      <c r="A1193" s="41">
        <v>44419</v>
      </c>
      <c r="B1193" s="52" t="s">
        <v>4960</v>
      </c>
      <c r="C1193" s="37"/>
      <c r="D1193" s="14">
        <v>1</v>
      </c>
      <c r="E1193" s="21">
        <v>6.99</v>
      </c>
      <c r="F1193" s="38"/>
      <c r="G1193" s="38"/>
      <c r="H1193" s="38"/>
      <c r="I1193" s="42"/>
      <c r="J1193" s="44"/>
      <c r="K1193" s="44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</row>
    <row x14ac:dyDescent="0.25" r="1194" customHeight="1" ht="17.25" customFormat="1" s="30">
      <c r="A1194" s="41"/>
      <c r="B1194" s="52" t="s">
        <v>4961</v>
      </c>
      <c r="C1194" s="37"/>
      <c r="D1194" s="14">
        <v>1</v>
      </c>
      <c r="E1194" s="21">
        <v>3.29</v>
      </c>
      <c r="F1194" s="38"/>
      <c r="G1194" s="38"/>
      <c r="H1194" s="38"/>
      <c r="I1194" s="42"/>
      <c r="J1194" s="44"/>
      <c r="K1194" s="44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</row>
    <row x14ac:dyDescent="0.25" r="1195" customHeight="1" ht="17.25" customFormat="1" s="30">
      <c r="A1195" s="41"/>
      <c r="B1195" s="52" t="s">
        <v>4962</v>
      </c>
      <c r="C1195" s="37"/>
      <c r="D1195" s="14">
        <v>1</v>
      </c>
      <c r="E1195" s="21">
        <v>11.99</v>
      </c>
      <c r="F1195" s="38"/>
      <c r="G1195" s="38"/>
      <c r="H1195" s="38"/>
      <c r="I1195" s="42"/>
      <c r="J1195" s="44"/>
      <c r="K1195" s="44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</row>
    <row x14ac:dyDescent="0.25" r="1196" customHeight="1" ht="17.25" customFormat="1" s="30">
      <c r="A1196" s="41"/>
      <c r="B1196" s="52" t="s">
        <v>4963</v>
      </c>
      <c r="C1196" s="37"/>
      <c r="D1196" s="14">
        <v>1</v>
      </c>
      <c r="E1196" s="21">
        <v>32.49</v>
      </c>
      <c r="F1196" s="38"/>
      <c r="G1196" s="38"/>
      <c r="H1196" s="38"/>
      <c r="I1196" s="42"/>
      <c r="J1196" s="44"/>
      <c r="K1196" s="44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</row>
    <row x14ac:dyDescent="0.25" r="1197" customHeight="1" ht="17.25" customFormat="1" s="30">
      <c r="A1197" s="41"/>
      <c r="B1197" s="52" t="s">
        <v>4964</v>
      </c>
      <c r="C1197" s="37"/>
      <c r="D1197" s="14">
        <v>1</v>
      </c>
      <c r="E1197" s="38"/>
      <c r="F1197" s="38"/>
      <c r="G1197" s="38"/>
      <c r="H1197" s="38"/>
      <c r="I1197" s="42"/>
      <c r="J1197" s="44"/>
      <c r="K1197" s="44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</row>
    <row x14ac:dyDescent="0.25" r="1198" customHeight="1" ht="17.25" customFormat="1" s="30">
      <c r="A1198" s="41"/>
      <c r="B1198" s="52" t="s">
        <v>4965</v>
      </c>
      <c r="C1198" s="37"/>
      <c r="D1198" s="14">
        <v>1</v>
      </c>
      <c r="E1198" s="38"/>
      <c r="F1198" s="38"/>
      <c r="G1198" s="38"/>
      <c r="H1198" s="38"/>
      <c r="I1198" s="42"/>
      <c r="J1198" s="44"/>
      <c r="K1198" s="44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</row>
    <row x14ac:dyDescent="0.25" r="1199" customHeight="1" ht="17.25" customFormat="1" s="30">
      <c r="A1199" s="41"/>
      <c r="B1199" s="52" t="s">
        <v>4966</v>
      </c>
      <c r="C1199" s="37"/>
      <c r="D1199" s="14">
        <v>1</v>
      </c>
      <c r="E1199" s="38"/>
      <c r="F1199" s="38"/>
      <c r="G1199" s="38"/>
      <c r="H1199" s="38"/>
      <c r="I1199" s="42"/>
      <c r="J1199" s="44"/>
      <c r="K1199" s="44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</row>
    <row x14ac:dyDescent="0.25" r="1200" customHeight="1" ht="17.25" customFormat="1" s="30">
      <c r="A1200" s="41">
        <v>44612</v>
      </c>
      <c r="B1200" s="52" t="s">
        <v>4967</v>
      </c>
      <c r="C1200" s="37" t="s">
        <v>4968</v>
      </c>
      <c r="D1200" s="14">
        <v>16</v>
      </c>
      <c r="E1200" s="21">
        <v>5.59</v>
      </c>
      <c r="F1200" s="38"/>
      <c r="G1200" s="38"/>
      <c r="H1200" s="38"/>
      <c r="I1200" s="42"/>
      <c r="J1200" s="44"/>
      <c r="K1200" s="44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</row>
    <row x14ac:dyDescent="0.25" r="1201" customHeight="1" ht="17.25" customFormat="1" s="30">
      <c r="A1201" s="41"/>
      <c r="B1201" s="52" t="s">
        <v>4969</v>
      </c>
      <c r="C1201" s="37" t="s">
        <v>4970</v>
      </c>
      <c r="D1201" s="14">
        <v>12</v>
      </c>
      <c r="E1201" s="21">
        <v>9.75</v>
      </c>
      <c r="F1201" s="38"/>
      <c r="G1201" s="38"/>
      <c r="H1201" s="38"/>
      <c r="I1201" s="42"/>
      <c r="J1201" s="44"/>
      <c r="K1201" s="44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</row>
    <row x14ac:dyDescent="0.25" r="1202" customHeight="1" ht="17.25" customFormat="1" s="30">
      <c r="A1202" s="41"/>
      <c r="B1202" s="52" t="s">
        <v>4971</v>
      </c>
      <c r="C1202" s="37" t="s">
        <v>4972</v>
      </c>
      <c r="D1202" s="14">
        <v>5</v>
      </c>
      <c r="E1202" s="21">
        <v>10.49</v>
      </c>
      <c r="F1202" s="38"/>
      <c r="G1202" s="38"/>
      <c r="H1202" s="38"/>
      <c r="I1202" s="42"/>
      <c r="J1202" s="44"/>
      <c r="K1202" s="44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</row>
    <row x14ac:dyDescent="0.25" r="1203" customHeight="1" ht="17.25" customFormat="1" s="30">
      <c r="A1203" s="41"/>
      <c r="B1203" s="52"/>
      <c r="C1203" s="37"/>
      <c r="D1203" s="42"/>
      <c r="E1203" s="38"/>
      <c r="F1203" s="38"/>
      <c r="G1203" s="38"/>
      <c r="H1203" s="38"/>
      <c r="I1203" s="42"/>
      <c r="J1203" s="44"/>
      <c r="K1203" s="44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</row>
    <row x14ac:dyDescent="0.25" r="1204" customHeight="1" ht="17.25" customFormat="1" s="30">
      <c r="A1204" s="41"/>
      <c r="B1204" s="52"/>
      <c r="C1204" s="37"/>
      <c r="D1204" s="42"/>
      <c r="E1204" s="38"/>
      <c r="F1204" s="38"/>
      <c r="G1204" s="38"/>
      <c r="H1204" s="38"/>
      <c r="I1204" s="42"/>
      <c r="J1204" s="44"/>
      <c r="K1204" s="44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</row>
    <row x14ac:dyDescent="0.25" r="1205" customHeight="1" ht="17.25" customFormat="1" s="30">
      <c r="A1205" s="41"/>
      <c r="B1205" s="52"/>
      <c r="C1205" s="37"/>
      <c r="D1205" s="42"/>
      <c r="E1205" s="38"/>
      <c r="F1205" s="38"/>
      <c r="G1205" s="38"/>
      <c r="H1205" s="38"/>
      <c r="I1205" s="42"/>
      <c r="J1205" s="44"/>
      <c r="K1205" s="44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</row>
    <row x14ac:dyDescent="0.25" r="1206" customHeight="1" ht="17.25" customFormat="1" s="30">
      <c r="A1206" s="41"/>
      <c r="B1206" s="52"/>
      <c r="C1206" s="37"/>
      <c r="D1206" s="42"/>
      <c r="E1206" s="38"/>
      <c r="F1206" s="38"/>
      <c r="G1206" s="38"/>
      <c r="H1206" s="38"/>
      <c r="I1206" s="42"/>
      <c r="J1206" s="44"/>
      <c r="K1206" s="44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</row>
    <row x14ac:dyDescent="0.25" r="1207" customHeight="1" ht="17.25" customFormat="1" s="30">
      <c r="A1207" s="41"/>
      <c r="B1207" s="52"/>
      <c r="C1207" s="37"/>
      <c r="D1207" s="42"/>
      <c r="E1207" s="38"/>
      <c r="F1207" s="38"/>
      <c r="G1207" s="38"/>
      <c r="H1207" s="38"/>
      <c r="I1207" s="42"/>
      <c r="J1207" s="44"/>
      <c r="K1207" s="44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</row>
    <row x14ac:dyDescent="0.25" r="1208" customHeight="1" ht="17.25" customFormat="1" s="30">
      <c r="A1208" s="41"/>
      <c r="B1208" s="52"/>
      <c r="C1208" s="37"/>
      <c r="D1208" s="42"/>
      <c r="E1208" s="38"/>
      <c r="F1208" s="38"/>
      <c r="G1208" s="38"/>
      <c r="H1208" s="38"/>
      <c r="I1208" s="42"/>
      <c r="J1208" s="44"/>
      <c r="K1208" s="44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</row>
    <row x14ac:dyDescent="0.25" r="1209" customHeight="1" ht="17.25" customFormat="1" s="30">
      <c r="A1209" s="41"/>
      <c r="B1209" s="52"/>
      <c r="C1209" s="37"/>
      <c r="D1209" s="42"/>
      <c r="E1209" s="38"/>
      <c r="F1209" s="38"/>
      <c r="G1209" s="38"/>
      <c r="H1209" s="38"/>
      <c r="I1209" s="42"/>
      <c r="J1209" s="44"/>
      <c r="K1209" s="44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</row>
    <row x14ac:dyDescent="0.25" r="1210" customHeight="1" ht="17.25" customFormat="1" s="30">
      <c r="A1210" s="41"/>
      <c r="B1210" s="52"/>
      <c r="C1210" s="37"/>
      <c r="D1210" s="42"/>
      <c r="E1210" s="38"/>
      <c r="F1210" s="38"/>
      <c r="G1210" s="38"/>
      <c r="H1210" s="38"/>
      <c r="I1210" s="42"/>
      <c r="J1210" s="44"/>
      <c r="K1210" s="44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</row>
    <row x14ac:dyDescent="0.25" r="1211" customHeight="1" ht="17.25" customFormat="1" s="30">
      <c r="A1211" s="41"/>
      <c r="B1211" s="52"/>
      <c r="C1211" s="37"/>
      <c r="D1211" s="42"/>
      <c r="E1211" s="38"/>
      <c r="F1211" s="38"/>
      <c r="G1211" s="38"/>
      <c r="H1211" s="38"/>
      <c r="I1211" s="42"/>
      <c r="J1211" s="44"/>
      <c r="K1211" s="44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</row>
    <row x14ac:dyDescent="0.25" r="1212" customHeight="1" ht="17.25" customFormat="1" s="30">
      <c r="A1212" s="41"/>
      <c r="B1212" s="52"/>
      <c r="C1212" s="37"/>
      <c r="D1212" s="42"/>
      <c r="E1212" s="38"/>
      <c r="F1212" s="38"/>
      <c r="G1212" s="38"/>
      <c r="H1212" s="38"/>
      <c r="I1212" s="42"/>
      <c r="J1212" s="44"/>
      <c r="K1212" s="44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</row>
    <row x14ac:dyDescent="0.25" r="1213" customHeight="1" ht="17.25" customFormat="1" s="30">
      <c r="A1213" s="41"/>
      <c r="B1213" s="52"/>
      <c r="C1213" s="37"/>
      <c r="D1213" s="42"/>
      <c r="E1213" s="38"/>
      <c r="F1213" s="38"/>
      <c r="G1213" s="38"/>
      <c r="H1213" s="38"/>
      <c r="I1213" s="42"/>
      <c r="J1213" s="44"/>
      <c r="K1213" s="44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</row>
    <row x14ac:dyDescent="0.25" r="1214" customHeight="1" ht="17.25" customFormat="1" s="30">
      <c r="A1214" s="41"/>
      <c r="B1214" s="52"/>
      <c r="C1214" s="37"/>
      <c r="D1214" s="42"/>
      <c r="E1214" s="38"/>
      <c r="F1214" s="38"/>
      <c r="G1214" s="38"/>
      <c r="H1214" s="38"/>
      <c r="I1214" s="42"/>
      <c r="J1214" s="44"/>
      <c r="K1214" s="44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</row>
    <row x14ac:dyDescent="0.25" r="1215" customHeight="1" ht="17.25" customFormat="1" s="30">
      <c r="A1215" s="41"/>
      <c r="B1215" s="52"/>
      <c r="C1215" s="37"/>
      <c r="D1215" s="42"/>
      <c r="E1215" s="38"/>
      <c r="F1215" s="38"/>
      <c r="G1215" s="38"/>
      <c r="H1215" s="38"/>
      <c r="I1215" s="42"/>
      <c r="J1215" s="44"/>
      <c r="K1215" s="44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</row>
    <row x14ac:dyDescent="0.25" r="1216" customHeight="1" ht="17.25" customFormat="1" s="30">
      <c r="A1216" s="41"/>
      <c r="B1216" s="52"/>
      <c r="C1216" s="37"/>
      <c r="D1216" s="42"/>
      <c r="E1216" s="38"/>
      <c r="F1216" s="38"/>
      <c r="G1216" s="38"/>
      <c r="H1216" s="38"/>
      <c r="I1216" s="42"/>
      <c r="J1216" s="44"/>
      <c r="K1216" s="44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</row>
    <row x14ac:dyDescent="0.25" r="1217" customHeight="1" ht="17.25" customFormat="1" s="30">
      <c r="A1217" s="41"/>
      <c r="B1217" s="52"/>
      <c r="C1217" s="37"/>
      <c r="D1217" s="42"/>
      <c r="E1217" s="38"/>
      <c r="F1217" s="38"/>
      <c r="G1217" s="38"/>
      <c r="H1217" s="38"/>
      <c r="I1217" s="42"/>
      <c r="J1217" s="44"/>
      <c r="K1217" s="44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</row>
    <row x14ac:dyDescent="0.25" r="1218" customHeight="1" ht="17.25" customFormat="1" s="30">
      <c r="A1218" s="41"/>
      <c r="B1218" s="52"/>
      <c r="C1218" s="37"/>
      <c r="D1218" s="42"/>
      <c r="E1218" s="38"/>
      <c r="F1218" s="38"/>
      <c r="G1218" s="38"/>
      <c r="H1218" s="38"/>
      <c r="I1218" s="42"/>
      <c r="J1218" s="44"/>
      <c r="K1218" s="44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</row>
    <row x14ac:dyDescent="0.25" r="1219" customHeight="1" ht="17.25" customFormat="1" s="30">
      <c r="A1219" s="41"/>
      <c r="B1219" s="52"/>
      <c r="C1219" s="37"/>
      <c r="D1219" s="42"/>
      <c r="E1219" s="38"/>
      <c r="F1219" s="38"/>
      <c r="G1219" s="38"/>
      <c r="H1219" s="38"/>
      <c r="I1219" s="42"/>
      <c r="J1219" s="44"/>
      <c r="K1219" s="44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</row>
    <row x14ac:dyDescent="0.25" r="1220" customHeight="1" ht="17.25" customFormat="1" s="30">
      <c r="A1220" s="41"/>
      <c r="B1220" s="52"/>
      <c r="C1220" s="37"/>
      <c r="D1220" s="42"/>
      <c r="E1220" s="38"/>
      <c r="F1220" s="38"/>
      <c r="G1220" s="38"/>
      <c r="H1220" s="38"/>
      <c r="I1220" s="42"/>
      <c r="J1220" s="44"/>
      <c r="K1220" s="44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</row>
    <row x14ac:dyDescent="0.25" r="1221" customHeight="1" ht="17.25" customFormat="1" s="30">
      <c r="A1221" s="41"/>
      <c r="B1221" s="52"/>
      <c r="C1221" s="37"/>
      <c r="D1221" s="42"/>
      <c r="E1221" s="38"/>
      <c r="F1221" s="38"/>
      <c r="G1221" s="38"/>
      <c r="H1221" s="38"/>
      <c r="I1221" s="42"/>
      <c r="J1221" s="44"/>
      <c r="K1221" s="44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</row>
    <row x14ac:dyDescent="0.25" r="1222" customHeight="1" ht="17.25" customFormat="1" s="30">
      <c r="A1222" s="41"/>
      <c r="B1222" s="52"/>
      <c r="C1222" s="37"/>
      <c r="D1222" s="42"/>
      <c r="E1222" s="38"/>
      <c r="F1222" s="38"/>
      <c r="G1222" s="38"/>
      <c r="H1222" s="38"/>
      <c r="I1222" s="42"/>
      <c r="J1222" s="44"/>
      <c r="K1222" s="44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</row>
    <row x14ac:dyDescent="0.25" r="1223" customHeight="1" ht="17.25" customFormat="1" s="30">
      <c r="A1223" s="41"/>
      <c r="B1223" s="52"/>
      <c r="C1223" s="37"/>
      <c r="D1223" s="42"/>
      <c r="E1223" s="38"/>
      <c r="F1223" s="38"/>
      <c r="G1223" s="38"/>
      <c r="H1223" s="38"/>
      <c r="I1223" s="42"/>
      <c r="J1223" s="44"/>
      <c r="K1223" s="44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</row>
    <row x14ac:dyDescent="0.25" r="1224" customHeight="1" ht="17.25" customFormat="1" s="30">
      <c r="A1224" s="41"/>
      <c r="B1224" s="52"/>
      <c r="C1224" s="37"/>
      <c r="D1224" s="42"/>
      <c r="E1224" s="38"/>
      <c r="F1224" s="38"/>
      <c r="G1224" s="38"/>
      <c r="H1224" s="38"/>
      <c r="I1224" s="42"/>
      <c r="J1224" s="44"/>
      <c r="K1224" s="44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</row>
    <row x14ac:dyDescent="0.25" r="1225" customHeight="1" ht="17.25" customFormat="1" s="30">
      <c r="A1225" s="41"/>
      <c r="B1225" s="52"/>
      <c r="C1225" s="37"/>
      <c r="D1225" s="42"/>
      <c r="E1225" s="38"/>
      <c r="F1225" s="38"/>
      <c r="G1225" s="38"/>
      <c r="H1225" s="38"/>
      <c r="I1225" s="42"/>
      <c r="J1225" s="44"/>
      <c r="K1225" s="44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</row>
    <row x14ac:dyDescent="0.25" r="1226" customHeight="1" ht="17.25" customFormat="1" s="30">
      <c r="A1226" s="41"/>
      <c r="B1226" s="52"/>
      <c r="C1226" s="37"/>
      <c r="D1226" s="42"/>
      <c r="E1226" s="38"/>
      <c r="F1226" s="38"/>
      <c r="G1226" s="38"/>
      <c r="H1226" s="38"/>
      <c r="I1226" s="42"/>
      <c r="J1226" s="44"/>
      <c r="K1226" s="44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</row>
    <row x14ac:dyDescent="0.25" r="1227" customHeight="1" ht="17.25" customFormat="1" s="30">
      <c r="A1227" s="41"/>
      <c r="B1227" s="52"/>
      <c r="C1227" s="37"/>
      <c r="D1227" s="42"/>
      <c r="E1227" s="38"/>
      <c r="F1227" s="38"/>
      <c r="G1227" s="38"/>
      <c r="H1227" s="38"/>
      <c r="I1227" s="42"/>
      <c r="J1227" s="44"/>
      <c r="K1227" s="44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</row>
    <row x14ac:dyDescent="0.25" r="1228" customHeight="1" ht="17.25" customFormat="1" s="30">
      <c r="A1228" s="41"/>
      <c r="B1228" s="52"/>
      <c r="C1228" s="37"/>
      <c r="D1228" s="42"/>
      <c r="E1228" s="38"/>
      <c r="F1228" s="38"/>
      <c r="G1228" s="38"/>
      <c r="H1228" s="38"/>
      <c r="I1228" s="42"/>
      <c r="J1228" s="44"/>
      <c r="K1228" s="44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</row>
    <row x14ac:dyDescent="0.25" r="1229" customHeight="1" ht="17.25" customFormat="1" s="30">
      <c r="A1229" s="41"/>
      <c r="B1229" s="52"/>
      <c r="C1229" s="37"/>
      <c r="D1229" s="42"/>
      <c r="E1229" s="38"/>
      <c r="F1229" s="38"/>
      <c r="G1229" s="38"/>
      <c r="H1229" s="38"/>
      <c r="I1229" s="42"/>
      <c r="J1229" s="44"/>
      <c r="K1229" s="44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</row>
    <row x14ac:dyDescent="0.25" r="1230" customHeight="1" ht="17.25" customFormat="1" s="30">
      <c r="A1230" s="41"/>
      <c r="B1230" s="52"/>
      <c r="C1230" s="37"/>
      <c r="D1230" s="42"/>
      <c r="E1230" s="38"/>
      <c r="F1230" s="38"/>
      <c r="G1230" s="38"/>
      <c r="H1230" s="38"/>
      <c r="I1230" s="42"/>
      <c r="J1230" s="44"/>
      <c r="K1230" s="44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</row>
    <row x14ac:dyDescent="0.25" r="1231" customHeight="1" ht="17.25" customFormat="1" s="30">
      <c r="A1231" s="41"/>
      <c r="B1231" s="52"/>
      <c r="C1231" s="37"/>
      <c r="D1231" s="42"/>
      <c r="E1231" s="38"/>
      <c r="F1231" s="38"/>
      <c r="G1231" s="38"/>
      <c r="H1231" s="38"/>
      <c r="I1231" s="42"/>
      <c r="J1231" s="44"/>
      <c r="K1231" s="44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</row>
    <row x14ac:dyDescent="0.25" r="1232" customHeight="1" ht="17.25" customFormat="1" s="30">
      <c r="A1232" s="41"/>
      <c r="B1232" s="52"/>
      <c r="C1232" s="37"/>
      <c r="D1232" s="42"/>
      <c r="E1232" s="38"/>
      <c r="F1232" s="38"/>
      <c r="G1232" s="38"/>
      <c r="H1232" s="38"/>
      <c r="I1232" s="42"/>
      <c r="J1232" s="44"/>
      <c r="K1232" s="44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</row>
    <row x14ac:dyDescent="0.25" r="1233" customHeight="1" ht="17.25" customFormat="1" s="30">
      <c r="A1233" s="41"/>
      <c r="B1233" s="52"/>
      <c r="C1233" s="37"/>
      <c r="D1233" s="42"/>
      <c r="E1233" s="38"/>
      <c r="F1233" s="38"/>
      <c r="G1233" s="38"/>
      <c r="H1233" s="38"/>
      <c r="I1233" s="42"/>
      <c r="J1233" s="44"/>
      <c r="K1233" s="44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</row>
    <row x14ac:dyDescent="0.25" r="1234" customHeight="1" ht="17.25" customFormat="1" s="30">
      <c r="A1234" s="41"/>
      <c r="B1234" s="52"/>
      <c r="C1234" s="37"/>
      <c r="D1234" s="42"/>
      <c r="E1234" s="38"/>
      <c r="F1234" s="38"/>
      <c r="G1234" s="38"/>
      <c r="H1234" s="38"/>
      <c r="I1234" s="42"/>
      <c r="J1234" s="44"/>
      <c r="K1234" s="44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</row>
    <row x14ac:dyDescent="0.25" r="1235" customHeight="1" ht="17.25" customFormat="1" s="30">
      <c r="A1235" s="41"/>
      <c r="B1235" s="52"/>
      <c r="C1235" s="37"/>
      <c r="D1235" s="42"/>
      <c r="E1235" s="38"/>
      <c r="F1235" s="38"/>
      <c r="G1235" s="38"/>
      <c r="H1235" s="38"/>
      <c r="I1235" s="42"/>
      <c r="J1235" s="44"/>
      <c r="K1235" s="44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</row>
    <row x14ac:dyDescent="0.25" r="1236" customHeight="1" ht="17.25" customFormat="1" s="30">
      <c r="A1236" s="41"/>
      <c r="B1236" s="52"/>
      <c r="C1236" s="37"/>
      <c r="D1236" s="42"/>
      <c r="E1236" s="38"/>
      <c r="F1236" s="38"/>
      <c r="G1236" s="38"/>
      <c r="H1236" s="38"/>
      <c r="I1236" s="42"/>
      <c r="J1236" s="44"/>
      <c r="K1236" s="44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</row>
    <row x14ac:dyDescent="0.25" r="1237" customHeight="1" ht="17.25" customFormat="1" s="30">
      <c r="A1237" s="41"/>
      <c r="B1237" s="52"/>
      <c r="C1237" s="37"/>
      <c r="D1237" s="42"/>
      <c r="E1237" s="38"/>
      <c r="F1237" s="38"/>
      <c r="G1237" s="38"/>
      <c r="H1237" s="38"/>
      <c r="I1237" s="42"/>
      <c r="J1237" s="44"/>
      <c r="K1237" s="44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</row>
    <row x14ac:dyDescent="0.25" r="1238" customHeight="1" ht="17.25" customFormat="1" s="30">
      <c r="A1238" s="41"/>
      <c r="B1238" s="52"/>
      <c r="C1238" s="37"/>
      <c r="D1238" s="42"/>
      <c r="E1238" s="38"/>
      <c r="F1238" s="38"/>
      <c r="G1238" s="38"/>
      <c r="H1238" s="38"/>
      <c r="I1238" s="42"/>
      <c r="J1238" s="44"/>
      <c r="K1238" s="44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</row>
    <row x14ac:dyDescent="0.25" r="1239" customHeight="1" ht="17.25" customFormat="1" s="30">
      <c r="A1239" s="41"/>
      <c r="B1239" s="52"/>
      <c r="C1239" s="37"/>
      <c r="D1239" s="42"/>
      <c r="E1239" s="38"/>
      <c r="F1239" s="38"/>
      <c r="G1239" s="38"/>
      <c r="H1239" s="38"/>
      <c r="I1239" s="42"/>
      <c r="J1239" s="44"/>
      <c r="K1239" s="44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</row>
    <row x14ac:dyDescent="0.25" r="1240" customHeight="1" ht="17.25" customFormat="1" s="30">
      <c r="A1240" s="41"/>
      <c r="B1240" s="52"/>
      <c r="C1240" s="37"/>
      <c r="D1240" s="42"/>
      <c r="E1240" s="38"/>
      <c r="F1240" s="38"/>
      <c r="G1240" s="38"/>
      <c r="H1240" s="38"/>
      <c r="I1240" s="42"/>
      <c r="J1240" s="44"/>
      <c r="K1240" s="44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</row>
    <row x14ac:dyDescent="0.25" r="1241" customHeight="1" ht="17.25" customFormat="1" s="30">
      <c r="A1241" s="41"/>
      <c r="B1241" s="52"/>
      <c r="C1241" s="37"/>
      <c r="D1241" s="42"/>
      <c r="E1241" s="38"/>
      <c r="F1241" s="38"/>
      <c r="G1241" s="38"/>
      <c r="H1241" s="38"/>
      <c r="I1241" s="42"/>
      <c r="J1241" s="44"/>
      <c r="K1241" s="44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</row>
    <row x14ac:dyDescent="0.25" r="1242" customHeight="1" ht="17.25" customFormat="1" s="30">
      <c r="A1242" s="41"/>
      <c r="B1242" s="52"/>
      <c r="C1242" s="37"/>
      <c r="D1242" s="42"/>
      <c r="E1242" s="38"/>
      <c r="F1242" s="38"/>
      <c r="G1242" s="38"/>
      <c r="H1242" s="38"/>
      <c r="I1242" s="42"/>
      <c r="J1242" s="44"/>
      <c r="K1242" s="44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</row>
    <row x14ac:dyDescent="0.25" r="1243" customHeight="1" ht="17.25" customFormat="1" s="30">
      <c r="A1243" s="41"/>
      <c r="B1243" s="52"/>
      <c r="C1243" s="37"/>
      <c r="D1243" s="42"/>
      <c r="E1243" s="38"/>
      <c r="F1243" s="38"/>
      <c r="G1243" s="38"/>
      <c r="H1243" s="38"/>
      <c r="I1243" s="42"/>
      <c r="J1243" s="44"/>
      <c r="K1243" s="44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265"/>
  <sheetViews>
    <sheetView workbookViewId="0"/>
  </sheetViews>
  <sheetFormatPr defaultRowHeight="15" x14ac:dyDescent="0.25"/>
  <cols>
    <col min="1" max="1" style="47" width="8.290714285714287" customWidth="1" bestFit="1"/>
    <col min="2" max="2" style="48" width="25.290714285714284" customWidth="1" bestFit="1"/>
    <col min="3" max="3" style="26" width="24.433571428571426" customWidth="1" bestFit="1"/>
    <col min="4" max="4" style="29" width="7.576428571428571" customWidth="1" bestFit="1"/>
    <col min="5" max="5" style="49" width="13.43357142857143" customWidth="1" bestFit="1"/>
    <col min="6" max="6" style="49" width="12.576428571428572" customWidth="1" bestFit="1"/>
    <col min="7" max="7" style="49" width="12.43357142857143" customWidth="1" bestFit="1"/>
    <col min="8" max="8" style="49" width="9.576428571428572" customWidth="1" bestFit="1"/>
    <col min="9" max="9" style="49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/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64" t="s">
        <v>2651</v>
      </c>
      <c r="H1" s="33" t="s">
        <v>7</v>
      </c>
      <c r="I1" s="33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43798</v>
      </c>
      <c r="B2" s="37" t="s">
        <v>2652</v>
      </c>
      <c r="C2" s="37" t="s">
        <v>404</v>
      </c>
      <c r="D2" s="14">
        <v>1</v>
      </c>
      <c r="E2" s="21">
        <v>0.99</v>
      </c>
      <c r="F2" s="21">
        <f>MULTIPLY(D2, E2)</f>
      </c>
      <c r="G2" s="66"/>
      <c r="H2" s="38"/>
      <c r="I2" s="39">
        <f>round(average(H2:H1265), 2)</f>
      </c>
      <c r="J2" s="60">
        <f>sum(G2:G1265)</f>
      </c>
      <c r="K2" s="14">
        <f>sum(D2:D1265)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>
        <v>43800</v>
      </c>
      <c r="B3" s="37" t="s">
        <v>2653</v>
      </c>
      <c r="C3" s="37" t="s">
        <v>404</v>
      </c>
      <c r="D3" s="14">
        <v>1</v>
      </c>
      <c r="E3" s="21">
        <v>8.99</v>
      </c>
      <c r="F3" s="21">
        <f>MULTIPLY(D3, E3)</f>
      </c>
      <c r="G3" s="66"/>
      <c r="H3" s="21">
        <f>SUM(F2, F3)</f>
      </c>
      <c r="I3" s="33" t="s">
        <v>13</v>
      </c>
      <c r="J3" s="21">
        <f>sum(F2:F1265)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>
        <v>43808</v>
      </c>
      <c r="B4" s="37" t="s">
        <v>2654</v>
      </c>
      <c r="C4" s="37" t="s">
        <v>2261</v>
      </c>
      <c r="D4" s="14">
        <v>5</v>
      </c>
      <c r="E4" s="21">
        <v>5.99</v>
      </c>
      <c r="F4" s="21">
        <f>MULTIPLY(D4, E4)</f>
      </c>
      <c r="G4" s="66"/>
      <c r="H4" s="38"/>
      <c r="I4" s="39">
        <f>max(H2:H1265)</f>
      </c>
      <c r="J4" s="108">
        <f>sum(H2:H1265)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2655</v>
      </c>
      <c r="C5" s="37" t="s">
        <v>404</v>
      </c>
      <c r="D5" s="14">
        <v>1</v>
      </c>
      <c r="E5" s="21">
        <v>2.99</v>
      </c>
      <c r="F5" s="21">
        <f>MULTIPLY(D5, E5)</f>
      </c>
      <c r="G5" s="66"/>
      <c r="H5" s="38"/>
      <c r="I5" s="33" t="s">
        <v>2656</v>
      </c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2657</v>
      </c>
      <c r="C6" s="37" t="s">
        <v>404</v>
      </c>
      <c r="D6" s="14">
        <v>2</v>
      </c>
      <c r="E6" s="21">
        <v>2.99</v>
      </c>
      <c r="F6" s="21">
        <f>MULTIPLY(D6, E6)</f>
      </c>
      <c r="G6" s="66"/>
      <c r="H6" s="21">
        <f>Sum(F4:F6)</f>
      </c>
      <c r="I6" s="14">
        <f>sum(D2:D1265)</f>
      </c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>
        <v>43840</v>
      </c>
      <c r="B7" s="37" t="s">
        <v>2658</v>
      </c>
      <c r="C7" s="37" t="s">
        <v>404</v>
      </c>
      <c r="D7" s="14">
        <v>1</v>
      </c>
      <c r="E7" s="21">
        <v>3.79</v>
      </c>
      <c r="F7" s="21">
        <f>MULTIPLY(D7, E7)</f>
      </c>
      <c r="G7" s="66"/>
      <c r="H7" s="38"/>
      <c r="I7" s="38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2659</v>
      </c>
      <c r="C8" s="37" t="s">
        <v>404</v>
      </c>
      <c r="D8" s="14">
        <v>1</v>
      </c>
      <c r="E8" s="21">
        <v>11.49</v>
      </c>
      <c r="F8" s="21">
        <f>MULTIPLY(D8, E8)</f>
      </c>
      <c r="G8" s="66"/>
      <c r="H8" s="38"/>
      <c r="I8" s="38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2660</v>
      </c>
      <c r="C9" s="37" t="s">
        <v>404</v>
      </c>
      <c r="D9" s="14">
        <v>1</v>
      </c>
      <c r="E9" s="21"/>
      <c r="F9" s="38"/>
      <c r="G9" s="66"/>
      <c r="H9" s="38"/>
      <c r="I9" s="38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2661</v>
      </c>
      <c r="C10" s="37" t="s">
        <v>404</v>
      </c>
      <c r="D10" s="14">
        <v>1</v>
      </c>
      <c r="E10" s="21">
        <v>23.99</v>
      </c>
      <c r="F10" s="21">
        <f>MULTIPLY(D10, E10)</f>
      </c>
      <c r="G10" s="66"/>
      <c r="H10" s="38"/>
      <c r="I10" s="38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2662</v>
      </c>
      <c r="C11" s="37" t="s">
        <v>404</v>
      </c>
      <c r="D11" s="14">
        <v>2</v>
      </c>
      <c r="E11" s="21"/>
      <c r="F11" s="38"/>
      <c r="G11" s="66"/>
      <c r="H11" s="38"/>
      <c r="I11" s="38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37" t="s">
        <v>2663</v>
      </c>
      <c r="C12" s="37" t="s">
        <v>1792</v>
      </c>
      <c r="D12" s="14">
        <v>14</v>
      </c>
      <c r="E12" s="21">
        <v>4.99</v>
      </c>
      <c r="F12" s="21">
        <f>MULTIPLY(D12, E12)</f>
      </c>
      <c r="G12" s="66"/>
      <c r="H12" s="21">
        <f>sum(F7:F12)</f>
      </c>
      <c r="I12" s="38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31">
        <v>43843</v>
      </c>
      <c r="B13" s="37" t="s">
        <v>2664</v>
      </c>
      <c r="C13" s="37" t="s">
        <v>2665</v>
      </c>
      <c r="D13" s="14">
        <v>54</v>
      </c>
      <c r="E13" s="21">
        <v>4.29</v>
      </c>
      <c r="F13" s="21">
        <f>multiply(D13, E13)</f>
      </c>
      <c r="G13" s="66"/>
      <c r="H13" s="38"/>
      <c r="I13" s="38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2666</v>
      </c>
      <c r="C14" s="37" t="s">
        <v>2665</v>
      </c>
      <c r="D14" s="14">
        <v>12</v>
      </c>
      <c r="E14" s="21">
        <v>4.99</v>
      </c>
      <c r="F14" s="21">
        <f>multiply(D14, E14)</f>
      </c>
      <c r="G14" s="66"/>
      <c r="H14" s="38"/>
      <c r="I14" s="38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2667</v>
      </c>
      <c r="C15" s="37" t="s">
        <v>2665</v>
      </c>
      <c r="D15" s="14">
        <v>18</v>
      </c>
      <c r="E15" s="21">
        <v>5.99</v>
      </c>
      <c r="F15" s="21">
        <f>multiply(D15, E15)</f>
      </c>
      <c r="G15" s="66"/>
      <c r="H15" s="38"/>
      <c r="I15" s="38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2668</v>
      </c>
      <c r="C16" s="37" t="s">
        <v>2665</v>
      </c>
      <c r="D16" s="14">
        <v>48</v>
      </c>
      <c r="E16" s="21">
        <v>7.99</v>
      </c>
      <c r="F16" s="21">
        <f>multiply(D16, E16)</f>
      </c>
      <c r="G16" s="66"/>
      <c r="H16" s="38"/>
      <c r="I16" s="38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2669</v>
      </c>
      <c r="C17" s="37" t="s">
        <v>2665</v>
      </c>
      <c r="D17" s="14">
        <v>7</v>
      </c>
      <c r="E17" s="21">
        <v>8.95</v>
      </c>
      <c r="F17" s="21">
        <f>multiply(D17, E17)</f>
      </c>
      <c r="G17" s="66"/>
      <c r="H17" s="38"/>
      <c r="I17" s="38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2670</v>
      </c>
      <c r="C18" s="37" t="s">
        <v>2665</v>
      </c>
      <c r="D18" s="14">
        <v>52</v>
      </c>
      <c r="E18" s="21">
        <v>9.95</v>
      </c>
      <c r="F18" s="21">
        <f>multiply(D18, E18)</f>
      </c>
      <c r="G18" s="66"/>
      <c r="H18" s="38"/>
      <c r="I18" s="38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2670</v>
      </c>
      <c r="C19" s="37" t="s">
        <v>2222</v>
      </c>
      <c r="D19" s="14">
        <v>10</v>
      </c>
      <c r="E19" s="21">
        <v>9.95</v>
      </c>
      <c r="F19" s="38"/>
      <c r="G19" s="61">
        <f>multiply(D19, E19)</f>
      </c>
      <c r="H19" s="38"/>
      <c r="I19" s="38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2669</v>
      </c>
      <c r="C20" s="37" t="s">
        <v>2222</v>
      </c>
      <c r="D20" s="14">
        <v>4</v>
      </c>
      <c r="E20" s="21">
        <v>8.95</v>
      </c>
      <c r="F20" s="38"/>
      <c r="G20" s="61">
        <f>multiply(D20, E20)</f>
      </c>
      <c r="H20" s="38"/>
      <c r="I20" s="38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2671</v>
      </c>
      <c r="C21" s="37" t="s">
        <v>2672</v>
      </c>
      <c r="D21" s="14">
        <v>14</v>
      </c>
      <c r="E21" s="21">
        <v>4.29</v>
      </c>
      <c r="F21" s="38"/>
      <c r="G21" s="61">
        <f>multiply(D21, E21)</f>
      </c>
      <c r="H21" s="38"/>
      <c r="I21" s="38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2673</v>
      </c>
      <c r="C22" s="37" t="s">
        <v>2222</v>
      </c>
      <c r="D22" s="14">
        <v>1</v>
      </c>
      <c r="E22" s="21">
        <v>4.99</v>
      </c>
      <c r="F22" s="38"/>
      <c r="G22" s="61">
        <f>multiply(D22, E22)</f>
      </c>
      <c r="H22" s="38"/>
      <c r="I22" s="38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2674</v>
      </c>
      <c r="C23" s="37" t="s">
        <v>2222</v>
      </c>
      <c r="D23" s="14">
        <v>1</v>
      </c>
      <c r="E23" s="21">
        <v>5.99</v>
      </c>
      <c r="F23" s="38"/>
      <c r="G23" s="61">
        <f>multiply(D23, E23)</f>
      </c>
      <c r="H23" s="38"/>
      <c r="I23" s="38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2675</v>
      </c>
      <c r="C24" s="37" t="s">
        <v>2222</v>
      </c>
      <c r="D24" s="14">
        <v>15</v>
      </c>
      <c r="E24" s="21">
        <v>3.99</v>
      </c>
      <c r="F24" s="38"/>
      <c r="G24" s="61">
        <f>multiply(D24, E24)</f>
      </c>
      <c r="H24" s="38"/>
      <c r="I24" s="38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2676</v>
      </c>
      <c r="C25" s="37" t="s">
        <v>2222</v>
      </c>
      <c r="D25" s="14">
        <v>63</v>
      </c>
      <c r="E25" s="21">
        <v>5.99</v>
      </c>
      <c r="F25" s="38"/>
      <c r="G25" s="61">
        <f>multiply(D25, E25)</f>
      </c>
      <c r="H25" s="38"/>
      <c r="I25" s="38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2677</v>
      </c>
      <c r="C26" s="37" t="s">
        <v>2222</v>
      </c>
      <c r="D26" s="14">
        <v>7</v>
      </c>
      <c r="E26" s="21">
        <v>4.99</v>
      </c>
      <c r="F26" s="38"/>
      <c r="G26" s="61">
        <f>multiply(D26, E26)</f>
      </c>
      <c r="H26" s="38"/>
      <c r="I26" s="38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2678</v>
      </c>
      <c r="C27" s="37" t="s">
        <v>2665</v>
      </c>
      <c r="D27" s="14">
        <v>6</v>
      </c>
      <c r="E27" s="21">
        <v>8.95</v>
      </c>
      <c r="F27" s="21">
        <f>multiply(D27, E27)</f>
      </c>
      <c r="G27" s="66"/>
      <c r="H27" s="38"/>
      <c r="I27" s="38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2679</v>
      </c>
      <c r="C28" s="37" t="s">
        <v>1792</v>
      </c>
      <c r="D28" s="14">
        <v>3</v>
      </c>
      <c r="E28" s="21">
        <v>3.95</v>
      </c>
      <c r="F28" s="21">
        <f>multiply(D28, E28)</f>
      </c>
      <c r="G28" s="66"/>
      <c r="H28" s="38"/>
      <c r="I28" s="38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2680</v>
      </c>
      <c r="C29" s="37" t="s">
        <v>1792</v>
      </c>
      <c r="D29" s="14">
        <v>6</v>
      </c>
      <c r="E29" s="55">
        <v>24.95</v>
      </c>
      <c r="F29" s="55">
        <f>multiply(D29, E29)</f>
      </c>
      <c r="G29" s="66"/>
      <c r="H29" s="38"/>
      <c r="I29" s="38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37" t="s">
        <v>2681</v>
      </c>
      <c r="C30" s="37" t="s">
        <v>1792</v>
      </c>
      <c r="D30" s="14">
        <v>1</v>
      </c>
      <c r="E30" s="21">
        <v>20</v>
      </c>
      <c r="F30" s="21">
        <f>multiply(D30, E30)</f>
      </c>
      <c r="G30" s="66"/>
      <c r="H30" s="38"/>
      <c r="I30" s="38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2682</v>
      </c>
      <c r="C31" s="37" t="s">
        <v>1792</v>
      </c>
      <c r="D31" s="14">
        <v>1</v>
      </c>
      <c r="E31" s="21">
        <v>16</v>
      </c>
      <c r="F31" s="21">
        <f>multiply(D31, E31)</f>
      </c>
      <c r="G31" s="66"/>
      <c r="H31" s="38"/>
      <c r="I31" s="38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2683</v>
      </c>
      <c r="C32" s="37" t="s">
        <v>1792</v>
      </c>
      <c r="D32" s="14">
        <v>1</v>
      </c>
      <c r="E32" s="21">
        <v>14</v>
      </c>
      <c r="F32" s="21">
        <f>multiply(D32, E32)</f>
      </c>
      <c r="G32" s="66"/>
      <c r="H32" s="38"/>
      <c r="I32" s="38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2684</v>
      </c>
      <c r="C33" s="37" t="s">
        <v>1792</v>
      </c>
      <c r="D33" s="14">
        <v>3</v>
      </c>
      <c r="E33" s="21">
        <v>16</v>
      </c>
      <c r="F33" s="21">
        <f>multiply(D33, E33)</f>
      </c>
      <c r="G33" s="66"/>
      <c r="H33" s="38"/>
      <c r="I33" s="38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2685</v>
      </c>
      <c r="C34" s="37" t="s">
        <v>1792</v>
      </c>
      <c r="D34" s="14">
        <v>1</v>
      </c>
      <c r="E34" s="21">
        <v>19.95</v>
      </c>
      <c r="F34" s="21">
        <f>multiply(D34, E34)</f>
      </c>
      <c r="G34" s="66"/>
      <c r="H34" s="38"/>
      <c r="I34" s="38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2686</v>
      </c>
      <c r="C35" s="37" t="s">
        <v>1792</v>
      </c>
      <c r="D35" s="14">
        <v>3</v>
      </c>
      <c r="E35" s="21">
        <v>19.95</v>
      </c>
      <c r="F35" s="21">
        <f>multiply(D35, E35)</f>
      </c>
      <c r="G35" s="66"/>
      <c r="H35" s="38"/>
      <c r="I35" s="38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2687</v>
      </c>
      <c r="C36" s="37" t="s">
        <v>1792</v>
      </c>
      <c r="D36" s="14">
        <v>3</v>
      </c>
      <c r="E36" s="21">
        <v>18.95</v>
      </c>
      <c r="F36" s="21">
        <f>multiply(D36, E36)</f>
      </c>
      <c r="G36" s="66"/>
      <c r="H36" s="38"/>
      <c r="I36" s="38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2688</v>
      </c>
      <c r="C37" s="37" t="s">
        <v>1792</v>
      </c>
      <c r="D37" s="14">
        <v>1</v>
      </c>
      <c r="E37" s="21">
        <v>19.95</v>
      </c>
      <c r="F37" s="21">
        <f>multiply(D37, E37)</f>
      </c>
      <c r="G37" s="66"/>
      <c r="H37" s="38"/>
      <c r="I37" s="38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2689</v>
      </c>
      <c r="C38" s="37" t="s">
        <v>1792</v>
      </c>
      <c r="D38" s="14">
        <v>3</v>
      </c>
      <c r="E38" s="21">
        <v>18.95</v>
      </c>
      <c r="F38" s="21">
        <f>multiply(D38, E38)</f>
      </c>
      <c r="G38" s="66"/>
      <c r="H38" s="38"/>
      <c r="I38" s="38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2690</v>
      </c>
      <c r="C39" s="37" t="s">
        <v>1792</v>
      </c>
      <c r="D39" s="14">
        <v>1</v>
      </c>
      <c r="E39" s="21">
        <v>19.95</v>
      </c>
      <c r="F39" s="21">
        <f>multiply(D39, E39)</f>
      </c>
      <c r="G39" s="66"/>
      <c r="H39" s="38"/>
      <c r="I39" s="38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2691</v>
      </c>
      <c r="C40" s="37" t="s">
        <v>1792</v>
      </c>
      <c r="D40" s="14">
        <v>3</v>
      </c>
      <c r="E40" s="21">
        <v>18.95</v>
      </c>
      <c r="F40" s="21">
        <f>multiply(D40, E40)</f>
      </c>
      <c r="G40" s="66"/>
      <c r="H40" s="38"/>
      <c r="I40" s="38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2692</v>
      </c>
      <c r="C41" s="37" t="s">
        <v>1792</v>
      </c>
      <c r="D41" s="14">
        <v>3</v>
      </c>
      <c r="E41" s="21">
        <v>18.95</v>
      </c>
      <c r="F41" s="21">
        <f>multiply(D41, E41)</f>
      </c>
      <c r="G41" s="66"/>
      <c r="H41" s="38"/>
      <c r="I41" s="38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2693</v>
      </c>
      <c r="C42" s="37" t="s">
        <v>1792</v>
      </c>
      <c r="D42" s="14">
        <v>1</v>
      </c>
      <c r="E42" s="21">
        <v>16</v>
      </c>
      <c r="F42" s="21">
        <f>multiply(D42, E42)</f>
      </c>
      <c r="G42" s="66"/>
      <c r="H42" s="38"/>
      <c r="I42" s="38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2694</v>
      </c>
      <c r="C43" s="37" t="s">
        <v>1792</v>
      </c>
      <c r="D43" s="14">
        <v>1</v>
      </c>
      <c r="E43" s="21">
        <v>16</v>
      </c>
      <c r="F43" s="21">
        <f>multiply(D43, E43)</f>
      </c>
      <c r="G43" s="66"/>
      <c r="H43" s="38"/>
      <c r="I43" s="38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2695</v>
      </c>
      <c r="C44" s="37" t="s">
        <v>1792</v>
      </c>
      <c r="D44" s="14">
        <v>3</v>
      </c>
      <c r="E44" s="21">
        <v>18.95</v>
      </c>
      <c r="F44" s="21">
        <f>multiply(D44, E44)</f>
      </c>
      <c r="G44" s="66"/>
      <c r="H44" s="38"/>
      <c r="I44" s="38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2696</v>
      </c>
      <c r="C45" s="37" t="s">
        <v>1792</v>
      </c>
      <c r="D45" s="14">
        <v>1</v>
      </c>
      <c r="E45" s="21">
        <v>19.95</v>
      </c>
      <c r="F45" s="21">
        <f>multiply(D45, E45)</f>
      </c>
      <c r="G45" s="66"/>
      <c r="H45" s="38"/>
      <c r="I45" s="38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2697</v>
      </c>
      <c r="C46" s="37" t="s">
        <v>1792</v>
      </c>
      <c r="D46" s="14">
        <v>2</v>
      </c>
      <c r="E46" s="21">
        <v>16</v>
      </c>
      <c r="F46" s="21">
        <f>multiply(D46, E46)</f>
      </c>
      <c r="G46" s="66"/>
      <c r="H46" s="38"/>
      <c r="I46" s="38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2698</v>
      </c>
      <c r="C47" s="37" t="s">
        <v>1792</v>
      </c>
      <c r="D47" s="14">
        <v>1</v>
      </c>
      <c r="E47" s="21">
        <v>10</v>
      </c>
      <c r="F47" s="21">
        <f>multiply(D47, E47)</f>
      </c>
      <c r="G47" s="66"/>
      <c r="H47" s="38"/>
      <c r="I47" s="38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2699</v>
      </c>
      <c r="C48" s="37" t="s">
        <v>1792</v>
      </c>
      <c r="D48" s="14">
        <v>1</v>
      </c>
      <c r="E48" s="21">
        <v>16</v>
      </c>
      <c r="F48" s="21">
        <f>multiply(D48, E48)</f>
      </c>
      <c r="G48" s="66"/>
      <c r="H48" s="38"/>
      <c r="I48" s="38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2700</v>
      </c>
      <c r="C49" s="37" t="s">
        <v>1792</v>
      </c>
      <c r="D49" s="14">
        <v>1</v>
      </c>
      <c r="E49" s="21">
        <v>14</v>
      </c>
      <c r="F49" s="21">
        <f>multiply(D49, E49)</f>
      </c>
      <c r="G49" s="66"/>
      <c r="H49" s="38"/>
      <c r="I49" s="38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2701</v>
      </c>
      <c r="C50" s="37" t="s">
        <v>1792</v>
      </c>
      <c r="D50" s="14">
        <v>11</v>
      </c>
      <c r="E50" s="21">
        <v>14</v>
      </c>
      <c r="F50" s="21">
        <f>multiply(D50, E50)</f>
      </c>
      <c r="G50" s="66"/>
      <c r="H50" s="38"/>
      <c r="I50" s="38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2702</v>
      </c>
      <c r="C51" s="37" t="s">
        <v>1792</v>
      </c>
      <c r="D51" s="14">
        <v>18</v>
      </c>
      <c r="E51" s="21">
        <v>14.95</v>
      </c>
      <c r="F51" s="21">
        <f>multiply(D51, E51)</f>
      </c>
      <c r="G51" s="66"/>
      <c r="H51" s="21">
        <f>sum(F13:F51, G13:G51)</f>
      </c>
      <c r="I51" s="38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>
        <v>43849</v>
      </c>
      <c r="B52" s="37" t="s">
        <v>2703</v>
      </c>
      <c r="C52" s="37" t="s">
        <v>2704</v>
      </c>
      <c r="D52" s="14">
        <v>4</v>
      </c>
      <c r="E52" s="21">
        <v>9.99</v>
      </c>
      <c r="F52" s="21">
        <f>multiply(D52, E52)</f>
      </c>
      <c r="G52" s="66"/>
      <c r="H52" s="38"/>
      <c r="I52" s="38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2705</v>
      </c>
      <c r="C53" s="37" t="s">
        <v>2706</v>
      </c>
      <c r="D53" s="14">
        <v>1</v>
      </c>
      <c r="E53" s="21">
        <v>2.99</v>
      </c>
      <c r="F53" s="21">
        <f>multiply(D53, E53)</f>
      </c>
      <c r="G53" s="66"/>
      <c r="H53" s="38"/>
      <c r="I53" s="38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2707</v>
      </c>
      <c r="C54" s="37" t="s">
        <v>2706</v>
      </c>
      <c r="D54" s="14">
        <v>1</v>
      </c>
      <c r="E54" s="21">
        <v>5.99</v>
      </c>
      <c r="F54" s="21">
        <f>multiply(D54, E54)</f>
      </c>
      <c r="G54" s="66"/>
      <c r="H54" s="38"/>
      <c r="I54" s="38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2708</v>
      </c>
      <c r="C55" s="37" t="s">
        <v>404</v>
      </c>
      <c r="D55" s="14">
        <v>2</v>
      </c>
      <c r="E55" s="21">
        <v>3.99</v>
      </c>
      <c r="F55" s="21">
        <f>multiply(D55, E55)</f>
      </c>
      <c r="G55" s="66"/>
      <c r="H55" s="38"/>
      <c r="I55" s="38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2709</v>
      </c>
      <c r="C56" s="37" t="s">
        <v>2710</v>
      </c>
      <c r="D56" s="14">
        <v>8</v>
      </c>
      <c r="E56" s="21">
        <v>3.99</v>
      </c>
      <c r="F56" s="38"/>
      <c r="G56" s="61">
        <f>multiply(D56, E56)</f>
      </c>
      <c r="H56" s="38"/>
      <c r="I56" s="38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2711</v>
      </c>
      <c r="C57" s="37" t="s">
        <v>404</v>
      </c>
      <c r="D57" s="14">
        <v>1</v>
      </c>
      <c r="E57" s="21">
        <v>4.99</v>
      </c>
      <c r="F57" s="38"/>
      <c r="G57" s="61">
        <f>multiply(D57, E57)</f>
      </c>
      <c r="H57" s="38"/>
      <c r="I57" s="38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2712</v>
      </c>
      <c r="C58" s="37" t="s">
        <v>2713</v>
      </c>
      <c r="D58" s="14">
        <v>1</v>
      </c>
      <c r="E58" s="38"/>
      <c r="F58" s="38"/>
      <c r="G58" s="40">
        <f>multiply(D58, E58)</f>
      </c>
      <c r="H58" s="38"/>
      <c r="I58" s="38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2714</v>
      </c>
      <c r="C59" s="37" t="s">
        <v>2710</v>
      </c>
      <c r="D59" s="14">
        <v>3</v>
      </c>
      <c r="E59" s="21">
        <v>2.99</v>
      </c>
      <c r="F59" s="38"/>
      <c r="G59" s="61">
        <f>multiply(D59, E59)</f>
      </c>
      <c r="H59" s="38"/>
      <c r="I59" s="38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2715</v>
      </c>
      <c r="C60" s="37" t="s">
        <v>404</v>
      </c>
      <c r="D60" s="14">
        <v>2</v>
      </c>
      <c r="E60" s="38"/>
      <c r="F60" s="38"/>
      <c r="G60" s="40">
        <f>multiply(D60, E60)</f>
      </c>
      <c r="H60" s="38"/>
      <c r="I60" s="38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2716</v>
      </c>
      <c r="C61" s="37" t="s">
        <v>404</v>
      </c>
      <c r="D61" s="14">
        <v>1</v>
      </c>
      <c r="E61" s="38"/>
      <c r="F61" s="14">
        <f>multiply(D61, E61)</f>
      </c>
      <c r="G61" s="66"/>
      <c r="H61" s="21">
        <f>sum(F52:F61, G52:G61)</f>
      </c>
      <c r="I61" s="38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>
        <v>43851</v>
      </c>
      <c r="B62" s="37" t="s">
        <v>2717</v>
      </c>
      <c r="C62" s="37" t="s">
        <v>429</v>
      </c>
      <c r="D62" s="14">
        <v>14</v>
      </c>
      <c r="E62" s="38"/>
      <c r="F62" s="14">
        <f>multiply(D62, E62)</f>
      </c>
      <c r="G62" s="66"/>
      <c r="H62" s="38"/>
      <c r="I62" s="38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2718</v>
      </c>
      <c r="C63" s="37" t="s">
        <v>429</v>
      </c>
      <c r="D63" s="14">
        <v>3</v>
      </c>
      <c r="E63" s="38"/>
      <c r="F63" s="14">
        <f>multiply(D63, E63)</f>
      </c>
      <c r="G63" s="66"/>
      <c r="H63" s="38"/>
      <c r="I63" s="38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2719</v>
      </c>
      <c r="C64" s="37" t="s">
        <v>429</v>
      </c>
      <c r="D64" s="14">
        <v>4</v>
      </c>
      <c r="E64" s="38"/>
      <c r="F64" s="14">
        <f>multiply(D64, E64)</f>
      </c>
      <c r="G64" s="66"/>
      <c r="H64" s="38"/>
      <c r="I64" s="38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2720</v>
      </c>
      <c r="C65" s="37" t="s">
        <v>429</v>
      </c>
      <c r="D65" s="14">
        <v>6</v>
      </c>
      <c r="E65" s="21">
        <v>5.99</v>
      </c>
      <c r="F65" s="21">
        <f>multiply(D65, E65)</f>
      </c>
      <c r="G65" s="66"/>
      <c r="H65" s="38"/>
      <c r="I65" s="38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2721</v>
      </c>
      <c r="C66" s="37" t="s">
        <v>429</v>
      </c>
      <c r="D66" s="14">
        <v>1</v>
      </c>
      <c r="E66" s="38"/>
      <c r="F66" s="14">
        <f>multiply(D66, E66)</f>
      </c>
      <c r="G66" s="66"/>
      <c r="H66" s="38"/>
      <c r="I66" s="38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2722</v>
      </c>
      <c r="C67" s="37" t="s">
        <v>1792</v>
      </c>
      <c r="D67" s="14">
        <v>10</v>
      </c>
      <c r="E67" s="21">
        <v>2.99</v>
      </c>
      <c r="F67" s="21">
        <f>multiply(D67, E67)</f>
      </c>
      <c r="G67" s="66"/>
      <c r="H67" s="38"/>
      <c r="I67" s="38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2723</v>
      </c>
      <c r="C68" s="37" t="s">
        <v>1792</v>
      </c>
      <c r="D68" s="14">
        <v>7</v>
      </c>
      <c r="E68" s="21">
        <v>2.99</v>
      </c>
      <c r="F68" s="21">
        <f>multiply(D68, E68)</f>
      </c>
      <c r="G68" s="66"/>
      <c r="H68" s="38"/>
      <c r="I68" s="38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2724</v>
      </c>
      <c r="C69" s="37" t="s">
        <v>1792</v>
      </c>
      <c r="D69" s="14">
        <v>16</v>
      </c>
      <c r="E69" s="21">
        <v>0.99</v>
      </c>
      <c r="F69" s="21">
        <f>multiply(D69, E69)</f>
      </c>
      <c r="G69" s="66"/>
      <c r="H69" s="38"/>
      <c r="I69" s="38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2725</v>
      </c>
      <c r="C70" s="37" t="s">
        <v>1792</v>
      </c>
      <c r="D70" s="14">
        <v>6</v>
      </c>
      <c r="E70" s="21">
        <v>9.99</v>
      </c>
      <c r="F70" s="21">
        <f>multiply(D70, E70)</f>
      </c>
      <c r="G70" s="66"/>
      <c r="H70" s="38"/>
      <c r="I70" s="38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2726</v>
      </c>
      <c r="C71" s="37" t="s">
        <v>1792</v>
      </c>
      <c r="D71" s="14">
        <v>10</v>
      </c>
      <c r="E71" s="38"/>
      <c r="F71" s="14">
        <f>multiply(D71, E71)</f>
      </c>
      <c r="G71" s="66"/>
      <c r="H71" s="38"/>
      <c r="I71" s="38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2727</v>
      </c>
      <c r="C72" s="37" t="s">
        <v>1792</v>
      </c>
      <c r="D72" s="14">
        <v>1</v>
      </c>
      <c r="E72" s="21">
        <v>2</v>
      </c>
      <c r="F72" s="21">
        <f>multiply(D72, E72)</f>
      </c>
      <c r="G72" s="66"/>
      <c r="H72" s="38"/>
      <c r="I72" s="38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2728</v>
      </c>
      <c r="C73" s="37" t="s">
        <v>1792</v>
      </c>
      <c r="D73" s="14">
        <v>1</v>
      </c>
      <c r="E73" s="38"/>
      <c r="F73" s="14">
        <f>multiply(D73, E73)</f>
      </c>
      <c r="G73" s="66"/>
      <c r="H73" s="38"/>
      <c r="I73" s="38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2729</v>
      </c>
      <c r="C74" s="37" t="s">
        <v>1792</v>
      </c>
      <c r="D74" s="14">
        <v>3</v>
      </c>
      <c r="E74" s="38"/>
      <c r="F74" s="14">
        <f>multiply(D74, E74)</f>
      </c>
      <c r="G74" s="66"/>
      <c r="H74" s="38"/>
      <c r="I74" s="38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 t="s">
        <v>2730</v>
      </c>
      <c r="C75" s="37" t="s">
        <v>1792</v>
      </c>
      <c r="D75" s="14">
        <v>4</v>
      </c>
      <c r="E75" s="21">
        <v>4.49</v>
      </c>
      <c r="F75" s="21">
        <f>multiply(D75, E75)</f>
      </c>
      <c r="G75" s="66"/>
      <c r="H75" s="38"/>
      <c r="I75" s="38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2731</v>
      </c>
      <c r="C76" s="37" t="s">
        <v>2732</v>
      </c>
      <c r="D76" s="14">
        <v>1</v>
      </c>
      <c r="E76" s="21">
        <v>5.95</v>
      </c>
      <c r="F76" s="38"/>
      <c r="G76" s="61">
        <f>multiply(D76, E76)</f>
      </c>
      <c r="H76" s="38"/>
      <c r="I76" s="38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2733</v>
      </c>
      <c r="C77" s="37" t="s">
        <v>2732</v>
      </c>
      <c r="D77" s="14">
        <v>2</v>
      </c>
      <c r="E77" s="21">
        <v>14.95</v>
      </c>
      <c r="F77" s="38"/>
      <c r="G77" s="61">
        <f>multiply(D77, E77)</f>
      </c>
      <c r="H77" s="38"/>
      <c r="I77" s="38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2734</v>
      </c>
      <c r="C78" s="37" t="s">
        <v>404</v>
      </c>
      <c r="D78" s="14">
        <v>2</v>
      </c>
      <c r="E78" s="38"/>
      <c r="F78" s="14">
        <f>multiply(D78, E78)</f>
      </c>
      <c r="G78" s="66"/>
      <c r="H78" s="38"/>
      <c r="I78" s="38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2735</v>
      </c>
      <c r="C79" s="37" t="s">
        <v>404</v>
      </c>
      <c r="D79" s="14">
        <v>3</v>
      </c>
      <c r="E79" s="21">
        <v>5.99</v>
      </c>
      <c r="F79" s="21">
        <f>multiply(D79, E79)</f>
      </c>
      <c r="G79" s="66"/>
      <c r="H79" s="38"/>
      <c r="I79" s="38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2736</v>
      </c>
      <c r="C80" s="37" t="s">
        <v>404</v>
      </c>
      <c r="D80" s="14">
        <v>4</v>
      </c>
      <c r="E80" s="21">
        <v>5.99</v>
      </c>
      <c r="F80" s="21">
        <f>multiply(D80, E80)</f>
      </c>
      <c r="G80" s="66"/>
      <c r="H80" s="38"/>
      <c r="I80" s="38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2737</v>
      </c>
      <c r="C81" s="37" t="s">
        <v>404</v>
      </c>
      <c r="D81" s="14">
        <v>2</v>
      </c>
      <c r="E81" s="38"/>
      <c r="F81" s="14">
        <f>multiply(D81, E81)</f>
      </c>
      <c r="G81" s="66"/>
      <c r="H81" s="38"/>
      <c r="I81" s="38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2738</v>
      </c>
      <c r="C82" s="37" t="s">
        <v>404</v>
      </c>
      <c r="D82" s="14">
        <v>6</v>
      </c>
      <c r="E82" s="38"/>
      <c r="F82" s="14">
        <f>multiply(D82, E82)</f>
      </c>
      <c r="G82" s="66"/>
      <c r="H82" s="38"/>
      <c r="I82" s="38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 t="s">
        <v>2739</v>
      </c>
      <c r="C83" s="37" t="s">
        <v>404</v>
      </c>
      <c r="D83" s="14">
        <v>10</v>
      </c>
      <c r="E83" s="21">
        <v>3.99</v>
      </c>
      <c r="F83" s="21">
        <f>multiply(D83, E83)</f>
      </c>
      <c r="G83" s="66"/>
      <c r="H83" s="38"/>
      <c r="I83" s="38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2740</v>
      </c>
      <c r="C84" s="37" t="s">
        <v>404</v>
      </c>
      <c r="D84" s="14">
        <v>1</v>
      </c>
      <c r="E84" s="38"/>
      <c r="F84" s="14">
        <f>multiply(D84, E84)</f>
      </c>
      <c r="G84" s="66"/>
      <c r="H84" s="38"/>
      <c r="I84" s="38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2741</v>
      </c>
      <c r="C85" s="37" t="s">
        <v>404</v>
      </c>
      <c r="D85" s="14">
        <v>5</v>
      </c>
      <c r="E85" s="38"/>
      <c r="F85" s="14">
        <f>multiply(D85, E85)</f>
      </c>
      <c r="G85" s="66"/>
      <c r="H85" s="38"/>
      <c r="I85" s="38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2742</v>
      </c>
      <c r="C86" s="37" t="s">
        <v>404</v>
      </c>
      <c r="D86" s="14">
        <v>1</v>
      </c>
      <c r="E86" s="38"/>
      <c r="F86" s="14">
        <f>multiply(D86, E86)</f>
      </c>
      <c r="G86" s="66"/>
      <c r="H86" s="38"/>
      <c r="I86" s="38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2743</v>
      </c>
      <c r="C87" s="37" t="s">
        <v>404</v>
      </c>
      <c r="D87" s="14">
        <v>1</v>
      </c>
      <c r="E87" s="21">
        <v>0.99</v>
      </c>
      <c r="F87" s="21">
        <f>multiply(D87, E87)</f>
      </c>
      <c r="G87" s="66"/>
      <c r="H87" s="38"/>
      <c r="I87" s="38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2744</v>
      </c>
      <c r="C88" s="37" t="s">
        <v>404</v>
      </c>
      <c r="D88" s="14">
        <v>1</v>
      </c>
      <c r="E88" s="21">
        <v>2</v>
      </c>
      <c r="F88" s="21">
        <f>multiply(D88, E88)</f>
      </c>
      <c r="G88" s="66"/>
      <c r="H88" s="38"/>
      <c r="I88" s="38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2745</v>
      </c>
      <c r="C89" s="37" t="s">
        <v>404</v>
      </c>
      <c r="D89" s="14">
        <v>1</v>
      </c>
      <c r="E89" s="21">
        <v>5.99</v>
      </c>
      <c r="F89" s="21">
        <f>multiply(D89, E89)</f>
      </c>
      <c r="G89" s="66"/>
      <c r="H89" s="38"/>
      <c r="I89" s="38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 t="s">
        <v>2746</v>
      </c>
      <c r="C90" s="37" t="s">
        <v>404</v>
      </c>
      <c r="D90" s="14">
        <v>4</v>
      </c>
      <c r="E90" s="21">
        <v>6.99</v>
      </c>
      <c r="F90" s="21">
        <f>multiply(D90, E90)</f>
      </c>
      <c r="G90" s="66"/>
      <c r="H90" s="38"/>
      <c r="I90" s="38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2747</v>
      </c>
      <c r="C91" s="37" t="s">
        <v>404</v>
      </c>
      <c r="D91" s="14">
        <v>2</v>
      </c>
      <c r="E91" s="21">
        <v>5</v>
      </c>
      <c r="F91" s="21">
        <f>multiply(D91, E91)</f>
      </c>
      <c r="G91" s="66"/>
      <c r="H91" s="38"/>
      <c r="I91" s="38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2748</v>
      </c>
      <c r="C92" s="37" t="s">
        <v>429</v>
      </c>
      <c r="D92" s="14">
        <v>3</v>
      </c>
      <c r="E92" s="21">
        <v>20</v>
      </c>
      <c r="F92" s="21">
        <f>multiply(D92, E92)</f>
      </c>
      <c r="G92" s="66"/>
      <c r="H92" s="38"/>
      <c r="I92" s="38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 t="s">
        <v>2749</v>
      </c>
      <c r="C93" s="37" t="s">
        <v>919</v>
      </c>
      <c r="D93" s="14">
        <v>2</v>
      </c>
      <c r="E93" s="21">
        <v>12.99</v>
      </c>
      <c r="F93" s="21">
        <f>multiply(D93, E93)</f>
      </c>
      <c r="G93" s="66"/>
      <c r="H93" s="38"/>
      <c r="I93" s="38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2750</v>
      </c>
      <c r="C94" s="37" t="s">
        <v>429</v>
      </c>
      <c r="D94" s="14">
        <v>1</v>
      </c>
      <c r="E94" s="21">
        <v>5.99</v>
      </c>
      <c r="F94" s="21">
        <f>multiply(D94, E94)</f>
      </c>
      <c r="G94" s="66"/>
      <c r="H94" s="39">
        <f>Sum(F62:F94, G62:G94)</f>
      </c>
      <c r="I94" s="38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>
        <v>43852</v>
      </c>
      <c r="B95" s="37" t="s">
        <v>2751</v>
      </c>
      <c r="C95" s="37" t="s">
        <v>2222</v>
      </c>
      <c r="D95" s="14">
        <v>3</v>
      </c>
      <c r="E95" s="21">
        <v>5.49</v>
      </c>
      <c r="F95" s="38"/>
      <c r="G95" s="61">
        <f>multiply(D95, E95)</f>
      </c>
      <c r="H95" s="38"/>
      <c r="I95" s="38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2752</v>
      </c>
      <c r="C96" s="37" t="s">
        <v>2222</v>
      </c>
      <c r="D96" s="14">
        <v>8</v>
      </c>
      <c r="E96" s="21">
        <v>4.99</v>
      </c>
      <c r="F96" s="38"/>
      <c r="G96" s="61">
        <f>multiply(D96, E96)</f>
      </c>
      <c r="H96" s="38"/>
      <c r="I96" s="38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2753</v>
      </c>
      <c r="C97" s="37" t="s">
        <v>2222</v>
      </c>
      <c r="D97" s="14">
        <v>7</v>
      </c>
      <c r="E97" s="21">
        <v>4.29</v>
      </c>
      <c r="F97" s="38"/>
      <c r="G97" s="61">
        <f>multiply(D97, E97)</f>
      </c>
      <c r="H97" s="38"/>
      <c r="I97" s="38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2754</v>
      </c>
      <c r="C98" s="37" t="s">
        <v>2222</v>
      </c>
      <c r="D98" s="14">
        <v>1</v>
      </c>
      <c r="E98" s="21">
        <v>5.99</v>
      </c>
      <c r="F98" s="38"/>
      <c r="G98" s="61">
        <f>multiply(D98, E98)</f>
      </c>
      <c r="H98" s="38"/>
      <c r="I98" s="38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2755</v>
      </c>
      <c r="C99" s="37" t="s">
        <v>2222</v>
      </c>
      <c r="D99" s="14">
        <v>1</v>
      </c>
      <c r="E99" s="21">
        <v>9.95</v>
      </c>
      <c r="F99" s="38"/>
      <c r="G99" s="61">
        <f>multiply(D99, E99)</f>
      </c>
      <c r="H99" s="21">
        <f>SUM(G95:G99)</f>
      </c>
      <c r="I99" s="38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43853</v>
      </c>
      <c r="B100" s="37" t="s">
        <v>2756</v>
      </c>
      <c r="C100" s="37" t="s">
        <v>2757</v>
      </c>
      <c r="D100" s="14">
        <v>60</v>
      </c>
      <c r="E100" s="21">
        <v>2.49</v>
      </c>
      <c r="F100" s="21">
        <f>multiply(D100, E100)</f>
      </c>
      <c r="G100" s="66"/>
      <c r="H100" s="38"/>
      <c r="I100" s="38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2758</v>
      </c>
      <c r="C101" s="37" t="s">
        <v>2757</v>
      </c>
      <c r="D101" s="14">
        <v>5</v>
      </c>
      <c r="E101" s="21">
        <v>2.99</v>
      </c>
      <c r="F101" s="21">
        <f>multiply(D101, E101)</f>
      </c>
      <c r="G101" s="66"/>
      <c r="H101" s="38"/>
      <c r="I101" s="38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2759</v>
      </c>
      <c r="C102" s="37" t="s">
        <v>2760</v>
      </c>
      <c r="D102" s="14">
        <v>1</v>
      </c>
      <c r="E102" s="38"/>
      <c r="F102" s="38"/>
      <c r="G102" s="66"/>
      <c r="H102" s="38"/>
      <c r="I102" s="38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2761</v>
      </c>
      <c r="C103" s="37" t="s">
        <v>370</v>
      </c>
      <c r="D103" s="14">
        <v>6</v>
      </c>
      <c r="E103" s="21">
        <v>1.39</v>
      </c>
      <c r="F103" s="38"/>
      <c r="G103" s="66"/>
      <c r="H103" s="38"/>
      <c r="I103" s="38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2717</v>
      </c>
      <c r="C104" s="37" t="s">
        <v>429</v>
      </c>
      <c r="D104" s="14">
        <v>1</v>
      </c>
      <c r="E104" s="38"/>
      <c r="F104" s="38"/>
      <c r="G104" s="66"/>
      <c r="H104" s="38"/>
      <c r="I104" s="38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2762</v>
      </c>
      <c r="C105" s="37" t="s">
        <v>429</v>
      </c>
      <c r="D105" s="14">
        <v>4</v>
      </c>
      <c r="E105" s="38"/>
      <c r="F105" s="38"/>
      <c r="G105" s="66"/>
      <c r="H105" s="38"/>
      <c r="I105" s="38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 t="s">
        <v>2718</v>
      </c>
      <c r="C106" s="37" t="s">
        <v>429</v>
      </c>
      <c r="D106" s="14">
        <v>6</v>
      </c>
      <c r="E106" s="21">
        <v>9.99</v>
      </c>
      <c r="F106" s="21">
        <f>multiply(D106, E106)</f>
      </c>
      <c r="G106" s="66"/>
      <c r="H106" s="38"/>
      <c r="I106" s="38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2763</v>
      </c>
      <c r="C107" s="37" t="s">
        <v>429</v>
      </c>
      <c r="D107" s="14">
        <v>3</v>
      </c>
      <c r="E107" s="21">
        <v>5.99</v>
      </c>
      <c r="F107" s="21">
        <f>multiply(D107, E107)</f>
      </c>
      <c r="G107" s="66"/>
      <c r="H107" s="38"/>
      <c r="I107" s="38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2719</v>
      </c>
      <c r="C108" s="37" t="s">
        <v>429</v>
      </c>
      <c r="D108" s="14">
        <v>4</v>
      </c>
      <c r="E108" s="38"/>
      <c r="F108" s="38"/>
      <c r="G108" s="66"/>
      <c r="H108" s="38"/>
      <c r="I108" s="38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 t="s">
        <v>2764</v>
      </c>
      <c r="C109" s="37" t="s">
        <v>404</v>
      </c>
      <c r="D109" s="14">
        <v>1</v>
      </c>
      <c r="E109" s="38"/>
      <c r="F109" s="38"/>
      <c r="G109" s="66"/>
      <c r="H109" s="38"/>
      <c r="I109" s="38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 t="s">
        <v>2765</v>
      </c>
      <c r="C110" s="37" t="s">
        <v>404</v>
      </c>
      <c r="D110" s="14">
        <v>3</v>
      </c>
      <c r="E110" s="38"/>
      <c r="F110" s="38"/>
      <c r="G110" s="66"/>
      <c r="H110" s="38"/>
      <c r="I110" s="38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 t="s">
        <v>2766</v>
      </c>
      <c r="C111" s="37" t="s">
        <v>404</v>
      </c>
      <c r="D111" s="14">
        <v>1</v>
      </c>
      <c r="E111" s="38"/>
      <c r="F111" s="38"/>
      <c r="G111" s="66"/>
      <c r="H111" s="21">
        <f>sum(F100:F111, G100:G111)</f>
      </c>
      <c r="I111" s="38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>
        <v>43853</v>
      </c>
      <c r="B112" s="37" t="s">
        <v>2767</v>
      </c>
      <c r="C112" s="37" t="s">
        <v>2768</v>
      </c>
      <c r="D112" s="14">
        <v>6</v>
      </c>
      <c r="E112" s="21">
        <v>13.99</v>
      </c>
      <c r="F112" s="21">
        <f>multiply(D113, E113)</f>
      </c>
      <c r="G112" s="66"/>
      <c r="H112" s="38"/>
      <c r="I112" s="38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 t="s">
        <v>2769</v>
      </c>
      <c r="C113" s="37" t="s">
        <v>2770</v>
      </c>
      <c r="D113" s="14">
        <v>1</v>
      </c>
      <c r="E113" s="21">
        <v>17.99</v>
      </c>
      <c r="F113" s="21">
        <f>multiply(D114, E114)</f>
      </c>
      <c r="G113" s="66"/>
      <c r="H113" s="21">
        <f>sum(F112, F113)</f>
      </c>
      <c r="I113" s="38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>
        <v>43853</v>
      </c>
      <c r="B114" s="37" t="s">
        <v>2771</v>
      </c>
      <c r="C114" s="37" t="s">
        <v>2772</v>
      </c>
      <c r="D114" s="14">
        <v>6</v>
      </c>
      <c r="E114" s="21">
        <v>5.49</v>
      </c>
      <c r="F114" s="38"/>
      <c r="G114" s="61">
        <f>multiply(D115, E115)</f>
      </c>
      <c r="H114" s="38"/>
      <c r="I114" s="38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 t="s">
        <v>2773</v>
      </c>
      <c r="C115" s="37" t="s">
        <v>2774</v>
      </c>
      <c r="D115" s="14">
        <v>3</v>
      </c>
      <c r="E115" s="21">
        <v>16.99</v>
      </c>
      <c r="F115" s="38"/>
      <c r="G115" s="66"/>
      <c r="H115" s="38"/>
      <c r="I115" s="38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 t="s">
        <v>2775</v>
      </c>
      <c r="C116" s="37" t="s">
        <v>2776</v>
      </c>
      <c r="D116" s="14">
        <v>7</v>
      </c>
      <c r="E116" s="21">
        <v>6.99</v>
      </c>
      <c r="F116" s="38"/>
      <c r="G116" s="66"/>
      <c r="H116" s="38"/>
      <c r="I116" s="38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 t="s">
        <v>2777</v>
      </c>
      <c r="C117" s="37" t="s">
        <v>2778</v>
      </c>
      <c r="D117" s="14">
        <v>4</v>
      </c>
      <c r="E117" s="38"/>
      <c r="F117" s="38"/>
      <c r="G117" s="66"/>
      <c r="H117" s="38"/>
      <c r="I117" s="38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>
        <v>43854</v>
      </c>
      <c r="B118" s="37" t="s">
        <v>2779</v>
      </c>
      <c r="C118" s="37" t="s">
        <v>2780</v>
      </c>
      <c r="D118" s="14">
        <v>1</v>
      </c>
      <c r="E118" s="55">
        <v>30</v>
      </c>
      <c r="F118" s="55">
        <f>multiply(D119, E119)</f>
      </c>
      <c r="G118" s="66"/>
      <c r="H118" s="38"/>
      <c r="I118" s="38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 t="s">
        <v>2781</v>
      </c>
      <c r="C119" s="37" t="s">
        <v>2780</v>
      </c>
      <c r="D119" s="14">
        <v>6</v>
      </c>
      <c r="E119" s="55">
        <v>30</v>
      </c>
      <c r="F119" s="55">
        <f>multiply(D120, E120)</f>
      </c>
      <c r="G119" s="66"/>
      <c r="H119" s="38"/>
      <c r="I119" s="38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 t="s">
        <v>2782</v>
      </c>
      <c r="C120" s="37" t="s">
        <v>2780</v>
      </c>
      <c r="D120" s="14">
        <v>2</v>
      </c>
      <c r="E120" s="55">
        <v>30</v>
      </c>
      <c r="F120" s="55">
        <f>multiply(D121, E121)</f>
      </c>
      <c r="G120" s="66"/>
      <c r="H120" s="38"/>
      <c r="I120" s="38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 t="s">
        <v>2783</v>
      </c>
      <c r="C121" s="37" t="s">
        <v>919</v>
      </c>
      <c r="D121" s="14">
        <v>1</v>
      </c>
      <c r="E121" s="38"/>
      <c r="F121" s="38"/>
      <c r="G121" s="66"/>
      <c r="H121" s="38"/>
      <c r="I121" s="38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 t="s">
        <v>2784</v>
      </c>
      <c r="C122" s="37" t="s">
        <v>2785</v>
      </c>
      <c r="D122" s="14">
        <v>6</v>
      </c>
      <c r="E122" s="38"/>
      <c r="F122" s="38"/>
      <c r="G122" s="66"/>
      <c r="H122" s="55">
        <f>sum(F118:G122)</f>
      </c>
      <c r="I122" s="38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43857</v>
      </c>
      <c r="B123" s="37" t="s">
        <v>2767</v>
      </c>
      <c r="C123" s="37" t="s">
        <v>404</v>
      </c>
      <c r="D123" s="14">
        <v>13</v>
      </c>
      <c r="E123" s="21">
        <v>13.99</v>
      </c>
      <c r="F123" s="21">
        <f>multiply(D124, E124)</f>
      </c>
      <c r="G123" s="66"/>
      <c r="H123" s="38"/>
      <c r="I123" s="38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 t="s">
        <v>2786</v>
      </c>
      <c r="C124" s="37" t="s">
        <v>2787</v>
      </c>
      <c r="D124" s="14">
        <v>1</v>
      </c>
      <c r="E124" s="38"/>
      <c r="F124" s="38"/>
      <c r="G124" s="66"/>
      <c r="H124" s="38"/>
      <c r="I124" s="38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 t="s">
        <v>2788</v>
      </c>
      <c r="C125" s="37" t="s">
        <v>2789</v>
      </c>
      <c r="D125" s="14">
        <v>11</v>
      </c>
      <c r="E125" s="21">
        <v>3.19</v>
      </c>
      <c r="F125" s="38"/>
      <c r="G125" s="61">
        <f>multiply(D126, E126)</f>
      </c>
      <c r="H125" s="38"/>
      <c r="I125" s="38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 t="s">
        <v>2790</v>
      </c>
      <c r="C126" s="37" t="s">
        <v>2791</v>
      </c>
      <c r="D126" s="14">
        <v>39</v>
      </c>
      <c r="E126" s="21">
        <v>3.99</v>
      </c>
      <c r="F126" s="38"/>
      <c r="G126" s="61">
        <f>multiply(D127, E127)</f>
      </c>
      <c r="H126" s="38"/>
      <c r="I126" s="38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 t="s">
        <v>2792</v>
      </c>
      <c r="C127" s="37" t="s">
        <v>2222</v>
      </c>
      <c r="D127" s="14">
        <v>7</v>
      </c>
      <c r="E127" s="21">
        <v>6.69</v>
      </c>
      <c r="F127" s="38"/>
      <c r="G127" s="61">
        <f>multiply(D128, E128)</f>
      </c>
      <c r="H127" s="38"/>
      <c r="I127" s="38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 t="s">
        <v>2792</v>
      </c>
      <c r="C128" s="37" t="s">
        <v>2222</v>
      </c>
      <c r="D128" s="14">
        <v>13</v>
      </c>
      <c r="E128" s="21">
        <v>5.69</v>
      </c>
      <c r="F128" s="38"/>
      <c r="G128" s="61">
        <f>multiply(D129, E129)</f>
      </c>
      <c r="H128" s="38"/>
      <c r="I128" s="38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 t="s">
        <v>2792</v>
      </c>
      <c r="C129" s="37" t="s">
        <v>2222</v>
      </c>
      <c r="D129" s="14">
        <v>31</v>
      </c>
      <c r="E129" s="21">
        <v>4.69</v>
      </c>
      <c r="F129" s="38"/>
      <c r="G129" s="61">
        <f>multiply(D130, E130)</f>
      </c>
      <c r="H129" s="38"/>
      <c r="I129" s="38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 t="s">
        <v>2792</v>
      </c>
      <c r="C130" s="37" t="s">
        <v>2222</v>
      </c>
      <c r="D130" s="14">
        <v>15</v>
      </c>
      <c r="E130" s="21">
        <v>5.99</v>
      </c>
      <c r="F130" s="38"/>
      <c r="G130" s="61">
        <f>multiply(D131, E131)</f>
      </c>
      <c r="H130" s="38"/>
      <c r="I130" s="38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 t="s">
        <v>2792</v>
      </c>
      <c r="C131" s="37" t="s">
        <v>2222</v>
      </c>
      <c r="D131" s="14">
        <v>2</v>
      </c>
      <c r="E131" s="21">
        <v>3.99</v>
      </c>
      <c r="F131" s="38"/>
      <c r="G131" s="61">
        <f>multiply(D132, E132)</f>
      </c>
      <c r="H131" s="38"/>
      <c r="I131" s="38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 t="s">
        <v>2792</v>
      </c>
      <c r="C132" s="37" t="s">
        <v>2222</v>
      </c>
      <c r="D132" s="14">
        <v>2</v>
      </c>
      <c r="E132" s="21">
        <v>4.99</v>
      </c>
      <c r="F132" s="38"/>
      <c r="G132" s="61">
        <f>multiply(D133, E133)</f>
      </c>
      <c r="H132" s="38"/>
      <c r="I132" s="38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 t="s">
        <v>2793</v>
      </c>
      <c r="C133" s="37" t="s">
        <v>2222</v>
      </c>
      <c r="D133" s="14">
        <v>5</v>
      </c>
      <c r="E133" s="21">
        <v>3.99</v>
      </c>
      <c r="F133" s="38"/>
      <c r="G133" s="61">
        <f>multiply(D134, E134)</f>
      </c>
      <c r="H133" s="38"/>
      <c r="I133" s="38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 t="s">
        <v>2794</v>
      </c>
      <c r="C134" s="37" t="s">
        <v>2222</v>
      </c>
      <c r="D134" s="14">
        <v>4</v>
      </c>
      <c r="E134" s="21">
        <v>5.69</v>
      </c>
      <c r="F134" s="38"/>
      <c r="G134" s="61">
        <f>multiply(D135, E135)</f>
      </c>
      <c r="H134" s="38"/>
      <c r="I134" s="38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 t="s">
        <v>2794</v>
      </c>
      <c r="C135" s="37" t="s">
        <v>2222</v>
      </c>
      <c r="D135" s="14">
        <v>5</v>
      </c>
      <c r="E135" s="21">
        <v>4.69</v>
      </c>
      <c r="F135" s="38"/>
      <c r="G135" s="61">
        <f>multiply(D136, E136)</f>
      </c>
      <c r="H135" s="38"/>
      <c r="I135" s="38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 t="s">
        <v>2794</v>
      </c>
      <c r="C136" s="37" t="s">
        <v>2222</v>
      </c>
      <c r="D136" s="14">
        <v>2</v>
      </c>
      <c r="E136" s="21">
        <v>5.99</v>
      </c>
      <c r="F136" s="38"/>
      <c r="G136" s="61">
        <f>multiply(D137, E137)</f>
      </c>
      <c r="H136" s="38"/>
      <c r="I136" s="38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 t="s">
        <v>2794</v>
      </c>
      <c r="C137" s="37" t="s">
        <v>2222</v>
      </c>
      <c r="D137" s="14">
        <v>4</v>
      </c>
      <c r="E137" s="21">
        <v>6.69</v>
      </c>
      <c r="F137" s="38"/>
      <c r="G137" s="61">
        <f>multiply(D138, E138)</f>
      </c>
      <c r="H137" s="38"/>
      <c r="I137" s="38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 t="s">
        <v>2794</v>
      </c>
      <c r="C138" s="37" t="s">
        <v>2222</v>
      </c>
      <c r="D138" s="14">
        <v>1</v>
      </c>
      <c r="E138" s="21">
        <v>4.99</v>
      </c>
      <c r="F138" s="38"/>
      <c r="G138" s="61">
        <f>multiply(D139, E139)</f>
      </c>
      <c r="H138" s="38"/>
      <c r="I138" s="38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 t="s">
        <v>2794</v>
      </c>
      <c r="C139" s="37" t="s">
        <v>2222</v>
      </c>
      <c r="D139" s="14">
        <v>1</v>
      </c>
      <c r="E139" s="21">
        <v>6.99</v>
      </c>
      <c r="F139" s="38"/>
      <c r="G139" s="61">
        <f>multiply(D140, E140)</f>
      </c>
      <c r="H139" s="38"/>
      <c r="I139" s="38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 t="s">
        <v>2795</v>
      </c>
      <c r="C140" s="37" t="s">
        <v>2222</v>
      </c>
      <c r="D140" s="14">
        <v>1</v>
      </c>
      <c r="E140" s="21">
        <v>5.99</v>
      </c>
      <c r="F140" s="38"/>
      <c r="G140" s="61">
        <f>multiply(D141, E141)</f>
      </c>
      <c r="H140" s="38"/>
      <c r="I140" s="38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 t="s">
        <v>2796</v>
      </c>
      <c r="C141" s="37" t="s">
        <v>404</v>
      </c>
      <c r="D141" s="14">
        <v>1</v>
      </c>
      <c r="E141" s="21">
        <v>9.95</v>
      </c>
      <c r="F141" s="21">
        <f>multiply(D142, E142)</f>
      </c>
      <c r="G141" s="66"/>
      <c r="H141" s="38"/>
      <c r="I141" s="38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 t="s">
        <v>2797</v>
      </c>
      <c r="C142" s="37" t="s">
        <v>2222</v>
      </c>
      <c r="D142" s="14">
        <v>3</v>
      </c>
      <c r="E142" s="21">
        <v>4.99</v>
      </c>
      <c r="F142" s="38"/>
      <c r="G142" s="61">
        <f>multiply(D143, E143)</f>
      </c>
      <c r="H142" s="38"/>
      <c r="I142" s="38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 t="s">
        <v>2797</v>
      </c>
      <c r="C143" s="37" t="s">
        <v>404</v>
      </c>
      <c r="D143" s="14">
        <v>2</v>
      </c>
      <c r="E143" s="21">
        <v>4.69</v>
      </c>
      <c r="F143" s="21">
        <f>multiply(D144, E144)</f>
      </c>
      <c r="G143" s="66"/>
      <c r="H143" s="38"/>
      <c r="I143" s="38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 t="s">
        <v>2797</v>
      </c>
      <c r="C144" s="37" t="s">
        <v>404</v>
      </c>
      <c r="D144" s="14">
        <v>2</v>
      </c>
      <c r="E144" s="21">
        <v>4.99</v>
      </c>
      <c r="F144" s="21">
        <f>multiply(D145, E145)</f>
      </c>
      <c r="G144" s="66"/>
      <c r="H144" s="38"/>
      <c r="I144" s="38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 t="s">
        <v>2797</v>
      </c>
      <c r="C145" s="37" t="s">
        <v>404</v>
      </c>
      <c r="D145" s="14">
        <v>4</v>
      </c>
      <c r="E145" s="21">
        <v>5.99</v>
      </c>
      <c r="F145" s="21">
        <f>multiply(D146, E146)</f>
      </c>
      <c r="G145" s="66"/>
      <c r="H145" s="38"/>
      <c r="I145" s="38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 t="s">
        <v>2797</v>
      </c>
      <c r="C146" s="37" t="s">
        <v>404</v>
      </c>
      <c r="D146" s="14">
        <v>4</v>
      </c>
      <c r="E146" s="21">
        <v>3.99</v>
      </c>
      <c r="F146" s="21">
        <f>multiply(D147, E147)</f>
      </c>
      <c r="G146" s="66"/>
      <c r="H146" s="38"/>
      <c r="I146" s="38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 t="s">
        <v>2798</v>
      </c>
      <c r="C147" s="37" t="s">
        <v>2799</v>
      </c>
      <c r="D147" s="14">
        <v>12</v>
      </c>
      <c r="E147" s="21">
        <v>5.99</v>
      </c>
      <c r="F147" s="38"/>
      <c r="G147" s="61">
        <f>multiply(D148, E148)</f>
      </c>
      <c r="H147" s="38"/>
      <c r="I147" s="38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 t="s">
        <v>2800</v>
      </c>
      <c r="C148" s="37" t="s">
        <v>2799</v>
      </c>
      <c r="D148" s="14">
        <v>21</v>
      </c>
      <c r="E148" s="21">
        <v>5.99</v>
      </c>
      <c r="F148" s="38"/>
      <c r="G148" s="61">
        <f>multiply(D149, E149)</f>
      </c>
      <c r="H148" s="21">
        <f>sum(F123:F148, G123:G148)</f>
      </c>
      <c r="I148" s="38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>
        <v>43859</v>
      </c>
      <c r="B149" s="37" t="s">
        <v>2801</v>
      </c>
      <c r="C149" s="37" t="s">
        <v>2802</v>
      </c>
      <c r="D149" s="14">
        <v>12</v>
      </c>
      <c r="E149" s="21">
        <v>4.99</v>
      </c>
      <c r="F149" s="21">
        <f>multiply(D150, E150)</f>
      </c>
      <c r="G149" s="66"/>
      <c r="H149" s="38"/>
      <c r="I149" s="38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 t="s">
        <v>2803</v>
      </c>
      <c r="C150" s="37" t="s">
        <v>2665</v>
      </c>
      <c r="D150" s="14">
        <v>7</v>
      </c>
      <c r="E150" s="21">
        <v>7.99</v>
      </c>
      <c r="F150" s="21">
        <f>multiply(D151, E151)</f>
      </c>
      <c r="G150" s="66"/>
      <c r="H150" s="38"/>
      <c r="I150" s="38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 t="s">
        <v>2804</v>
      </c>
      <c r="C151" s="37"/>
      <c r="D151" s="14">
        <v>2</v>
      </c>
      <c r="E151" s="21">
        <v>6.99</v>
      </c>
      <c r="F151" s="21">
        <f>multiply(D152, E152)</f>
      </c>
      <c r="G151" s="66"/>
      <c r="H151" s="38"/>
      <c r="I151" s="38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 t="s">
        <v>2805</v>
      </c>
      <c r="C152" s="37"/>
      <c r="D152" s="14">
        <v>2</v>
      </c>
      <c r="E152" s="21">
        <v>4.99</v>
      </c>
      <c r="F152" s="21">
        <f>multiply(D153, E153)</f>
      </c>
      <c r="G152" s="66"/>
      <c r="H152" s="38"/>
      <c r="I152" s="38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 t="s">
        <v>2806</v>
      </c>
      <c r="C153" s="37"/>
      <c r="D153" s="14">
        <v>16</v>
      </c>
      <c r="E153" s="21">
        <v>1.99</v>
      </c>
      <c r="F153" s="21">
        <f>multiply(D154, E154)</f>
      </c>
      <c r="G153" s="66"/>
      <c r="H153" s="38"/>
      <c r="I153" s="38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 t="s">
        <v>2807</v>
      </c>
      <c r="C154" s="37"/>
      <c r="D154" s="14">
        <v>5</v>
      </c>
      <c r="E154" s="21">
        <v>4.69</v>
      </c>
      <c r="F154" s="21">
        <f>multiply(D155, E155)</f>
      </c>
      <c r="G154" s="66"/>
      <c r="H154" s="38"/>
      <c r="I154" s="38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 t="s">
        <v>2808</v>
      </c>
      <c r="C155" s="37"/>
      <c r="D155" s="14">
        <v>9</v>
      </c>
      <c r="E155" s="21">
        <v>4.69</v>
      </c>
      <c r="F155" s="21">
        <f>multiply(D156, E156)</f>
      </c>
      <c r="G155" s="66"/>
      <c r="H155" s="38"/>
      <c r="I155" s="38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 t="s">
        <v>2809</v>
      </c>
      <c r="C156" s="37"/>
      <c r="D156" s="14">
        <v>1</v>
      </c>
      <c r="E156" s="21">
        <v>2.99</v>
      </c>
      <c r="F156" s="21">
        <f>multiply(D157, E157)</f>
      </c>
      <c r="G156" s="66"/>
      <c r="H156" s="38"/>
      <c r="I156" s="38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 t="s">
        <v>2810</v>
      </c>
      <c r="C157" s="37"/>
      <c r="D157" s="14">
        <v>1</v>
      </c>
      <c r="E157" s="21">
        <v>2.99</v>
      </c>
      <c r="F157" s="21">
        <f>multiply(D158, E158)</f>
      </c>
      <c r="G157" s="66"/>
      <c r="H157" s="38"/>
      <c r="I157" s="38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 t="s">
        <v>2811</v>
      </c>
      <c r="C158" s="37"/>
      <c r="D158" s="14">
        <v>29</v>
      </c>
      <c r="E158" s="21">
        <v>2.09</v>
      </c>
      <c r="F158" s="21">
        <f>multiply(D159, E159)</f>
      </c>
      <c r="G158" s="66"/>
      <c r="H158" s="38"/>
      <c r="I158" s="38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 t="s">
        <v>2812</v>
      </c>
      <c r="C159" s="37"/>
      <c r="D159" s="14">
        <v>32</v>
      </c>
      <c r="E159" s="21">
        <v>2.89</v>
      </c>
      <c r="F159" s="21">
        <f>multiply(D160, E160)</f>
      </c>
      <c r="G159" s="66"/>
      <c r="H159" s="38"/>
      <c r="I159" s="38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 t="s">
        <v>2813</v>
      </c>
      <c r="C160" s="37"/>
      <c r="D160" s="14">
        <v>13</v>
      </c>
      <c r="E160" s="21">
        <v>2.89</v>
      </c>
      <c r="F160" s="21">
        <f>multiply(D161, E161)</f>
      </c>
      <c r="G160" s="66"/>
      <c r="H160" s="38"/>
      <c r="I160" s="38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 t="s">
        <v>2814</v>
      </c>
      <c r="C161" s="37"/>
      <c r="D161" s="14">
        <v>13</v>
      </c>
      <c r="E161" s="21">
        <v>2.89</v>
      </c>
      <c r="F161" s="21">
        <f>multiply(D162, E162)</f>
      </c>
      <c r="G161" s="66"/>
      <c r="H161" s="38"/>
      <c r="I161" s="38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 t="s">
        <v>2815</v>
      </c>
      <c r="C162" s="37"/>
      <c r="D162" s="14">
        <v>12</v>
      </c>
      <c r="E162" s="21">
        <v>10.25</v>
      </c>
      <c r="F162" s="21">
        <f>multiply(D163, E163)</f>
      </c>
      <c r="G162" s="66"/>
      <c r="H162" s="21">
        <f>sum(F149:G162)</f>
      </c>
      <c r="I162" s="38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>
        <v>43859</v>
      </c>
      <c r="B163" s="37" t="s">
        <v>2816</v>
      </c>
      <c r="C163" s="37" t="s">
        <v>404</v>
      </c>
      <c r="D163" s="14">
        <v>18</v>
      </c>
      <c r="E163" s="21">
        <v>8.99</v>
      </c>
      <c r="F163" s="21">
        <f>multiply(D164, E164)</f>
      </c>
      <c r="G163" s="66"/>
      <c r="H163" s="38"/>
      <c r="I163" s="38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 t="s">
        <v>2767</v>
      </c>
      <c r="C164" s="37" t="s">
        <v>404</v>
      </c>
      <c r="D164" s="14">
        <v>11</v>
      </c>
      <c r="E164" s="21">
        <v>13.99</v>
      </c>
      <c r="F164" s="21">
        <f>multiply(D165, E165)</f>
      </c>
      <c r="G164" s="66"/>
      <c r="H164" s="38"/>
      <c r="I164" s="38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 t="s">
        <v>2752</v>
      </c>
      <c r="C165" s="37" t="s">
        <v>2222</v>
      </c>
      <c r="D165" s="14">
        <v>4</v>
      </c>
      <c r="E165" s="21">
        <v>4.99</v>
      </c>
      <c r="F165" s="38"/>
      <c r="G165" s="61">
        <f>multiply(D166, E166)</f>
      </c>
      <c r="H165" s="38"/>
      <c r="I165" s="38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 t="s">
        <v>2753</v>
      </c>
      <c r="C166" s="37" t="s">
        <v>2222</v>
      </c>
      <c r="D166" s="14">
        <v>35</v>
      </c>
      <c r="E166" s="21">
        <v>4.29</v>
      </c>
      <c r="F166" s="38"/>
      <c r="G166" s="61">
        <f>multiply(D167, E167)</f>
      </c>
      <c r="H166" s="38"/>
      <c r="I166" s="38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 t="s">
        <v>2668</v>
      </c>
      <c r="C167" s="37" t="s">
        <v>2222</v>
      </c>
      <c r="D167" s="14">
        <v>4</v>
      </c>
      <c r="E167" s="21">
        <v>7.99</v>
      </c>
      <c r="F167" s="38"/>
      <c r="G167" s="61">
        <f>multiply(D168, E168)</f>
      </c>
      <c r="H167" s="38"/>
      <c r="I167" s="38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 t="s">
        <v>2817</v>
      </c>
      <c r="C168" s="37" t="s">
        <v>2222</v>
      </c>
      <c r="D168" s="14">
        <v>1</v>
      </c>
      <c r="E168" s="21">
        <v>9.95</v>
      </c>
      <c r="F168" s="38"/>
      <c r="G168" s="61">
        <f>multiply(D169, E169)</f>
      </c>
      <c r="H168" s="38"/>
      <c r="I168" s="38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 t="s">
        <v>2818</v>
      </c>
      <c r="C169" s="37" t="s">
        <v>2222</v>
      </c>
      <c r="D169" s="14">
        <v>1</v>
      </c>
      <c r="E169" s="21">
        <v>7.95</v>
      </c>
      <c r="F169" s="38"/>
      <c r="G169" s="61">
        <f>multiply(D170, E170)</f>
      </c>
      <c r="H169" s="38"/>
      <c r="I169" s="38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 t="s">
        <v>2819</v>
      </c>
      <c r="C170" s="37" t="s">
        <v>2222</v>
      </c>
      <c r="D170" s="14">
        <v>15</v>
      </c>
      <c r="E170" s="21">
        <v>5.99</v>
      </c>
      <c r="F170" s="38"/>
      <c r="G170" s="61">
        <f>multiply(D171, E171)</f>
      </c>
      <c r="H170" s="38"/>
      <c r="I170" s="38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 t="s">
        <v>2820</v>
      </c>
      <c r="C171" s="37" t="s">
        <v>2222</v>
      </c>
      <c r="D171" s="14">
        <v>12</v>
      </c>
      <c r="E171" s="21">
        <v>4.99</v>
      </c>
      <c r="F171" s="38"/>
      <c r="G171" s="61">
        <f>multiply(D172, E172)</f>
      </c>
      <c r="H171" s="38"/>
      <c r="I171" s="38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 t="s">
        <v>2821</v>
      </c>
      <c r="C172" s="37" t="s">
        <v>2222</v>
      </c>
      <c r="D172" s="14">
        <v>20</v>
      </c>
      <c r="E172" s="21">
        <v>4.99</v>
      </c>
      <c r="F172" s="38"/>
      <c r="G172" s="61">
        <f>multiply(D173, E173)</f>
      </c>
      <c r="H172" s="38"/>
      <c r="I172" s="38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 t="s">
        <v>2822</v>
      </c>
      <c r="C173" s="37" t="s">
        <v>2222</v>
      </c>
      <c r="D173" s="14">
        <v>11</v>
      </c>
      <c r="E173" s="21">
        <v>4.99</v>
      </c>
      <c r="F173" s="38"/>
      <c r="G173" s="61">
        <f>multiply(D174, E174)</f>
      </c>
      <c r="H173" s="38"/>
      <c r="I173" s="38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 t="s">
        <v>2823</v>
      </c>
      <c r="C174" s="37" t="s">
        <v>2222</v>
      </c>
      <c r="D174" s="14">
        <v>7</v>
      </c>
      <c r="E174" s="21">
        <v>4.99</v>
      </c>
      <c r="F174" s="38"/>
      <c r="G174" s="61">
        <f>multiply(D175, E175)</f>
      </c>
      <c r="H174" s="38"/>
      <c r="I174" s="38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 t="s">
        <v>2824</v>
      </c>
      <c r="C175" s="37" t="s">
        <v>2222</v>
      </c>
      <c r="D175" s="14">
        <v>31</v>
      </c>
      <c r="E175" s="21">
        <v>4.99</v>
      </c>
      <c r="F175" s="38"/>
      <c r="G175" s="61">
        <f>multiply(D176, E176)</f>
      </c>
      <c r="H175" s="38"/>
      <c r="I175" s="38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 t="s">
        <v>2825</v>
      </c>
      <c r="C176" s="37" t="s">
        <v>2222</v>
      </c>
      <c r="D176" s="14">
        <v>26</v>
      </c>
      <c r="E176" s="21">
        <v>4.99</v>
      </c>
      <c r="F176" s="38"/>
      <c r="G176" s="61">
        <f>multiply(D177, E177)</f>
      </c>
      <c r="H176" s="38"/>
      <c r="I176" s="38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 t="s">
        <v>2826</v>
      </c>
      <c r="C177" s="37" t="s">
        <v>2222</v>
      </c>
      <c r="D177" s="14">
        <v>30</v>
      </c>
      <c r="E177" s="21">
        <v>4.99</v>
      </c>
      <c r="F177" s="38"/>
      <c r="G177" s="61">
        <f>multiply(D178, E178)</f>
      </c>
      <c r="H177" s="38"/>
      <c r="I177" s="38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 t="s">
        <v>2827</v>
      </c>
      <c r="C178" s="37" t="s">
        <v>2222</v>
      </c>
      <c r="D178" s="14">
        <v>53</v>
      </c>
      <c r="E178" s="21">
        <v>4.99</v>
      </c>
      <c r="F178" s="38"/>
      <c r="G178" s="61">
        <f>multiply(D179, E179)</f>
      </c>
      <c r="H178" s="38"/>
      <c r="I178" s="38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 t="s">
        <v>2828</v>
      </c>
      <c r="C179" s="37" t="s">
        <v>2222</v>
      </c>
      <c r="D179" s="14">
        <v>21</v>
      </c>
      <c r="E179" s="21">
        <v>4.99</v>
      </c>
      <c r="F179" s="38"/>
      <c r="G179" s="61">
        <f>multiply(D180, E180)</f>
      </c>
      <c r="H179" s="38"/>
      <c r="I179" s="38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 t="s">
        <v>2829</v>
      </c>
      <c r="C180" s="37" t="s">
        <v>2222</v>
      </c>
      <c r="D180" s="14">
        <v>8</v>
      </c>
      <c r="E180" s="21">
        <v>4.99</v>
      </c>
      <c r="F180" s="38"/>
      <c r="G180" s="61">
        <f>multiply(D181, E181)</f>
      </c>
      <c r="H180" s="38"/>
      <c r="I180" s="38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 t="s">
        <v>2830</v>
      </c>
      <c r="C181" s="37" t="s">
        <v>2222</v>
      </c>
      <c r="D181" s="14">
        <v>27</v>
      </c>
      <c r="E181" s="21">
        <v>4.99</v>
      </c>
      <c r="F181" s="38"/>
      <c r="G181" s="61">
        <f>multiply(D182, E182)</f>
      </c>
      <c r="H181" s="38"/>
      <c r="I181" s="38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 t="s">
        <v>2831</v>
      </c>
      <c r="C182" s="37" t="s">
        <v>2222</v>
      </c>
      <c r="D182" s="14">
        <v>25</v>
      </c>
      <c r="E182" s="21">
        <v>4.99</v>
      </c>
      <c r="F182" s="38"/>
      <c r="G182" s="61">
        <f>multiply(D183, E183)</f>
      </c>
      <c r="H182" s="38"/>
      <c r="I182" s="38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 t="s">
        <v>2832</v>
      </c>
      <c r="C183" s="37" t="s">
        <v>2222</v>
      </c>
      <c r="D183" s="14">
        <v>31</v>
      </c>
      <c r="E183" s="21">
        <v>4.99</v>
      </c>
      <c r="F183" s="38"/>
      <c r="G183" s="61">
        <f>multiply(D184, E184)</f>
      </c>
      <c r="H183" s="38"/>
      <c r="I183" s="38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 t="s">
        <v>2833</v>
      </c>
      <c r="C184" s="37" t="s">
        <v>2222</v>
      </c>
      <c r="D184" s="14">
        <v>6</v>
      </c>
      <c r="E184" s="21">
        <v>4.99</v>
      </c>
      <c r="F184" s="38"/>
      <c r="G184" s="61">
        <f>multiply(D185, E185)</f>
      </c>
      <c r="H184" s="38"/>
      <c r="I184" s="38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 t="s">
        <v>2834</v>
      </c>
      <c r="C185" s="37" t="s">
        <v>2222</v>
      </c>
      <c r="D185" s="14">
        <v>85</v>
      </c>
      <c r="E185" s="21">
        <v>3.49</v>
      </c>
      <c r="F185" s="38"/>
      <c r="G185" s="61">
        <f>multiply(D186, E186)</f>
      </c>
      <c r="H185" s="38"/>
      <c r="I185" s="38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 t="s">
        <v>2835</v>
      </c>
      <c r="C186" s="37" t="s">
        <v>2222</v>
      </c>
      <c r="D186" s="14">
        <v>7</v>
      </c>
      <c r="E186" s="21">
        <v>3.99</v>
      </c>
      <c r="F186" s="38"/>
      <c r="G186" s="61">
        <f>multiply(D187, E187)</f>
      </c>
      <c r="H186" s="38"/>
      <c r="I186" s="38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 t="s">
        <v>2828</v>
      </c>
      <c r="C187" s="37" t="s">
        <v>2222</v>
      </c>
      <c r="D187" s="14">
        <v>12</v>
      </c>
      <c r="E187" s="21">
        <v>3.99</v>
      </c>
      <c r="F187" s="38"/>
      <c r="G187" s="61">
        <f>multiply(D188, E188)</f>
      </c>
      <c r="H187" s="38"/>
      <c r="I187" s="38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 t="s">
        <v>2836</v>
      </c>
      <c r="C188" s="37" t="s">
        <v>2222</v>
      </c>
      <c r="D188" s="14">
        <v>7</v>
      </c>
      <c r="E188" s="21">
        <v>2.59</v>
      </c>
      <c r="F188" s="38"/>
      <c r="G188" s="61">
        <f>multiply(D189, E189)</f>
      </c>
      <c r="H188" s="38"/>
      <c r="I188" s="38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 t="s">
        <v>2837</v>
      </c>
      <c r="C189" s="37" t="s">
        <v>429</v>
      </c>
      <c r="D189" s="14">
        <v>9</v>
      </c>
      <c r="E189" s="21">
        <v>19.95</v>
      </c>
      <c r="F189" s="21">
        <f>multiply(D190, E190)</f>
      </c>
      <c r="G189" s="66"/>
      <c r="H189" s="21">
        <f>sum(F163:G189)</f>
      </c>
      <c r="I189" s="38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>
        <v>43864</v>
      </c>
      <c r="B190" s="37" t="s">
        <v>2838</v>
      </c>
      <c r="C190" s="37" t="s">
        <v>2214</v>
      </c>
      <c r="D190" s="14">
        <v>8</v>
      </c>
      <c r="E190" s="21">
        <v>7.95</v>
      </c>
      <c r="F190" s="21">
        <f>multiply(D191, E191)</f>
      </c>
      <c r="G190" s="66"/>
      <c r="H190" s="38"/>
      <c r="I190" s="38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 t="s">
        <v>2839</v>
      </c>
      <c r="C191" s="37" t="s">
        <v>370</v>
      </c>
      <c r="D191" s="14">
        <v>6</v>
      </c>
      <c r="E191" s="21">
        <v>7.95</v>
      </c>
      <c r="F191" s="21">
        <f>multiply(D192, E192)</f>
      </c>
      <c r="G191" s="66"/>
      <c r="H191" s="38"/>
      <c r="I191" s="38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 t="s">
        <v>2840</v>
      </c>
      <c r="C192" s="37" t="s">
        <v>370</v>
      </c>
      <c r="D192" s="14">
        <v>12</v>
      </c>
      <c r="E192" s="21">
        <v>7.95</v>
      </c>
      <c r="F192" s="21">
        <f>multiply(D193, E193)</f>
      </c>
      <c r="G192" s="66"/>
      <c r="H192" s="38"/>
      <c r="I192" s="38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 t="s">
        <v>2841</v>
      </c>
      <c r="C193" s="37" t="s">
        <v>370</v>
      </c>
      <c r="D193" s="14">
        <v>12</v>
      </c>
      <c r="E193" s="21">
        <v>7.95</v>
      </c>
      <c r="F193" s="21">
        <f>multiply(D194, E194)</f>
      </c>
      <c r="G193" s="66"/>
      <c r="H193" s="38"/>
      <c r="I193" s="38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 t="s">
        <v>2842</v>
      </c>
      <c r="C194" s="37" t="s">
        <v>370</v>
      </c>
      <c r="D194" s="14">
        <v>12</v>
      </c>
      <c r="E194" s="21">
        <v>7.95</v>
      </c>
      <c r="F194" s="21">
        <f>multiply(D195, E195)</f>
      </c>
      <c r="G194" s="66"/>
      <c r="H194" s="38"/>
      <c r="I194" s="38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 t="s">
        <v>2843</v>
      </c>
      <c r="C195" s="37" t="s">
        <v>370</v>
      </c>
      <c r="D195" s="14">
        <v>5</v>
      </c>
      <c r="E195" s="21">
        <v>7.95</v>
      </c>
      <c r="F195" s="21">
        <f>multiply(D196, E196)</f>
      </c>
      <c r="G195" s="66"/>
      <c r="H195" s="38"/>
      <c r="I195" s="38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 t="s">
        <v>2844</v>
      </c>
      <c r="C196" s="37" t="s">
        <v>370</v>
      </c>
      <c r="D196" s="14">
        <v>6</v>
      </c>
      <c r="E196" s="21">
        <v>7.95</v>
      </c>
      <c r="F196" s="21">
        <f>multiply(D197, E197)</f>
      </c>
      <c r="G196" s="66"/>
      <c r="H196" s="38"/>
      <c r="I196" s="38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 t="s">
        <v>2845</v>
      </c>
      <c r="C197" s="37" t="s">
        <v>370</v>
      </c>
      <c r="D197" s="14">
        <v>4</v>
      </c>
      <c r="E197" s="21">
        <v>7.95</v>
      </c>
      <c r="F197" s="21">
        <f>multiply(D198, E198)</f>
      </c>
      <c r="G197" s="66"/>
      <c r="H197" s="38"/>
      <c r="I197" s="38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 t="s">
        <v>2846</v>
      </c>
      <c r="C198" s="37" t="s">
        <v>370</v>
      </c>
      <c r="D198" s="14">
        <v>6</v>
      </c>
      <c r="E198" s="21">
        <v>7.95</v>
      </c>
      <c r="F198" s="21">
        <f>multiply(D199, E199)</f>
      </c>
      <c r="G198" s="66"/>
      <c r="H198" s="38"/>
      <c r="I198" s="38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 t="s">
        <v>2847</v>
      </c>
      <c r="C199" s="37" t="s">
        <v>370</v>
      </c>
      <c r="D199" s="14">
        <v>6</v>
      </c>
      <c r="E199" s="21">
        <v>7.95</v>
      </c>
      <c r="F199" s="21">
        <f>multiply(D200, E200)</f>
      </c>
      <c r="G199" s="66"/>
      <c r="H199" s="38"/>
      <c r="I199" s="38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 t="s">
        <v>2848</v>
      </c>
      <c r="C200" s="37" t="s">
        <v>370</v>
      </c>
      <c r="D200" s="14">
        <v>9</v>
      </c>
      <c r="E200" s="21">
        <v>7.95</v>
      </c>
      <c r="F200" s="21">
        <f>multiply(D201, E201)</f>
      </c>
      <c r="G200" s="66"/>
      <c r="H200" s="38"/>
      <c r="I200" s="38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 t="s">
        <v>2849</v>
      </c>
      <c r="C201" s="37" t="s">
        <v>370</v>
      </c>
      <c r="D201" s="14">
        <v>6</v>
      </c>
      <c r="E201" s="21">
        <v>7.95</v>
      </c>
      <c r="F201" s="21">
        <f>multiply(D202, E202)</f>
      </c>
      <c r="G201" s="66"/>
      <c r="H201" s="38"/>
      <c r="I201" s="38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 t="s">
        <v>2850</v>
      </c>
      <c r="C202" s="37" t="s">
        <v>370</v>
      </c>
      <c r="D202" s="14">
        <v>6</v>
      </c>
      <c r="E202" s="21">
        <v>7.95</v>
      </c>
      <c r="F202" s="21">
        <f>multiply(D203, E203)</f>
      </c>
      <c r="G202" s="66"/>
      <c r="H202" s="38"/>
      <c r="I202" s="38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 t="s">
        <v>2851</v>
      </c>
      <c r="C203" s="37" t="s">
        <v>370</v>
      </c>
      <c r="D203" s="14">
        <v>6</v>
      </c>
      <c r="E203" s="21">
        <v>7.95</v>
      </c>
      <c r="F203" s="21">
        <f>multiply(D204, E204)</f>
      </c>
      <c r="G203" s="66"/>
      <c r="H203" s="38"/>
      <c r="I203" s="38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 t="s">
        <v>2852</v>
      </c>
      <c r="C204" s="37" t="s">
        <v>370</v>
      </c>
      <c r="D204" s="14">
        <v>6</v>
      </c>
      <c r="E204" s="21">
        <v>7.95</v>
      </c>
      <c r="F204" s="21">
        <f>multiply(D205, E205)</f>
      </c>
      <c r="G204" s="66"/>
      <c r="H204" s="38"/>
      <c r="I204" s="38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 t="s">
        <v>2853</v>
      </c>
      <c r="C205" s="37" t="s">
        <v>370</v>
      </c>
      <c r="D205" s="14">
        <v>5</v>
      </c>
      <c r="E205" s="21">
        <v>7.95</v>
      </c>
      <c r="F205" s="21">
        <f>multiply(D206, E206)</f>
      </c>
      <c r="G205" s="66"/>
      <c r="H205" s="38"/>
      <c r="I205" s="38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 t="s">
        <v>2854</v>
      </c>
      <c r="C206" s="37" t="s">
        <v>370</v>
      </c>
      <c r="D206" s="14">
        <v>8</v>
      </c>
      <c r="E206" s="21">
        <v>6.95</v>
      </c>
      <c r="F206" s="21">
        <f>multiply(D207, E207)</f>
      </c>
      <c r="G206" s="66"/>
      <c r="H206" s="38"/>
      <c r="I206" s="38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 t="s">
        <v>2855</v>
      </c>
      <c r="C207" s="37" t="s">
        <v>370</v>
      </c>
      <c r="D207" s="14">
        <v>5</v>
      </c>
      <c r="E207" s="21">
        <v>6.95</v>
      </c>
      <c r="F207" s="21">
        <f>multiply(D208, E208)</f>
      </c>
      <c r="G207" s="66"/>
      <c r="H207" s="38"/>
      <c r="I207" s="38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 t="s">
        <v>2856</v>
      </c>
      <c r="C208" s="37" t="s">
        <v>370</v>
      </c>
      <c r="D208" s="14">
        <v>3</v>
      </c>
      <c r="E208" s="21">
        <v>5.95</v>
      </c>
      <c r="F208" s="21">
        <f>multiply(D209, E209)</f>
      </c>
      <c r="G208" s="66"/>
      <c r="H208" s="38"/>
      <c r="I208" s="38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 t="s">
        <v>2857</v>
      </c>
      <c r="C209" s="37" t="s">
        <v>370</v>
      </c>
      <c r="D209" s="14">
        <v>5</v>
      </c>
      <c r="E209" s="21">
        <v>5.95</v>
      </c>
      <c r="F209" s="21">
        <f>multiply(D210, E210)</f>
      </c>
      <c r="G209" s="66"/>
      <c r="H209" s="38"/>
      <c r="I209" s="38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 t="s">
        <v>2858</v>
      </c>
      <c r="C210" s="37" t="s">
        <v>370</v>
      </c>
      <c r="D210" s="14">
        <v>5</v>
      </c>
      <c r="E210" s="21">
        <v>5.95</v>
      </c>
      <c r="F210" s="21">
        <f>multiply(D211, E211)</f>
      </c>
      <c r="G210" s="66"/>
      <c r="H210" s="38"/>
      <c r="I210" s="38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 t="s">
        <v>2859</v>
      </c>
      <c r="C211" s="37" t="s">
        <v>370</v>
      </c>
      <c r="D211" s="14">
        <v>5</v>
      </c>
      <c r="E211" s="21">
        <v>5.95</v>
      </c>
      <c r="F211" s="21">
        <f>multiply(D212, E212)</f>
      </c>
      <c r="G211" s="66"/>
      <c r="H211" s="38"/>
      <c r="I211" s="38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 t="s">
        <v>2860</v>
      </c>
      <c r="C212" s="37" t="s">
        <v>370</v>
      </c>
      <c r="D212" s="14">
        <v>6</v>
      </c>
      <c r="E212" s="21">
        <v>9.95</v>
      </c>
      <c r="F212" s="21">
        <f>multiply(D213, E213)</f>
      </c>
      <c r="G212" s="66"/>
      <c r="H212" s="38"/>
      <c r="I212" s="38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 t="s">
        <v>2861</v>
      </c>
      <c r="C213" s="37" t="s">
        <v>370</v>
      </c>
      <c r="D213" s="14">
        <v>6</v>
      </c>
      <c r="E213" s="21">
        <v>9.95</v>
      </c>
      <c r="F213" s="21">
        <f>multiply(D214, E214)</f>
      </c>
      <c r="G213" s="66"/>
      <c r="H213" s="38"/>
      <c r="I213" s="38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 t="s">
        <v>2862</v>
      </c>
      <c r="C214" s="37" t="s">
        <v>370</v>
      </c>
      <c r="D214" s="14">
        <v>6</v>
      </c>
      <c r="E214" s="21">
        <v>8.95</v>
      </c>
      <c r="F214" s="21">
        <f>multiply(D215, E215)</f>
      </c>
      <c r="G214" s="66"/>
      <c r="H214" s="21">
        <f>sum(F190:F214)</f>
      </c>
      <c r="I214" s="14">
        <f>sum(D190:D214)</f>
      </c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>
        <v>43866</v>
      </c>
      <c r="B215" s="37" t="s">
        <v>2863</v>
      </c>
      <c r="C215" s="37" t="s">
        <v>404</v>
      </c>
      <c r="D215" s="14">
        <v>1</v>
      </c>
      <c r="E215" s="21">
        <v>3.99</v>
      </c>
      <c r="F215" s="21">
        <f>multiply(D216, E216)</f>
      </c>
      <c r="G215" s="66"/>
      <c r="H215" s="38"/>
      <c r="I215" s="38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 t="s">
        <v>2864</v>
      </c>
      <c r="C216" s="37" t="s">
        <v>2865</v>
      </c>
      <c r="D216" s="14">
        <v>9</v>
      </c>
      <c r="E216" s="21">
        <v>4.49</v>
      </c>
      <c r="F216" s="38"/>
      <c r="G216" s="61">
        <f>multiply(D217, E217)</f>
      </c>
      <c r="H216" s="38"/>
      <c r="I216" s="38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 t="s">
        <v>2866</v>
      </c>
      <c r="C217" s="37" t="s">
        <v>370</v>
      </c>
      <c r="D217" s="14">
        <v>4</v>
      </c>
      <c r="E217" s="21">
        <v>3.99</v>
      </c>
      <c r="F217" s="21">
        <f>multiply(D218, E218)</f>
      </c>
      <c r="G217" s="66"/>
      <c r="H217" s="38"/>
      <c r="I217" s="38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 t="s">
        <v>2867</v>
      </c>
      <c r="C218" s="37" t="s">
        <v>404</v>
      </c>
      <c r="D218" s="14">
        <v>10</v>
      </c>
      <c r="E218" s="55">
        <v>1</v>
      </c>
      <c r="F218" s="55">
        <f>multiply(D219, E219)</f>
      </c>
      <c r="G218" s="66"/>
      <c r="H218" s="38"/>
      <c r="I218" s="38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 t="s">
        <v>2868</v>
      </c>
      <c r="C219" s="37" t="s">
        <v>2865</v>
      </c>
      <c r="D219" s="14">
        <v>3</v>
      </c>
      <c r="E219" s="21">
        <v>4.49</v>
      </c>
      <c r="F219" s="38"/>
      <c r="G219" s="61">
        <f>multiply(D220, E220)</f>
      </c>
      <c r="H219" s="38"/>
      <c r="I219" s="38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 t="s">
        <v>2869</v>
      </c>
      <c r="C220" s="37" t="s">
        <v>2865</v>
      </c>
      <c r="D220" s="14">
        <v>1</v>
      </c>
      <c r="E220" s="21">
        <v>4.49</v>
      </c>
      <c r="F220" s="38"/>
      <c r="G220" s="61">
        <f>multiply(D221, E221)</f>
      </c>
      <c r="H220" s="38"/>
      <c r="I220" s="38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 t="s">
        <v>2870</v>
      </c>
      <c r="C221" s="37" t="s">
        <v>2865</v>
      </c>
      <c r="D221" s="14">
        <v>3</v>
      </c>
      <c r="E221" s="21">
        <v>3.99</v>
      </c>
      <c r="F221" s="38"/>
      <c r="G221" s="61">
        <f>multiply(D222, E222)</f>
      </c>
      <c r="H221" s="38"/>
      <c r="I221" s="38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 t="s">
        <v>2871</v>
      </c>
      <c r="C222" s="37" t="s">
        <v>2865</v>
      </c>
      <c r="D222" s="14">
        <v>2</v>
      </c>
      <c r="E222" s="21">
        <v>11.99</v>
      </c>
      <c r="F222" s="38"/>
      <c r="G222" s="61">
        <f>multiply(D223, E223)</f>
      </c>
      <c r="H222" s="38"/>
      <c r="I222" s="38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 t="s">
        <v>2872</v>
      </c>
      <c r="C223" s="37" t="s">
        <v>2865</v>
      </c>
      <c r="D223" s="14">
        <v>1</v>
      </c>
      <c r="E223" s="21">
        <v>4.99</v>
      </c>
      <c r="F223" s="38"/>
      <c r="G223" s="61">
        <f>multiply(D224, E224)</f>
      </c>
      <c r="H223" s="38"/>
      <c r="I223" s="38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 t="s">
        <v>2873</v>
      </c>
      <c r="C224" s="37" t="s">
        <v>2865</v>
      </c>
      <c r="D224" s="14">
        <v>1</v>
      </c>
      <c r="E224" s="21">
        <v>15.99</v>
      </c>
      <c r="F224" s="38"/>
      <c r="G224" s="61">
        <f>multiply(D225, E225)</f>
      </c>
      <c r="H224" s="38"/>
      <c r="I224" s="38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 t="s">
        <v>2874</v>
      </c>
      <c r="C225" s="37" t="s">
        <v>2865</v>
      </c>
      <c r="D225" s="14">
        <v>1</v>
      </c>
      <c r="E225" s="21">
        <v>15.99</v>
      </c>
      <c r="F225" s="38"/>
      <c r="G225" s="61">
        <f>multiply(D226, E226)</f>
      </c>
      <c r="H225" s="38"/>
      <c r="I225" s="38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 t="s">
        <v>2875</v>
      </c>
      <c r="C226" s="37" t="s">
        <v>2865</v>
      </c>
      <c r="D226" s="14">
        <v>1</v>
      </c>
      <c r="E226" s="21">
        <v>2.79</v>
      </c>
      <c r="F226" s="38"/>
      <c r="G226" s="61">
        <f>multiply(D227, E227)</f>
      </c>
      <c r="H226" s="38"/>
      <c r="I226" s="38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 t="s">
        <v>2876</v>
      </c>
      <c r="C227" s="37" t="s">
        <v>2865</v>
      </c>
      <c r="D227" s="14">
        <v>1</v>
      </c>
      <c r="E227" s="21">
        <v>4.49</v>
      </c>
      <c r="F227" s="38"/>
      <c r="G227" s="61">
        <f>multiply(D228, E228)</f>
      </c>
      <c r="H227" s="38"/>
      <c r="I227" s="38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 t="s">
        <v>2877</v>
      </c>
      <c r="C228" s="37" t="s">
        <v>2865</v>
      </c>
      <c r="D228" s="14">
        <v>1</v>
      </c>
      <c r="E228" s="21">
        <v>13.99</v>
      </c>
      <c r="F228" s="38"/>
      <c r="G228" s="61">
        <f>multiply(D229, E229)</f>
      </c>
      <c r="H228" s="38"/>
      <c r="I228" s="38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 t="s">
        <v>2878</v>
      </c>
      <c r="C229" s="37" t="s">
        <v>2865</v>
      </c>
      <c r="D229" s="14">
        <v>2</v>
      </c>
      <c r="E229" s="21">
        <v>6.99</v>
      </c>
      <c r="F229" s="38"/>
      <c r="G229" s="61">
        <f>multiply(D230, E230)</f>
      </c>
      <c r="H229" s="38"/>
      <c r="I229" s="38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 t="s">
        <v>2879</v>
      </c>
      <c r="C230" s="37" t="s">
        <v>2865</v>
      </c>
      <c r="D230" s="14">
        <v>1</v>
      </c>
      <c r="E230" s="38"/>
      <c r="F230" s="38"/>
      <c r="G230" s="40">
        <f>multiply(D231, E231)</f>
      </c>
      <c r="H230" s="38"/>
      <c r="I230" s="38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 t="s">
        <v>2880</v>
      </c>
      <c r="C231" s="37" t="s">
        <v>2865</v>
      </c>
      <c r="D231" s="14">
        <v>2</v>
      </c>
      <c r="E231" s="21">
        <v>4.49</v>
      </c>
      <c r="F231" s="38"/>
      <c r="G231" s="61">
        <f>multiply(D232, E232)</f>
      </c>
      <c r="H231" s="38"/>
      <c r="I231" s="38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 t="s">
        <v>2881</v>
      </c>
      <c r="C232" s="37" t="s">
        <v>2865</v>
      </c>
      <c r="D232" s="14">
        <v>1</v>
      </c>
      <c r="E232" s="21">
        <v>4.49</v>
      </c>
      <c r="F232" s="38"/>
      <c r="G232" s="61">
        <f>multiply(D233, E233)</f>
      </c>
      <c r="H232" s="38"/>
      <c r="I232" s="38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 t="s">
        <v>2882</v>
      </c>
      <c r="C233" s="37" t="s">
        <v>2865</v>
      </c>
      <c r="D233" s="14">
        <v>3</v>
      </c>
      <c r="E233" s="21">
        <v>5.49</v>
      </c>
      <c r="F233" s="38"/>
      <c r="G233" s="61">
        <f>multiply(D234, E234)</f>
      </c>
      <c r="H233" s="38"/>
      <c r="I233" s="38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 t="s">
        <v>2883</v>
      </c>
      <c r="C234" s="37" t="s">
        <v>2865</v>
      </c>
      <c r="D234" s="14">
        <v>8</v>
      </c>
      <c r="E234" s="21">
        <v>4.99</v>
      </c>
      <c r="F234" s="38"/>
      <c r="G234" s="61">
        <f>multiply(D235, E235)</f>
      </c>
      <c r="H234" s="38"/>
      <c r="I234" s="38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 t="s">
        <v>2884</v>
      </c>
      <c r="C235" s="37" t="s">
        <v>2865</v>
      </c>
      <c r="D235" s="14">
        <v>2</v>
      </c>
      <c r="E235" s="21">
        <v>12.99</v>
      </c>
      <c r="F235" s="38"/>
      <c r="G235" s="61">
        <f>multiply(D236, E236)</f>
      </c>
      <c r="H235" s="38"/>
      <c r="I235" s="38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 t="s">
        <v>2885</v>
      </c>
      <c r="C236" s="37" t="s">
        <v>2865</v>
      </c>
      <c r="D236" s="14">
        <v>4</v>
      </c>
      <c r="E236" s="21">
        <v>6.99</v>
      </c>
      <c r="F236" s="38"/>
      <c r="G236" s="61">
        <f>multiply(D237, E237)</f>
      </c>
      <c r="H236" s="38"/>
      <c r="I236" s="38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 t="s">
        <v>2886</v>
      </c>
      <c r="C237" s="37" t="s">
        <v>2865</v>
      </c>
      <c r="D237" s="14">
        <v>1</v>
      </c>
      <c r="E237" s="21">
        <v>6.99</v>
      </c>
      <c r="F237" s="38"/>
      <c r="G237" s="61">
        <f>multiply(D238, E238)</f>
      </c>
      <c r="H237" s="38"/>
      <c r="I237" s="38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 t="s">
        <v>2887</v>
      </c>
      <c r="C238" s="37" t="s">
        <v>2865</v>
      </c>
      <c r="D238" s="14">
        <v>6</v>
      </c>
      <c r="E238" s="21">
        <v>4.49</v>
      </c>
      <c r="F238" s="38"/>
      <c r="G238" s="61">
        <f>multiply(D239, E239)</f>
      </c>
      <c r="H238" s="38"/>
      <c r="I238" s="38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 t="s">
        <v>2888</v>
      </c>
      <c r="C239" s="37" t="s">
        <v>2865</v>
      </c>
      <c r="D239" s="14">
        <v>2</v>
      </c>
      <c r="E239" s="21">
        <v>2.79</v>
      </c>
      <c r="F239" s="38"/>
      <c r="G239" s="61">
        <f>multiply(D240, E240)</f>
      </c>
      <c r="H239" s="38"/>
      <c r="I239" s="38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 t="s">
        <v>2889</v>
      </c>
      <c r="C240" s="37" t="s">
        <v>2865</v>
      </c>
      <c r="D240" s="14">
        <v>4</v>
      </c>
      <c r="E240" s="21">
        <v>4.49</v>
      </c>
      <c r="F240" s="38"/>
      <c r="G240" s="61">
        <f>multiply(D241, E241)</f>
      </c>
      <c r="H240" s="38"/>
      <c r="I240" s="38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 t="s">
        <v>2890</v>
      </c>
      <c r="C241" s="37" t="s">
        <v>2865</v>
      </c>
      <c r="D241" s="14">
        <v>1</v>
      </c>
      <c r="E241" s="21">
        <v>4.49</v>
      </c>
      <c r="F241" s="38"/>
      <c r="G241" s="61">
        <f>multiply(D242, E242)</f>
      </c>
      <c r="H241" s="38"/>
      <c r="I241" s="38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 t="s">
        <v>2891</v>
      </c>
      <c r="C242" s="37" t="s">
        <v>2865</v>
      </c>
      <c r="D242" s="14">
        <v>3</v>
      </c>
      <c r="E242" s="21">
        <v>4.49</v>
      </c>
      <c r="F242" s="38"/>
      <c r="G242" s="61">
        <f>multiply(D243, E243)</f>
      </c>
      <c r="H242" s="38"/>
      <c r="I242" s="38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 t="s">
        <v>2892</v>
      </c>
      <c r="C243" s="37" t="s">
        <v>2865</v>
      </c>
      <c r="D243" s="14">
        <v>1</v>
      </c>
      <c r="E243" s="21">
        <v>3.99</v>
      </c>
      <c r="F243" s="38"/>
      <c r="G243" s="61">
        <f>multiply(D244, E244)</f>
      </c>
      <c r="H243" s="38"/>
      <c r="I243" s="38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 t="s">
        <v>2893</v>
      </c>
      <c r="C244" s="37" t="s">
        <v>2865</v>
      </c>
      <c r="D244" s="14">
        <v>1</v>
      </c>
      <c r="E244" s="21">
        <v>4.49</v>
      </c>
      <c r="F244" s="38"/>
      <c r="G244" s="61">
        <f>multiply(D245, E245)</f>
      </c>
      <c r="H244" s="38"/>
      <c r="I244" s="38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 t="s">
        <v>2894</v>
      </c>
      <c r="C245" s="37" t="s">
        <v>2865</v>
      </c>
      <c r="D245" s="14">
        <v>2</v>
      </c>
      <c r="E245" s="21">
        <v>3.99</v>
      </c>
      <c r="F245" s="38"/>
      <c r="G245" s="61">
        <f>multiply(D246, E246)</f>
      </c>
      <c r="H245" s="38"/>
      <c r="I245" s="38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 t="s">
        <v>2895</v>
      </c>
      <c r="C246" s="37" t="s">
        <v>2865</v>
      </c>
      <c r="D246" s="14">
        <v>13</v>
      </c>
      <c r="E246" s="21">
        <v>3.99</v>
      </c>
      <c r="F246" s="38"/>
      <c r="G246" s="61">
        <f>multiply(D247, E247)</f>
      </c>
      <c r="H246" s="38"/>
      <c r="I246" s="38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 t="s">
        <v>2896</v>
      </c>
      <c r="C247" s="37" t="s">
        <v>2865</v>
      </c>
      <c r="D247" s="14">
        <v>3</v>
      </c>
      <c r="E247" s="21">
        <v>5.99</v>
      </c>
      <c r="F247" s="38"/>
      <c r="G247" s="61">
        <f>multiply(D248, E248)</f>
      </c>
      <c r="H247" s="38"/>
      <c r="I247" s="38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 t="s">
        <v>2897</v>
      </c>
      <c r="C248" s="37" t="s">
        <v>2865</v>
      </c>
      <c r="D248" s="14">
        <v>2</v>
      </c>
      <c r="E248" s="21">
        <v>5.99</v>
      </c>
      <c r="F248" s="38"/>
      <c r="G248" s="61">
        <f>multiply(D249, E249)</f>
      </c>
      <c r="H248" s="38"/>
      <c r="I248" s="38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 t="s">
        <v>2898</v>
      </c>
      <c r="C249" s="37" t="s">
        <v>2865</v>
      </c>
      <c r="D249" s="14">
        <v>3</v>
      </c>
      <c r="E249" s="21">
        <v>12.99</v>
      </c>
      <c r="F249" s="38"/>
      <c r="G249" s="61">
        <f>multiply(D250, E250)</f>
      </c>
      <c r="H249" s="21">
        <f>sum(F215:G249)</f>
      </c>
      <c r="I249" s="14">
        <f>sum(D216, D219:D249)</f>
      </c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>
        <v>43868</v>
      </c>
      <c r="B250" s="37" t="s">
        <v>2899</v>
      </c>
      <c r="C250" s="37" t="s">
        <v>2359</v>
      </c>
      <c r="D250" s="14">
        <v>4</v>
      </c>
      <c r="E250" s="21">
        <v>4.49</v>
      </c>
      <c r="F250" s="21">
        <f>multiply(D251, E251)</f>
      </c>
      <c r="G250" s="66"/>
      <c r="H250" s="38"/>
      <c r="I250" s="38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 t="s">
        <v>2900</v>
      </c>
      <c r="C251" s="37" t="s">
        <v>2359</v>
      </c>
      <c r="D251" s="14">
        <v>3</v>
      </c>
      <c r="E251" s="21">
        <v>6.99</v>
      </c>
      <c r="F251" s="21">
        <f>multiply(D252, E252)</f>
      </c>
      <c r="G251" s="66"/>
      <c r="H251" s="38"/>
      <c r="I251" s="38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 t="s">
        <v>2901</v>
      </c>
      <c r="C252" s="37" t="s">
        <v>2359</v>
      </c>
      <c r="D252" s="14">
        <v>2</v>
      </c>
      <c r="E252" s="21">
        <v>3.99</v>
      </c>
      <c r="F252" s="21">
        <f>multiply(D253, E253)</f>
      </c>
      <c r="G252" s="66"/>
      <c r="H252" s="38"/>
      <c r="I252" s="38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 t="s">
        <v>2902</v>
      </c>
      <c r="C253" s="37" t="s">
        <v>2359</v>
      </c>
      <c r="D253" s="14">
        <v>1</v>
      </c>
      <c r="E253" s="21">
        <v>4.49</v>
      </c>
      <c r="F253" s="21">
        <f>multiply(D254, E254)</f>
      </c>
      <c r="G253" s="66"/>
      <c r="H253" s="38"/>
      <c r="I253" s="38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 t="s">
        <v>2903</v>
      </c>
      <c r="C254" s="37" t="s">
        <v>2359</v>
      </c>
      <c r="D254" s="14">
        <v>4</v>
      </c>
      <c r="E254" s="21">
        <v>6.99</v>
      </c>
      <c r="F254" s="21">
        <f>multiply(D255, E255)</f>
      </c>
      <c r="G254" s="66"/>
      <c r="H254" s="38"/>
      <c r="I254" s="38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 t="s">
        <v>2904</v>
      </c>
      <c r="C255" s="37" t="s">
        <v>2359</v>
      </c>
      <c r="D255" s="14">
        <v>4</v>
      </c>
      <c r="E255" s="21">
        <v>3.99</v>
      </c>
      <c r="F255" s="21">
        <f>multiply(D256, E256)</f>
      </c>
      <c r="G255" s="66"/>
      <c r="H255" s="38"/>
      <c r="I255" s="38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 t="s">
        <v>2905</v>
      </c>
      <c r="C256" s="37" t="s">
        <v>2359</v>
      </c>
      <c r="D256" s="14">
        <v>1</v>
      </c>
      <c r="E256" s="21">
        <v>3.99</v>
      </c>
      <c r="F256" s="21">
        <f>multiply(D257, E257)</f>
      </c>
      <c r="G256" s="66"/>
      <c r="H256" s="38"/>
      <c r="I256" s="38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 t="s">
        <v>2906</v>
      </c>
      <c r="C257" s="37" t="s">
        <v>2359</v>
      </c>
      <c r="D257" s="14">
        <v>1</v>
      </c>
      <c r="E257" s="21">
        <v>4.49</v>
      </c>
      <c r="F257" s="21">
        <f>multiply(D258, E258)</f>
      </c>
      <c r="G257" s="66"/>
      <c r="H257" s="38"/>
      <c r="I257" s="38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 t="s">
        <v>2907</v>
      </c>
      <c r="C258" s="37" t="s">
        <v>2359</v>
      </c>
      <c r="D258" s="14">
        <v>1</v>
      </c>
      <c r="E258" s="21">
        <v>15.99</v>
      </c>
      <c r="F258" s="21">
        <f>multiply(D259, E259)</f>
      </c>
      <c r="G258" s="66"/>
      <c r="H258" s="38"/>
      <c r="I258" s="38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 t="s">
        <v>2908</v>
      </c>
      <c r="C259" s="37" t="s">
        <v>2359</v>
      </c>
      <c r="D259" s="14">
        <v>3</v>
      </c>
      <c r="E259" s="21">
        <v>4.99</v>
      </c>
      <c r="F259" s="21">
        <f>multiply(D260, E260)</f>
      </c>
      <c r="G259" s="66"/>
      <c r="H259" s="38"/>
      <c r="I259" s="38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 t="s">
        <v>2909</v>
      </c>
      <c r="C260" s="37" t="s">
        <v>2359</v>
      </c>
      <c r="D260" s="14">
        <v>10</v>
      </c>
      <c r="E260" s="21">
        <v>3.99</v>
      </c>
      <c r="F260" s="21">
        <f>multiply(D261, E261)</f>
      </c>
      <c r="G260" s="66"/>
      <c r="H260" s="38"/>
      <c r="I260" s="38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 t="s">
        <v>2910</v>
      </c>
      <c r="C261" s="37" t="s">
        <v>2359</v>
      </c>
      <c r="D261" s="14">
        <v>3</v>
      </c>
      <c r="E261" s="21">
        <v>4.49</v>
      </c>
      <c r="F261" s="21">
        <f>multiply(D262, E262)</f>
      </c>
      <c r="G261" s="66"/>
      <c r="H261" s="38"/>
      <c r="I261" s="38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 t="s">
        <v>2911</v>
      </c>
      <c r="C262" s="37" t="s">
        <v>2359</v>
      </c>
      <c r="D262" s="14">
        <v>1</v>
      </c>
      <c r="E262" s="21">
        <v>4.49</v>
      </c>
      <c r="F262" s="21">
        <f>multiply(D263, E263)</f>
      </c>
      <c r="G262" s="66"/>
      <c r="H262" s="38"/>
      <c r="I262" s="38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 t="s">
        <v>2912</v>
      </c>
      <c r="C263" s="37" t="s">
        <v>2359</v>
      </c>
      <c r="D263" s="14">
        <v>2</v>
      </c>
      <c r="E263" s="21">
        <v>4.99</v>
      </c>
      <c r="F263" s="21">
        <f>multiply(D264, E264)</f>
      </c>
      <c r="G263" s="66"/>
      <c r="H263" s="38"/>
      <c r="I263" s="38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 t="s">
        <v>2913</v>
      </c>
      <c r="C264" s="37" t="s">
        <v>2359</v>
      </c>
      <c r="D264" s="14">
        <v>1</v>
      </c>
      <c r="E264" s="21">
        <v>4.99</v>
      </c>
      <c r="F264" s="21">
        <f>multiply(D265, E265)</f>
      </c>
      <c r="G264" s="66"/>
      <c r="H264" s="38"/>
      <c r="I264" s="38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 t="s">
        <v>2914</v>
      </c>
      <c r="C265" s="37" t="s">
        <v>2359</v>
      </c>
      <c r="D265" s="14">
        <v>2</v>
      </c>
      <c r="E265" s="21">
        <v>3.99</v>
      </c>
      <c r="F265" s="21">
        <f>multiply(D266, E266)</f>
      </c>
      <c r="G265" s="66"/>
      <c r="H265" s="38"/>
      <c r="I265" s="38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 t="s">
        <v>2915</v>
      </c>
      <c r="C266" s="37" t="s">
        <v>2359</v>
      </c>
      <c r="D266" s="14">
        <v>2</v>
      </c>
      <c r="E266" s="21">
        <v>4.49</v>
      </c>
      <c r="F266" s="21">
        <f>multiply(D267, E267)</f>
      </c>
      <c r="G266" s="66"/>
      <c r="H266" s="38"/>
      <c r="I266" s="38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 t="s">
        <v>2916</v>
      </c>
      <c r="C267" s="37" t="s">
        <v>2359</v>
      </c>
      <c r="D267" s="14">
        <v>1</v>
      </c>
      <c r="E267" s="38"/>
      <c r="F267" s="14">
        <f>multiply(D268, E268)</f>
      </c>
      <c r="G267" s="66"/>
      <c r="H267" s="38"/>
      <c r="I267" s="38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 t="s">
        <v>2917</v>
      </c>
      <c r="C268" s="37" t="s">
        <v>2359</v>
      </c>
      <c r="D268" s="14">
        <v>2</v>
      </c>
      <c r="E268" s="21">
        <v>4.99</v>
      </c>
      <c r="F268" s="21">
        <f>multiply(D269, E269)</f>
      </c>
      <c r="G268" s="66"/>
      <c r="H268" s="38"/>
      <c r="I268" s="38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 t="s">
        <v>2918</v>
      </c>
      <c r="C269" s="37" t="s">
        <v>2919</v>
      </c>
      <c r="D269" s="14">
        <v>20</v>
      </c>
      <c r="E269" s="21">
        <v>2.29</v>
      </c>
      <c r="F269" s="21">
        <f>multiply(D270, E270)</f>
      </c>
      <c r="G269" s="66"/>
      <c r="H269" s="38"/>
      <c r="I269" s="38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 t="s">
        <v>2920</v>
      </c>
      <c r="C270" s="37" t="s">
        <v>347</v>
      </c>
      <c r="D270" s="14">
        <v>1</v>
      </c>
      <c r="E270" s="21">
        <v>3.99</v>
      </c>
      <c r="F270" s="21">
        <f>multiply(D271, E271)</f>
      </c>
      <c r="G270" s="66"/>
      <c r="H270" s="38"/>
      <c r="I270" s="38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 t="s">
        <v>2921</v>
      </c>
      <c r="C271" s="37" t="s">
        <v>2865</v>
      </c>
      <c r="D271" s="14">
        <v>11</v>
      </c>
      <c r="E271" s="21">
        <v>4.49</v>
      </c>
      <c r="F271" s="38"/>
      <c r="G271" s="21">
        <f>multiply(D272, E272)</f>
      </c>
      <c r="H271" s="38"/>
      <c r="I271" s="38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 t="s">
        <v>2870</v>
      </c>
      <c r="C272" s="37" t="s">
        <v>2865</v>
      </c>
      <c r="D272" s="14">
        <v>10</v>
      </c>
      <c r="E272" s="21">
        <v>3.99</v>
      </c>
      <c r="F272" s="38"/>
      <c r="G272" s="21">
        <f>multiply(D273, E273)</f>
      </c>
      <c r="H272" s="38"/>
      <c r="I272" s="38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 t="s">
        <v>2922</v>
      </c>
      <c r="C273" s="37" t="s">
        <v>2865</v>
      </c>
      <c r="D273" s="14">
        <v>5</v>
      </c>
      <c r="E273" s="21">
        <v>4.99</v>
      </c>
      <c r="F273" s="38"/>
      <c r="G273" s="21">
        <f>multiply(D274, E274)</f>
      </c>
      <c r="H273" s="38"/>
      <c r="I273" s="38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 t="s">
        <v>2923</v>
      </c>
      <c r="C274" s="37" t="s">
        <v>2865</v>
      </c>
      <c r="D274" s="14">
        <v>3</v>
      </c>
      <c r="E274" s="21">
        <v>4.49</v>
      </c>
      <c r="F274" s="38"/>
      <c r="G274" s="21">
        <f>multiply(D275, E275)</f>
      </c>
      <c r="H274" s="21">
        <f>sum(F250:G274)</f>
      </c>
      <c r="I274" s="38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>
        <v>43872</v>
      </c>
      <c r="B275" s="37" t="s">
        <v>2924</v>
      </c>
      <c r="C275" s="37" t="s">
        <v>2925</v>
      </c>
      <c r="D275" s="14">
        <v>1</v>
      </c>
      <c r="E275" s="21">
        <v>3.79</v>
      </c>
      <c r="F275" s="21">
        <f>multiply(D276, E276)</f>
      </c>
      <c r="G275" s="66"/>
      <c r="H275" s="38"/>
      <c r="I275" s="38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 t="s">
        <v>2926</v>
      </c>
      <c r="C276" s="37" t="s">
        <v>2927</v>
      </c>
      <c r="D276" s="14">
        <v>1</v>
      </c>
      <c r="E276" s="21">
        <v>22.99</v>
      </c>
      <c r="F276" s="21">
        <f>multiply(D277, E277)</f>
      </c>
      <c r="G276" s="66"/>
      <c r="H276" s="38"/>
      <c r="I276" s="38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 t="s">
        <v>2928</v>
      </c>
      <c r="C277" s="37" t="s">
        <v>404</v>
      </c>
      <c r="D277" s="14">
        <v>2</v>
      </c>
      <c r="E277" s="21">
        <v>3.99</v>
      </c>
      <c r="F277" s="21">
        <f>multiply(D278, E278)</f>
      </c>
      <c r="G277" s="66"/>
      <c r="H277" s="38"/>
      <c r="I277" s="38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 t="s">
        <v>2929</v>
      </c>
      <c r="C278" s="37" t="s">
        <v>2930</v>
      </c>
      <c r="D278" s="14">
        <v>2</v>
      </c>
      <c r="E278" s="21">
        <v>0.99</v>
      </c>
      <c r="F278" s="21">
        <f>multiply(D279, E279)</f>
      </c>
      <c r="G278" s="66"/>
      <c r="H278" s="38"/>
      <c r="I278" s="38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 t="s">
        <v>2931</v>
      </c>
      <c r="C279" s="37" t="s">
        <v>404</v>
      </c>
      <c r="D279" s="14">
        <v>1</v>
      </c>
      <c r="E279" s="21">
        <v>3.49</v>
      </c>
      <c r="F279" s="21">
        <f>multiply(D280, E280)</f>
      </c>
      <c r="G279" s="66"/>
      <c r="H279" s="38"/>
      <c r="I279" s="38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 t="s">
        <v>2932</v>
      </c>
      <c r="C280" s="37" t="s">
        <v>404</v>
      </c>
      <c r="D280" s="14">
        <v>3</v>
      </c>
      <c r="E280" s="21"/>
      <c r="F280" s="21">
        <f>multiply(D281, E281)</f>
      </c>
      <c r="G280" s="66"/>
      <c r="H280" s="38"/>
      <c r="I280" s="38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 t="s">
        <v>2933</v>
      </c>
      <c r="C281" s="37" t="s">
        <v>404</v>
      </c>
      <c r="D281" s="14">
        <v>1</v>
      </c>
      <c r="E281" s="21">
        <v>3.29</v>
      </c>
      <c r="F281" s="21">
        <f>multiply(D282, E282)</f>
      </c>
      <c r="G281" s="66"/>
      <c r="H281" s="38"/>
      <c r="I281" s="38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 t="s">
        <v>2934</v>
      </c>
      <c r="C282" s="37" t="s">
        <v>404</v>
      </c>
      <c r="D282" s="14">
        <v>1</v>
      </c>
      <c r="E282" s="21">
        <v>14.99</v>
      </c>
      <c r="F282" s="21">
        <f>multiply(D283, E283)</f>
      </c>
      <c r="G282" s="66"/>
      <c r="H282" s="38"/>
      <c r="I282" s="38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 t="s">
        <v>2935</v>
      </c>
      <c r="C283" s="37"/>
      <c r="D283" s="14">
        <v>1</v>
      </c>
      <c r="E283" s="21">
        <v>15.99</v>
      </c>
      <c r="F283" s="21">
        <f>multiply(D284, E284)</f>
      </c>
      <c r="G283" s="66"/>
      <c r="H283" s="38"/>
      <c r="I283" s="38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 t="s">
        <v>2936</v>
      </c>
      <c r="C284" s="37"/>
      <c r="D284" s="14">
        <v>1</v>
      </c>
      <c r="E284" s="21">
        <v>2.49</v>
      </c>
      <c r="F284" s="21">
        <f>multiply(D285, E285)</f>
      </c>
      <c r="G284" s="66"/>
      <c r="H284" s="38"/>
      <c r="I284" s="38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 t="s">
        <v>2937</v>
      </c>
      <c r="C285" s="37"/>
      <c r="D285" s="14">
        <v>1</v>
      </c>
      <c r="E285" s="38"/>
      <c r="F285" s="14">
        <f>multiply(D286, E286)</f>
      </c>
      <c r="G285" s="66"/>
      <c r="H285" s="38"/>
      <c r="I285" s="38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 t="s">
        <v>2938</v>
      </c>
      <c r="C286" s="37" t="s">
        <v>2927</v>
      </c>
      <c r="D286" s="14">
        <v>1</v>
      </c>
      <c r="E286" s="21">
        <v>5.49</v>
      </c>
      <c r="F286" s="21">
        <f>multiply(D287, E287)</f>
      </c>
      <c r="G286" s="66"/>
      <c r="H286" s="38"/>
      <c r="I286" s="38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 t="s">
        <v>2939</v>
      </c>
      <c r="C287" s="37" t="s">
        <v>404</v>
      </c>
      <c r="D287" s="14">
        <v>1</v>
      </c>
      <c r="E287" s="21">
        <v>11.99</v>
      </c>
      <c r="F287" s="21">
        <f>multiply(D288, E288)</f>
      </c>
      <c r="G287" s="66"/>
      <c r="H287" s="38"/>
      <c r="I287" s="38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 t="s">
        <v>2940</v>
      </c>
      <c r="C288" s="37" t="s">
        <v>404</v>
      </c>
      <c r="D288" s="14">
        <v>1</v>
      </c>
      <c r="E288" s="38"/>
      <c r="F288" s="14">
        <f>multiply(D289, E289)</f>
      </c>
      <c r="G288" s="66"/>
      <c r="H288" s="38"/>
      <c r="I288" s="38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 t="s">
        <v>2941</v>
      </c>
      <c r="C289" s="37" t="s">
        <v>2942</v>
      </c>
      <c r="D289" s="14">
        <v>1</v>
      </c>
      <c r="E289" s="21">
        <v>5.29</v>
      </c>
      <c r="F289" s="21">
        <f>multiply(D290, E290)</f>
      </c>
      <c r="G289" s="66"/>
      <c r="H289" s="38"/>
      <c r="I289" s="38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 t="s">
        <v>2943</v>
      </c>
      <c r="C290" s="37" t="s">
        <v>404</v>
      </c>
      <c r="D290" s="14">
        <v>1</v>
      </c>
      <c r="E290" s="21">
        <v>9.99</v>
      </c>
      <c r="F290" s="21">
        <f>multiply(D291, E291)</f>
      </c>
      <c r="G290" s="66"/>
      <c r="H290" s="38"/>
      <c r="I290" s="38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 t="s">
        <v>2944</v>
      </c>
      <c r="C291" s="37" t="s">
        <v>2945</v>
      </c>
      <c r="D291" s="14">
        <v>1</v>
      </c>
      <c r="E291" s="38"/>
      <c r="F291" s="14">
        <f>multiply(D292, E292)</f>
      </c>
      <c r="G291" s="66"/>
      <c r="H291" s="38"/>
      <c r="I291" s="38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 t="s">
        <v>2946</v>
      </c>
      <c r="C292" s="37" t="s">
        <v>2947</v>
      </c>
      <c r="D292" s="14">
        <v>1</v>
      </c>
      <c r="E292" s="38"/>
      <c r="F292" s="14">
        <f>multiply(D293, E293)</f>
      </c>
      <c r="G292" s="66"/>
      <c r="H292" s="38"/>
      <c r="I292" s="38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 t="s">
        <v>2948</v>
      </c>
      <c r="C293" s="37" t="s">
        <v>2947</v>
      </c>
      <c r="D293" s="14">
        <v>1</v>
      </c>
      <c r="E293" s="38"/>
      <c r="F293" s="14">
        <f>multiply(D294, E294)</f>
      </c>
      <c r="G293" s="66"/>
      <c r="H293" s="38"/>
      <c r="I293" s="38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 t="s">
        <v>2949</v>
      </c>
      <c r="C294" s="37" t="s">
        <v>2947</v>
      </c>
      <c r="D294" s="14">
        <v>1</v>
      </c>
      <c r="E294" s="21">
        <v>6.99</v>
      </c>
      <c r="F294" s="21">
        <f>multiply(D295, E295)</f>
      </c>
      <c r="G294" s="66"/>
      <c r="H294" s="38"/>
      <c r="I294" s="38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109" t="s">
        <v>2950</v>
      </c>
      <c r="C295" s="37" t="s">
        <v>404</v>
      </c>
      <c r="D295" s="14">
        <v>1</v>
      </c>
      <c r="E295" s="21">
        <v>30.99</v>
      </c>
      <c r="F295" s="21">
        <f>multiply(D296, E296)</f>
      </c>
      <c r="G295" s="66"/>
      <c r="H295" s="38"/>
      <c r="I295" s="38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 t="s">
        <v>2951</v>
      </c>
      <c r="C296" s="37" t="s">
        <v>2952</v>
      </c>
      <c r="D296" s="14">
        <v>4</v>
      </c>
      <c r="E296" s="21">
        <v>1.99</v>
      </c>
      <c r="F296" s="21">
        <f>multiply(D297, E297)</f>
      </c>
      <c r="G296" s="66"/>
      <c r="H296" s="38"/>
      <c r="I296" s="38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 t="s">
        <v>2953</v>
      </c>
      <c r="C297" s="37" t="s">
        <v>404</v>
      </c>
      <c r="D297" s="14">
        <v>1</v>
      </c>
      <c r="E297" s="21">
        <v>5.99</v>
      </c>
      <c r="F297" s="21">
        <f>multiply(D298, E298)</f>
      </c>
      <c r="G297" s="66"/>
      <c r="H297" s="38"/>
      <c r="I297" s="38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 t="s">
        <v>2954</v>
      </c>
      <c r="C298" s="37" t="s">
        <v>404</v>
      </c>
      <c r="D298" s="14">
        <v>1</v>
      </c>
      <c r="E298" s="21">
        <v>3.99</v>
      </c>
      <c r="F298" s="21">
        <f>multiply(D299, E299)</f>
      </c>
      <c r="G298" s="66"/>
      <c r="H298" s="38"/>
      <c r="I298" s="38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 t="s">
        <v>2955</v>
      </c>
      <c r="C299" s="37" t="s">
        <v>404</v>
      </c>
      <c r="D299" s="14">
        <v>1</v>
      </c>
      <c r="E299" s="21">
        <v>5.99</v>
      </c>
      <c r="F299" s="21">
        <f>multiply(D300, E300)</f>
      </c>
      <c r="G299" s="66"/>
      <c r="H299" s="38"/>
      <c r="I299" s="38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110" t="s">
        <v>2956</v>
      </c>
      <c r="C300" s="37" t="s">
        <v>404</v>
      </c>
      <c r="D300" s="14">
        <v>1</v>
      </c>
      <c r="E300" s="21"/>
      <c r="F300" s="38"/>
      <c r="G300" s="66"/>
      <c r="H300" s="38"/>
      <c r="I300" s="38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 t="s">
        <v>2957</v>
      </c>
      <c r="C301" s="37" t="s">
        <v>404</v>
      </c>
      <c r="D301" s="14">
        <v>1</v>
      </c>
      <c r="E301" s="21">
        <v>19.99</v>
      </c>
      <c r="F301" s="21">
        <f>multiply(D302, E302)</f>
      </c>
      <c r="G301" s="66"/>
      <c r="H301" s="38"/>
      <c r="I301" s="38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111" t="s">
        <v>2958</v>
      </c>
      <c r="C302" s="37" t="s">
        <v>404</v>
      </c>
      <c r="D302" s="14">
        <v>1</v>
      </c>
      <c r="E302" s="21">
        <v>14.99</v>
      </c>
      <c r="F302" s="21">
        <f>multiply(D303, E303)</f>
      </c>
      <c r="G302" s="66"/>
      <c r="H302" s="38"/>
      <c r="I302" s="38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 t="s">
        <v>2959</v>
      </c>
      <c r="C303" s="37" t="s">
        <v>691</v>
      </c>
      <c r="D303" s="14">
        <v>1</v>
      </c>
      <c r="E303" s="21">
        <v>7.49</v>
      </c>
      <c r="F303" s="21">
        <f>multiply(D304, E304)</f>
      </c>
      <c r="G303" s="66"/>
      <c r="H303" s="38"/>
      <c r="I303" s="38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 t="s">
        <v>2960</v>
      </c>
      <c r="C304" s="37" t="s">
        <v>404</v>
      </c>
      <c r="D304" s="14">
        <v>1</v>
      </c>
      <c r="E304" s="21">
        <v>21.99</v>
      </c>
      <c r="F304" s="21">
        <f>multiply(D305, E305)</f>
      </c>
      <c r="G304" s="66"/>
      <c r="H304" s="38"/>
      <c r="I304" s="38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 t="s">
        <v>2961</v>
      </c>
      <c r="C305" s="37" t="s">
        <v>404</v>
      </c>
      <c r="D305" s="14">
        <v>2</v>
      </c>
      <c r="E305" s="21">
        <v>2.99</v>
      </c>
      <c r="F305" s="21">
        <f>multiply(D306, E306)</f>
      </c>
      <c r="G305" s="66"/>
      <c r="H305" s="38"/>
      <c r="I305" s="38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 t="s">
        <v>2962</v>
      </c>
      <c r="C306" s="37" t="s">
        <v>404</v>
      </c>
      <c r="D306" s="14">
        <v>1</v>
      </c>
      <c r="E306" s="21">
        <v>7.99</v>
      </c>
      <c r="F306" s="21">
        <f>multiply(D307, E307)</f>
      </c>
      <c r="G306" s="66"/>
      <c r="H306" s="38"/>
      <c r="I306" s="38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 t="s">
        <v>2963</v>
      </c>
      <c r="C307" s="37" t="s">
        <v>404</v>
      </c>
      <c r="D307" s="14">
        <v>1</v>
      </c>
      <c r="E307" s="21">
        <v>10.99</v>
      </c>
      <c r="F307" s="21">
        <f>multiply(D308, E308)</f>
      </c>
      <c r="G307" s="66"/>
      <c r="H307" s="38"/>
      <c r="I307" s="38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 t="s">
        <v>2964</v>
      </c>
      <c r="C308" s="37" t="s">
        <v>404</v>
      </c>
      <c r="D308" s="14">
        <v>1</v>
      </c>
      <c r="E308" s="38"/>
      <c r="F308" s="14">
        <f>multiply(D309, E309)</f>
      </c>
      <c r="G308" s="66"/>
      <c r="H308" s="38"/>
      <c r="I308" s="38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 t="s">
        <v>2965</v>
      </c>
      <c r="C309" s="37" t="s">
        <v>404</v>
      </c>
      <c r="D309" s="14">
        <v>1</v>
      </c>
      <c r="E309" s="38"/>
      <c r="F309" s="14">
        <f>multiply(D310, E310)</f>
      </c>
      <c r="G309" s="66"/>
      <c r="H309" s="38"/>
      <c r="I309" s="38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 t="s">
        <v>2966</v>
      </c>
      <c r="C310" s="37" t="s">
        <v>404</v>
      </c>
      <c r="D310" s="14">
        <v>1</v>
      </c>
      <c r="E310" s="21">
        <v>2.99</v>
      </c>
      <c r="F310" s="21">
        <f>multiply(D311, E311)</f>
      </c>
      <c r="G310" s="66"/>
      <c r="H310" s="38"/>
      <c r="I310" s="38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 t="s">
        <v>2967</v>
      </c>
      <c r="C311" s="37" t="s">
        <v>404</v>
      </c>
      <c r="D311" s="14">
        <v>1</v>
      </c>
      <c r="E311" s="21">
        <v>3.99</v>
      </c>
      <c r="F311" s="21">
        <f>multiply(D312, E312)</f>
      </c>
      <c r="G311" s="66"/>
      <c r="H311" s="38"/>
      <c r="I311" s="38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 t="s">
        <v>2968</v>
      </c>
      <c r="C312" s="37" t="s">
        <v>2927</v>
      </c>
      <c r="D312" s="14">
        <v>1</v>
      </c>
      <c r="E312" s="21">
        <v>4.49</v>
      </c>
      <c r="F312" s="21">
        <f>multiply(D313, E313)</f>
      </c>
      <c r="G312" s="66"/>
      <c r="H312" s="38"/>
      <c r="I312" s="38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 t="s">
        <v>2969</v>
      </c>
      <c r="C313" s="37" t="s">
        <v>404</v>
      </c>
      <c r="D313" s="14">
        <v>2</v>
      </c>
      <c r="E313" s="38"/>
      <c r="F313" s="14">
        <f>multiply(D314, E314)</f>
      </c>
      <c r="G313" s="66"/>
      <c r="H313" s="38"/>
      <c r="I313" s="38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 t="s">
        <v>2970</v>
      </c>
      <c r="C314" s="37" t="s">
        <v>404</v>
      </c>
      <c r="D314" s="14">
        <v>1</v>
      </c>
      <c r="E314" s="38"/>
      <c r="F314" s="14">
        <f>multiply(D315, E315)</f>
      </c>
      <c r="G314" s="66"/>
      <c r="H314" s="38"/>
      <c r="I314" s="38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 t="s">
        <v>2971</v>
      </c>
      <c r="C315" s="37" t="s">
        <v>404</v>
      </c>
      <c r="D315" s="14">
        <v>1</v>
      </c>
      <c r="E315" s="38"/>
      <c r="F315" s="14">
        <f>multiply(D316, E316)</f>
      </c>
      <c r="G315" s="66"/>
      <c r="H315" s="38"/>
      <c r="I315" s="38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 t="s">
        <v>2972</v>
      </c>
      <c r="C316" s="37" t="s">
        <v>404</v>
      </c>
      <c r="D316" s="14">
        <v>1</v>
      </c>
      <c r="E316" s="21">
        <v>9.29</v>
      </c>
      <c r="F316" s="21">
        <f>multiply(D317, E317)</f>
      </c>
      <c r="G316" s="66"/>
      <c r="H316" s="38"/>
      <c r="I316" s="38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109" t="s">
        <v>2973</v>
      </c>
      <c r="C317" s="37" t="s">
        <v>404</v>
      </c>
      <c r="D317" s="14">
        <v>6</v>
      </c>
      <c r="E317" s="38"/>
      <c r="F317" s="14">
        <f>multiply(D318, E318)</f>
      </c>
      <c r="G317" s="66"/>
      <c r="H317" s="38"/>
      <c r="I317" s="38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 t="s">
        <v>2974</v>
      </c>
      <c r="C318" s="37" t="s">
        <v>1105</v>
      </c>
      <c r="D318" s="14">
        <v>1</v>
      </c>
      <c r="E318" s="21">
        <v>12.99</v>
      </c>
      <c r="F318" s="21">
        <f>multiply(D319, E319)</f>
      </c>
      <c r="G318" s="66"/>
      <c r="H318" s="38"/>
      <c r="I318" s="38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 t="s">
        <v>2975</v>
      </c>
      <c r="C319" s="37" t="s">
        <v>404</v>
      </c>
      <c r="D319" s="14">
        <v>6</v>
      </c>
      <c r="E319" s="21">
        <v>13.99</v>
      </c>
      <c r="F319" s="38"/>
      <c r="G319" s="61">
        <f>multiply(D320, E320)</f>
      </c>
      <c r="H319" s="38"/>
      <c r="I319" s="38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 t="s">
        <v>2816</v>
      </c>
      <c r="C320" s="37" t="s">
        <v>2976</v>
      </c>
      <c r="D320" s="14">
        <v>7</v>
      </c>
      <c r="E320" s="21">
        <v>8.99</v>
      </c>
      <c r="F320" s="38"/>
      <c r="G320" s="61">
        <f>multiply(D321, E321)</f>
      </c>
      <c r="H320" s="38"/>
      <c r="I320" s="38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 t="s">
        <v>2977</v>
      </c>
      <c r="C321" s="37" t="s">
        <v>404</v>
      </c>
      <c r="D321" s="14">
        <v>3</v>
      </c>
      <c r="E321" s="21">
        <v>14.99</v>
      </c>
      <c r="F321" s="38"/>
      <c r="G321" s="61">
        <f>multiply(D322, E322)</f>
      </c>
      <c r="H321" s="38"/>
      <c r="I321" s="38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 t="s">
        <v>2978</v>
      </c>
      <c r="C322" s="37" t="s">
        <v>2979</v>
      </c>
      <c r="D322" s="14">
        <v>4</v>
      </c>
      <c r="E322" s="38"/>
      <c r="F322" s="38"/>
      <c r="G322" s="40">
        <f>multiply(D323, E323)</f>
      </c>
      <c r="H322" s="38"/>
      <c r="I322" s="38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 t="s">
        <v>2980</v>
      </c>
      <c r="C323" s="37" t="s">
        <v>404</v>
      </c>
      <c r="D323" s="14">
        <v>8</v>
      </c>
      <c r="E323" s="38"/>
      <c r="F323" s="38"/>
      <c r="G323" s="40">
        <f>multiply(D324, E324)</f>
      </c>
      <c r="H323" s="38"/>
      <c r="I323" s="38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 t="s">
        <v>2981</v>
      </c>
      <c r="C324" s="37" t="s">
        <v>2982</v>
      </c>
      <c r="D324" s="14">
        <v>5</v>
      </c>
      <c r="E324" s="21">
        <v>4.49</v>
      </c>
      <c r="F324" s="38"/>
      <c r="G324" s="61">
        <f>multiply(D325, E325)</f>
      </c>
      <c r="H324" s="38"/>
      <c r="I324" s="38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 t="s">
        <v>2983</v>
      </c>
      <c r="C325" s="37" t="s">
        <v>2984</v>
      </c>
      <c r="D325" s="14">
        <v>3</v>
      </c>
      <c r="E325" s="21">
        <v>3.99</v>
      </c>
      <c r="F325" s="38"/>
      <c r="G325" s="61">
        <f>multiply(D326, E326)</f>
      </c>
      <c r="H325" s="21">
        <f>sum(F275:G325)</f>
      </c>
      <c r="I325" s="38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>
        <v>43874</v>
      </c>
      <c r="B326" s="37" t="s">
        <v>2985</v>
      </c>
      <c r="C326" s="37" t="s">
        <v>2986</v>
      </c>
      <c r="D326" s="14">
        <v>34</v>
      </c>
      <c r="E326" s="21">
        <v>4.49</v>
      </c>
      <c r="F326" s="21">
        <f>multiply(D327, E327)</f>
      </c>
      <c r="G326" s="66"/>
      <c r="H326" s="38"/>
      <c r="I326" s="38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 t="s">
        <v>2987</v>
      </c>
      <c r="C327" s="37" t="s">
        <v>2988</v>
      </c>
      <c r="D327" s="14">
        <v>9</v>
      </c>
      <c r="E327" s="21">
        <v>2.29</v>
      </c>
      <c r="F327" s="21">
        <f>multiply(D328, E328)</f>
      </c>
      <c r="G327" s="66"/>
      <c r="H327" s="38"/>
      <c r="I327" s="38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 t="s">
        <v>2989</v>
      </c>
      <c r="C328" s="37"/>
      <c r="D328" s="14">
        <v>1</v>
      </c>
      <c r="E328" s="21">
        <v>2.9</v>
      </c>
      <c r="F328" s="21">
        <f>multiply(D329, E329)</f>
      </c>
      <c r="G328" s="66"/>
      <c r="H328" s="38"/>
      <c r="I328" s="38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 t="s">
        <v>2990</v>
      </c>
      <c r="C329" s="37"/>
      <c r="D329" s="14">
        <v>1</v>
      </c>
      <c r="E329" s="21">
        <v>2.99</v>
      </c>
      <c r="F329" s="21">
        <f>multiply(D330, E330)</f>
      </c>
      <c r="G329" s="66"/>
      <c r="H329" s="38"/>
      <c r="I329" s="38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 t="s">
        <v>328</v>
      </c>
      <c r="C330" s="37"/>
      <c r="D330" s="14">
        <v>1</v>
      </c>
      <c r="E330" s="21">
        <v>37.81</v>
      </c>
      <c r="F330" s="21">
        <f>multiply(D331, E331)</f>
      </c>
      <c r="G330" s="66"/>
      <c r="H330" s="38"/>
      <c r="I330" s="38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 t="s">
        <v>2991</v>
      </c>
      <c r="C331" s="37"/>
      <c r="D331" s="14">
        <v>1</v>
      </c>
      <c r="E331" s="21">
        <v>3.99</v>
      </c>
      <c r="F331" s="21">
        <f>multiply(D332, E332)</f>
      </c>
      <c r="G331" s="66"/>
      <c r="H331" s="38"/>
      <c r="I331" s="38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 t="s">
        <v>2992</v>
      </c>
      <c r="C332" s="37"/>
      <c r="D332" s="14">
        <v>1</v>
      </c>
      <c r="E332" s="21">
        <v>4.49</v>
      </c>
      <c r="F332" s="21">
        <f>multiply(D333, E333)</f>
      </c>
      <c r="G332" s="66"/>
      <c r="H332" s="38"/>
      <c r="I332" s="38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 t="s">
        <v>2993</v>
      </c>
      <c r="C333" s="37"/>
      <c r="D333" s="14">
        <v>1</v>
      </c>
      <c r="E333" s="21">
        <v>2.59</v>
      </c>
      <c r="F333" s="21">
        <f>multiply(D334, E334)</f>
      </c>
      <c r="G333" s="66"/>
      <c r="H333" s="38"/>
      <c r="I333" s="38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 t="s">
        <v>2994</v>
      </c>
      <c r="C334" s="37" t="s">
        <v>404</v>
      </c>
      <c r="D334" s="14">
        <v>14</v>
      </c>
      <c r="E334" s="38"/>
      <c r="F334" s="38"/>
      <c r="G334" s="40">
        <f>multiply(D335, E335)</f>
      </c>
      <c r="H334" s="38"/>
      <c r="I334" s="38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 t="s">
        <v>2995</v>
      </c>
      <c r="C335" s="37"/>
      <c r="D335" s="14">
        <v>1</v>
      </c>
      <c r="E335" s="21">
        <v>5.79</v>
      </c>
      <c r="F335" s="38"/>
      <c r="G335" s="61">
        <f>multiply(D336, E336)</f>
      </c>
      <c r="H335" s="38"/>
      <c r="I335" s="38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 t="s">
        <v>2996</v>
      </c>
      <c r="C336" s="37" t="s">
        <v>2997</v>
      </c>
      <c r="D336" s="14">
        <v>5</v>
      </c>
      <c r="E336" s="21">
        <v>4.49</v>
      </c>
      <c r="F336" s="38"/>
      <c r="G336" s="61">
        <f>multiply(D337, E337)</f>
      </c>
      <c r="H336" s="38"/>
      <c r="I336" s="38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 t="s">
        <v>2998</v>
      </c>
      <c r="C337" s="37" t="s">
        <v>2997</v>
      </c>
      <c r="D337" s="14">
        <v>4</v>
      </c>
      <c r="E337" s="21">
        <v>4.49</v>
      </c>
      <c r="F337" s="38"/>
      <c r="G337" s="61">
        <f>multiply(D338, E338)</f>
      </c>
      <c r="H337" s="38"/>
      <c r="I337" s="38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 t="s">
        <v>2999</v>
      </c>
      <c r="C338" s="37" t="s">
        <v>2997</v>
      </c>
      <c r="D338" s="14">
        <v>1</v>
      </c>
      <c r="E338" s="38"/>
      <c r="F338" s="38"/>
      <c r="G338" s="40">
        <f>multiply(D339, E339)</f>
      </c>
      <c r="H338" s="38"/>
      <c r="I338" s="38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 t="s">
        <v>3000</v>
      </c>
      <c r="C339" s="37" t="s">
        <v>2997</v>
      </c>
      <c r="D339" s="14">
        <v>1</v>
      </c>
      <c r="E339" s="21">
        <v>18.99</v>
      </c>
      <c r="F339" s="38"/>
      <c r="G339" s="61">
        <f>multiply(D340, E340)</f>
      </c>
      <c r="H339" s="21">
        <f>sum(F326:G339)</f>
      </c>
      <c r="I339" s="38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>
        <v>43877</v>
      </c>
      <c r="B340" s="37" t="s">
        <v>3001</v>
      </c>
      <c r="C340" s="37" t="s">
        <v>3002</v>
      </c>
      <c r="D340" s="14">
        <v>13</v>
      </c>
      <c r="E340" s="21">
        <v>1.07</v>
      </c>
      <c r="F340" s="21">
        <f>multiply(D341, E341)</f>
      </c>
      <c r="G340" s="66"/>
      <c r="H340" s="38"/>
      <c r="I340" s="38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 t="s">
        <v>3003</v>
      </c>
      <c r="C341" s="37" t="s">
        <v>691</v>
      </c>
      <c r="D341" s="14">
        <v>1</v>
      </c>
      <c r="E341" s="21">
        <v>8.79</v>
      </c>
      <c r="F341" s="21">
        <f>multiply(D342, E342)</f>
      </c>
      <c r="G341" s="66"/>
      <c r="H341" s="38"/>
      <c r="I341" s="38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 t="s">
        <v>3004</v>
      </c>
      <c r="C342" s="37" t="s">
        <v>404</v>
      </c>
      <c r="D342" s="14">
        <v>1</v>
      </c>
      <c r="E342" s="21">
        <v>6.49</v>
      </c>
      <c r="F342" s="21">
        <f>multiply(D343, E343)</f>
      </c>
      <c r="G342" s="66"/>
      <c r="H342" s="38"/>
      <c r="I342" s="38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 t="s">
        <v>3005</v>
      </c>
      <c r="C343" s="37" t="s">
        <v>3006</v>
      </c>
      <c r="D343" s="14">
        <v>1</v>
      </c>
      <c r="E343" s="21">
        <v>12.99</v>
      </c>
      <c r="F343" s="21">
        <f>multiply(D344, E344)</f>
      </c>
      <c r="G343" s="66"/>
      <c r="H343" s="21">
        <f>sum(F340:G343)</f>
      </c>
      <c r="I343" s="38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>
        <v>43880</v>
      </c>
      <c r="B344" s="37" t="s">
        <v>3007</v>
      </c>
      <c r="C344" s="37" t="s">
        <v>2997</v>
      </c>
      <c r="D344" s="14">
        <v>21</v>
      </c>
      <c r="E344" s="21">
        <v>7.49</v>
      </c>
      <c r="F344" s="21">
        <f>multiply(E345, 5)</f>
      </c>
      <c r="G344" s="61">
        <f>multiply(E345, 16)</f>
      </c>
      <c r="H344" s="38"/>
      <c r="I344" s="38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 t="s">
        <v>3008</v>
      </c>
      <c r="C345" s="37" t="s">
        <v>2997</v>
      </c>
      <c r="D345" s="14">
        <v>9</v>
      </c>
      <c r="E345" s="21">
        <v>3.99</v>
      </c>
      <c r="F345" s="38"/>
      <c r="G345" s="61">
        <f>multiply(D346, E346)</f>
      </c>
      <c r="H345" s="38"/>
      <c r="I345" s="38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 t="s">
        <v>3009</v>
      </c>
      <c r="C346" s="37"/>
      <c r="D346" s="14">
        <v>4</v>
      </c>
      <c r="E346" s="21"/>
      <c r="F346" s="38"/>
      <c r="G346" s="66"/>
      <c r="H346" s="38"/>
      <c r="I346" s="38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 t="s">
        <v>3010</v>
      </c>
      <c r="C347" s="37"/>
      <c r="D347" s="14">
        <v>1</v>
      </c>
      <c r="E347" s="21">
        <v>7.49</v>
      </c>
      <c r="F347" s="38"/>
      <c r="G347" s="61">
        <f>multiply(D348, E348)</f>
      </c>
      <c r="H347" s="38"/>
      <c r="I347" s="38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 t="s">
        <v>3011</v>
      </c>
      <c r="C348" s="37"/>
      <c r="D348" s="14">
        <v>5</v>
      </c>
      <c r="E348" s="21">
        <v>7.49</v>
      </c>
      <c r="F348" s="38"/>
      <c r="G348" s="61">
        <f>multiply(D349, E349)</f>
      </c>
      <c r="H348" s="38"/>
      <c r="I348" s="38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 t="s">
        <v>3012</v>
      </c>
      <c r="C349" s="37"/>
      <c r="D349" s="14">
        <v>2</v>
      </c>
      <c r="E349" s="21">
        <v>7.49</v>
      </c>
      <c r="F349" s="38"/>
      <c r="G349" s="61">
        <f>multiply(D350, E350)</f>
      </c>
      <c r="H349" s="38"/>
      <c r="I349" s="38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 t="s">
        <v>3013</v>
      </c>
      <c r="C350" s="37"/>
      <c r="D350" s="14">
        <v>1</v>
      </c>
      <c r="E350" s="21">
        <v>7.99</v>
      </c>
      <c r="F350" s="38"/>
      <c r="G350" s="61">
        <f>multiply(D351, E351)</f>
      </c>
      <c r="H350" s="38"/>
      <c r="I350" s="38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 t="s">
        <v>3014</v>
      </c>
      <c r="C351" s="37"/>
      <c r="D351" s="14">
        <v>3</v>
      </c>
      <c r="E351" s="21">
        <v>12.49</v>
      </c>
      <c r="F351" s="38"/>
      <c r="G351" s="61">
        <f>multiply(D352, E352)</f>
      </c>
      <c r="H351" s="38"/>
      <c r="I351" s="38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 t="s">
        <v>3015</v>
      </c>
      <c r="C352" s="37" t="s">
        <v>404</v>
      </c>
      <c r="D352" s="14">
        <v>6</v>
      </c>
      <c r="E352" s="21">
        <v>1.39</v>
      </c>
      <c r="F352" s="21">
        <f>multiply(D353, E353)</f>
      </c>
      <c r="G352" s="66"/>
      <c r="H352" s="38"/>
      <c r="I352" s="38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 t="s">
        <v>3016</v>
      </c>
      <c r="C353" s="37" t="s">
        <v>404</v>
      </c>
      <c r="D353" s="14">
        <v>1</v>
      </c>
      <c r="E353" s="21">
        <v>1.39</v>
      </c>
      <c r="F353" s="21">
        <f>multiply(D354, E354)</f>
      </c>
      <c r="G353" s="66"/>
      <c r="H353" s="21">
        <f>sum(F344:G353)</f>
      </c>
      <c r="I353" s="38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>
        <v>43882</v>
      </c>
      <c r="B354" s="37" t="s">
        <v>3017</v>
      </c>
      <c r="C354" s="37" t="s">
        <v>860</v>
      </c>
      <c r="D354" s="14">
        <v>372</v>
      </c>
      <c r="E354" s="21">
        <v>0.69</v>
      </c>
      <c r="F354" s="21">
        <f>multiply(D355, E355)</f>
      </c>
      <c r="G354" s="66"/>
      <c r="H354" s="38"/>
      <c r="I354" s="38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 t="s">
        <v>3018</v>
      </c>
      <c r="C355" s="37" t="s">
        <v>860</v>
      </c>
      <c r="D355" s="14">
        <v>83</v>
      </c>
      <c r="E355" s="21">
        <v>6.99</v>
      </c>
      <c r="F355" s="21">
        <f>multiply(D356, E356)</f>
      </c>
      <c r="G355" s="66"/>
      <c r="H355" s="38"/>
      <c r="I355" s="38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 t="s">
        <v>3019</v>
      </c>
      <c r="C356" s="37" t="s">
        <v>860</v>
      </c>
      <c r="D356" s="14">
        <v>2</v>
      </c>
      <c r="E356" s="21">
        <v>17.99</v>
      </c>
      <c r="F356" s="21">
        <f>multiply(D357, E357)</f>
      </c>
      <c r="G356" s="66"/>
      <c r="H356" s="38"/>
      <c r="I356" s="38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 t="s">
        <v>3020</v>
      </c>
      <c r="C357" s="37" t="s">
        <v>860</v>
      </c>
      <c r="D357" s="14">
        <v>19</v>
      </c>
      <c r="E357" s="21">
        <v>17.99</v>
      </c>
      <c r="F357" s="21">
        <f>multiply(D358, E358)</f>
      </c>
      <c r="G357" s="66"/>
      <c r="H357" s="38"/>
      <c r="I357" s="38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 t="s">
        <v>3021</v>
      </c>
      <c r="C358" s="37" t="s">
        <v>860</v>
      </c>
      <c r="D358" s="14">
        <v>108</v>
      </c>
      <c r="E358" s="21">
        <v>8.99</v>
      </c>
      <c r="F358" s="21">
        <f>multiply(D359, E359)</f>
      </c>
      <c r="G358" s="66"/>
      <c r="H358" s="38"/>
      <c r="I358" s="38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 t="s">
        <v>3022</v>
      </c>
      <c r="C359" s="37" t="s">
        <v>860</v>
      </c>
      <c r="D359" s="14">
        <v>8</v>
      </c>
      <c r="E359" s="38"/>
      <c r="F359" s="14">
        <f>multiply(D360, E360)</f>
      </c>
      <c r="G359" s="66"/>
      <c r="H359" s="21">
        <f>sum(F354:F359)</f>
      </c>
      <c r="I359" s="38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>
        <v>43882</v>
      </c>
      <c r="B360" s="37" t="s">
        <v>3023</v>
      </c>
      <c r="C360" s="37" t="s">
        <v>404</v>
      </c>
      <c r="D360" s="14">
        <v>2</v>
      </c>
      <c r="E360" s="21">
        <v>77.99</v>
      </c>
      <c r="F360" s="21">
        <f>multiply(D361, E361)</f>
      </c>
      <c r="G360" s="66"/>
      <c r="H360" s="38"/>
      <c r="I360" s="38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109" t="s">
        <v>3024</v>
      </c>
      <c r="C361" s="37" t="s">
        <v>404</v>
      </c>
      <c r="D361" s="14">
        <v>1</v>
      </c>
      <c r="E361" s="21">
        <v>15.99</v>
      </c>
      <c r="F361" s="21">
        <f>multiply(D362, E362)</f>
      </c>
      <c r="G361" s="66"/>
      <c r="H361" s="38"/>
      <c r="I361" s="38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 t="s">
        <v>3025</v>
      </c>
      <c r="C362" s="37" t="s">
        <v>404</v>
      </c>
      <c r="D362" s="14">
        <v>2</v>
      </c>
      <c r="E362" s="21">
        <v>15.99</v>
      </c>
      <c r="F362" s="21">
        <f>multiply(D363, E363)</f>
      </c>
      <c r="G362" s="66"/>
      <c r="H362" s="38"/>
      <c r="I362" s="38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 t="s">
        <v>3026</v>
      </c>
      <c r="C363" s="37" t="s">
        <v>404</v>
      </c>
      <c r="D363" s="14">
        <v>8</v>
      </c>
      <c r="E363" s="21">
        <v>15.99</v>
      </c>
      <c r="F363" s="21">
        <f>multiply(D364, E364)</f>
      </c>
      <c r="G363" s="66"/>
      <c r="H363" s="38"/>
      <c r="I363" s="38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 t="s">
        <v>3027</v>
      </c>
      <c r="C364" s="37" t="s">
        <v>404</v>
      </c>
      <c r="D364" s="14">
        <v>1</v>
      </c>
      <c r="E364" s="21">
        <v>11.49</v>
      </c>
      <c r="F364" s="21">
        <f>multiply(D365, E365)</f>
      </c>
      <c r="G364" s="66"/>
      <c r="H364" s="38"/>
      <c r="I364" s="38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 t="s">
        <v>3028</v>
      </c>
      <c r="C365" s="37" t="s">
        <v>404</v>
      </c>
      <c r="D365" s="14">
        <v>1</v>
      </c>
      <c r="E365" s="21">
        <v>12.99</v>
      </c>
      <c r="F365" s="21">
        <f>multiply(D366, E366)</f>
      </c>
      <c r="G365" s="66"/>
      <c r="H365" s="38"/>
      <c r="I365" s="38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 t="s">
        <v>3029</v>
      </c>
      <c r="C366" s="37" t="s">
        <v>404</v>
      </c>
      <c r="D366" s="14">
        <v>1</v>
      </c>
      <c r="E366" s="21">
        <v>15.49</v>
      </c>
      <c r="F366" s="21">
        <f>multiply(D367, E367)</f>
      </c>
      <c r="G366" s="66"/>
      <c r="H366" s="38"/>
      <c r="I366" s="38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 t="s">
        <v>3030</v>
      </c>
      <c r="C367" s="37" t="s">
        <v>404</v>
      </c>
      <c r="D367" s="14">
        <v>1</v>
      </c>
      <c r="E367" s="21">
        <v>4.99</v>
      </c>
      <c r="F367" s="21">
        <f>multiply(D368, E368)</f>
      </c>
      <c r="G367" s="66"/>
      <c r="H367" s="38"/>
      <c r="I367" s="38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 t="s">
        <v>3031</v>
      </c>
      <c r="C368" s="37" t="s">
        <v>404</v>
      </c>
      <c r="D368" s="14">
        <v>1</v>
      </c>
      <c r="E368" s="21">
        <v>3.99</v>
      </c>
      <c r="F368" s="21">
        <f>multiply(D369, E369)</f>
      </c>
      <c r="G368" s="66"/>
      <c r="H368" s="38"/>
      <c r="I368" s="38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 t="s">
        <v>3032</v>
      </c>
      <c r="C369" s="37" t="s">
        <v>404</v>
      </c>
      <c r="D369" s="14">
        <v>1</v>
      </c>
      <c r="E369" s="21">
        <v>8.79</v>
      </c>
      <c r="F369" s="21">
        <f>multiply(D370, E370)</f>
      </c>
      <c r="G369" s="66"/>
      <c r="H369" s="38"/>
      <c r="I369" s="38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 t="s">
        <v>3033</v>
      </c>
      <c r="C370" s="37" t="s">
        <v>404</v>
      </c>
      <c r="D370" s="14">
        <v>1</v>
      </c>
      <c r="E370" s="55">
        <v>8</v>
      </c>
      <c r="F370" s="55">
        <f>multiply(D371, E371)</f>
      </c>
      <c r="G370" s="66"/>
      <c r="H370" s="21">
        <f>sum(F360:G370)</f>
      </c>
      <c r="I370" s="38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>
        <v>43883</v>
      </c>
      <c r="B371" s="37" t="s">
        <v>3034</v>
      </c>
      <c r="C371" s="37" t="s">
        <v>3035</v>
      </c>
      <c r="D371" s="14">
        <v>17</v>
      </c>
      <c r="E371" s="21">
        <v>1.29</v>
      </c>
      <c r="F371" s="21">
        <f>multiply(D372, E372)</f>
      </c>
      <c r="G371" s="66"/>
      <c r="H371" s="38"/>
      <c r="I371" s="38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 t="s">
        <v>3036</v>
      </c>
      <c r="C372" s="37" t="s">
        <v>3037</v>
      </c>
      <c r="D372" s="14">
        <v>2</v>
      </c>
      <c r="E372" s="21">
        <v>1.29</v>
      </c>
      <c r="F372" s="21">
        <f>multiply(D373, E373)</f>
      </c>
      <c r="G372" s="66"/>
      <c r="H372" s="38"/>
      <c r="I372" s="38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 t="s">
        <v>3038</v>
      </c>
      <c r="C373" s="37" t="s">
        <v>3037</v>
      </c>
      <c r="D373" s="14">
        <v>17</v>
      </c>
      <c r="E373" s="21">
        <v>1.39</v>
      </c>
      <c r="F373" s="21">
        <f>multiply(D374, E374)</f>
      </c>
      <c r="G373" s="66"/>
      <c r="H373" s="38"/>
      <c r="I373" s="38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 t="s">
        <v>3039</v>
      </c>
      <c r="C374" s="37" t="s">
        <v>3040</v>
      </c>
      <c r="D374" s="14">
        <v>9</v>
      </c>
      <c r="E374" s="21">
        <v>1.39</v>
      </c>
      <c r="F374" s="21">
        <f>multiply(D375, E375)</f>
      </c>
      <c r="G374" s="66"/>
      <c r="H374" s="38"/>
      <c r="I374" s="38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 t="s">
        <v>3041</v>
      </c>
      <c r="C375" s="37"/>
      <c r="D375" s="14">
        <v>2</v>
      </c>
      <c r="E375" s="21">
        <v>12.49</v>
      </c>
      <c r="F375" s="21">
        <f>multiply(D376, E376)</f>
      </c>
      <c r="G375" s="66"/>
      <c r="H375" s="38"/>
      <c r="I375" s="38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 t="s">
        <v>3042</v>
      </c>
      <c r="C376" s="37" t="s">
        <v>3043</v>
      </c>
      <c r="D376" s="14">
        <v>3</v>
      </c>
      <c r="E376" s="21">
        <v>24.99</v>
      </c>
      <c r="F376" s="21">
        <f>multiply(D377, E377)</f>
      </c>
      <c r="G376" s="66"/>
      <c r="H376" s="38"/>
      <c r="I376" s="38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 t="s">
        <v>3044</v>
      </c>
      <c r="C377" s="37" t="s">
        <v>3045</v>
      </c>
      <c r="D377" s="14">
        <v>2</v>
      </c>
      <c r="E377" s="21">
        <v>22.99</v>
      </c>
      <c r="F377" s="21">
        <f>multiply(D378, E378)</f>
      </c>
      <c r="G377" s="66"/>
      <c r="H377" s="38"/>
      <c r="I377" s="38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 t="s">
        <v>3046</v>
      </c>
      <c r="C378" s="37" t="s">
        <v>3047</v>
      </c>
      <c r="D378" s="14">
        <v>1</v>
      </c>
      <c r="E378" s="21">
        <v>13.49</v>
      </c>
      <c r="F378" s="21">
        <f>multiply(D379, E379)</f>
      </c>
      <c r="G378" s="66"/>
      <c r="H378" s="38"/>
      <c r="I378" s="38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 t="s">
        <v>3048</v>
      </c>
      <c r="C379" s="37"/>
      <c r="D379" s="14">
        <v>4</v>
      </c>
      <c r="E379" s="21">
        <v>49.99</v>
      </c>
      <c r="F379" s="21">
        <f>multiply(D380, E380)</f>
      </c>
      <c r="G379" s="66"/>
      <c r="H379" s="38"/>
      <c r="I379" s="38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 t="s">
        <v>3049</v>
      </c>
      <c r="C380" s="37" t="s">
        <v>404</v>
      </c>
      <c r="D380" s="14">
        <v>1</v>
      </c>
      <c r="E380" s="21">
        <v>44.99</v>
      </c>
      <c r="F380" s="21">
        <f>multiply(D381, E381)</f>
      </c>
      <c r="G380" s="66"/>
      <c r="H380" s="38"/>
      <c r="I380" s="38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 t="s">
        <v>3050</v>
      </c>
      <c r="C381" s="37" t="s">
        <v>1765</v>
      </c>
      <c r="D381" s="14">
        <v>2</v>
      </c>
      <c r="E381" s="21">
        <v>3.99</v>
      </c>
      <c r="F381" s="21">
        <f>multiply(D382, E382)</f>
      </c>
      <c r="G381" s="66"/>
      <c r="H381" s="38"/>
      <c r="I381" s="38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 t="s">
        <v>3051</v>
      </c>
      <c r="C382" s="37" t="s">
        <v>1762</v>
      </c>
      <c r="D382" s="14">
        <v>1</v>
      </c>
      <c r="E382" s="21">
        <v>13.99</v>
      </c>
      <c r="F382" s="21">
        <f>multiply(D383, E383)</f>
      </c>
      <c r="G382" s="66"/>
      <c r="H382" s="21">
        <f>sum(F371:G382)</f>
      </c>
      <c r="I382" s="38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>
        <v>43883</v>
      </c>
      <c r="B383" s="37" t="s">
        <v>3052</v>
      </c>
      <c r="C383" s="37" t="s">
        <v>2222</v>
      </c>
      <c r="D383" s="14">
        <v>15</v>
      </c>
      <c r="E383" s="21">
        <v>5.99</v>
      </c>
      <c r="F383" s="21">
        <f>multiply(D384, E384)</f>
      </c>
      <c r="G383" s="66"/>
      <c r="H383" s="38"/>
      <c r="I383" s="38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 t="s">
        <v>3053</v>
      </c>
      <c r="C384" s="37" t="s">
        <v>2222</v>
      </c>
      <c r="D384" s="14">
        <v>5</v>
      </c>
      <c r="E384" s="21">
        <v>6.99</v>
      </c>
      <c r="F384" s="21">
        <f>multiply(D385, E385)</f>
      </c>
      <c r="G384" s="66"/>
      <c r="H384" s="38"/>
      <c r="I384" s="38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 t="s">
        <v>3054</v>
      </c>
      <c r="C385" s="37" t="s">
        <v>860</v>
      </c>
      <c r="D385" s="14">
        <v>10</v>
      </c>
      <c r="E385" s="21">
        <v>6.49</v>
      </c>
      <c r="F385" s="21">
        <f>multiply(D386, E386)</f>
      </c>
      <c r="G385" s="66"/>
      <c r="H385" s="38"/>
      <c r="I385" s="38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 t="s">
        <v>3055</v>
      </c>
      <c r="C386" s="37" t="s">
        <v>860</v>
      </c>
      <c r="D386" s="14">
        <v>18</v>
      </c>
      <c r="E386" s="21">
        <v>7.99</v>
      </c>
      <c r="F386" s="21">
        <f>multiply(D387, E387)</f>
      </c>
      <c r="G386" s="66"/>
      <c r="H386" s="38"/>
      <c r="I386" s="38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 t="s">
        <v>3056</v>
      </c>
      <c r="C387" s="37" t="s">
        <v>860</v>
      </c>
      <c r="D387" s="14">
        <v>1</v>
      </c>
      <c r="E387" s="21">
        <v>5.99</v>
      </c>
      <c r="F387" s="21">
        <f>multiply(D388, E388)</f>
      </c>
      <c r="G387" s="66"/>
      <c r="H387" s="38"/>
      <c r="I387" s="38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109" t="s">
        <v>3057</v>
      </c>
      <c r="C388" s="37" t="s">
        <v>860</v>
      </c>
      <c r="D388" s="14">
        <v>1</v>
      </c>
      <c r="E388" s="21">
        <v>5.99</v>
      </c>
      <c r="F388" s="21">
        <f>multiply(D389, E389)</f>
      </c>
      <c r="G388" s="66"/>
      <c r="H388" s="38"/>
      <c r="I388" s="38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 t="s">
        <v>3058</v>
      </c>
      <c r="C389" s="37" t="s">
        <v>860</v>
      </c>
      <c r="D389" s="14">
        <v>1</v>
      </c>
      <c r="E389" s="21">
        <v>6.99</v>
      </c>
      <c r="F389" s="21">
        <f>multiply(D390, E390)</f>
      </c>
      <c r="G389" s="66"/>
      <c r="H389" s="38"/>
      <c r="I389" s="38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 t="s">
        <v>3059</v>
      </c>
      <c r="C390" s="37" t="s">
        <v>860</v>
      </c>
      <c r="D390" s="14">
        <v>1</v>
      </c>
      <c r="E390" s="21">
        <v>5.99</v>
      </c>
      <c r="F390" s="21">
        <f>multiply(D391, E391)</f>
      </c>
      <c r="G390" s="66"/>
      <c r="H390" s="38"/>
      <c r="I390" s="38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 t="s">
        <v>3060</v>
      </c>
      <c r="C391" s="37" t="s">
        <v>860</v>
      </c>
      <c r="D391" s="14">
        <v>1</v>
      </c>
      <c r="E391" s="21">
        <v>6.99</v>
      </c>
      <c r="F391" s="21">
        <f>multiply(D392, E392)</f>
      </c>
      <c r="G391" s="66"/>
      <c r="H391" s="38"/>
      <c r="I391" s="38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 t="s">
        <v>3061</v>
      </c>
      <c r="C392" s="37" t="s">
        <v>860</v>
      </c>
      <c r="D392" s="14">
        <v>1</v>
      </c>
      <c r="E392" s="21">
        <v>5.99</v>
      </c>
      <c r="F392" s="21">
        <f>multiply(D393, E393)</f>
      </c>
      <c r="G392" s="66"/>
      <c r="H392" s="38"/>
      <c r="I392" s="38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109" t="s">
        <v>3062</v>
      </c>
      <c r="C393" s="37" t="s">
        <v>860</v>
      </c>
      <c r="D393" s="14">
        <v>1</v>
      </c>
      <c r="E393" s="21">
        <v>4.99</v>
      </c>
      <c r="F393" s="21">
        <f>multiply(D394, E394)</f>
      </c>
      <c r="G393" s="66"/>
      <c r="H393" s="38"/>
      <c r="I393" s="38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 t="s">
        <v>3063</v>
      </c>
      <c r="C394" s="37" t="s">
        <v>860</v>
      </c>
      <c r="D394" s="14">
        <v>1</v>
      </c>
      <c r="E394" s="21">
        <v>5.99</v>
      </c>
      <c r="F394" s="21">
        <f>multiply(D395, E395)</f>
      </c>
      <c r="G394" s="66"/>
      <c r="H394" s="38"/>
      <c r="I394" s="38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 t="s">
        <v>3064</v>
      </c>
      <c r="C395" s="37" t="s">
        <v>860</v>
      </c>
      <c r="D395" s="14">
        <v>1</v>
      </c>
      <c r="E395" s="21">
        <v>4.99</v>
      </c>
      <c r="F395" s="21">
        <f>multiply(D396, E396)</f>
      </c>
      <c r="G395" s="66"/>
      <c r="H395" s="38"/>
      <c r="I395" s="38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 t="s">
        <v>3065</v>
      </c>
      <c r="C396" s="37" t="s">
        <v>860</v>
      </c>
      <c r="D396" s="14">
        <v>1</v>
      </c>
      <c r="E396" s="21">
        <v>6.99</v>
      </c>
      <c r="F396" s="21">
        <f>multiply(D397, E397)</f>
      </c>
      <c r="G396" s="66"/>
      <c r="H396" s="38"/>
      <c r="I396" s="38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 t="s">
        <v>3066</v>
      </c>
      <c r="C397" s="37" t="s">
        <v>860</v>
      </c>
      <c r="D397" s="14">
        <v>1</v>
      </c>
      <c r="E397" s="21">
        <v>4.99</v>
      </c>
      <c r="F397" s="21">
        <f>multiply(D398, E398)</f>
      </c>
      <c r="G397" s="66"/>
      <c r="H397" s="38"/>
      <c r="I397" s="38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 t="s">
        <v>3067</v>
      </c>
      <c r="C398" s="37" t="s">
        <v>860</v>
      </c>
      <c r="D398" s="14">
        <v>1</v>
      </c>
      <c r="E398" s="21">
        <v>4.99</v>
      </c>
      <c r="F398" s="21">
        <f>multiply(D399, E399)</f>
      </c>
      <c r="G398" s="66"/>
      <c r="H398" s="38"/>
      <c r="I398" s="38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 t="s">
        <v>3068</v>
      </c>
      <c r="C399" s="37" t="s">
        <v>860</v>
      </c>
      <c r="D399" s="14">
        <v>2</v>
      </c>
      <c r="E399" s="21">
        <v>6.99</v>
      </c>
      <c r="F399" s="21">
        <f>multiply(D400, E400)</f>
      </c>
      <c r="G399" s="66"/>
      <c r="H399" s="38"/>
      <c r="I399" s="38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 t="s">
        <v>3069</v>
      </c>
      <c r="C400" s="37" t="s">
        <v>860</v>
      </c>
      <c r="D400" s="14">
        <v>3</v>
      </c>
      <c r="E400" s="21">
        <v>7.99</v>
      </c>
      <c r="F400" s="21">
        <f>multiply(D401, E401)</f>
      </c>
      <c r="G400" s="66"/>
      <c r="H400" s="38"/>
      <c r="I400" s="38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 t="s">
        <v>3070</v>
      </c>
      <c r="C401" s="37" t="s">
        <v>860</v>
      </c>
      <c r="D401" s="14">
        <v>1</v>
      </c>
      <c r="E401" s="21">
        <v>3.99</v>
      </c>
      <c r="F401" s="21">
        <f>multiply(D402, E402)</f>
      </c>
      <c r="G401" s="66"/>
      <c r="H401" s="38"/>
      <c r="I401" s="38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 t="s">
        <v>3071</v>
      </c>
      <c r="C402" s="37" t="s">
        <v>860</v>
      </c>
      <c r="D402" s="14">
        <v>1</v>
      </c>
      <c r="E402" s="21">
        <v>6.99</v>
      </c>
      <c r="F402" s="21">
        <f>multiply(D403, E403)</f>
      </c>
      <c r="G402" s="66"/>
      <c r="H402" s="38"/>
      <c r="I402" s="38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 t="s">
        <v>3072</v>
      </c>
      <c r="C403" s="37" t="s">
        <v>860</v>
      </c>
      <c r="D403" s="14">
        <v>1</v>
      </c>
      <c r="E403" s="21">
        <v>7.99</v>
      </c>
      <c r="F403" s="21">
        <f>multiply(D404, E404)</f>
      </c>
      <c r="G403" s="66"/>
      <c r="H403" s="38"/>
      <c r="I403" s="38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 t="s">
        <v>3073</v>
      </c>
      <c r="C404" s="37" t="s">
        <v>860</v>
      </c>
      <c r="D404" s="14">
        <v>2</v>
      </c>
      <c r="E404" s="21">
        <v>9.99</v>
      </c>
      <c r="F404" s="21">
        <f>multiply(D405, E405)</f>
      </c>
      <c r="G404" s="66"/>
      <c r="H404" s="38"/>
      <c r="I404" s="38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 t="s">
        <v>3074</v>
      </c>
      <c r="C405" s="37" t="s">
        <v>860</v>
      </c>
      <c r="D405" s="14">
        <v>1</v>
      </c>
      <c r="E405" s="21">
        <v>8.99</v>
      </c>
      <c r="F405" s="21">
        <f>multiply(D406, E406)</f>
      </c>
      <c r="G405" s="66"/>
      <c r="H405" s="38"/>
      <c r="I405" s="38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 t="s">
        <v>3075</v>
      </c>
      <c r="C406" s="37" t="s">
        <v>860</v>
      </c>
      <c r="D406" s="14">
        <v>1</v>
      </c>
      <c r="E406" s="21">
        <v>4.99</v>
      </c>
      <c r="F406" s="21">
        <f>multiply(D407, E407)</f>
      </c>
      <c r="G406" s="66"/>
      <c r="H406" s="38"/>
      <c r="I406" s="38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 t="s">
        <v>3076</v>
      </c>
      <c r="C407" s="37" t="s">
        <v>860</v>
      </c>
      <c r="D407" s="14">
        <v>6</v>
      </c>
      <c r="E407" s="21">
        <v>8.99</v>
      </c>
      <c r="F407" s="21">
        <f>multiply(D408, E408)</f>
      </c>
      <c r="G407" s="66"/>
      <c r="H407" s="38"/>
      <c r="I407" s="38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 t="s">
        <v>3077</v>
      </c>
      <c r="C408" s="37" t="s">
        <v>860</v>
      </c>
      <c r="D408" s="14">
        <v>1</v>
      </c>
      <c r="E408" s="21">
        <v>6.99</v>
      </c>
      <c r="F408" s="21">
        <f>multiply(D409, E409)</f>
      </c>
      <c r="G408" s="66"/>
      <c r="H408" s="38"/>
      <c r="I408" s="38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 t="s">
        <v>3078</v>
      </c>
      <c r="C409" s="37" t="s">
        <v>860</v>
      </c>
      <c r="D409" s="14">
        <v>1</v>
      </c>
      <c r="E409" s="21">
        <v>4.99</v>
      </c>
      <c r="F409" s="21">
        <f>multiply(D410, E410)</f>
      </c>
      <c r="G409" s="66"/>
      <c r="H409" s="38"/>
      <c r="I409" s="38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 t="s">
        <v>3079</v>
      </c>
      <c r="C410" s="37" t="s">
        <v>860</v>
      </c>
      <c r="D410" s="14">
        <v>1</v>
      </c>
      <c r="E410" s="21">
        <v>8.99</v>
      </c>
      <c r="F410" s="21">
        <f>multiply(D411, E411)</f>
      </c>
      <c r="G410" s="66"/>
      <c r="H410" s="38"/>
      <c r="I410" s="38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 t="s">
        <v>3080</v>
      </c>
      <c r="C411" s="37" t="s">
        <v>860</v>
      </c>
      <c r="D411" s="14">
        <v>1</v>
      </c>
      <c r="E411" s="21">
        <v>6.99</v>
      </c>
      <c r="F411" s="21">
        <f>multiply(D412, E412)</f>
      </c>
      <c r="G411" s="66"/>
      <c r="H411" s="38"/>
      <c r="I411" s="38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 t="s">
        <v>3081</v>
      </c>
      <c r="C412" s="37" t="s">
        <v>860</v>
      </c>
      <c r="D412" s="14">
        <v>2</v>
      </c>
      <c r="E412" s="21">
        <v>7.99</v>
      </c>
      <c r="F412" s="21">
        <f>multiply(D413, E413)</f>
      </c>
      <c r="G412" s="66"/>
      <c r="H412" s="38"/>
      <c r="I412" s="38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 t="s">
        <v>3082</v>
      </c>
      <c r="C413" s="37" t="s">
        <v>860</v>
      </c>
      <c r="D413" s="14">
        <v>3</v>
      </c>
      <c r="E413" s="21">
        <v>4.99</v>
      </c>
      <c r="F413" s="21">
        <f>multiply(D414, E414)</f>
      </c>
      <c r="G413" s="66"/>
      <c r="H413" s="38"/>
      <c r="I413" s="38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 t="s">
        <v>3083</v>
      </c>
      <c r="C414" s="37" t="s">
        <v>860</v>
      </c>
      <c r="D414" s="14">
        <v>2</v>
      </c>
      <c r="E414" s="21">
        <v>8.99</v>
      </c>
      <c r="F414" s="21">
        <f>multiply(D415, E415)</f>
      </c>
      <c r="G414" s="66"/>
      <c r="H414" s="38"/>
      <c r="I414" s="38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 t="s">
        <v>3084</v>
      </c>
      <c r="C415" s="37" t="s">
        <v>860</v>
      </c>
      <c r="D415" s="14">
        <v>4</v>
      </c>
      <c r="E415" s="21">
        <v>4.99</v>
      </c>
      <c r="F415" s="21">
        <f>multiply(D416, E416)</f>
      </c>
      <c r="G415" s="66"/>
      <c r="H415" s="38"/>
      <c r="I415" s="38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 t="s">
        <v>3085</v>
      </c>
      <c r="C416" s="37" t="s">
        <v>860</v>
      </c>
      <c r="D416" s="14">
        <v>1</v>
      </c>
      <c r="E416" s="21">
        <v>8.99</v>
      </c>
      <c r="F416" s="21">
        <f>multiply(D417, E417)</f>
      </c>
      <c r="G416" s="66"/>
      <c r="H416" s="38"/>
      <c r="I416" s="38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 t="s">
        <v>3086</v>
      </c>
      <c r="C417" s="37" t="s">
        <v>860</v>
      </c>
      <c r="D417" s="14">
        <v>8</v>
      </c>
      <c r="E417" s="21">
        <v>5.99</v>
      </c>
      <c r="F417" s="21">
        <f>multiply(D418, E418)</f>
      </c>
      <c r="G417" s="66"/>
      <c r="H417" s="38"/>
      <c r="I417" s="38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 t="s">
        <v>3087</v>
      </c>
      <c r="C418" s="37" t="s">
        <v>860</v>
      </c>
      <c r="D418" s="14">
        <v>5</v>
      </c>
      <c r="E418" s="21">
        <v>2.99</v>
      </c>
      <c r="F418" s="21">
        <f>multiply(D419, E419)</f>
      </c>
      <c r="G418" s="66"/>
      <c r="H418" s="38"/>
      <c r="I418" s="38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 t="s">
        <v>3088</v>
      </c>
      <c r="C419" s="37" t="s">
        <v>860</v>
      </c>
      <c r="D419" s="14">
        <v>2</v>
      </c>
      <c r="E419" s="21">
        <v>3.49</v>
      </c>
      <c r="F419" s="21">
        <f>multiply(D420, E420)</f>
      </c>
      <c r="G419" s="66"/>
      <c r="H419" s="38"/>
      <c r="I419" s="38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 t="s">
        <v>3089</v>
      </c>
      <c r="C420" s="37" t="s">
        <v>860</v>
      </c>
      <c r="D420" s="14">
        <v>2</v>
      </c>
      <c r="E420" s="21">
        <v>2.49</v>
      </c>
      <c r="F420" s="21">
        <f>multiply(D421, E421)</f>
      </c>
      <c r="G420" s="66"/>
      <c r="H420" s="21">
        <f>sum(F383:G420)</f>
      </c>
      <c r="I420" s="38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36">
        <v>43887</v>
      </c>
      <c r="B421" s="37" t="s">
        <v>3090</v>
      </c>
      <c r="C421" s="37" t="s">
        <v>691</v>
      </c>
      <c r="D421" s="14">
        <v>1</v>
      </c>
      <c r="E421" s="21">
        <v>12.99</v>
      </c>
      <c r="F421" s="21">
        <f>multiply(D422, E422)</f>
      </c>
      <c r="G421" s="66"/>
      <c r="H421" s="38"/>
      <c r="I421" s="38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 t="s">
        <v>3091</v>
      </c>
      <c r="C422" s="37" t="s">
        <v>404</v>
      </c>
      <c r="D422" s="14">
        <v>2</v>
      </c>
      <c r="E422" s="21">
        <v>3.99</v>
      </c>
      <c r="F422" s="21">
        <f>multiply(D423, E423)</f>
      </c>
      <c r="G422" s="66"/>
      <c r="H422" s="38"/>
      <c r="I422" s="38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 t="s">
        <v>3092</v>
      </c>
      <c r="C423" s="37" t="s">
        <v>404</v>
      </c>
      <c r="D423" s="14">
        <v>2</v>
      </c>
      <c r="E423" s="21">
        <v>4.33</v>
      </c>
      <c r="F423" s="21">
        <f>multiply(D424, E424)</f>
      </c>
      <c r="G423" s="66"/>
      <c r="H423" s="38"/>
      <c r="I423" s="38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 t="s">
        <v>3093</v>
      </c>
      <c r="C424" s="37" t="s">
        <v>445</v>
      </c>
      <c r="D424" s="14">
        <v>1</v>
      </c>
      <c r="E424" s="21">
        <v>2.19</v>
      </c>
      <c r="F424" s="21">
        <f>multiply(D425, E425)</f>
      </c>
      <c r="G424" s="66"/>
      <c r="H424" s="38"/>
      <c r="I424" s="38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 t="s">
        <v>3094</v>
      </c>
      <c r="C425" s="37" t="s">
        <v>3095</v>
      </c>
      <c r="D425" s="14">
        <v>20</v>
      </c>
      <c r="E425" s="21">
        <v>1.39</v>
      </c>
      <c r="F425" s="21">
        <f>multiply(D426, E426)</f>
      </c>
      <c r="G425" s="66"/>
      <c r="H425" s="38"/>
      <c r="I425" s="38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 t="s">
        <v>3096</v>
      </c>
      <c r="C426" s="37" t="s">
        <v>3095</v>
      </c>
      <c r="D426" s="14">
        <v>9</v>
      </c>
      <c r="E426" s="21">
        <v>2.39</v>
      </c>
      <c r="F426" s="21">
        <f>multiply(D427, E427)</f>
      </c>
      <c r="G426" s="66"/>
      <c r="H426" s="38"/>
      <c r="I426" s="38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 t="s">
        <v>3097</v>
      </c>
      <c r="C427" s="37" t="s">
        <v>404</v>
      </c>
      <c r="D427" s="14">
        <v>1</v>
      </c>
      <c r="E427" s="21">
        <v>2.99</v>
      </c>
      <c r="F427" s="21">
        <f>multiply(D428, E428)</f>
      </c>
      <c r="G427" s="66"/>
      <c r="H427" s="38"/>
      <c r="I427" s="38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 t="s">
        <v>3098</v>
      </c>
      <c r="C428" s="37" t="s">
        <v>404</v>
      </c>
      <c r="D428" s="14">
        <v>1</v>
      </c>
      <c r="E428" s="21">
        <v>2.29</v>
      </c>
      <c r="F428" s="21">
        <f>multiply(D429, E429)</f>
      </c>
      <c r="G428" s="66"/>
      <c r="H428" s="38"/>
      <c r="I428" s="38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 t="s">
        <v>3099</v>
      </c>
      <c r="C429" s="37" t="s">
        <v>404</v>
      </c>
      <c r="D429" s="14">
        <v>3</v>
      </c>
      <c r="E429" s="21">
        <v>2.29</v>
      </c>
      <c r="F429" s="21">
        <f>multiply(D430, E430)</f>
      </c>
      <c r="G429" s="66"/>
      <c r="H429" s="38"/>
      <c r="I429" s="38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 t="s">
        <v>3100</v>
      </c>
      <c r="C430" s="37" t="s">
        <v>3101</v>
      </c>
      <c r="D430" s="14">
        <v>1</v>
      </c>
      <c r="E430" s="38"/>
      <c r="F430" s="14">
        <f>multiply(D431, E431)</f>
      </c>
      <c r="G430" s="66"/>
      <c r="H430" s="38"/>
      <c r="I430" s="38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 t="s">
        <v>3102</v>
      </c>
      <c r="C431" s="37" t="s">
        <v>404</v>
      </c>
      <c r="D431" s="14">
        <v>2</v>
      </c>
      <c r="E431" s="55">
        <v>2</v>
      </c>
      <c r="F431" s="55">
        <f>multiply(D432, E432)</f>
      </c>
      <c r="G431" s="66"/>
      <c r="H431" s="38"/>
      <c r="I431" s="38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 t="s">
        <v>3103</v>
      </c>
      <c r="C432" s="37" t="s">
        <v>404</v>
      </c>
      <c r="D432" s="14">
        <v>1</v>
      </c>
      <c r="E432" s="21">
        <v>2.49</v>
      </c>
      <c r="F432" s="21">
        <f>multiply(D433, E433)</f>
      </c>
      <c r="G432" s="66"/>
      <c r="H432" s="38"/>
      <c r="I432" s="38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 t="s">
        <v>3104</v>
      </c>
      <c r="C433" s="37" t="s">
        <v>3105</v>
      </c>
      <c r="D433" s="14">
        <v>1</v>
      </c>
      <c r="E433" s="21">
        <v>2.99</v>
      </c>
      <c r="F433" s="21">
        <f>multiply(D434, E434)</f>
      </c>
      <c r="G433" s="66"/>
      <c r="H433" s="38"/>
      <c r="I433" s="38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 t="s">
        <v>3106</v>
      </c>
      <c r="C434" s="37" t="s">
        <v>404</v>
      </c>
      <c r="D434" s="14">
        <v>1</v>
      </c>
      <c r="E434" s="21">
        <v>1.59</v>
      </c>
      <c r="F434" s="21">
        <f>multiply(D435, E435)</f>
      </c>
      <c r="G434" s="66"/>
      <c r="H434" s="38"/>
      <c r="I434" s="38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 t="s">
        <v>3107</v>
      </c>
      <c r="C435" s="37" t="s">
        <v>404</v>
      </c>
      <c r="D435" s="14">
        <v>1</v>
      </c>
      <c r="E435" s="21">
        <v>3.79</v>
      </c>
      <c r="F435" s="21">
        <f>multiply(D436, E436)</f>
      </c>
      <c r="G435" s="66"/>
      <c r="H435" s="38"/>
      <c r="I435" s="38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 t="s">
        <v>3108</v>
      </c>
      <c r="C436" s="37" t="s">
        <v>404</v>
      </c>
      <c r="D436" s="14">
        <v>1</v>
      </c>
      <c r="E436" s="21">
        <v>4.19</v>
      </c>
      <c r="F436" s="21">
        <f>multiply(D437, E437)</f>
      </c>
      <c r="G436" s="66"/>
      <c r="H436" s="38"/>
      <c r="I436" s="38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 t="s">
        <v>3109</v>
      </c>
      <c r="C437" s="37" t="s">
        <v>404</v>
      </c>
      <c r="D437" s="14">
        <v>1</v>
      </c>
      <c r="E437" s="21">
        <v>3.99</v>
      </c>
      <c r="F437" s="21">
        <f>multiply(D438, E438)</f>
      </c>
      <c r="G437" s="66"/>
      <c r="H437" s="38"/>
      <c r="I437" s="38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 t="s">
        <v>3110</v>
      </c>
      <c r="C438" s="37" t="s">
        <v>445</v>
      </c>
      <c r="D438" s="14">
        <v>1</v>
      </c>
      <c r="E438" s="21">
        <v>0.54</v>
      </c>
      <c r="F438" s="21">
        <f>multiply(D439, E439)</f>
      </c>
      <c r="G438" s="66"/>
      <c r="H438" s="38"/>
      <c r="I438" s="38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 t="s">
        <v>3111</v>
      </c>
      <c r="C439" s="37" t="s">
        <v>445</v>
      </c>
      <c r="D439" s="14">
        <v>1</v>
      </c>
      <c r="E439" s="21">
        <v>0.54</v>
      </c>
      <c r="F439" s="21">
        <f>multiply(D440, E440)</f>
      </c>
      <c r="G439" s="66"/>
      <c r="H439" s="38"/>
      <c r="I439" s="38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 t="s">
        <v>3112</v>
      </c>
      <c r="C440" s="37" t="s">
        <v>404</v>
      </c>
      <c r="D440" s="14">
        <v>1</v>
      </c>
      <c r="E440" s="21">
        <v>0.72</v>
      </c>
      <c r="F440" s="21">
        <f>multiply(D441, E441)</f>
      </c>
      <c r="G440" s="66"/>
      <c r="H440" s="38"/>
      <c r="I440" s="38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 t="s">
        <v>3113</v>
      </c>
      <c r="C441" s="37" t="s">
        <v>3114</v>
      </c>
      <c r="D441" s="14">
        <v>11</v>
      </c>
      <c r="E441" s="21">
        <v>2.49</v>
      </c>
      <c r="F441" s="21">
        <f>multiply(D442, E442)</f>
      </c>
      <c r="G441" s="66"/>
      <c r="H441" s="38"/>
      <c r="I441" s="38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 t="s">
        <v>3115</v>
      </c>
      <c r="C442" s="37"/>
      <c r="D442" s="14">
        <v>1</v>
      </c>
      <c r="E442" s="21">
        <v>3.99</v>
      </c>
      <c r="F442" s="21">
        <f>multiply(D443, E443)</f>
      </c>
      <c r="G442" s="66"/>
      <c r="H442" s="21">
        <f>sum(F421:G442)</f>
      </c>
      <c r="I442" s="38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>
        <v>43889</v>
      </c>
      <c r="B443" s="37" t="s">
        <v>3116</v>
      </c>
      <c r="C443" s="37"/>
      <c r="D443" s="14">
        <v>4</v>
      </c>
      <c r="E443" s="21">
        <v>13.99</v>
      </c>
      <c r="F443" s="21">
        <f>multiply(D444, E444)</f>
      </c>
      <c r="G443" s="66"/>
      <c r="H443" s="38"/>
      <c r="I443" s="38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 t="s">
        <v>2977</v>
      </c>
      <c r="C444" s="37"/>
      <c r="D444" s="14">
        <v>6</v>
      </c>
      <c r="E444" s="21">
        <v>14.99</v>
      </c>
      <c r="F444" s="21">
        <f>multiply(D445, E445)</f>
      </c>
      <c r="G444" s="66"/>
      <c r="H444" s="38"/>
      <c r="I444" s="38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 t="s">
        <v>3117</v>
      </c>
      <c r="C445" s="37" t="s">
        <v>3118</v>
      </c>
      <c r="D445" s="14">
        <v>1</v>
      </c>
      <c r="E445" s="21">
        <v>16.49</v>
      </c>
      <c r="F445" s="21">
        <f>multiply(D446, E446)</f>
      </c>
      <c r="G445" s="66"/>
      <c r="H445" s="38"/>
      <c r="I445" s="38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 t="s">
        <v>3119</v>
      </c>
      <c r="C446" s="37"/>
      <c r="D446" s="14">
        <v>1</v>
      </c>
      <c r="E446" s="38"/>
      <c r="F446" s="14">
        <f>multiply(D447, E447)</f>
      </c>
      <c r="G446" s="66"/>
      <c r="H446" s="21">
        <f>sum(F443:G446)</f>
      </c>
      <c r="I446" s="38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>
        <v>43893</v>
      </c>
      <c r="B447" s="37" t="s">
        <v>3120</v>
      </c>
      <c r="C447" s="37" t="s">
        <v>3121</v>
      </c>
      <c r="D447" s="14">
        <v>19</v>
      </c>
      <c r="E447" s="21">
        <v>6.49</v>
      </c>
      <c r="F447" s="38"/>
      <c r="G447" s="66"/>
      <c r="H447" s="38"/>
      <c r="I447" s="38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 t="s">
        <v>3122</v>
      </c>
      <c r="C448" s="37" t="s">
        <v>3123</v>
      </c>
      <c r="D448" s="14">
        <v>9</v>
      </c>
      <c r="E448" s="21">
        <v>4.49</v>
      </c>
      <c r="F448" s="38"/>
      <c r="G448" s="61">
        <f>multiply(D449, E449)</f>
      </c>
      <c r="H448" s="38"/>
      <c r="I448" s="38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 t="s">
        <v>3124</v>
      </c>
      <c r="C449" s="37" t="s">
        <v>3123</v>
      </c>
      <c r="D449" s="14">
        <v>1</v>
      </c>
      <c r="E449" s="21">
        <v>3.19</v>
      </c>
      <c r="F449" s="38"/>
      <c r="G449" s="61">
        <f>multiply(D450, E450)</f>
      </c>
      <c r="H449" s="38"/>
      <c r="I449" s="38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 t="s">
        <v>3125</v>
      </c>
      <c r="C450" s="37" t="s">
        <v>3123</v>
      </c>
      <c r="D450" s="14">
        <v>3</v>
      </c>
      <c r="E450" s="38"/>
      <c r="F450" s="38"/>
      <c r="G450" s="40">
        <f>multiply(D451, E451)</f>
      </c>
      <c r="H450" s="38"/>
      <c r="I450" s="38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 t="s">
        <v>3126</v>
      </c>
      <c r="C451" s="37" t="s">
        <v>3123</v>
      </c>
      <c r="D451" s="14">
        <v>1</v>
      </c>
      <c r="E451" s="38"/>
      <c r="F451" s="38"/>
      <c r="G451" s="40">
        <f>multiply(D452, E452)</f>
      </c>
      <c r="H451" s="38"/>
      <c r="I451" s="38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 t="s">
        <v>3127</v>
      </c>
      <c r="C452" s="37" t="s">
        <v>3123</v>
      </c>
      <c r="D452" s="14">
        <v>2</v>
      </c>
      <c r="E452" s="21">
        <v>4.49</v>
      </c>
      <c r="F452" s="38"/>
      <c r="G452" s="61">
        <f>multiply(D453, E453)</f>
      </c>
      <c r="H452" s="38"/>
      <c r="I452" s="38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 t="s">
        <v>3128</v>
      </c>
      <c r="C453" s="37" t="s">
        <v>3123</v>
      </c>
      <c r="D453" s="14">
        <v>2</v>
      </c>
      <c r="E453" s="38"/>
      <c r="F453" s="38"/>
      <c r="G453" s="40">
        <f>multiply(D454, E454)</f>
      </c>
      <c r="H453" s="38"/>
      <c r="I453" s="38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 t="s">
        <v>3129</v>
      </c>
      <c r="C454" s="37" t="s">
        <v>3101</v>
      </c>
      <c r="D454" s="42"/>
      <c r="E454" s="38"/>
      <c r="F454" s="38"/>
      <c r="G454" s="66"/>
      <c r="H454" s="38"/>
      <c r="I454" s="38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 t="s">
        <v>3130</v>
      </c>
      <c r="C455" s="37" t="s">
        <v>3131</v>
      </c>
      <c r="D455" s="14">
        <v>1</v>
      </c>
      <c r="E455" s="38"/>
      <c r="F455" s="38"/>
      <c r="G455" s="66"/>
      <c r="H455" s="38"/>
      <c r="I455" s="38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 t="s">
        <v>3132</v>
      </c>
      <c r="C456" s="37" t="s">
        <v>3133</v>
      </c>
      <c r="D456" s="14">
        <v>1</v>
      </c>
      <c r="E456" s="38"/>
      <c r="F456" s="38"/>
      <c r="G456" s="66"/>
      <c r="H456" s="38"/>
      <c r="I456" s="38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 t="s">
        <v>3134</v>
      </c>
      <c r="C457" s="37" t="s">
        <v>3135</v>
      </c>
      <c r="D457" s="14">
        <v>1</v>
      </c>
      <c r="E457" s="38"/>
      <c r="F457" s="38"/>
      <c r="G457" s="66"/>
      <c r="H457" s="38"/>
      <c r="I457" s="38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 t="s">
        <v>3136</v>
      </c>
      <c r="C458" s="37" t="s">
        <v>3137</v>
      </c>
      <c r="D458" s="14">
        <v>1</v>
      </c>
      <c r="E458" s="38"/>
      <c r="F458" s="38"/>
      <c r="G458" s="66"/>
      <c r="H458" s="38"/>
      <c r="I458" s="38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 t="s">
        <v>3138</v>
      </c>
      <c r="C459" s="37" t="s">
        <v>370</v>
      </c>
      <c r="D459" s="14">
        <v>2</v>
      </c>
      <c r="E459" s="38"/>
      <c r="F459" s="38"/>
      <c r="G459" s="66"/>
      <c r="H459" s="38"/>
      <c r="I459" s="38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 t="s">
        <v>3139</v>
      </c>
      <c r="C460" s="37" t="s">
        <v>3140</v>
      </c>
      <c r="D460" s="14">
        <v>1</v>
      </c>
      <c r="E460" s="21">
        <v>3.99</v>
      </c>
      <c r="F460" s="38"/>
      <c r="G460" s="66"/>
      <c r="H460" s="38"/>
      <c r="I460" s="38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 t="s">
        <v>3141</v>
      </c>
      <c r="C461" s="37" t="s">
        <v>3142</v>
      </c>
      <c r="D461" s="14">
        <v>1</v>
      </c>
      <c r="E461" s="38"/>
      <c r="F461" s="38"/>
      <c r="G461" s="66"/>
      <c r="H461" s="38"/>
      <c r="I461" s="38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 t="s">
        <v>3143</v>
      </c>
      <c r="C462" s="37" t="s">
        <v>3095</v>
      </c>
      <c r="D462" s="14">
        <v>1</v>
      </c>
      <c r="E462" s="38"/>
      <c r="F462" s="38"/>
      <c r="G462" s="66"/>
      <c r="H462" s="38"/>
      <c r="I462" s="38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 t="s">
        <v>3144</v>
      </c>
      <c r="C463" s="37" t="s">
        <v>404</v>
      </c>
      <c r="D463" s="14">
        <v>1</v>
      </c>
      <c r="E463" s="38"/>
      <c r="F463" s="38"/>
      <c r="G463" s="66"/>
      <c r="H463" s="38"/>
      <c r="I463" s="38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 t="s">
        <v>3145</v>
      </c>
      <c r="C464" s="37" t="s">
        <v>404</v>
      </c>
      <c r="D464" s="14">
        <v>1</v>
      </c>
      <c r="E464" s="21">
        <v>9.99</v>
      </c>
      <c r="F464" s="38"/>
      <c r="G464" s="66"/>
      <c r="H464" s="38"/>
      <c r="I464" s="38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 t="s">
        <v>3146</v>
      </c>
      <c r="C465" s="37" t="s">
        <v>404</v>
      </c>
      <c r="D465" s="14">
        <v>1</v>
      </c>
      <c r="E465" s="21">
        <v>4.59</v>
      </c>
      <c r="F465" s="38"/>
      <c r="G465" s="66"/>
      <c r="H465" s="38"/>
      <c r="I465" s="38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 t="s">
        <v>3147</v>
      </c>
      <c r="C466" s="37" t="s">
        <v>404</v>
      </c>
      <c r="D466" s="14">
        <v>1</v>
      </c>
      <c r="E466" s="21">
        <v>7.99</v>
      </c>
      <c r="F466" s="38"/>
      <c r="G466" s="66"/>
      <c r="H466" s="38"/>
      <c r="I466" s="38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 t="s">
        <v>3148</v>
      </c>
      <c r="C467" s="37" t="s">
        <v>429</v>
      </c>
      <c r="D467" s="14">
        <v>1</v>
      </c>
      <c r="E467" s="21">
        <v>59.99</v>
      </c>
      <c r="F467" s="38"/>
      <c r="G467" s="66"/>
      <c r="H467" s="39">
        <f>sum(F447:G467)</f>
      </c>
      <c r="I467" s="38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>
        <v>43892</v>
      </c>
      <c r="B468" s="37" t="s">
        <v>3149</v>
      </c>
      <c r="C468" s="37" t="s">
        <v>404</v>
      </c>
      <c r="D468" s="14">
        <v>1</v>
      </c>
      <c r="E468" s="21">
        <v>22.99</v>
      </c>
      <c r="F468" s="38"/>
      <c r="G468" s="66"/>
      <c r="H468" s="38"/>
      <c r="I468" s="38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 t="s">
        <v>3150</v>
      </c>
      <c r="C469" s="37"/>
      <c r="D469" s="14">
        <v>7</v>
      </c>
      <c r="E469" s="21">
        <v>10.79</v>
      </c>
      <c r="F469" s="38"/>
      <c r="G469" s="66"/>
      <c r="H469" s="38"/>
      <c r="I469" s="38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 t="s">
        <v>3151</v>
      </c>
      <c r="C470" s="37"/>
      <c r="D470" s="14">
        <v>2</v>
      </c>
      <c r="E470" s="21">
        <v>7.29</v>
      </c>
      <c r="F470" s="38"/>
      <c r="G470" s="66"/>
      <c r="H470" s="38"/>
      <c r="I470" s="38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 t="s">
        <v>3152</v>
      </c>
      <c r="C471" s="37"/>
      <c r="D471" s="14">
        <v>1</v>
      </c>
      <c r="E471" s="21">
        <v>9</v>
      </c>
      <c r="F471" s="38"/>
      <c r="G471" s="66"/>
      <c r="H471" s="38"/>
      <c r="I471" s="38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 t="s">
        <v>3153</v>
      </c>
      <c r="C472" s="37"/>
      <c r="D472" s="14">
        <v>1</v>
      </c>
      <c r="E472" s="21">
        <v>8.29</v>
      </c>
      <c r="F472" s="38"/>
      <c r="G472" s="66"/>
      <c r="H472" s="38"/>
      <c r="I472" s="38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 t="s">
        <v>3154</v>
      </c>
      <c r="C473" s="37"/>
      <c r="D473" s="14">
        <v>1</v>
      </c>
      <c r="E473" s="21">
        <v>5.29</v>
      </c>
      <c r="F473" s="38"/>
      <c r="G473" s="66"/>
      <c r="H473" s="38"/>
      <c r="I473" s="38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 t="s">
        <v>3155</v>
      </c>
      <c r="C474" s="37" t="s">
        <v>3156</v>
      </c>
      <c r="D474" s="14">
        <v>1</v>
      </c>
      <c r="E474" s="21"/>
      <c r="F474" s="38"/>
      <c r="G474" s="66"/>
      <c r="H474" s="38"/>
      <c r="I474" s="38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 t="s">
        <v>3157</v>
      </c>
      <c r="C475" s="37"/>
      <c r="D475" s="14">
        <v>1</v>
      </c>
      <c r="E475" s="21">
        <v>3.79</v>
      </c>
      <c r="F475" s="38"/>
      <c r="G475" s="66"/>
      <c r="H475" s="14">
        <f>sum(F468:G475)</f>
      </c>
      <c r="I475" s="38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>
        <v>43894</v>
      </c>
      <c r="B476" s="37" t="s">
        <v>3158</v>
      </c>
      <c r="C476" s="37"/>
      <c r="D476" s="14">
        <v>1</v>
      </c>
      <c r="E476" s="38"/>
      <c r="F476" s="14">
        <f>multiply(D477, E477)</f>
      </c>
      <c r="G476" s="66"/>
      <c r="H476" s="38"/>
      <c r="I476" s="38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 t="s">
        <v>3159</v>
      </c>
      <c r="C477" s="37"/>
      <c r="D477" s="14">
        <v>1</v>
      </c>
      <c r="E477" s="38"/>
      <c r="F477" s="14">
        <f>multiply(D478, E478)</f>
      </c>
      <c r="G477" s="66"/>
      <c r="H477" s="38"/>
      <c r="I477" s="38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 t="s">
        <v>3160</v>
      </c>
      <c r="C478" s="37"/>
      <c r="D478" s="14">
        <v>1</v>
      </c>
      <c r="E478" s="21">
        <v>2.29</v>
      </c>
      <c r="F478" s="21">
        <f>multiply(D479, E479)</f>
      </c>
      <c r="G478" s="66"/>
      <c r="H478" s="38"/>
      <c r="I478" s="38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 t="s">
        <v>3161</v>
      </c>
      <c r="C479" s="37"/>
      <c r="D479" s="14">
        <v>1</v>
      </c>
      <c r="E479" s="38"/>
      <c r="F479" s="14">
        <f>multiply(D480, E480)</f>
      </c>
      <c r="G479" s="66"/>
      <c r="H479" s="38"/>
      <c r="I479" s="38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 t="s">
        <v>3162</v>
      </c>
      <c r="C480" s="37" t="s">
        <v>404</v>
      </c>
      <c r="D480" s="14">
        <v>2</v>
      </c>
      <c r="E480" s="21">
        <v>16.99</v>
      </c>
      <c r="F480" s="21">
        <f>multiply(D481, E481)</f>
      </c>
      <c r="G480" s="66"/>
      <c r="H480" s="38"/>
      <c r="I480" s="38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 t="s">
        <v>3163</v>
      </c>
      <c r="C481" s="37" t="s">
        <v>404</v>
      </c>
      <c r="D481" s="14">
        <v>1</v>
      </c>
      <c r="E481" s="21">
        <v>9.99</v>
      </c>
      <c r="F481" s="21">
        <f>multiply(D482, E482)</f>
      </c>
      <c r="G481" s="66"/>
      <c r="H481" s="38"/>
      <c r="I481" s="38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 t="s">
        <v>3164</v>
      </c>
      <c r="C482" s="37"/>
      <c r="D482" s="14">
        <v>1</v>
      </c>
      <c r="E482" s="38"/>
      <c r="F482" s="14">
        <f>multiply(D483, E483)</f>
      </c>
      <c r="G482" s="66"/>
      <c r="H482" s="38"/>
      <c r="I482" s="38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 t="s">
        <v>3165</v>
      </c>
      <c r="C483" s="37"/>
      <c r="D483" s="14">
        <v>1</v>
      </c>
      <c r="E483" s="21">
        <v>6.29</v>
      </c>
      <c r="F483" s="21">
        <f>multiply(D484, E484)</f>
      </c>
      <c r="G483" s="66"/>
      <c r="H483" s="38"/>
      <c r="I483" s="38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 t="s">
        <v>3166</v>
      </c>
      <c r="C484" s="37"/>
      <c r="D484" s="14">
        <v>1</v>
      </c>
      <c r="E484" s="38"/>
      <c r="F484" s="14">
        <f>multiply(D485, E485)</f>
      </c>
      <c r="G484" s="66"/>
      <c r="H484" s="38"/>
      <c r="I484" s="38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 t="s">
        <v>3167</v>
      </c>
      <c r="C485" s="37" t="s">
        <v>3168</v>
      </c>
      <c r="D485" s="14">
        <v>1</v>
      </c>
      <c r="E485" s="38"/>
      <c r="F485" s="14">
        <f>multiply(D486, E486)</f>
      </c>
      <c r="G485" s="66"/>
      <c r="H485" s="38"/>
      <c r="I485" s="38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 t="s">
        <v>3169</v>
      </c>
      <c r="C486" s="37" t="s">
        <v>3170</v>
      </c>
      <c r="D486" s="14">
        <v>1</v>
      </c>
      <c r="E486" s="38"/>
      <c r="F486" s="14">
        <f>multiply(D487, E487)</f>
      </c>
      <c r="G486" s="66"/>
      <c r="H486" s="38"/>
      <c r="I486" s="38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 t="s">
        <v>3171</v>
      </c>
      <c r="C487" s="37"/>
      <c r="D487" s="14">
        <v>4</v>
      </c>
      <c r="E487" s="38"/>
      <c r="F487" s="14">
        <f>multiply(D488, E488)</f>
      </c>
      <c r="G487" s="66"/>
      <c r="H487" s="38"/>
      <c r="I487" s="38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 t="s">
        <v>3172</v>
      </c>
      <c r="C488" s="37" t="s">
        <v>347</v>
      </c>
      <c r="D488" s="14">
        <v>22</v>
      </c>
      <c r="E488" s="21">
        <v>2.29</v>
      </c>
      <c r="F488" s="21">
        <f>multiply(D489, E489)</f>
      </c>
      <c r="G488" s="66"/>
      <c r="H488" s="38"/>
      <c r="I488" s="38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 t="s">
        <v>3173</v>
      </c>
      <c r="C489" s="37" t="s">
        <v>347</v>
      </c>
      <c r="D489" s="14">
        <v>7</v>
      </c>
      <c r="E489" s="21">
        <v>1.99</v>
      </c>
      <c r="F489" s="21">
        <f>multiply(D490, E490)</f>
      </c>
      <c r="G489" s="66"/>
      <c r="H489" s="38"/>
      <c r="I489" s="38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 t="s">
        <v>3174</v>
      </c>
      <c r="C490" s="37" t="s">
        <v>347</v>
      </c>
      <c r="D490" s="14">
        <v>43</v>
      </c>
      <c r="E490" s="21">
        <v>2.99</v>
      </c>
      <c r="F490" s="21">
        <f>multiply(D491, E491)</f>
      </c>
      <c r="G490" s="66"/>
      <c r="H490" s="38"/>
      <c r="I490" s="38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 t="s">
        <v>3174</v>
      </c>
      <c r="C491" s="37" t="s">
        <v>347</v>
      </c>
      <c r="D491" s="14">
        <v>45</v>
      </c>
      <c r="E491" s="21">
        <v>2.49</v>
      </c>
      <c r="F491" s="21">
        <f>multiply(D492, E492)</f>
      </c>
      <c r="G491" s="66"/>
      <c r="H491" s="38"/>
      <c r="I491" s="38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 t="s">
        <v>3175</v>
      </c>
      <c r="C492" s="37" t="s">
        <v>347</v>
      </c>
      <c r="D492" s="14">
        <v>15</v>
      </c>
      <c r="E492" s="21">
        <v>2.79</v>
      </c>
      <c r="F492" s="21">
        <f>multiply(D493, E493)</f>
      </c>
      <c r="G492" s="66"/>
      <c r="H492" s="38"/>
      <c r="I492" s="38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 t="s">
        <v>3176</v>
      </c>
      <c r="C493" s="37" t="s">
        <v>347</v>
      </c>
      <c r="D493" s="14">
        <v>13</v>
      </c>
      <c r="E493" s="21">
        <v>5.99</v>
      </c>
      <c r="F493" s="21">
        <f>multiply(D494, E494)</f>
      </c>
      <c r="G493" s="66"/>
      <c r="H493" s="38"/>
      <c r="I493" s="38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 t="s">
        <v>3177</v>
      </c>
      <c r="C494" s="37" t="s">
        <v>347</v>
      </c>
      <c r="D494" s="14">
        <v>5</v>
      </c>
      <c r="E494" s="21">
        <v>4.99</v>
      </c>
      <c r="F494" s="21">
        <f>multiply(D495, E495)</f>
      </c>
      <c r="G494" s="66"/>
      <c r="H494" s="38"/>
      <c r="I494" s="38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 t="s">
        <v>3178</v>
      </c>
      <c r="C495" s="37" t="s">
        <v>347</v>
      </c>
      <c r="D495" s="14">
        <v>9</v>
      </c>
      <c r="E495" s="21">
        <v>4.99</v>
      </c>
      <c r="F495" s="21">
        <f>multiply(D496, E496)</f>
      </c>
      <c r="G495" s="66"/>
      <c r="H495" s="38"/>
      <c r="I495" s="38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 t="s">
        <v>3179</v>
      </c>
      <c r="C496" s="37" t="s">
        <v>347</v>
      </c>
      <c r="D496" s="14">
        <v>11</v>
      </c>
      <c r="E496" s="21">
        <v>4.49</v>
      </c>
      <c r="F496" s="21">
        <f>multiply(D497, E497)</f>
      </c>
      <c r="G496" s="66"/>
      <c r="H496" s="38"/>
      <c r="I496" s="38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 t="s">
        <v>3180</v>
      </c>
      <c r="C497" s="37" t="s">
        <v>347</v>
      </c>
      <c r="D497" s="14">
        <v>3</v>
      </c>
      <c r="E497" s="21">
        <v>3.99</v>
      </c>
      <c r="F497" s="21">
        <f>multiply(D498, E498)</f>
      </c>
      <c r="G497" s="66"/>
      <c r="H497" s="38"/>
      <c r="I497" s="38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 t="s">
        <v>3181</v>
      </c>
      <c r="C498" s="37" t="s">
        <v>347</v>
      </c>
      <c r="D498" s="14">
        <v>26</v>
      </c>
      <c r="E498" s="21">
        <v>3.49</v>
      </c>
      <c r="F498" s="21">
        <f>multiply(D499, E499)</f>
      </c>
      <c r="G498" s="66"/>
      <c r="H498" s="38"/>
      <c r="I498" s="38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 t="s">
        <v>3182</v>
      </c>
      <c r="C499" s="37" t="s">
        <v>347</v>
      </c>
      <c r="D499" s="14">
        <v>5</v>
      </c>
      <c r="E499" s="21">
        <v>4.99</v>
      </c>
      <c r="F499" s="21">
        <f>multiply(D500, E500)</f>
      </c>
      <c r="G499" s="66"/>
      <c r="H499" s="38"/>
      <c r="I499" s="38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 t="s">
        <v>3183</v>
      </c>
      <c r="C500" s="37" t="s">
        <v>347</v>
      </c>
      <c r="D500" s="14">
        <v>15</v>
      </c>
      <c r="E500" s="21">
        <v>2.99</v>
      </c>
      <c r="F500" s="21">
        <f>multiply(D501, E501)</f>
      </c>
      <c r="G500" s="66"/>
      <c r="H500" s="38"/>
      <c r="I500" s="38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 t="s">
        <v>3184</v>
      </c>
      <c r="C501" s="37" t="s">
        <v>347</v>
      </c>
      <c r="D501" s="14">
        <v>10</v>
      </c>
      <c r="E501" s="21">
        <v>3.99</v>
      </c>
      <c r="F501" s="21">
        <f>multiply(D502, E502)</f>
      </c>
      <c r="G501" s="66"/>
      <c r="H501" s="38"/>
      <c r="I501" s="38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 t="s">
        <v>3185</v>
      </c>
      <c r="C502" s="37" t="s">
        <v>347</v>
      </c>
      <c r="D502" s="14">
        <v>4</v>
      </c>
      <c r="E502" s="21">
        <v>6.95</v>
      </c>
      <c r="F502" s="21">
        <f>multiply(D503, E503)</f>
      </c>
      <c r="G502" s="66"/>
      <c r="H502" s="38"/>
      <c r="I502" s="38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 t="s">
        <v>3186</v>
      </c>
      <c r="C503" s="37" t="s">
        <v>347</v>
      </c>
      <c r="D503" s="14">
        <v>4</v>
      </c>
      <c r="E503" s="21">
        <v>7.95</v>
      </c>
      <c r="F503" s="21">
        <f>multiply(D504, E504)</f>
      </c>
      <c r="G503" s="66"/>
      <c r="H503" s="38"/>
      <c r="I503" s="38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 t="s">
        <v>3187</v>
      </c>
      <c r="C504" s="37" t="s">
        <v>347</v>
      </c>
      <c r="D504" s="14">
        <v>6</v>
      </c>
      <c r="E504" s="21">
        <v>3.99</v>
      </c>
      <c r="F504" s="21">
        <f>multiply(D505, E505)</f>
      </c>
      <c r="G504" s="66"/>
      <c r="H504" s="38"/>
      <c r="I504" s="38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 t="s">
        <v>3188</v>
      </c>
      <c r="C505" s="37" t="s">
        <v>347</v>
      </c>
      <c r="D505" s="14">
        <v>5</v>
      </c>
      <c r="E505" s="21">
        <v>5.99</v>
      </c>
      <c r="F505" s="21">
        <f>multiply(D506, E506)</f>
      </c>
      <c r="G505" s="66"/>
      <c r="H505" s="38"/>
      <c r="I505" s="38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 t="s">
        <v>3189</v>
      </c>
      <c r="C506" s="37" t="s">
        <v>347</v>
      </c>
      <c r="D506" s="14">
        <v>5</v>
      </c>
      <c r="E506" s="21">
        <v>4.49</v>
      </c>
      <c r="F506" s="21">
        <f>multiply(D507, E507)</f>
      </c>
      <c r="G506" s="66"/>
      <c r="H506" s="38"/>
      <c r="I506" s="38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 t="s">
        <v>3190</v>
      </c>
      <c r="C507" s="37" t="s">
        <v>347</v>
      </c>
      <c r="D507" s="14">
        <v>4</v>
      </c>
      <c r="E507" s="21">
        <v>4.99</v>
      </c>
      <c r="F507" s="21">
        <f>multiply(D508, E508)</f>
      </c>
      <c r="G507" s="66"/>
      <c r="H507" s="38"/>
      <c r="I507" s="38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 t="s">
        <v>3191</v>
      </c>
      <c r="C508" s="37" t="s">
        <v>347</v>
      </c>
      <c r="D508" s="14">
        <v>6</v>
      </c>
      <c r="E508" s="21">
        <v>7.95</v>
      </c>
      <c r="F508" s="21">
        <f>multiply(D509, E509)</f>
      </c>
      <c r="G508" s="66"/>
      <c r="H508" s="38"/>
      <c r="I508" s="38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 t="s">
        <v>3192</v>
      </c>
      <c r="C509" s="37" t="s">
        <v>347</v>
      </c>
      <c r="D509" s="14">
        <v>2</v>
      </c>
      <c r="E509" s="21">
        <v>4.99</v>
      </c>
      <c r="F509" s="21">
        <f>multiply(D510, E510)</f>
      </c>
      <c r="G509" s="66"/>
      <c r="H509" s="38"/>
      <c r="I509" s="38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 t="s">
        <v>3193</v>
      </c>
      <c r="C510" s="37" t="s">
        <v>347</v>
      </c>
      <c r="D510" s="14">
        <v>11</v>
      </c>
      <c r="E510" s="21">
        <v>3.99</v>
      </c>
      <c r="F510" s="21">
        <f>multiply(D511, E511)</f>
      </c>
      <c r="G510" s="66"/>
      <c r="H510" s="38"/>
      <c r="I510" s="38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 t="s">
        <v>3194</v>
      </c>
      <c r="C511" s="37" t="s">
        <v>347</v>
      </c>
      <c r="D511" s="14">
        <v>11</v>
      </c>
      <c r="E511" s="21">
        <v>4.99</v>
      </c>
      <c r="F511" s="21">
        <f>multiply(D512, E512)</f>
      </c>
      <c r="G511" s="66"/>
      <c r="H511" s="38"/>
      <c r="I511" s="38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 t="s">
        <v>3173</v>
      </c>
      <c r="C512" s="37" t="s">
        <v>347</v>
      </c>
      <c r="D512" s="14">
        <v>3</v>
      </c>
      <c r="E512" s="21">
        <v>1.99</v>
      </c>
      <c r="F512" s="21">
        <f>multiply(D513, E513)</f>
      </c>
      <c r="G512" s="66"/>
      <c r="H512" s="38"/>
      <c r="I512" s="38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 t="s">
        <v>3195</v>
      </c>
      <c r="C513" s="37" t="s">
        <v>347</v>
      </c>
      <c r="D513" s="14">
        <v>10</v>
      </c>
      <c r="E513" s="21">
        <v>1.99</v>
      </c>
      <c r="F513" s="21">
        <f>multiply(D514, E514)</f>
      </c>
      <c r="G513" s="66"/>
      <c r="H513" s="38"/>
      <c r="I513" s="38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 t="s">
        <v>3195</v>
      </c>
      <c r="C514" s="37" t="s">
        <v>347</v>
      </c>
      <c r="D514" s="14">
        <v>3</v>
      </c>
      <c r="E514" s="21">
        <v>2.49</v>
      </c>
      <c r="F514" s="21">
        <f>multiply(D515, E515)</f>
      </c>
      <c r="G514" s="66"/>
      <c r="H514" s="38"/>
      <c r="I514" s="38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 t="s">
        <v>3196</v>
      </c>
      <c r="C515" s="37" t="s">
        <v>347</v>
      </c>
      <c r="D515" s="14">
        <v>2</v>
      </c>
      <c r="E515" s="21">
        <v>5.99</v>
      </c>
      <c r="F515" s="21">
        <f>multiply(D516, E516)</f>
      </c>
      <c r="G515" s="66"/>
      <c r="H515" s="38"/>
      <c r="I515" s="38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 t="s">
        <v>3197</v>
      </c>
      <c r="C516" s="37" t="s">
        <v>347</v>
      </c>
      <c r="D516" s="14">
        <v>3</v>
      </c>
      <c r="E516" s="21">
        <v>6.95</v>
      </c>
      <c r="F516" s="21">
        <f>multiply(D517, E517)</f>
      </c>
      <c r="G516" s="66"/>
      <c r="H516" s="38"/>
      <c r="I516" s="38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 t="s">
        <v>3198</v>
      </c>
      <c r="C517" s="37" t="s">
        <v>347</v>
      </c>
      <c r="D517" s="14">
        <v>5</v>
      </c>
      <c r="E517" s="21">
        <v>15.95</v>
      </c>
      <c r="F517" s="21">
        <f>multiply(D518, E518)</f>
      </c>
      <c r="G517" s="66"/>
      <c r="H517" s="38"/>
      <c r="I517" s="38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 t="s">
        <v>3199</v>
      </c>
      <c r="C518" s="37" t="s">
        <v>347</v>
      </c>
      <c r="D518" s="14">
        <v>9</v>
      </c>
      <c r="E518" s="21">
        <v>15.95</v>
      </c>
      <c r="F518" s="21">
        <f>multiply(D519, E519)</f>
      </c>
      <c r="G518" s="66"/>
      <c r="H518" s="38"/>
      <c r="I518" s="38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 t="s">
        <v>3200</v>
      </c>
      <c r="C519" s="37" t="s">
        <v>347</v>
      </c>
      <c r="D519" s="14">
        <v>8</v>
      </c>
      <c r="E519" s="21">
        <v>12.95</v>
      </c>
      <c r="F519" s="21">
        <f>multiply(D520, E520)</f>
      </c>
      <c r="G519" s="66"/>
      <c r="H519" s="38"/>
      <c r="I519" s="38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 t="s">
        <v>3201</v>
      </c>
      <c r="C520" s="37" t="s">
        <v>347</v>
      </c>
      <c r="D520" s="14">
        <v>4</v>
      </c>
      <c r="E520" s="21">
        <v>19.95</v>
      </c>
      <c r="F520" s="21">
        <f>multiply(D521, E521)</f>
      </c>
      <c r="G520" s="66"/>
      <c r="H520" s="38"/>
      <c r="I520" s="38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 t="s">
        <v>3202</v>
      </c>
      <c r="C521" s="37" t="s">
        <v>347</v>
      </c>
      <c r="D521" s="14">
        <v>3</v>
      </c>
      <c r="E521" s="21">
        <v>15.95</v>
      </c>
      <c r="F521" s="21">
        <f>multiply(D522, E522)</f>
      </c>
      <c r="G521" s="66"/>
      <c r="H521" s="38"/>
      <c r="I521" s="38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 t="s">
        <v>3203</v>
      </c>
      <c r="C522" s="37" t="s">
        <v>347</v>
      </c>
      <c r="D522" s="14">
        <v>1</v>
      </c>
      <c r="E522" s="21">
        <v>17.95</v>
      </c>
      <c r="F522" s="21">
        <f>multiply(D523, E523)</f>
      </c>
      <c r="G522" s="66"/>
      <c r="H522" s="38"/>
      <c r="I522" s="38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 t="s">
        <v>3204</v>
      </c>
      <c r="C523" s="37" t="s">
        <v>347</v>
      </c>
      <c r="D523" s="14">
        <v>4</v>
      </c>
      <c r="E523" s="21">
        <v>17.95</v>
      </c>
      <c r="F523" s="21">
        <f>multiply(D524, E524)</f>
      </c>
      <c r="G523" s="66"/>
      <c r="H523" s="38"/>
      <c r="I523" s="38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 t="s">
        <v>3205</v>
      </c>
      <c r="C524" s="37" t="s">
        <v>347</v>
      </c>
      <c r="D524" s="14">
        <v>1</v>
      </c>
      <c r="E524" s="21">
        <v>16.95</v>
      </c>
      <c r="F524" s="21">
        <f>multiply(D525, E525)</f>
      </c>
      <c r="G524" s="66"/>
      <c r="H524" s="38"/>
      <c r="I524" s="38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 t="s">
        <v>3206</v>
      </c>
      <c r="C525" s="37" t="s">
        <v>347</v>
      </c>
      <c r="D525" s="14">
        <v>1</v>
      </c>
      <c r="E525" s="21">
        <v>15.95</v>
      </c>
      <c r="F525" s="21">
        <f>multiply(D526, E526)</f>
      </c>
      <c r="G525" s="66"/>
      <c r="H525" s="38"/>
      <c r="I525" s="38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 t="s">
        <v>3207</v>
      </c>
      <c r="C526" s="37" t="s">
        <v>347</v>
      </c>
      <c r="D526" s="14">
        <v>1</v>
      </c>
      <c r="E526" s="21">
        <v>15.95</v>
      </c>
      <c r="F526" s="21">
        <f>multiply(D527, E527)</f>
      </c>
      <c r="G526" s="66"/>
      <c r="H526" s="38"/>
      <c r="I526" s="38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 t="s">
        <v>3208</v>
      </c>
      <c r="C527" s="37" t="s">
        <v>347</v>
      </c>
      <c r="D527" s="14">
        <v>4</v>
      </c>
      <c r="E527" s="21">
        <v>4.49</v>
      </c>
      <c r="F527" s="21">
        <f>multiply(D528, E528)</f>
      </c>
      <c r="G527" s="66"/>
      <c r="H527" s="38"/>
      <c r="I527" s="38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 t="s">
        <v>3209</v>
      </c>
      <c r="C528" s="37" t="s">
        <v>347</v>
      </c>
      <c r="D528" s="14">
        <v>1</v>
      </c>
      <c r="E528" s="21">
        <v>3.99</v>
      </c>
      <c r="F528" s="21">
        <f>multiply(D529, E529)</f>
      </c>
      <c r="G528" s="66"/>
      <c r="H528" s="38"/>
      <c r="I528" s="38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 t="s">
        <v>3210</v>
      </c>
      <c r="C529" s="37" t="s">
        <v>347</v>
      </c>
      <c r="D529" s="14">
        <v>3</v>
      </c>
      <c r="E529" s="21">
        <v>3.99</v>
      </c>
      <c r="F529" s="21">
        <f>multiply(D530, E530)</f>
      </c>
      <c r="G529" s="66"/>
      <c r="H529" s="38"/>
      <c r="I529" s="38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 t="s">
        <v>3211</v>
      </c>
      <c r="C530" s="37" t="s">
        <v>347</v>
      </c>
      <c r="D530" s="14">
        <v>10</v>
      </c>
      <c r="E530" s="21">
        <v>4.99</v>
      </c>
      <c r="F530" s="21">
        <f>multiply(D531, E531)</f>
      </c>
      <c r="G530" s="66"/>
      <c r="H530" s="38"/>
      <c r="I530" s="38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 t="s">
        <v>3212</v>
      </c>
      <c r="C531" s="37" t="s">
        <v>347</v>
      </c>
      <c r="D531" s="14">
        <v>1</v>
      </c>
      <c r="E531" s="21">
        <v>3.99</v>
      </c>
      <c r="F531" s="21">
        <f>multiply(D532, E532)</f>
      </c>
      <c r="G531" s="66"/>
      <c r="H531" s="38"/>
      <c r="I531" s="38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 t="s">
        <v>3213</v>
      </c>
      <c r="C532" s="37" t="s">
        <v>347</v>
      </c>
      <c r="D532" s="14">
        <v>2</v>
      </c>
      <c r="E532" s="21">
        <v>4.99</v>
      </c>
      <c r="F532" s="21">
        <f>multiply(D533, E533)</f>
      </c>
      <c r="G532" s="66"/>
      <c r="H532" s="38"/>
      <c r="I532" s="38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 t="s">
        <v>3214</v>
      </c>
      <c r="C533" s="37" t="s">
        <v>347</v>
      </c>
      <c r="D533" s="14">
        <v>2</v>
      </c>
      <c r="E533" s="21">
        <v>6.95</v>
      </c>
      <c r="F533" s="21">
        <f>multiply(D534, E534)</f>
      </c>
      <c r="G533" s="66"/>
      <c r="H533" s="38"/>
      <c r="I533" s="38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 t="s">
        <v>3215</v>
      </c>
      <c r="C534" s="37" t="s">
        <v>347</v>
      </c>
      <c r="D534" s="14">
        <v>2</v>
      </c>
      <c r="E534" s="21">
        <v>4.95</v>
      </c>
      <c r="F534" s="21">
        <f>multiply(D535, E535)</f>
      </c>
      <c r="G534" s="66"/>
      <c r="H534" s="38"/>
      <c r="I534" s="38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 t="s">
        <v>3216</v>
      </c>
      <c r="C535" s="37" t="s">
        <v>347</v>
      </c>
      <c r="D535" s="14">
        <v>1</v>
      </c>
      <c r="E535" s="21">
        <v>6.95</v>
      </c>
      <c r="F535" s="21">
        <f>multiply(D536, E536)</f>
      </c>
      <c r="G535" s="66"/>
      <c r="H535" s="38"/>
      <c r="I535" s="38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 t="s">
        <v>3217</v>
      </c>
      <c r="C536" s="37" t="s">
        <v>347</v>
      </c>
      <c r="D536" s="14">
        <v>3</v>
      </c>
      <c r="E536" s="21">
        <v>4.99</v>
      </c>
      <c r="F536" s="21">
        <f>multiply(D537, E537)</f>
      </c>
      <c r="G536" s="66"/>
      <c r="H536" s="38"/>
      <c r="I536" s="38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 t="s">
        <v>3218</v>
      </c>
      <c r="C537" s="37" t="s">
        <v>347</v>
      </c>
      <c r="D537" s="14">
        <v>2</v>
      </c>
      <c r="E537" s="21">
        <v>3.99</v>
      </c>
      <c r="F537" s="21">
        <f>multiply(D538, E538)</f>
      </c>
      <c r="G537" s="66"/>
      <c r="H537" s="38"/>
      <c r="I537" s="38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 t="s">
        <v>3219</v>
      </c>
      <c r="C538" s="37" t="s">
        <v>347</v>
      </c>
      <c r="D538" s="14">
        <v>1</v>
      </c>
      <c r="E538" s="21">
        <v>3.99</v>
      </c>
      <c r="F538" s="21">
        <f>multiply(D539, E539)</f>
      </c>
      <c r="G538" s="66"/>
      <c r="H538" s="38"/>
      <c r="I538" s="38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 t="s">
        <v>3220</v>
      </c>
      <c r="C539" s="37" t="s">
        <v>347</v>
      </c>
      <c r="D539" s="14">
        <v>2</v>
      </c>
      <c r="E539" s="21">
        <v>4.99</v>
      </c>
      <c r="F539" s="21">
        <f>multiply(D540, E540)</f>
      </c>
      <c r="G539" s="66"/>
      <c r="H539" s="38"/>
      <c r="I539" s="38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 t="s">
        <v>3221</v>
      </c>
      <c r="C540" s="37" t="s">
        <v>347</v>
      </c>
      <c r="D540" s="14">
        <v>1</v>
      </c>
      <c r="E540" s="21">
        <v>4.99</v>
      </c>
      <c r="F540" s="21">
        <f>multiply(D541, E541)</f>
      </c>
      <c r="G540" s="66"/>
      <c r="H540" s="38"/>
      <c r="I540" s="38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 t="s">
        <v>3222</v>
      </c>
      <c r="C541" s="37" t="s">
        <v>347</v>
      </c>
      <c r="D541" s="14">
        <v>2</v>
      </c>
      <c r="E541" s="21">
        <v>4.99</v>
      </c>
      <c r="F541" s="21">
        <f>multiply(D542, E542)</f>
      </c>
      <c r="G541" s="66"/>
      <c r="H541" s="38"/>
      <c r="I541" s="38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 t="s">
        <v>3223</v>
      </c>
      <c r="C542" s="37" t="s">
        <v>347</v>
      </c>
      <c r="D542" s="14">
        <v>1</v>
      </c>
      <c r="E542" s="21">
        <v>6.95</v>
      </c>
      <c r="F542" s="21">
        <f>multiply(D543, E543)</f>
      </c>
      <c r="G542" s="66"/>
      <c r="H542" s="38"/>
      <c r="I542" s="38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 t="s">
        <v>3224</v>
      </c>
      <c r="C543" s="37" t="s">
        <v>347</v>
      </c>
      <c r="D543" s="14">
        <v>1</v>
      </c>
      <c r="E543" s="21">
        <v>3.99</v>
      </c>
      <c r="F543" s="21">
        <f>multiply(D544, E544)</f>
      </c>
      <c r="G543" s="66"/>
      <c r="H543" s="38"/>
      <c r="I543" s="38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 t="s">
        <v>3225</v>
      </c>
      <c r="C544" s="37" t="s">
        <v>347</v>
      </c>
      <c r="D544" s="14">
        <v>1</v>
      </c>
      <c r="E544" s="21">
        <v>6.95</v>
      </c>
      <c r="F544" s="21">
        <f>multiply(D545, E545)</f>
      </c>
      <c r="G544" s="66"/>
      <c r="H544" s="38"/>
      <c r="I544" s="38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 t="s">
        <v>3226</v>
      </c>
      <c r="C545" s="37" t="s">
        <v>347</v>
      </c>
      <c r="D545" s="14">
        <v>1</v>
      </c>
      <c r="E545" s="21">
        <v>15.95</v>
      </c>
      <c r="F545" s="21">
        <f>multiply(D546, E546)</f>
      </c>
      <c r="G545" s="66"/>
      <c r="H545" s="38"/>
      <c r="I545" s="38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 t="s">
        <v>3227</v>
      </c>
      <c r="C546" s="37" t="s">
        <v>347</v>
      </c>
      <c r="D546" s="14">
        <v>37</v>
      </c>
      <c r="E546" s="21">
        <v>4.95</v>
      </c>
      <c r="F546" s="21">
        <f>multiply(D547, E547)</f>
      </c>
      <c r="G546" s="66"/>
      <c r="H546" s="38"/>
      <c r="I546" s="38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 t="s">
        <v>3227</v>
      </c>
      <c r="C547" s="37" t="s">
        <v>347</v>
      </c>
      <c r="D547" s="14">
        <v>11</v>
      </c>
      <c r="E547" s="21">
        <v>4.95</v>
      </c>
      <c r="F547" s="21">
        <f>multiply(D548, E548)</f>
      </c>
      <c r="G547" s="66"/>
      <c r="H547" s="38"/>
      <c r="I547" s="38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 t="s">
        <v>3228</v>
      </c>
      <c r="C548" s="37" t="s">
        <v>347</v>
      </c>
      <c r="D548" s="14">
        <v>5</v>
      </c>
      <c r="E548" s="21">
        <v>4.95</v>
      </c>
      <c r="F548" s="21">
        <f>multiply(D549, E549)</f>
      </c>
      <c r="G548" s="66"/>
      <c r="H548" s="38"/>
      <c r="I548" s="38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 t="s">
        <v>3229</v>
      </c>
      <c r="C549" s="37" t="s">
        <v>347</v>
      </c>
      <c r="D549" s="14">
        <v>7</v>
      </c>
      <c r="E549" s="21">
        <v>6.95</v>
      </c>
      <c r="F549" s="21">
        <f>multiply(D550, E550)</f>
      </c>
      <c r="G549" s="66"/>
      <c r="H549" s="38"/>
      <c r="I549" s="38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 t="s">
        <v>3230</v>
      </c>
      <c r="C550" s="37" t="s">
        <v>347</v>
      </c>
      <c r="D550" s="14">
        <v>14</v>
      </c>
      <c r="E550" s="21">
        <v>8.95</v>
      </c>
      <c r="F550" s="21">
        <f>multiply(D551, E551)</f>
      </c>
      <c r="G550" s="66"/>
      <c r="H550" s="38"/>
      <c r="I550" s="38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 t="s">
        <v>3231</v>
      </c>
      <c r="C551" s="37" t="s">
        <v>347</v>
      </c>
      <c r="D551" s="14">
        <v>2</v>
      </c>
      <c r="E551" s="21">
        <v>6.95</v>
      </c>
      <c r="F551" s="21">
        <f>multiply(D552, E552)</f>
      </c>
      <c r="G551" s="66"/>
      <c r="H551" s="38"/>
      <c r="I551" s="38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 t="s">
        <v>3232</v>
      </c>
      <c r="C552" s="37" t="s">
        <v>347</v>
      </c>
      <c r="D552" s="14">
        <v>1</v>
      </c>
      <c r="E552" s="21">
        <v>4.95</v>
      </c>
      <c r="F552" s="21">
        <f>multiply(D553, E553)</f>
      </c>
      <c r="G552" s="66"/>
      <c r="H552" s="38"/>
      <c r="I552" s="38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 t="s">
        <v>3233</v>
      </c>
      <c r="C553" s="37" t="s">
        <v>347</v>
      </c>
      <c r="D553" s="14">
        <v>2</v>
      </c>
      <c r="E553" s="21">
        <v>4.95</v>
      </c>
      <c r="F553" s="21">
        <f>multiply(D554, E554)</f>
      </c>
      <c r="G553" s="66"/>
      <c r="H553" s="38"/>
      <c r="I553" s="38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 t="s">
        <v>3231</v>
      </c>
      <c r="C554" s="37" t="s">
        <v>347</v>
      </c>
      <c r="D554" s="14">
        <v>10</v>
      </c>
      <c r="E554" s="21">
        <v>5.95</v>
      </c>
      <c r="F554" s="21">
        <f>multiply(D555, E555)</f>
      </c>
      <c r="G554" s="66"/>
      <c r="H554" s="38"/>
      <c r="I554" s="38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 t="s">
        <v>3234</v>
      </c>
      <c r="C555" s="37" t="s">
        <v>347</v>
      </c>
      <c r="D555" s="14">
        <v>5</v>
      </c>
      <c r="E555" s="21">
        <v>6.95</v>
      </c>
      <c r="F555" s="21">
        <f>multiply(D556, E556)</f>
      </c>
      <c r="G555" s="66"/>
      <c r="H555" s="38"/>
      <c r="I555" s="38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 t="s">
        <v>3235</v>
      </c>
      <c r="C556" s="37" t="s">
        <v>347</v>
      </c>
      <c r="D556" s="14">
        <v>3</v>
      </c>
      <c r="E556" s="21">
        <v>5.95</v>
      </c>
      <c r="F556" s="21">
        <f>multiply(D557, E557)</f>
      </c>
      <c r="G556" s="66"/>
      <c r="H556" s="38"/>
      <c r="I556" s="38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 t="s">
        <v>3235</v>
      </c>
      <c r="C557" s="37" t="s">
        <v>347</v>
      </c>
      <c r="D557" s="14">
        <v>11</v>
      </c>
      <c r="E557" s="21">
        <v>6.95</v>
      </c>
      <c r="F557" s="21">
        <f>multiply(D558, E558)</f>
      </c>
      <c r="G557" s="66"/>
      <c r="H557" s="38"/>
      <c r="I557" s="38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 t="s">
        <v>3236</v>
      </c>
      <c r="C558" s="37" t="s">
        <v>347</v>
      </c>
      <c r="D558" s="14">
        <v>8</v>
      </c>
      <c r="E558" s="21">
        <v>6.95</v>
      </c>
      <c r="F558" s="21">
        <f>multiply(D559, E559)</f>
      </c>
      <c r="G558" s="66"/>
      <c r="H558" s="38"/>
      <c r="I558" s="38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 t="s">
        <v>3237</v>
      </c>
      <c r="C559" s="37" t="s">
        <v>347</v>
      </c>
      <c r="D559" s="14">
        <v>4</v>
      </c>
      <c r="E559" s="21">
        <v>7.95</v>
      </c>
      <c r="F559" s="21">
        <f>multiply(D560, E560)</f>
      </c>
      <c r="G559" s="66"/>
      <c r="H559" s="38"/>
      <c r="I559" s="38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 t="s">
        <v>3238</v>
      </c>
      <c r="C560" s="37" t="s">
        <v>347</v>
      </c>
      <c r="D560" s="14">
        <v>126</v>
      </c>
      <c r="E560" s="21">
        <v>7.85</v>
      </c>
      <c r="F560" s="21">
        <f>multiply(D561, E561)</f>
      </c>
      <c r="G560" s="66"/>
      <c r="H560" s="38"/>
      <c r="I560" s="38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 t="s">
        <v>3238</v>
      </c>
      <c r="C561" s="37" t="s">
        <v>347</v>
      </c>
      <c r="D561" s="14">
        <v>31</v>
      </c>
      <c r="E561" s="21">
        <v>8.95</v>
      </c>
      <c r="F561" s="21">
        <f>multiply(D562, E562)</f>
      </c>
      <c r="G561" s="66"/>
      <c r="H561" s="38"/>
      <c r="I561" s="38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 t="s">
        <v>3238</v>
      </c>
      <c r="C562" s="37" t="s">
        <v>347</v>
      </c>
      <c r="D562" s="14">
        <v>30</v>
      </c>
      <c r="E562" s="21">
        <v>5.95</v>
      </c>
      <c r="F562" s="21">
        <f>multiply(D563, E563)</f>
      </c>
      <c r="G562" s="66"/>
      <c r="H562" s="38"/>
      <c r="I562" s="38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 t="s">
        <v>3238</v>
      </c>
      <c r="C563" s="37" t="s">
        <v>347</v>
      </c>
      <c r="D563" s="14">
        <v>49</v>
      </c>
      <c r="E563" s="21">
        <v>6.95</v>
      </c>
      <c r="F563" s="21">
        <f>multiply(D564, E564)</f>
      </c>
      <c r="G563" s="66"/>
      <c r="H563" s="38"/>
      <c r="I563" s="38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 t="s">
        <v>3238</v>
      </c>
      <c r="C564" s="37" t="s">
        <v>347</v>
      </c>
      <c r="D564" s="14">
        <v>18</v>
      </c>
      <c r="E564" s="21">
        <v>9.95</v>
      </c>
      <c r="F564" s="21">
        <f>multiply(D565, E565)</f>
      </c>
      <c r="G564" s="66"/>
      <c r="H564" s="38"/>
      <c r="I564" s="38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 t="s">
        <v>3238</v>
      </c>
      <c r="C565" s="37" t="s">
        <v>347</v>
      </c>
      <c r="D565" s="14">
        <v>5</v>
      </c>
      <c r="E565" s="21">
        <v>12.95</v>
      </c>
      <c r="F565" s="21">
        <f>multiply(D566, E566)</f>
      </c>
      <c r="G565" s="66"/>
      <c r="H565" s="38"/>
      <c r="I565" s="38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 t="s">
        <v>3238</v>
      </c>
      <c r="C566" s="37" t="s">
        <v>347</v>
      </c>
      <c r="D566" s="14">
        <v>26</v>
      </c>
      <c r="E566" s="21">
        <v>8.95</v>
      </c>
      <c r="F566" s="21">
        <f>multiply(D567, E567)</f>
      </c>
      <c r="G566" s="66"/>
      <c r="H566" s="38"/>
      <c r="I566" s="38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 t="s">
        <v>3239</v>
      </c>
      <c r="C567" s="37" t="s">
        <v>347</v>
      </c>
      <c r="D567" s="14">
        <v>21</v>
      </c>
      <c r="E567" s="21">
        <v>3.69</v>
      </c>
      <c r="F567" s="21">
        <f>multiply(D568, E568)</f>
      </c>
      <c r="G567" s="66"/>
      <c r="H567" s="38"/>
      <c r="I567" s="38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 t="s">
        <v>3240</v>
      </c>
      <c r="C568" s="37" t="s">
        <v>347</v>
      </c>
      <c r="D568" s="14">
        <v>1</v>
      </c>
      <c r="E568" s="21">
        <v>9.95</v>
      </c>
      <c r="F568" s="21">
        <f>multiply(D569, E569)</f>
      </c>
      <c r="G568" s="66"/>
      <c r="H568" s="38"/>
      <c r="I568" s="38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 t="s">
        <v>3239</v>
      </c>
      <c r="C569" s="37" t="s">
        <v>347</v>
      </c>
      <c r="D569" s="14">
        <v>14</v>
      </c>
      <c r="E569" s="21">
        <v>2.99</v>
      </c>
      <c r="F569" s="21">
        <f>multiply(D570, E570)</f>
      </c>
      <c r="G569" s="66"/>
      <c r="H569" s="38"/>
      <c r="I569" s="38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 t="s">
        <v>3241</v>
      </c>
      <c r="C570" s="37" t="s">
        <v>347</v>
      </c>
      <c r="D570" s="14">
        <v>11</v>
      </c>
      <c r="E570" s="21">
        <v>1.29</v>
      </c>
      <c r="F570" s="21">
        <f>multiply(D571, E571)</f>
      </c>
      <c r="G570" s="66"/>
      <c r="H570" s="38"/>
      <c r="I570" s="38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 t="s">
        <v>3239</v>
      </c>
      <c r="C571" s="37" t="s">
        <v>347</v>
      </c>
      <c r="D571" s="14">
        <v>8</v>
      </c>
      <c r="E571" s="21">
        <v>2.69</v>
      </c>
      <c r="F571" s="21">
        <f>multiply(D572, E572)</f>
      </c>
      <c r="G571" s="66"/>
      <c r="H571" s="38"/>
      <c r="I571" s="38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 t="s">
        <v>3239</v>
      </c>
      <c r="C572" s="37" t="s">
        <v>347</v>
      </c>
      <c r="D572" s="14">
        <v>21</v>
      </c>
      <c r="E572" s="21">
        <v>3.99</v>
      </c>
      <c r="F572" s="21">
        <f>multiply(D573, E573)</f>
      </c>
      <c r="G572" s="66"/>
      <c r="H572" s="38"/>
      <c r="I572" s="38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 t="s">
        <v>3239</v>
      </c>
      <c r="C573" s="37" t="s">
        <v>347</v>
      </c>
      <c r="D573" s="14">
        <v>15</v>
      </c>
      <c r="E573" s="21">
        <v>4.69</v>
      </c>
      <c r="F573" s="21">
        <f>multiply(D574, E574)</f>
      </c>
      <c r="G573" s="66"/>
      <c r="H573" s="38"/>
      <c r="I573" s="38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 t="s">
        <v>3239</v>
      </c>
      <c r="C574" s="37" t="s">
        <v>347</v>
      </c>
      <c r="D574" s="14">
        <v>94</v>
      </c>
      <c r="E574" s="21">
        <v>4.99</v>
      </c>
      <c r="F574" s="21">
        <f>multiply(D575, E575)</f>
      </c>
      <c r="G574" s="66"/>
      <c r="H574" s="38"/>
      <c r="I574" s="38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 t="s">
        <v>3239</v>
      </c>
      <c r="C575" s="37" t="s">
        <v>347</v>
      </c>
      <c r="D575" s="14">
        <v>7</v>
      </c>
      <c r="E575" s="21">
        <v>6.99</v>
      </c>
      <c r="F575" s="21">
        <f>multiply(D576, E576)</f>
      </c>
      <c r="G575" s="66"/>
      <c r="H575" s="38"/>
      <c r="I575" s="38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 t="s">
        <v>3239</v>
      </c>
      <c r="C576" s="37" t="s">
        <v>347</v>
      </c>
      <c r="D576" s="14">
        <v>61</v>
      </c>
      <c r="E576" s="21">
        <v>5.99</v>
      </c>
      <c r="F576" s="21">
        <f>multiply(D577, E577)</f>
      </c>
      <c r="G576" s="66"/>
      <c r="H576" s="39">
        <f>sum(F476:G576)</f>
      </c>
      <c r="I576" s="38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>
        <v>43894</v>
      </c>
      <c r="B577" s="37" t="s">
        <v>3242</v>
      </c>
      <c r="C577" s="37" t="s">
        <v>404</v>
      </c>
      <c r="D577" s="14">
        <v>1</v>
      </c>
      <c r="E577" s="21">
        <v>9.29</v>
      </c>
      <c r="F577" s="21">
        <f>multiply(D578, E578)</f>
      </c>
      <c r="G577" s="66"/>
      <c r="H577" s="38"/>
      <c r="I577" s="38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 t="s">
        <v>3243</v>
      </c>
      <c r="C578" s="37" t="s">
        <v>3244</v>
      </c>
      <c r="D578" s="14">
        <v>6</v>
      </c>
      <c r="E578" s="21">
        <v>6.99</v>
      </c>
      <c r="F578" s="38"/>
      <c r="G578" s="61">
        <f>multiply(D579, E579)</f>
      </c>
      <c r="H578" s="38"/>
      <c r="I578" s="38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 t="s">
        <v>3245</v>
      </c>
      <c r="C579" s="37" t="s">
        <v>3244</v>
      </c>
      <c r="D579" s="14">
        <v>2</v>
      </c>
      <c r="E579" s="21">
        <v>6.99</v>
      </c>
      <c r="F579" s="38"/>
      <c r="G579" s="61">
        <f>multiply(D580, E580)</f>
      </c>
      <c r="H579" s="38"/>
      <c r="I579" s="38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 t="s">
        <v>3246</v>
      </c>
      <c r="C580" s="37"/>
      <c r="D580" s="14">
        <v>2</v>
      </c>
      <c r="E580" s="21">
        <v>7.49</v>
      </c>
      <c r="F580" s="21">
        <f>multiply(D581, E581)</f>
      </c>
      <c r="G580" s="66"/>
      <c r="H580" s="38"/>
      <c r="I580" s="38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 t="s">
        <v>3247</v>
      </c>
      <c r="C581" s="37"/>
      <c r="D581" s="14">
        <v>1</v>
      </c>
      <c r="E581" s="21">
        <v>6.29</v>
      </c>
      <c r="F581" s="21">
        <f>multiply(D582, E582)</f>
      </c>
      <c r="G581" s="66"/>
      <c r="H581" s="38"/>
      <c r="I581" s="38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 t="s">
        <v>3248</v>
      </c>
      <c r="C582" s="37"/>
      <c r="D582" s="14">
        <v>1</v>
      </c>
      <c r="E582" s="21">
        <v>4.99</v>
      </c>
      <c r="F582" s="21">
        <f>multiply(D583, E583)</f>
      </c>
      <c r="G582" s="66"/>
      <c r="H582" s="38"/>
      <c r="I582" s="38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 t="s">
        <v>3129</v>
      </c>
      <c r="C583" s="37"/>
      <c r="D583" s="14">
        <v>1</v>
      </c>
      <c r="E583" s="38"/>
      <c r="F583" s="14">
        <f>multiply(D584, E584)</f>
      </c>
      <c r="G583" s="66"/>
      <c r="H583" s="38"/>
      <c r="I583" s="38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 t="s">
        <v>3249</v>
      </c>
      <c r="C584" s="37"/>
      <c r="D584" s="14">
        <v>2</v>
      </c>
      <c r="E584" s="21">
        <v>7.49</v>
      </c>
      <c r="F584" s="21">
        <f>multiply(D585, E585)</f>
      </c>
      <c r="G584" s="66"/>
      <c r="H584" s="38"/>
      <c r="I584" s="38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 t="s">
        <v>3250</v>
      </c>
      <c r="C585" s="37"/>
      <c r="D585" s="14">
        <v>1</v>
      </c>
      <c r="E585" s="21">
        <v>9.49</v>
      </c>
      <c r="F585" s="21">
        <f>multiply(D586, E586)</f>
      </c>
      <c r="G585" s="66"/>
      <c r="H585" s="38"/>
      <c r="I585" s="38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 t="s">
        <v>3251</v>
      </c>
      <c r="C586" s="37"/>
      <c r="D586" s="14">
        <v>2</v>
      </c>
      <c r="E586" s="21">
        <v>9.49</v>
      </c>
      <c r="F586" s="21">
        <f>multiply(D587, E587)</f>
      </c>
      <c r="G586" s="66"/>
      <c r="H586" s="38"/>
      <c r="I586" s="38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 t="s">
        <v>3252</v>
      </c>
      <c r="C587" s="37"/>
      <c r="D587" s="14">
        <v>2</v>
      </c>
      <c r="E587" s="21">
        <v>14.99</v>
      </c>
      <c r="F587" s="21">
        <f>multiply(D588, E588)</f>
      </c>
      <c r="G587" s="66"/>
      <c r="H587" s="38"/>
      <c r="I587" s="38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 t="s">
        <v>3253</v>
      </c>
      <c r="C588" s="37"/>
      <c r="D588" s="14">
        <v>3</v>
      </c>
      <c r="E588" s="21">
        <v>15.49</v>
      </c>
      <c r="F588" s="21">
        <f>multiply(D589, E589)</f>
      </c>
      <c r="G588" s="66"/>
      <c r="H588" s="38"/>
      <c r="I588" s="38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 t="s">
        <v>3254</v>
      </c>
      <c r="C589" s="37"/>
      <c r="D589" s="14">
        <v>1</v>
      </c>
      <c r="E589" s="21">
        <v>9.9</v>
      </c>
      <c r="F589" s="21">
        <f>multiply(D590, E590)</f>
      </c>
      <c r="G589" s="66"/>
      <c r="H589" s="38"/>
      <c r="I589" s="38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 t="s">
        <v>3255</v>
      </c>
      <c r="C590" s="37"/>
      <c r="D590" s="14">
        <v>1</v>
      </c>
      <c r="E590" s="21">
        <v>9.99</v>
      </c>
      <c r="F590" s="21">
        <f>multiply(D591, E591)</f>
      </c>
      <c r="G590" s="66"/>
      <c r="H590" s="38"/>
      <c r="I590" s="38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 t="s">
        <v>3256</v>
      </c>
      <c r="C591" s="37"/>
      <c r="D591" s="14">
        <v>1</v>
      </c>
      <c r="E591" s="21">
        <v>4.49</v>
      </c>
      <c r="F591" s="21">
        <f>multiply(D592, E592)</f>
      </c>
      <c r="G591" s="66"/>
      <c r="H591" s="38"/>
      <c r="I591" s="38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 t="s">
        <v>3257</v>
      </c>
      <c r="C592" s="37"/>
      <c r="D592" s="14">
        <v>4</v>
      </c>
      <c r="E592" s="21">
        <v>2.19</v>
      </c>
      <c r="F592" s="21">
        <f>multiply(D593, E593)</f>
      </c>
      <c r="G592" s="66"/>
      <c r="H592" s="38"/>
      <c r="I592" s="38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 t="s">
        <v>3258</v>
      </c>
      <c r="C593" s="37"/>
      <c r="D593" s="14">
        <v>1</v>
      </c>
      <c r="E593" s="38"/>
      <c r="F593" s="14">
        <f>multiply(D594, E594)</f>
      </c>
      <c r="G593" s="66"/>
      <c r="H593" s="38"/>
      <c r="I593" s="38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 t="s">
        <v>3259</v>
      </c>
      <c r="C594" s="37"/>
      <c r="D594" s="14">
        <v>1</v>
      </c>
      <c r="E594" s="21">
        <v>24.99</v>
      </c>
      <c r="F594" s="21">
        <f>multiply(D595, E595)</f>
      </c>
      <c r="G594" s="66"/>
      <c r="H594" s="38"/>
      <c r="I594" s="38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 t="s">
        <v>3260</v>
      </c>
      <c r="C595" s="37"/>
      <c r="D595" s="14">
        <v>1</v>
      </c>
      <c r="E595" s="38"/>
      <c r="F595" s="14">
        <f>multiply(D596, E596)</f>
      </c>
      <c r="G595" s="66"/>
      <c r="H595" s="38"/>
      <c r="I595" s="38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 t="s">
        <v>3261</v>
      </c>
      <c r="C596" s="37"/>
      <c r="D596" s="14">
        <v>173</v>
      </c>
      <c r="E596" s="21">
        <v>1.39</v>
      </c>
      <c r="F596" s="21">
        <f>multiply(D597, E597)</f>
      </c>
      <c r="G596" s="66"/>
      <c r="H596" s="38"/>
      <c r="I596" s="38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 t="s">
        <v>3262</v>
      </c>
      <c r="C597" s="37"/>
      <c r="D597" s="14">
        <v>32</v>
      </c>
      <c r="E597" s="21">
        <v>1.39</v>
      </c>
      <c r="F597" s="21">
        <f>multiply(D598, E598)</f>
      </c>
      <c r="G597" s="66"/>
      <c r="H597" s="38"/>
      <c r="I597" s="38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 t="s">
        <v>3263</v>
      </c>
      <c r="C598" s="37"/>
      <c r="D598" s="14">
        <v>3</v>
      </c>
      <c r="E598" s="21">
        <v>1.39</v>
      </c>
      <c r="F598" s="21">
        <f>multiply(D599, E599)</f>
      </c>
      <c r="G598" s="66"/>
      <c r="H598" s="38"/>
      <c r="I598" s="38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 t="s">
        <v>3264</v>
      </c>
      <c r="C599" s="37" t="s">
        <v>3265</v>
      </c>
      <c r="D599" s="14">
        <v>7</v>
      </c>
      <c r="E599" s="21">
        <v>1.39</v>
      </c>
      <c r="F599" s="21">
        <f>multiply(D600, E600)</f>
      </c>
      <c r="G599" s="66"/>
      <c r="H599" s="38"/>
      <c r="I599" s="38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 t="s">
        <v>3266</v>
      </c>
      <c r="C600" s="37" t="s">
        <v>3267</v>
      </c>
      <c r="D600" s="14">
        <v>9</v>
      </c>
      <c r="E600" s="21">
        <v>1.39</v>
      </c>
      <c r="F600" s="21">
        <f>multiply(D601, E601)</f>
      </c>
      <c r="G600" s="66"/>
      <c r="H600" s="38"/>
      <c r="I600" s="38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 t="s">
        <v>3268</v>
      </c>
      <c r="C601" s="37" t="s">
        <v>3267</v>
      </c>
      <c r="D601" s="14">
        <v>6</v>
      </c>
      <c r="E601" s="21">
        <v>1.39</v>
      </c>
      <c r="F601" s="21">
        <f>multiply(D602, E602)</f>
      </c>
      <c r="G601" s="66"/>
      <c r="H601" s="38"/>
      <c r="I601" s="14">
        <f>sum(D597:D605)</f>
      </c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 t="s">
        <v>3269</v>
      </c>
      <c r="C602" s="37" t="s">
        <v>3265</v>
      </c>
      <c r="D602" s="14">
        <v>10</v>
      </c>
      <c r="E602" s="21">
        <v>1.39</v>
      </c>
      <c r="F602" s="21">
        <f>multiply(D603, E603)</f>
      </c>
      <c r="G602" s="66"/>
      <c r="H602" s="38"/>
      <c r="I602" s="38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 t="s">
        <v>3270</v>
      </c>
      <c r="C603" s="37" t="s">
        <v>3265</v>
      </c>
      <c r="D603" s="14">
        <v>18</v>
      </c>
      <c r="E603" s="21">
        <v>1.39</v>
      </c>
      <c r="F603" s="21">
        <f>multiply(D604, E604)</f>
      </c>
      <c r="G603" s="66"/>
      <c r="H603" s="38"/>
      <c r="I603" s="38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 t="s">
        <v>3038</v>
      </c>
      <c r="C604" s="37" t="s">
        <v>3265</v>
      </c>
      <c r="D604" s="14">
        <v>9</v>
      </c>
      <c r="E604" s="21">
        <v>1.39</v>
      </c>
      <c r="F604" s="21">
        <f>multiply(D605, E605)</f>
      </c>
      <c r="G604" s="66"/>
      <c r="H604" s="38"/>
      <c r="I604" s="38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 t="s">
        <v>3271</v>
      </c>
      <c r="C605" s="37" t="s">
        <v>3272</v>
      </c>
      <c r="D605" s="14">
        <v>26</v>
      </c>
      <c r="E605" s="21">
        <v>1.39</v>
      </c>
      <c r="F605" s="21">
        <f>multiply(D606, E606)</f>
      </c>
      <c r="G605" s="66"/>
      <c r="H605" s="38"/>
      <c r="I605" s="38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 t="s">
        <v>3273</v>
      </c>
      <c r="C606" s="37" t="s">
        <v>3267</v>
      </c>
      <c r="D606" s="14">
        <v>6</v>
      </c>
      <c r="E606" s="21">
        <v>2.19</v>
      </c>
      <c r="F606" s="21">
        <f>multiply(D607, E607)</f>
      </c>
      <c r="G606" s="66"/>
      <c r="H606" s="38"/>
      <c r="I606" s="38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 t="s">
        <v>3274</v>
      </c>
      <c r="C607" s="37" t="s">
        <v>3267</v>
      </c>
      <c r="D607" s="14">
        <v>7</v>
      </c>
      <c r="E607" s="21">
        <v>1.59</v>
      </c>
      <c r="F607" s="21">
        <f>multiply(D608, E608)</f>
      </c>
      <c r="G607" s="66"/>
      <c r="H607" s="38"/>
      <c r="I607" s="38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 t="s">
        <v>3275</v>
      </c>
      <c r="C608" s="37" t="s">
        <v>3276</v>
      </c>
      <c r="D608" s="14">
        <v>17</v>
      </c>
      <c r="E608" s="21">
        <v>2.99</v>
      </c>
      <c r="F608" s="21">
        <f>multiply(D609, E609)</f>
      </c>
      <c r="G608" s="66"/>
      <c r="H608" s="38"/>
      <c r="I608" s="38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>
      <c r="A609" s="41"/>
      <c r="B609" s="37" t="s">
        <v>3277</v>
      </c>
      <c r="C609" s="112" t="s">
        <v>3278</v>
      </c>
      <c r="D609" s="14">
        <v>7</v>
      </c>
      <c r="E609" s="21">
        <v>1.39</v>
      </c>
      <c r="F609" s="21">
        <f>multiply(D610, E610)</f>
      </c>
      <c r="G609" s="66"/>
      <c r="H609" s="38"/>
      <c r="I609" s="38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 t="s">
        <v>3279</v>
      </c>
      <c r="C610" s="37" t="s">
        <v>3280</v>
      </c>
      <c r="D610" s="14">
        <v>7</v>
      </c>
      <c r="E610" s="21">
        <v>7.99</v>
      </c>
      <c r="F610" s="38"/>
      <c r="G610" s="61">
        <f>multiply(D611, E611)</f>
      </c>
      <c r="H610" s="38"/>
      <c r="I610" s="38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 t="s">
        <v>3281</v>
      </c>
      <c r="C611" s="37" t="s">
        <v>3101</v>
      </c>
      <c r="D611" s="14">
        <v>4</v>
      </c>
      <c r="E611" s="38"/>
      <c r="F611" s="38"/>
      <c r="G611" s="40">
        <f>multiply(D612, E612)</f>
      </c>
      <c r="H611" s="38"/>
      <c r="I611" s="38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 t="s">
        <v>3282</v>
      </c>
      <c r="C612" s="37" t="s">
        <v>404</v>
      </c>
      <c r="D612" s="14">
        <v>1</v>
      </c>
      <c r="E612" s="38"/>
      <c r="F612" s="14">
        <f>multiply(D613, E613)</f>
      </c>
      <c r="G612" s="66"/>
      <c r="H612" s="38"/>
      <c r="I612" s="38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 t="s">
        <v>3283</v>
      </c>
      <c r="C613" s="37" t="s">
        <v>404</v>
      </c>
      <c r="D613" s="14">
        <v>1</v>
      </c>
      <c r="E613" s="38"/>
      <c r="F613" s="14">
        <f>multiply(D614, E614)</f>
      </c>
      <c r="G613" s="66"/>
      <c r="H613" s="38"/>
      <c r="I613" s="38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 t="s">
        <v>3284</v>
      </c>
      <c r="C614" s="37" t="s">
        <v>3285</v>
      </c>
      <c r="D614" s="14">
        <v>10</v>
      </c>
      <c r="E614" s="21">
        <v>3.49</v>
      </c>
      <c r="F614" s="21">
        <f>multiply(D615, E615)</f>
      </c>
      <c r="G614" s="66"/>
      <c r="H614" s="38"/>
      <c r="I614" s="38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 t="s">
        <v>3286</v>
      </c>
      <c r="C615" s="37" t="s">
        <v>3272</v>
      </c>
      <c r="D615" s="14">
        <v>2</v>
      </c>
      <c r="E615" s="21">
        <v>7.89</v>
      </c>
      <c r="F615" s="21">
        <f>multiply(D616, E616)</f>
      </c>
      <c r="G615" s="66"/>
      <c r="H615" s="38"/>
      <c r="I615" s="38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>
      <c r="A616" s="41"/>
      <c r="B616" s="37" t="s">
        <v>3287</v>
      </c>
      <c r="C616" s="112" t="s">
        <v>3285</v>
      </c>
      <c r="D616" s="14">
        <v>7</v>
      </c>
      <c r="E616" s="21">
        <v>5.09</v>
      </c>
      <c r="F616" s="21">
        <f>multiply(D617, E617)</f>
      </c>
      <c r="G616" s="66"/>
      <c r="H616" s="38"/>
      <c r="I616" s="38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>
      <c r="A617" s="41"/>
      <c r="B617" s="37" t="s">
        <v>3288</v>
      </c>
      <c r="C617" s="112" t="s">
        <v>3285</v>
      </c>
      <c r="D617" s="14">
        <v>6</v>
      </c>
      <c r="E617" s="21">
        <v>5.09</v>
      </c>
      <c r="F617" s="21">
        <f>multiply(D618, E618)</f>
      </c>
      <c r="G617" s="66"/>
      <c r="H617" s="38"/>
      <c r="I617" s="38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>
      <c r="A618" s="41"/>
      <c r="B618" s="37" t="s">
        <v>3289</v>
      </c>
      <c r="C618" s="112" t="s">
        <v>3285</v>
      </c>
      <c r="D618" s="14">
        <v>2</v>
      </c>
      <c r="E618" s="21">
        <v>5.09</v>
      </c>
      <c r="F618" s="21">
        <f>multiply(D619, E619)</f>
      </c>
      <c r="G618" s="66"/>
      <c r="H618" s="38"/>
      <c r="I618" s="38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 t="s">
        <v>3290</v>
      </c>
      <c r="C619" s="37" t="s">
        <v>3291</v>
      </c>
      <c r="D619" s="14">
        <v>4</v>
      </c>
      <c r="E619" s="21">
        <v>2.49</v>
      </c>
      <c r="F619" s="21">
        <f>multiply(D620, E620)</f>
      </c>
      <c r="G619" s="66"/>
      <c r="H619" s="38"/>
      <c r="I619" s="38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 t="s">
        <v>3292</v>
      </c>
      <c r="C620" s="37" t="s">
        <v>3267</v>
      </c>
      <c r="D620" s="14">
        <v>2</v>
      </c>
      <c r="E620" s="21">
        <v>5.49</v>
      </c>
      <c r="F620" s="21">
        <f>multiply(D621, E621)</f>
      </c>
      <c r="G620" s="66"/>
      <c r="H620" s="38"/>
      <c r="I620" s="38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 t="s">
        <v>3293</v>
      </c>
      <c r="C621" s="37" t="s">
        <v>404</v>
      </c>
      <c r="D621" s="14">
        <v>1</v>
      </c>
      <c r="E621" s="38"/>
      <c r="F621" s="14">
        <f>multiply(D622, E622)</f>
      </c>
      <c r="G621" s="66"/>
      <c r="H621" s="38"/>
      <c r="I621" s="38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 t="s">
        <v>3294</v>
      </c>
      <c r="C622" s="37" t="s">
        <v>404</v>
      </c>
      <c r="D622" s="14">
        <v>1</v>
      </c>
      <c r="E622" s="38"/>
      <c r="F622" s="14">
        <f>multiply(D623, E623)</f>
      </c>
      <c r="G622" s="66"/>
      <c r="H622" s="38"/>
      <c r="I622" s="38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 t="s">
        <v>3295</v>
      </c>
      <c r="C623" s="37" t="s">
        <v>3296</v>
      </c>
      <c r="D623" s="14">
        <v>1</v>
      </c>
      <c r="E623" s="21">
        <v>1.29</v>
      </c>
      <c r="F623" s="21">
        <f>multiply(D624, E624)</f>
      </c>
      <c r="G623" s="66"/>
      <c r="H623" s="38"/>
      <c r="I623" s="38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 t="s">
        <v>3297</v>
      </c>
      <c r="C624" s="37" t="s">
        <v>404</v>
      </c>
      <c r="D624" s="14">
        <v>1</v>
      </c>
      <c r="E624" s="21">
        <v>4.49</v>
      </c>
      <c r="F624" s="21">
        <f>multiply(D625, E625)</f>
      </c>
      <c r="G624" s="66"/>
      <c r="H624" s="38"/>
      <c r="I624" s="38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 t="s">
        <v>3298</v>
      </c>
      <c r="C625" s="37" t="s">
        <v>3299</v>
      </c>
      <c r="D625" s="14">
        <v>6</v>
      </c>
      <c r="E625" s="21">
        <v>2.49</v>
      </c>
      <c r="F625" s="21">
        <f>multiply(D626, E626)</f>
      </c>
      <c r="G625" s="66"/>
      <c r="H625" s="38"/>
      <c r="I625" s="38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 t="s">
        <v>3096</v>
      </c>
      <c r="C626" s="37" t="s">
        <v>3300</v>
      </c>
      <c r="D626" s="14">
        <v>9</v>
      </c>
      <c r="E626" s="21">
        <v>2.39</v>
      </c>
      <c r="F626" s="21">
        <f>multiply(D627, E627)</f>
      </c>
      <c r="G626" s="66"/>
      <c r="H626" s="38"/>
      <c r="I626" s="38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 t="s">
        <v>3301</v>
      </c>
      <c r="C627" s="37" t="s">
        <v>3302</v>
      </c>
      <c r="D627" s="14">
        <v>2</v>
      </c>
      <c r="E627" s="38"/>
      <c r="F627" s="14">
        <f>multiply(D628, E628)</f>
      </c>
      <c r="G627" s="66"/>
      <c r="H627" s="38"/>
      <c r="I627" s="38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 t="s">
        <v>3303</v>
      </c>
      <c r="C628" s="37" t="s">
        <v>3267</v>
      </c>
      <c r="D628" s="14">
        <v>3</v>
      </c>
      <c r="E628" s="21">
        <v>2.99</v>
      </c>
      <c r="F628" s="21">
        <f>multiply(D629, E629)</f>
      </c>
      <c r="G628" s="66"/>
      <c r="H628" s="38"/>
      <c r="I628" s="38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 t="s">
        <v>3304</v>
      </c>
      <c r="C629" s="37" t="s">
        <v>3272</v>
      </c>
      <c r="D629" s="14">
        <v>1</v>
      </c>
      <c r="E629" s="21">
        <v>8.49</v>
      </c>
      <c r="F629" s="21">
        <f>multiply(D630, E630)</f>
      </c>
      <c r="G629" s="66"/>
      <c r="H629" s="38"/>
      <c r="I629" s="38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 t="s">
        <v>3305</v>
      </c>
      <c r="C630" s="37" t="s">
        <v>3306</v>
      </c>
      <c r="D630" s="14">
        <v>3</v>
      </c>
      <c r="E630" s="21">
        <v>3.49</v>
      </c>
      <c r="F630" s="38"/>
      <c r="G630" s="61">
        <f>multiply(D631, E631)</f>
      </c>
      <c r="H630" s="38"/>
      <c r="I630" s="38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>
      <c r="A631" s="41"/>
      <c r="B631" s="37" t="s">
        <v>3307</v>
      </c>
      <c r="C631" s="112" t="s">
        <v>3285</v>
      </c>
      <c r="D631" s="14">
        <v>1</v>
      </c>
      <c r="E631" s="21">
        <v>3.79</v>
      </c>
      <c r="F631" s="21">
        <f>multiply(D632, E632)</f>
      </c>
      <c r="G631" s="66"/>
      <c r="H631" s="38"/>
      <c r="I631" s="38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>
      <c r="A632" s="41"/>
      <c r="B632" s="37" t="s">
        <v>3308</v>
      </c>
      <c r="C632" s="112" t="s">
        <v>3278</v>
      </c>
      <c r="D632" s="14">
        <v>3</v>
      </c>
      <c r="E632" s="38"/>
      <c r="F632" s="14">
        <f>multiply(D633, E633)</f>
      </c>
      <c r="G632" s="66"/>
      <c r="H632" s="38"/>
      <c r="I632" s="38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 t="s">
        <v>3309</v>
      </c>
      <c r="C633" s="37" t="s">
        <v>404</v>
      </c>
      <c r="D633" s="14">
        <v>1</v>
      </c>
      <c r="E633" s="21">
        <v>1.29</v>
      </c>
      <c r="F633" s="21">
        <f>multiply(D634, E634)</f>
      </c>
      <c r="G633" s="66"/>
      <c r="H633" s="38"/>
      <c r="I633" s="38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 t="s">
        <v>3310</v>
      </c>
      <c r="C634" s="37" t="s">
        <v>3265</v>
      </c>
      <c r="D634" s="14">
        <v>1</v>
      </c>
      <c r="E634" s="38"/>
      <c r="F634" s="14">
        <f>multiply(D635, E635)</f>
      </c>
      <c r="G634" s="66"/>
      <c r="H634" s="38"/>
      <c r="I634" s="38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 t="s">
        <v>3311</v>
      </c>
      <c r="C635" s="37" t="s">
        <v>3267</v>
      </c>
      <c r="D635" s="14">
        <v>1</v>
      </c>
      <c r="E635" s="38"/>
      <c r="F635" s="14">
        <f>multiply(D636, E636)</f>
      </c>
      <c r="G635" s="66"/>
      <c r="H635" s="38"/>
      <c r="I635" s="38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 t="s">
        <v>3312</v>
      </c>
      <c r="C636" s="37" t="s">
        <v>3265</v>
      </c>
      <c r="D636" s="14">
        <v>4</v>
      </c>
      <c r="E636" s="21">
        <v>4.49</v>
      </c>
      <c r="F636" s="21">
        <f>multiply(D637, E637)</f>
      </c>
      <c r="G636" s="66"/>
      <c r="H636" s="38"/>
      <c r="I636" s="38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 t="s">
        <v>3313</v>
      </c>
      <c r="C637" s="37" t="s">
        <v>329</v>
      </c>
      <c r="D637" s="14">
        <v>1</v>
      </c>
      <c r="E637" s="38"/>
      <c r="F637" s="38"/>
      <c r="G637" s="40">
        <f>multiply(D638, E638)</f>
      </c>
      <c r="H637" s="38"/>
      <c r="I637" s="38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 t="s">
        <v>3314</v>
      </c>
      <c r="C638" s="37" t="s">
        <v>3315</v>
      </c>
      <c r="D638" s="14">
        <v>2</v>
      </c>
      <c r="E638" s="38"/>
      <c r="F638" s="38"/>
      <c r="G638" s="40">
        <f>multiply(D639, E639)</f>
      </c>
      <c r="H638" s="38"/>
      <c r="I638" s="38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 t="s">
        <v>3316</v>
      </c>
      <c r="C639" s="37" t="s">
        <v>3272</v>
      </c>
      <c r="D639" s="14">
        <v>1</v>
      </c>
      <c r="E639" s="38"/>
      <c r="F639" s="14">
        <f>multiply(D640, E640)</f>
      </c>
      <c r="G639" s="66"/>
      <c r="H639" s="38"/>
      <c r="I639" s="38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 t="s">
        <v>3317</v>
      </c>
      <c r="C640" s="37" t="s">
        <v>3291</v>
      </c>
      <c r="D640" s="14">
        <v>2</v>
      </c>
      <c r="E640" s="21">
        <v>1.39</v>
      </c>
      <c r="F640" s="21">
        <f>multiply(D641, E641)</f>
      </c>
      <c r="G640" s="66"/>
      <c r="H640" s="38"/>
      <c r="I640" s="38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 t="s">
        <v>3318</v>
      </c>
      <c r="C641" s="37" t="s">
        <v>3319</v>
      </c>
      <c r="D641" s="14">
        <v>2</v>
      </c>
      <c r="E641" s="21">
        <v>1.39</v>
      </c>
      <c r="F641" s="21">
        <f>multiply(D642, E642)</f>
      </c>
      <c r="G641" s="66"/>
      <c r="H641" s="38"/>
      <c r="I641" s="38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 t="s">
        <v>3320</v>
      </c>
      <c r="C642" s="37" t="s">
        <v>3321</v>
      </c>
      <c r="D642" s="14">
        <v>2</v>
      </c>
      <c r="E642" s="21">
        <v>1.79</v>
      </c>
      <c r="F642" s="21">
        <f>multiply(D643, E643)</f>
      </c>
      <c r="G642" s="66"/>
      <c r="H642" s="38"/>
      <c r="I642" s="38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 t="s">
        <v>3322</v>
      </c>
      <c r="C643" s="37" t="s">
        <v>3265</v>
      </c>
      <c r="D643" s="14">
        <v>4</v>
      </c>
      <c r="E643" s="21">
        <v>3.99</v>
      </c>
      <c r="F643" s="21">
        <f>multiply(D644, E644)</f>
      </c>
      <c r="G643" s="66"/>
      <c r="H643" s="38"/>
      <c r="I643" s="38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 t="s">
        <v>3323</v>
      </c>
      <c r="C644" s="37" t="s">
        <v>3324</v>
      </c>
      <c r="D644" s="14">
        <v>1</v>
      </c>
      <c r="E644" s="38"/>
      <c r="F644" s="38"/>
      <c r="G644" s="40">
        <f>multiply(D645, E645)</f>
      </c>
      <c r="H644" s="38"/>
      <c r="I644" s="38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 t="s">
        <v>3325</v>
      </c>
      <c r="C645" s="37" t="s">
        <v>3285</v>
      </c>
      <c r="D645" s="14">
        <v>1</v>
      </c>
      <c r="E645" s="38"/>
      <c r="F645" s="14">
        <f>multiply(D646, E646)</f>
      </c>
      <c r="G645" s="66"/>
      <c r="H645" s="38"/>
      <c r="I645" s="38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 t="s">
        <v>3326</v>
      </c>
      <c r="C646" s="37" t="s">
        <v>404</v>
      </c>
      <c r="D646" s="14">
        <v>1</v>
      </c>
      <c r="E646" s="21">
        <v>0.99</v>
      </c>
      <c r="F646" s="21">
        <f>multiply(D647, E647)</f>
      </c>
      <c r="G646" s="66"/>
      <c r="H646" s="38"/>
      <c r="I646" s="38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 t="s">
        <v>3327</v>
      </c>
      <c r="C647" s="37" t="s">
        <v>3278</v>
      </c>
      <c r="D647" s="14">
        <v>1</v>
      </c>
      <c r="E647" s="21">
        <v>26.99</v>
      </c>
      <c r="F647" s="21">
        <f>multiply(D648, E648)</f>
      </c>
      <c r="G647" s="66"/>
      <c r="H647" s="38"/>
      <c r="I647" s="38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 t="s">
        <v>3328</v>
      </c>
      <c r="C648" s="37" t="s">
        <v>3267</v>
      </c>
      <c r="D648" s="14">
        <v>1</v>
      </c>
      <c r="E648" s="38"/>
      <c r="F648" s="14">
        <f>multiply(D649, E649)</f>
      </c>
      <c r="G648" s="66"/>
      <c r="H648" s="38"/>
      <c r="I648" s="38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 t="s">
        <v>3329</v>
      </c>
      <c r="C649" s="37" t="s">
        <v>3272</v>
      </c>
      <c r="D649" s="14">
        <v>1</v>
      </c>
      <c r="E649" s="38"/>
      <c r="F649" s="14">
        <f>multiply(D650, E650)</f>
      </c>
      <c r="G649" s="66"/>
      <c r="H649" s="38"/>
      <c r="I649" s="38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 t="s">
        <v>3330</v>
      </c>
      <c r="C650" s="37" t="s">
        <v>3265</v>
      </c>
      <c r="D650" s="14">
        <v>1</v>
      </c>
      <c r="E650" s="38"/>
      <c r="F650" s="14">
        <f>multiply(D651, E651)</f>
      </c>
      <c r="G650" s="66"/>
      <c r="H650" s="38"/>
      <c r="I650" s="38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 t="s">
        <v>3331</v>
      </c>
      <c r="C651" s="37" t="s">
        <v>3265</v>
      </c>
      <c r="D651" s="14">
        <v>2</v>
      </c>
      <c r="E651" s="21">
        <v>4.49</v>
      </c>
      <c r="F651" s="21">
        <f>multiply(D652, E652)</f>
      </c>
      <c r="G651" s="66"/>
      <c r="H651" s="38"/>
      <c r="I651" s="38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 t="s">
        <v>3332</v>
      </c>
      <c r="C652" s="37" t="s">
        <v>3333</v>
      </c>
      <c r="D652" s="14">
        <v>1</v>
      </c>
      <c r="E652" s="21">
        <v>8.49</v>
      </c>
      <c r="F652" s="38"/>
      <c r="G652" s="61">
        <f>multiply(D653, E653)</f>
      </c>
      <c r="H652" s="38"/>
      <c r="I652" s="38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 t="s">
        <v>3334</v>
      </c>
      <c r="C653" s="37" t="s">
        <v>3265</v>
      </c>
      <c r="D653" s="14">
        <v>1</v>
      </c>
      <c r="E653" s="21">
        <v>9.99</v>
      </c>
      <c r="F653" s="21">
        <f>multiply(D654, E654)</f>
      </c>
      <c r="G653" s="66"/>
      <c r="H653" s="38"/>
      <c r="I653" s="38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 t="s">
        <v>3335</v>
      </c>
      <c r="C654" s="37" t="s">
        <v>3265</v>
      </c>
      <c r="D654" s="14">
        <v>1</v>
      </c>
      <c r="E654" s="21">
        <v>9.99</v>
      </c>
      <c r="F654" s="21">
        <f>multiply(D655, E655)</f>
      </c>
      <c r="G654" s="66"/>
      <c r="H654" s="38"/>
      <c r="I654" s="38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 t="s">
        <v>3336</v>
      </c>
      <c r="C655" s="37" t="s">
        <v>3333</v>
      </c>
      <c r="D655" s="14">
        <v>1</v>
      </c>
      <c r="E655" s="21">
        <v>10.99</v>
      </c>
      <c r="F655" s="21">
        <f>multiply(D656, E656)</f>
      </c>
      <c r="G655" s="61">
        <f>multiply(D656, E656)</f>
      </c>
      <c r="H655" s="38"/>
      <c r="I655" s="38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 t="s">
        <v>3337</v>
      </c>
      <c r="C656" s="37" t="s">
        <v>3267</v>
      </c>
      <c r="D656" s="14">
        <v>1</v>
      </c>
      <c r="E656" s="21">
        <v>13.99</v>
      </c>
      <c r="F656" s="21">
        <f>multiply(D657, E657)</f>
      </c>
      <c r="G656" s="66"/>
      <c r="H656" s="38"/>
      <c r="I656" s="38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 t="s">
        <v>3338</v>
      </c>
      <c r="C657" s="37" t="s">
        <v>3272</v>
      </c>
      <c r="D657" s="14">
        <v>1</v>
      </c>
      <c r="E657" s="21">
        <v>16.49</v>
      </c>
      <c r="F657" s="21">
        <f>multiply(D658, E658)</f>
      </c>
      <c r="G657" s="66"/>
      <c r="H657" s="38"/>
      <c r="I657" s="38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 t="s">
        <v>3339</v>
      </c>
      <c r="C658" s="37" t="s">
        <v>3272</v>
      </c>
      <c r="D658" s="14">
        <v>4</v>
      </c>
      <c r="E658" s="21">
        <v>16.49</v>
      </c>
      <c r="F658" s="21">
        <f>multiply(D659, E659)</f>
      </c>
      <c r="G658" s="66"/>
      <c r="H658" s="38"/>
      <c r="I658" s="38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 t="s">
        <v>3340</v>
      </c>
      <c r="C659" s="37" t="s">
        <v>3267</v>
      </c>
      <c r="D659" s="14">
        <v>6</v>
      </c>
      <c r="E659" s="21">
        <v>6.99</v>
      </c>
      <c r="F659" s="21">
        <f>multiply(D660, E660)</f>
      </c>
      <c r="G659" s="66"/>
      <c r="H659" s="38"/>
      <c r="I659" s="38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 t="s">
        <v>3341</v>
      </c>
      <c r="C660" s="37" t="s">
        <v>3342</v>
      </c>
      <c r="D660" s="14">
        <v>1</v>
      </c>
      <c r="E660" s="21">
        <v>9.99</v>
      </c>
      <c r="F660" s="38"/>
      <c r="G660" s="61">
        <f>multiply(D661, E661)</f>
      </c>
      <c r="H660" s="38"/>
      <c r="I660" s="38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 t="s">
        <v>3343</v>
      </c>
      <c r="C661" s="37" t="s">
        <v>329</v>
      </c>
      <c r="D661" s="14">
        <v>1</v>
      </c>
      <c r="E661" s="21">
        <v>16.49</v>
      </c>
      <c r="F661" s="38"/>
      <c r="G661" s="61">
        <f>multiply(D662, E662)</f>
      </c>
      <c r="H661" s="38"/>
      <c r="I661" s="38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 t="s">
        <v>3344</v>
      </c>
      <c r="C662" s="37" t="s">
        <v>329</v>
      </c>
      <c r="D662" s="14">
        <v>1</v>
      </c>
      <c r="E662" s="21">
        <v>16.49</v>
      </c>
      <c r="F662" s="38"/>
      <c r="G662" s="61">
        <f>multiply(D663, E663)</f>
      </c>
      <c r="H662" s="38"/>
      <c r="I662" s="38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 t="s">
        <v>3345</v>
      </c>
      <c r="C663" s="37" t="s">
        <v>329</v>
      </c>
      <c r="D663" s="14">
        <v>1</v>
      </c>
      <c r="E663" s="21">
        <v>16.49</v>
      </c>
      <c r="F663" s="38"/>
      <c r="G663" s="61">
        <f>multiply(D664, E664)</f>
      </c>
      <c r="H663" s="38"/>
      <c r="I663" s="38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 t="s">
        <v>3346</v>
      </c>
      <c r="C664" s="37" t="s">
        <v>3347</v>
      </c>
      <c r="D664" s="14">
        <v>2</v>
      </c>
      <c r="E664" s="21">
        <v>16.49</v>
      </c>
      <c r="F664" s="38"/>
      <c r="G664" s="61">
        <f>multiply(D665, E665)</f>
      </c>
      <c r="H664" s="38"/>
      <c r="I664" s="38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 t="s">
        <v>3348</v>
      </c>
      <c r="C665" s="37" t="s">
        <v>404</v>
      </c>
      <c r="D665" s="14">
        <v>4</v>
      </c>
      <c r="E665" s="38"/>
      <c r="F665" s="14">
        <f>multiply(D666, E666)</f>
      </c>
      <c r="G665" s="66"/>
      <c r="H665" s="38"/>
      <c r="I665" s="38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 t="s">
        <v>3349</v>
      </c>
      <c r="C666" s="37" t="s">
        <v>329</v>
      </c>
      <c r="D666" s="14">
        <v>1</v>
      </c>
      <c r="E666" s="21">
        <v>12.79</v>
      </c>
      <c r="F666" s="38"/>
      <c r="G666" s="61">
        <f>multiply(D667, E667)</f>
      </c>
      <c r="H666" s="38"/>
      <c r="I666" s="38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 t="s">
        <v>3350</v>
      </c>
      <c r="C667" s="37" t="s">
        <v>3272</v>
      </c>
      <c r="D667" s="14">
        <v>1</v>
      </c>
      <c r="E667" s="21">
        <v>5.99</v>
      </c>
      <c r="F667" s="21">
        <f>multiply(D668, E668)</f>
      </c>
      <c r="G667" s="66"/>
      <c r="H667" s="38"/>
      <c r="I667" s="38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 t="s">
        <v>3351</v>
      </c>
      <c r="C668" s="37" t="s">
        <v>3272</v>
      </c>
      <c r="D668" s="14">
        <v>1</v>
      </c>
      <c r="E668" s="21">
        <v>10.99</v>
      </c>
      <c r="F668" s="21">
        <f>multiply(D669, E669)</f>
      </c>
      <c r="G668" s="66"/>
      <c r="H668" s="38"/>
      <c r="I668" s="38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 t="s">
        <v>3352</v>
      </c>
      <c r="C669" s="37" t="s">
        <v>3267</v>
      </c>
      <c r="D669" s="14">
        <v>1</v>
      </c>
      <c r="E669" s="21">
        <v>12.49</v>
      </c>
      <c r="F669" s="21">
        <f>multiply(D670, E670)</f>
      </c>
      <c r="G669" s="66"/>
      <c r="H669" s="38"/>
      <c r="I669" s="38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 t="s">
        <v>3353</v>
      </c>
      <c r="C670" s="37" t="s">
        <v>3354</v>
      </c>
      <c r="D670" s="14">
        <v>1</v>
      </c>
      <c r="E670" s="21">
        <v>24.99</v>
      </c>
      <c r="F670" s="21">
        <f>multiply(D671, E671)</f>
      </c>
      <c r="G670" s="66"/>
      <c r="H670" s="38"/>
      <c r="I670" s="38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 t="s">
        <v>3355</v>
      </c>
      <c r="C671" s="37" t="s">
        <v>3265</v>
      </c>
      <c r="D671" s="14">
        <v>2</v>
      </c>
      <c r="E671" s="21">
        <v>13.99</v>
      </c>
      <c r="F671" s="21">
        <f>multiply(D672, E672)</f>
      </c>
      <c r="G671" s="66"/>
      <c r="H671" s="38"/>
      <c r="I671" s="38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 t="s">
        <v>3356</v>
      </c>
      <c r="C672" s="37" t="s">
        <v>3357</v>
      </c>
      <c r="D672" s="14">
        <v>2</v>
      </c>
      <c r="E672" s="21">
        <v>7.49</v>
      </c>
      <c r="F672" s="21">
        <f>multiply(D673, E673)</f>
      </c>
      <c r="G672" s="66"/>
      <c r="H672" s="38"/>
      <c r="I672" s="38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 t="s">
        <v>3358</v>
      </c>
      <c r="C673" s="37" t="s">
        <v>3359</v>
      </c>
      <c r="D673" s="14">
        <v>1</v>
      </c>
      <c r="E673" s="38"/>
      <c r="F673" s="14">
        <f>multiply(D674, E674)</f>
      </c>
      <c r="G673" s="40">
        <f>multiply(D674, E674)</f>
      </c>
      <c r="H673" s="38"/>
      <c r="I673" s="38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 t="s">
        <v>3360</v>
      </c>
      <c r="C674" s="37" t="s">
        <v>3361</v>
      </c>
      <c r="D674" s="14">
        <v>1</v>
      </c>
      <c r="E674" s="21">
        <v>8.99</v>
      </c>
      <c r="F674" s="21">
        <f>multiply(D675, E675)</f>
      </c>
      <c r="G674" s="61">
        <f>multiply(D675, E675)</f>
      </c>
      <c r="H674" s="38"/>
      <c r="I674" s="38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 t="s">
        <v>3362</v>
      </c>
      <c r="C675" s="37" t="s">
        <v>3363</v>
      </c>
      <c r="D675" s="14">
        <v>1</v>
      </c>
      <c r="E675" s="21">
        <v>4.99</v>
      </c>
      <c r="F675" s="21">
        <f>multiply(D676, E676)</f>
      </c>
      <c r="G675" s="61">
        <f>multiply(D676, E676)</f>
      </c>
      <c r="H675" s="38"/>
      <c r="I675" s="38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 t="s">
        <v>3364</v>
      </c>
      <c r="C676" s="37" t="s">
        <v>404</v>
      </c>
      <c r="D676" s="14">
        <v>1</v>
      </c>
      <c r="E676" s="21"/>
      <c r="F676" s="21">
        <f>multiply(D677, E677)</f>
      </c>
      <c r="G676" s="66"/>
      <c r="H676" s="38"/>
      <c r="I676" s="38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 t="s">
        <v>3365</v>
      </c>
      <c r="C677" s="37"/>
      <c r="D677" s="14">
        <v>1</v>
      </c>
      <c r="E677" s="21"/>
      <c r="F677" s="21">
        <f>multiply(D678, E678)</f>
      </c>
      <c r="G677" s="66"/>
      <c r="H677" s="38"/>
      <c r="I677" s="38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 t="s">
        <v>3366</v>
      </c>
      <c r="C678" s="37"/>
      <c r="D678" s="14">
        <v>1</v>
      </c>
      <c r="E678" s="21"/>
      <c r="F678" s="21">
        <f>multiply(D679, E679)</f>
      </c>
      <c r="G678" s="66"/>
      <c r="H678" s="38"/>
      <c r="I678" s="38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 t="s">
        <v>3367</v>
      </c>
      <c r="C679" s="37"/>
      <c r="D679" s="14">
        <v>1</v>
      </c>
      <c r="E679" s="21">
        <v>3.99</v>
      </c>
      <c r="F679" s="21">
        <f>multiply(D680, E680)</f>
      </c>
      <c r="G679" s="66"/>
      <c r="H679" s="38"/>
      <c r="I679" s="38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 t="s">
        <v>3368</v>
      </c>
      <c r="C680" s="37"/>
      <c r="D680" s="14">
        <v>1</v>
      </c>
      <c r="E680" s="21">
        <v>7.49</v>
      </c>
      <c r="F680" s="21">
        <f>multiply(D681, E681)</f>
      </c>
      <c r="G680" s="66"/>
      <c r="H680" s="38"/>
      <c r="I680" s="38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 t="s">
        <v>3369</v>
      </c>
      <c r="C681" s="37"/>
      <c r="D681" s="14">
        <v>1</v>
      </c>
      <c r="E681" s="21">
        <v>10.49</v>
      </c>
      <c r="F681" s="21">
        <f>multiply(D682, E682)</f>
      </c>
      <c r="G681" s="66"/>
      <c r="H681" s="38"/>
      <c r="I681" s="38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 t="s">
        <v>3370</v>
      </c>
      <c r="C682" s="37"/>
      <c r="D682" s="14">
        <v>1</v>
      </c>
      <c r="E682" s="21">
        <v>6.99</v>
      </c>
      <c r="F682" s="21">
        <f>multiply(D683, E683)</f>
      </c>
      <c r="G682" s="66"/>
      <c r="H682" s="38"/>
      <c r="I682" s="38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 t="s">
        <v>3371</v>
      </c>
      <c r="C683" s="37"/>
      <c r="D683" s="14">
        <v>1</v>
      </c>
      <c r="E683" s="21">
        <v>4.99</v>
      </c>
      <c r="F683" s="21">
        <f>multiply(D684, E684)</f>
      </c>
      <c r="G683" s="66"/>
      <c r="H683" s="38"/>
      <c r="I683" s="38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 t="s">
        <v>3372</v>
      </c>
      <c r="C684" s="37"/>
      <c r="D684" s="14">
        <v>1</v>
      </c>
      <c r="E684" s="21"/>
      <c r="F684" s="21">
        <f>multiply(D685, E685)</f>
      </c>
      <c r="G684" s="66"/>
      <c r="H684" s="38"/>
      <c r="I684" s="38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 t="s">
        <v>3373</v>
      </c>
      <c r="C685" s="37"/>
      <c r="D685" s="14">
        <v>1</v>
      </c>
      <c r="E685" s="21">
        <v>19.99</v>
      </c>
      <c r="F685" s="21">
        <f>multiply(D686, E686)</f>
      </c>
      <c r="G685" s="66"/>
      <c r="H685" s="38"/>
      <c r="I685" s="38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 t="s">
        <v>3374</v>
      </c>
      <c r="C686" s="37" t="s">
        <v>404</v>
      </c>
      <c r="D686" s="14">
        <v>2</v>
      </c>
      <c r="E686" s="38"/>
      <c r="F686" s="14">
        <f>multiply(D687, E687)</f>
      </c>
      <c r="G686" s="66"/>
      <c r="H686" s="21">
        <f>sum(F577:G686)</f>
      </c>
      <c r="I686" s="38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>
        <v>43895</v>
      </c>
      <c r="B687" s="37" t="s">
        <v>3375</v>
      </c>
      <c r="C687" s="37" t="s">
        <v>3272</v>
      </c>
      <c r="D687" s="14">
        <v>10</v>
      </c>
      <c r="E687" s="21">
        <v>1.39</v>
      </c>
      <c r="F687" s="21">
        <f>multiply(D688, E688)</f>
      </c>
      <c r="G687" s="66"/>
      <c r="H687" s="38"/>
      <c r="I687" s="38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 t="s">
        <v>3376</v>
      </c>
      <c r="C688" s="37" t="s">
        <v>3272</v>
      </c>
      <c r="D688" s="14">
        <v>1</v>
      </c>
      <c r="E688" s="21">
        <v>1.39</v>
      </c>
      <c r="F688" s="21">
        <f>multiply(D689, E689)</f>
      </c>
      <c r="G688" s="66"/>
      <c r="H688" s="38"/>
      <c r="I688" s="38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 t="s">
        <v>3268</v>
      </c>
      <c r="C689" s="37" t="s">
        <v>3267</v>
      </c>
      <c r="D689" s="14">
        <v>1</v>
      </c>
      <c r="E689" s="21">
        <v>1.39</v>
      </c>
      <c r="F689" s="21">
        <f>multiply(D690, E690)</f>
      </c>
      <c r="G689" s="66"/>
      <c r="H689" s="38"/>
      <c r="I689" s="38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 t="s">
        <v>3377</v>
      </c>
      <c r="C690" s="37" t="s">
        <v>3291</v>
      </c>
      <c r="D690" s="14">
        <v>1</v>
      </c>
      <c r="E690" s="21"/>
      <c r="F690" s="21">
        <f>multiply(D691, E691)</f>
      </c>
      <c r="G690" s="66"/>
      <c r="H690" s="38"/>
      <c r="I690" s="38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 t="s">
        <v>3378</v>
      </c>
      <c r="C691" s="37" t="s">
        <v>3272</v>
      </c>
      <c r="D691" s="14">
        <v>1</v>
      </c>
      <c r="E691" s="21">
        <v>2.99</v>
      </c>
      <c r="F691" s="21">
        <f>multiply(D692, E692)</f>
      </c>
      <c r="G691" s="66"/>
      <c r="H691" s="38"/>
      <c r="I691" s="38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 t="s">
        <v>3264</v>
      </c>
      <c r="C692" s="37" t="s">
        <v>3272</v>
      </c>
      <c r="D692" s="14">
        <v>1</v>
      </c>
      <c r="E692" s="21">
        <v>1.39</v>
      </c>
      <c r="F692" s="21">
        <f>multiply(D693, E693)</f>
      </c>
      <c r="G692" s="66"/>
      <c r="H692" s="38"/>
      <c r="I692" s="38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 t="s">
        <v>3038</v>
      </c>
      <c r="C693" s="37" t="s">
        <v>3272</v>
      </c>
      <c r="D693" s="14">
        <v>6</v>
      </c>
      <c r="E693" s="21">
        <v>1.39</v>
      </c>
      <c r="F693" s="21">
        <f>multiply(D694, E694)</f>
      </c>
      <c r="G693" s="66"/>
      <c r="H693" s="38"/>
      <c r="I693" s="38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 t="s">
        <v>3379</v>
      </c>
      <c r="C694" s="37" t="s">
        <v>3267</v>
      </c>
      <c r="D694" s="14">
        <v>3</v>
      </c>
      <c r="E694" s="21">
        <v>1.39</v>
      </c>
      <c r="F694" s="21">
        <f>multiply(D695, E695)</f>
      </c>
      <c r="G694" s="66"/>
      <c r="H694" s="38"/>
      <c r="I694" s="38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 t="s">
        <v>3380</v>
      </c>
      <c r="C695" s="37" t="s">
        <v>3267</v>
      </c>
      <c r="D695" s="14">
        <v>1</v>
      </c>
      <c r="E695" s="21">
        <v>1.39</v>
      </c>
      <c r="F695" s="21">
        <f>multiply(D696, E696)</f>
      </c>
      <c r="G695" s="66"/>
      <c r="H695" s="38"/>
      <c r="I695" s="38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 t="s">
        <v>3262</v>
      </c>
      <c r="C696" s="37" t="s">
        <v>3265</v>
      </c>
      <c r="D696" s="14">
        <v>6</v>
      </c>
      <c r="E696" s="21">
        <v>1.39</v>
      </c>
      <c r="F696" s="21">
        <f>multiply(D697, E697)</f>
      </c>
      <c r="G696" s="66"/>
      <c r="H696" s="38"/>
      <c r="I696" s="38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 t="s">
        <v>3381</v>
      </c>
      <c r="C697" s="37" t="s">
        <v>329</v>
      </c>
      <c r="D697" s="14">
        <v>2</v>
      </c>
      <c r="E697" s="38"/>
      <c r="F697" s="38"/>
      <c r="G697" s="40">
        <f>multiply(D698, E698)</f>
      </c>
      <c r="H697" s="38"/>
      <c r="I697" s="38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 t="s">
        <v>3382</v>
      </c>
      <c r="C698" s="37" t="s">
        <v>3291</v>
      </c>
      <c r="D698" s="14">
        <v>1</v>
      </c>
      <c r="E698" s="21">
        <v>3.79</v>
      </c>
      <c r="F698" s="21">
        <f>multiply(D699, E699)</f>
      </c>
      <c r="G698" s="66"/>
      <c r="H698" s="38"/>
      <c r="I698" s="38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 t="s">
        <v>2928</v>
      </c>
      <c r="C699" s="37" t="s">
        <v>3383</v>
      </c>
      <c r="D699" s="14">
        <v>1</v>
      </c>
      <c r="E699" s="21">
        <v>3.99</v>
      </c>
      <c r="F699" s="38"/>
      <c r="G699" s="61">
        <f>multiply(D700, E700)</f>
      </c>
      <c r="H699" s="38"/>
      <c r="I699" s="38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 t="s">
        <v>3384</v>
      </c>
      <c r="C700" s="37" t="s">
        <v>3385</v>
      </c>
      <c r="D700" s="14">
        <v>1</v>
      </c>
      <c r="E700" s="21">
        <v>7.49</v>
      </c>
      <c r="F700" s="38"/>
      <c r="G700" s="61">
        <f>multiply(D701, E701)</f>
      </c>
      <c r="H700" s="38"/>
      <c r="I700" s="38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 t="s">
        <v>3386</v>
      </c>
      <c r="C701" s="37" t="s">
        <v>3385</v>
      </c>
      <c r="D701" s="14">
        <v>2</v>
      </c>
      <c r="E701" s="21">
        <v>5.79</v>
      </c>
      <c r="F701" s="38"/>
      <c r="G701" s="61">
        <f>multiply(D702, E702)</f>
      </c>
      <c r="H701" s="38"/>
      <c r="I701" s="38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 t="s">
        <v>3387</v>
      </c>
      <c r="C702" s="37" t="s">
        <v>3265</v>
      </c>
      <c r="D702" s="14">
        <v>1</v>
      </c>
      <c r="E702" s="21">
        <v>18.99</v>
      </c>
      <c r="F702" s="21">
        <f>multiply(D703, E703)</f>
      </c>
      <c r="G702" s="66"/>
      <c r="H702" s="38"/>
      <c r="I702" s="38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 t="s">
        <v>3388</v>
      </c>
      <c r="C703" s="37" t="s">
        <v>3267</v>
      </c>
      <c r="D703" s="14">
        <v>1</v>
      </c>
      <c r="E703" s="38"/>
      <c r="F703" s="14">
        <f>multiply(D704, E704)</f>
      </c>
      <c r="G703" s="66"/>
      <c r="H703" s="38"/>
      <c r="I703" s="38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 t="s">
        <v>3389</v>
      </c>
      <c r="C704" s="37" t="s">
        <v>3390</v>
      </c>
      <c r="D704" s="14">
        <v>1</v>
      </c>
      <c r="E704" s="21">
        <v>8.99</v>
      </c>
      <c r="F704" s="38"/>
      <c r="G704" s="61">
        <f>multiply(D705, E705)</f>
      </c>
      <c r="H704" s="38"/>
      <c r="I704" s="38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 t="s">
        <v>3391</v>
      </c>
      <c r="C705" s="37" t="s">
        <v>3392</v>
      </c>
      <c r="D705" s="14">
        <v>1</v>
      </c>
      <c r="E705" s="21">
        <v>11.99</v>
      </c>
      <c r="F705" s="21">
        <f>multiply(D706, E706)</f>
      </c>
      <c r="G705" s="66"/>
      <c r="H705" s="38"/>
      <c r="I705" s="38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 t="s">
        <v>3393</v>
      </c>
      <c r="C706" s="37" t="s">
        <v>3394</v>
      </c>
      <c r="D706" s="14">
        <v>1</v>
      </c>
      <c r="E706" s="21">
        <v>24.99</v>
      </c>
      <c r="F706" s="38"/>
      <c r="G706" s="61">
        <f>multiply(D707, E707)</f>
      </c>
      <c r="H706" s="38"/>
      <c r="I706" s="38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 t="s">
        <v>3395</v>
      </c>
      <c r="C707" s="37" t="s">
        <v>404</v>
      </c>
      <c r="D707" s="14">
        <v>1</v>
      </c>
      <c r="E707" s="21">
        <v>8.49</v>
      </c>
      <c r="F707" s="21">
        <f>multiply(D708, E708)</f>
      </c>
      <c r="G707" s="66"/>
      <c r="H707" s="38"/>
      <c r="I707" s="38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 t="s">
        <v>3396</v>
      </c>
      <c r="C708" s="37" t="s">
        <v>404</v>
      </c>
      <c r="D708" s="14">
        <v>1</v>
      </c>
      <c r="E708" s="21">
        <v>8.29</v>
      </c>
      <c r="F708" s="21">
        <f>multiply(D709, E709)</f>
      </c>
      <c r="G708" s="66"/>
      <c r="H708" s="21">
        <f>sum(F687:G708)</f>
      </c>
      <c r="I708" s="38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>
        <v>43896</v>
      </c>
      <c r="B709" s="37" t="s">
        <v>3397</v>
      </c>
      <c r="C709" s="37" t="s">
        <v>347</v>
      </c>
      <c r="D709" s="14">
        <v>11</v>
      </c>
      <c r="E709" s="21">
        <v>1.29</v>
      </c>
      <c r="F709" s="21">
        <f>multiply(D710, E710)</f>
      </c>
      <c r="G709" s="66"/>
      <c r="H709" s="38"/>
      <c r="I709" s="38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 t="s">
        <v>3239</v>
      </c>
      <c r="C710" s="37" t="s">
        <v>347</v>
      </c>
      <c r="D710" s="14">
        <v>7</v>
      </c>
      <c r="E710" s="21">
        <v>1.99</v>
      </c>
      <c r="F710" s="21">
        <f>multiply(D711, E711)</f>
      </c>
      <c r="G710" s="66"/>
      <c r="H710" s="38"/>
      <c r="I710" s="38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 t="s">
        <v>3239</v>
      </c>
      <c r="C711" s="37" t="s">
        <v>347</v>
      </c>
      <c r="D711" s="14">
        <v>20</v>
      </c>
      <c r="E711" s="21">
        <v>2.49</v>
      </c>
      <c r="F711" s="21">
        <f>multiply(D712, E712)</f>
      </c>
      <c r="G711" s="66"/>
      <c r="H711" s="38"/>
      <c r="I711" s="38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 t="s">
        <v>3239</v>
      </c>
      <c r="C712" s="37" t="s">
        <v>347</v>
      </c>
      <c r="D712" s="14">
        <v>66</v>
      </c>
      <c r="E712" s="21">
        <v>2.69</v>
      </c>
      <c r="F712" s="21">
        <f>multiply(D713, E713)</f>
      </c>
      <c r="G712" s="66"/>
      <c r="H712" s="38"/>
      <c r="I712" s="38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 t="s">
        <v>3239</v>
      </c>
      <c r="C713" s="37" t="s">
        <v>347</v>
      </c>
      <c r="D713" s="14">
        <v>111</v>
      </c>
      <c r="E713" s="21">
        <v>2.99</v>
      </c>
      <c r="F713" s="21">
        <f>multiply(D714, E714)</f>
      </c>
      <c r="G713" s="66"/>
      <c r="H713" s="38"/>
      <c r="I713" s="38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 t="s">
        <v>3239</v>
      </c>
      <c r="C714" s="37" t="s">
        <v>347</v>
      </c>
      <c r="D714" s="14">
        <v>13</v>
      </c>
      <c r="E714" s="21">
        <v>3.29</v>
      </c>
      <c r="F714" s="21">
        <f>multiply(D715, E715)</f>
      </c>
      <c r="G714" s="66"/>
      <c r="H714" s="38"/>
      <c r="I714" s="38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 t="s">
        <v>3239</v>
      </c>
      <c r="C715" s="37" t="s">
        <v>347</v>
      </c>
      <c r="D715" s="14">
        <v>369</v>
      </c>
      <c r="E715" s="21">
        <v>3.69</v>
      </c>
      <c r="F715" s="21">
        <f>multiply(D716, E716)</f>
      </c>
      <c r="G715" s="66"/>
      <c r="H715" s="38"/>
      <c r="I715" s="38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 t="s">
        <v>3239</v>
      </c>
      <c r="C716" s="37" t="s">
        <v>347</v>
      </c>
      <c r="D716" s="14">
        <v>348</v>
      </c>
      <c r="E716" s="21">
        <v>3.99</v>
      </c>
      <c r="F716" s="21">
        <f>multiply(D717, E717)</f>
      </c>
      <c r="G716" s="66"/>
      <c r="H716" s="38"/>
      <c r="I716" s="38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 t="s">
        <v>3239</v>
      </c>
      <c r="C717" s="37" t="s">
        <v>347</v>
      </c>
      <c r="D717" s="14">
        <v>6</v>
      </c>
      <c r="E717" s="21">
        <v>4.29</v>
      </c>
      <c r="F717" s="21">
        <f>multiply(D718, E718)</f>
      </c>
      <c r="G717" s="66"/>
      <c r="H717" s="38"/>
      <c r="I717" s="38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 t="s">
        <v>3239</v>
      </c>
      <c r="C718" s="37" t="s">
        <v>347</v>
      </c>
      <c r="D718" s="14">
        <v>357</v>
      </c>
      <c r="E718" s="21">
        <v>4.69</v>
      </c>
      <c r="F718" s="21">
        <f>multiply(D719, E719)</f>
      </c>
      <c r="G718" s="66"/>
      <c r="H718" s="38"/>
      <c r="I718" s="38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 t="s">
        <v>3239</v>
      </c>
      <c r="C719" s="37" t="s">
        <v>347</v>
      </c>
      <c r="D719" s="14">
        <v>2</v>
      </c>
      <c r="E719" s="21">
        <v>4.79</v>
      </c>
      <c r="F719" s="21">
        <f>multiply(D720, E720)</f>
      </c>
      <c r="G719" s="66"/>
      <c r="H719" s="38"/>
      <c r="I719" s="38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 t="s">
        <v>3239</v>
      </c>
      <c r="C720" s="37" t="s">
        <v>347</v>
      </c>
      <c r="D720" s="14">
        <v>689</v>
      </c>
      <c r="E720" s="21">
        <v>4.99</v>
      </c>
      <c r="F720" s="21">
        <f>multiply(D721, E721)</f>
      </c>
      <c r="G720" s="66"/>
      <c r="H720" s="38"/>
      <c r="I720" s="38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 t="s">
        <v>3239</v>
      </c>
      <c r="C721" s="37" t="s">
        <v>347</v>
      </c>
      <c r="D721" s="14">
        <v>154</v>
      </c>
      <c r="E721" s="21">
        <v>5.69</v>
      </c>
      <c r="F721" s="21">
        <f>multiply(D722, E722)</f>
      </c>
      <c r="G721" s="66"/>
      <c r="H721" s="38"/>
      <c r="I721" s="38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 t="s">
        <v>3239</v>
      </c>
      <c r="C722" s="37" t="s">
        <v>347</v>
      </c>
      <c r="D722" s="14">
        <v>509</v>
      </c>
      <c r="E722" s="21">
        <v>5.99</v>
      </c>
      <c r="F722" s="21">
        <f>multiply(D723, E723)</f>
      </c>
      <c r="G722" s="66"/>
      <c r="H722" s="38"/>
      <c r="I722" s="38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 t="s">
        <v>3398</v>
      </c>
      <c r="C723" s="37" t="s">
        <v>347</v>
      </c>
      <c r="D723" s="14">
        <v>7</v>
      </c>
      <c r="E723" s="21">
        <v>5.99</v>
      </c>
      <c r="F723" s="21">
        <f>multiply(D724, E724)</f>
      </c>
      <c r="G723" s="66"/>
      <c r="H723" s="38"/>
      <c r="I723" s="38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 t="s">
        <v>3239</v>
      </c>
      <c r="C724" s="37" t="s">
        <v>347</v>
      </c>
      <c r="D724" s="14">
        <v>1</v>
      </c>
      <c r="E724" s="21">
        <v>6.49</v>
      </c>
      <c r="F724" s="21">
        <f>multiply(D725, E725)</f>
      </c>
      <c r="G724" s="66"/>
      <c r="H724" s="38"/>
      <c r="I724" s="38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 t="s">
        <v>3239</v>
      </c>
      <c r="C725" s="37" t="s">
        <v>347</v>
      </c>
      <c r="D725" s="14">
        <v>47</v>
      </c>
      <c r="E725" s="21">
        <v>6.69</v>
      </c>
      <c r="F725" s="21">
        <f>multiply(D726, E726)</f>
      </c>
      <c r="G725" s="66"/>
      <c r="H725" s="38"/>
      <c r="I725" s="38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 t="s">
        <v>3239</v>
      </c>
      <c r="C726" s="37" t="s">
        <v>347</v>
      </c>
      <c r="D726" s="14">
        <v>157</v>
      </c>
      <c r="E726" s="21">
        <v>6.99</v>
      </c>
      <c r="F726" s="21">
        <f>multiply(D727, E727)</f>
      </c>
      <c r="G726" s="66"/>
      <c r="H726" s="38"/>
      <c r="I726" s="38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 t="s">
        <v>3239</v>
      </c>
      <c r="C727" s="37" t="s">
        <v>347</v>
      </c>
      <c r="D727" s="14">
        <v>15</v>
      </c>
      <c r="E727" s="21">
        <v>7.99</v>
      </c>
      <c r="F727" s="21">
        <f>multiply(D728, E728)</f>
      </c>
      <c r="G727" s="66"/>
      <c r="H727" s="38"/>
      <c r="I727" s="38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 t="s">
        <v>3239</v>
      </c>
      <c r="C728" s="37" t="s">
        <v>347</v>
      </c>
      <c r="D728" s="14">
        <v>7</v>
      </c>
      <c r="E728" s="21">
        <v>9.99</v>
      </c>
      <c r="F728" s="21">
        <f>multiply(D729, E729)</f>
      </c>
      <c r="G728" s="66"/>
      <c r="H728" s="38"/>
      <c r="I728" s="38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 t="s">
        <v>3399</v>
      </c>
      <c r="C729" s="37" t="s">
        <v>347</v>
      </c>
      <c r="D729" s="14">
        <v>3</v>
      </c>
      <c r="E729" s="21">
        <v>4.95</v>
      </c>
      <c r="F729" s="21">
        <f>multiply(D730, E730)</f>
      </c>
      <c r="G729" s="66"/>
      <c r="H729" s="38"/>
      <c r="I729" s="38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 t="s">
        <v>3399</v>
      </c>
      <c r="C730" s="37" t="s">
        <v>347</v>
      </c>
      <c r="D730" s="14">
        <v>13</v>
      </c>
      <c r="E730" s="21">
        <v>5.95</v>
      </c>
      <c r="F730" s="21">
        <f>multiply(D731, E731)</f>
      </c>
      <c r="G730" s="66"/>
      <c r="H730" s="38"/>
      <c r="I730" s="38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 t="s">
        <v>3399</v>
      </c>
      <c r="C731" s="37" t="s">
        <v>347</v>
      </c>
      <c r="D731" s="14">
        <v>3</v>
      </c>
      <c r="E731" s="21">
        <v>6.95</v>
      </c>
      <c r="F731" s="21">
        <f>multiply(D732, E732)</f>
      </c>
      <c r="G731" s="66"/>
      <c r="H731" s="38"/>
      <c r="I731" s="38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 t="s">
        <v>3399</v>
      </c>
      <c r="C732" s="37" t="s">
        <v>347</v>
      </c>
      <c r="D732" s="14">
        <v>15</v>
      </c>
      <c r="E732" s="21">
        <v>7.95</v>
      </c>
      <c r="F732" s="21">
        <f>multiply(D733, E733)</f>
      </c>
      <c r="G732" s="66"/>
      <c r="H732" s="38"/>
      <c r="I732" s="38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 t="s">
        <v>3399</v>
      </c>
      <c r="C733" s="37" t="s">
        <v>347</v>
      </c>
      <c r="D733" s="14">
        <v>1</v>
      </c>
      <c r="E733" s="21">
        <v>8.95</v>
      </c>
      <c r="F733" s="21">
        <f>multiply(D734, E734)</f>
      </c>
      <c r="G733" s="66"/>
      <c r="H733" s="38"/>
      <c r="I733" s="38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 t="s">
        <v>3399</v>
      </c>
      <c r="C734" s="37" t="s">
        <v>347</v>
      </c>
      <c r="D734" s="14">
        <v>3</v>
      </c>
      <c r="E734" s="21">
        <v>9.95</v>
      </c>
      <c r="F734" s="21">
        <f>multiply(D735, E735)</f>
      </c>
      <c r="G734" s="66"/>
      <c r="H734" s="38"/>
      <c r="I734" s="38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 t="s">
        <v>3399</v>
      </c>
      <c r="C735" s="37" t="s">
        <v>347</v>
      </c>
      <c r="D735" s="14">
        <v>1</v>
      </c>
      <c r="E735" s="21">
        <v>12.95</v>
      </c>
      <c r="F735" s="21">
        <f>multiply(D736, E736)</f>
      </c>
      <c r="G735" s="66"/>
      <c r="H735" s="38"/>
      <c r="I735" s="38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 t="s">
        <v>3400</v>
      </c>
      <c r="C736" s="37" t="s">
        <v>347</v>
      </c>
      <c r="D736" s="14">
        <v>23</v>
      </c>
      <c r="E736" s="21">
        <v>3.99</v>
      </c>
      <c r="F736" s="21">
        <f>multiply(D737, E737)</f>
      </c>
      <c r="G736" s="66"/>
      <c r="H736" s="38"/>
      <c r="I736" s="38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 t="s">
        <v>3400</v>
      </c>
      <c r="C737" s="37" t="s">
        <v>347</v>
      </c>
      <c r="D737" s="14">
        <v>11</v>
      </c>
      <c r="E737" s="21">
        <v>4.49</v>
      </c>
      <c r="F737" s="21">
        <f>multiply(D738, E738)</f>
      </c>
      <c r="G737" s="66"/>
      <c r="H737" s="38"/>
      <c r="I737" s="38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 t="s">
        <v>3400</v>
      </c>
      <c r="C738" s="37" t="s">
        <v>347</v>
      </c>
      <c r="D738" s="14">
        <v>6</v>
      </c>
      <c r="E738" s="21">
        <v>4.99</v>
      </c>
      <c r="F738" s="21">
        <f>multiply(D739, E739)</f>
      </c>
      <c r="G738" s="66"/>
      <c r="H738" s="38"/>
      <c r="I738" s="38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 t="s">
        <v>3195</v>
      </c>
      <c r="C739" s="37" t="s">
        <v>347</v>
      </c>
      <c r="D739" s="14">
        <v>12</v>
      </c>
      <c r="E739" s="21">
        <v>1.49</v>
      </c>
      <c r="F739" s="21">
        <f>multiply(D740, E740)</f>
      </c>
      <c r="G739" s="66"/>
      <c r="H739" s="38"/>
      <c r="I739" s="38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 t="s">
        <v>3195</v>
      </c>
      <c r="C740" s="37" t="s">
        <v>347</v>
      </c>
      <c r="D740" s="14">
        <v>7</v>
      </c>
      <c r="E740" s="21">
        <v>3.49</v>
      </c>
      <c r="F740" s="21">
        <f>multiply(D741, E741)</f>
      </c>
      <c r="G740" s="66"/>
      <c r="H740" s="38"/>
      <c r="I740" s="38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 t="s">
        <v>3401</v>
      </c>
      <c r="C741" s="37" t="s">
        <v>347</v>
      </c>
      <c r="D741" s="14">
        <v>40</v>
      </c>
      <c r="E741" s="21">
        <v>1.29</v>
      </c>
      <c r="F741" s="21">
        <f>multiply(D742, E742)</f>
      </c>
      <c r="G741" s="66"/>
      <c r="H741" s="38"/>
      <c r="I741" s="38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 t="s">
        <v>3401</v>
      </c>
      <c r="C742" s="37" t="s">
        <v>347</v>
      </c>
      <c r="D742" s="14">
        <v>26</v>
      </c>
      <c r="E742" s="21">
        <v>0.99</v>
      </c>
      <c r="F742" s="21">
        <f>multiply(D743, E743)</f>
      </c>
      <c r="G742" s="66"/>
      <c r="H742" s="38"/>
      <c r="I742" s="38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 t="s">
        <v>3173</v>
      </c>
      <c r="C743" s="37" t="s">
        <v>347</v>
      </c>
      <c r="D743" s="14">
        <v>5</v>
      </c>
      <c r="E743" s="21">
        <v>1.39</v>
      </c>
      <c r="F743" s="21">
        <f>multiply(D744, E744)</f>
      </c>
      <c r="G743" s="66"/>
      <c r="H743" s="38"/>
      <c r="I743" s="38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 t="s">
        <v>3173</v>
      </c>
      <c r="C744" s="37" t="s">
        <v>347</v>
      </c>
      <c r="D744" s="14">
        <v>32</v>
      </c>
      <c r="E744" s="21">
        <v>1.59</v>
      </c>
      <c r="F744" s="21">
        <f>multiply(D745, E745)</f>
      </c>
      <c r="G744" s="66"/>
      <c r="H744" s="38"/>
      <c r="I744" s="38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 t="s">
        <v>3173</v>
      </c>
      <c r="C745" s="37" t="s">
        <v>347</v>
      </c>
      <c r="D745" s="14">
        <v>9</v>
      </c>
      <c r="E745" s="21">
        <v>1.99</v>
      </c>
      <c r="F745" s="21">
        <f>multiply(D746, E746)</f>
      </c>
      <c r="G745" s="66"/>
      <c r="H745" s="38"/>
      <c r="I745" s="38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 t="s">
        <v>3402</v>
      </c>
      <c r="C746" s="37" t="s">
        <v>347</v>
      </c>
      <c r="D746" s="14">
        <v>85</v>
      </c>
      <c r="E746" s="21">
        <v>1.89</v>
      </c>
      <c r="F746" s="21">
        <f>multiply(D747, E747)</f>
      </c>
      <c r="G746" s="66"/>
      <c r="H746" s="38"/>
      <c r="I746" s="38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 t="s">
        <v>3403</v>
      </c>
      <c r="C747" s="37" t="s">
        <v>347</v>
      </c>
      <c r="D747" s="14">
        <v>7</v>
      </c>
      <c r="E747" s="21"/>
      <c r="F747" s="21">
        <f>multiply(D748, E748)</f>
      </c>
      <c r="G747" s="66"/>
      <c r="H747" s="38"/>
      <c r="I747" s="38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 t="s">
        <v>3404</v>
      </c>
      <c r="C748" s="37" t="s">
        <v>347</v>
      </c>
      <c r="D748" s="14">
        <v>1</v>
      </c>
      <c r="E748" s="21">
        <v>1.99</v>
      </c>
      <c r="F748" s="21">
        <f>multiply(D749, E749)</f>
      </c>
      <c r="G748" s="66"/>
      <c r="H748" s="38"/>
      <c r="I748" s="38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 t="s">
        <v>3405</v>
      </c>
      <c r="C749" s="37" t="s">
        <v>347</v>
      </c>
      <c r="D749" s="14">
        <v>1</v>
      </c>
      <c r="E749" s="21">
        <v>1.99</v>
      </c>
      <c r="F749" s="21">
        <f>multiply(D750, E750)</f>
      </c>
      <c r="G749" s="66"/>
      <c r="H749" s="38"/>
      <c r="I749" s="38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 t="s">
        <v>3406</v>
      </c>
      <c r="C750" s="37" t="s">
        <v>347</v>
      </c>
      <c r="D750" s="14">
        <v>1</v>
      </c>
      <c r="E750" s="21">
        <v>1.99</v>
      </c>
      <c r="F750" s="21">
        <f>multiply(D751, E751)</f>
      </c>
      <c r="G750" s="66"/>
      <c r="H750" s="38"/>
      <c r="I750" s="38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 t="s">
        <v>3407</v>
      </c>
      <c r="C751" s="37" t="s">
        <v>347</v>
      </c>
      <c r="D751" s="14">
        <v>2</v>
      </c>
      <c r="E751" s="21">
        <v>1.99</v>
      </c>
      <c r="F751" s="21">
        <f>multiply(D752, E752)</f>
      </c>
      <c r="G751" s="66"/>
      <c r="H751" s="38"/>
      <c r="I751" s="38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 t="s">
        <v>3408</v>
      </c>
      <c r="C752" s="37" t="s">
        <v>347</v>
      </c>
      <c r="D752" s="14">
        <v>2</v>
      </c>
      <c r="E752" s="21">
        <v>1.49</v>
      </c>
      <c r="F752" s="21">
        <f>multiply(D753, E753)</f>
      </c>
      <c r="G752" s="66"/>
      <c r="H752" s="38"/>
      <c r="I752" s="38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 t="s">
        <v>3409</v>
      </c>
      <c r="C753" s="37" t="s">
        <v>347</v>
      </c>
      <c r="D753" s="14">
        <v>12</v>
      </c>
      <c r="E753" s="21">
        <v>1.99</v>
      </c>
      <c r="F753" s="21">
        <f>multiply(D754, E754)</f>
      </c>
      <c r="G753" s="66"/>
      <c r="H753" s="38"/>
      <c r="I753" s="38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 t="s">
        <v>3410</v>
      </c>
      <c r="C754" s="37" t="s">
        <v>347</v>
      </c>
      <c r="D754" s="14">
        <v>11</v>
      </c>
      <c r="E754" s="21">
        <v>1.99</v>
      </c>
      <c r="F754" s="21">
        <f>multiply(D755, E755)</f>
      </c>
      <c r="G754" s="66"/>
      <c r="H754" s="38"/>
      <c r="I754" s="38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 t="s">
        <v>3411</v>
      </c>
      <c r="C755" s="37" t="s">
        <v>347</v>
      </c>
      <c r="D755" s="14">
        <v>5</v>
      </c>
      <c r="E755" s="21">
        <v>1.09</v>
      </c>
      <c r="F755" s="21">
        <f>multiply(D756, E756)</f>
      </c>
      <c r="G755" s="66"/>
      <c r="H755" s="38"/>
      <c r="I755" s="38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 t="s">
        <v>3412</v>
      </c>
      <c r="C756" s="37" t="s">
        <v>347</v>
      </c>
      <c r="D756" s="14">
        <v>20</v>
      </c>
      <c r="E756" s="21">
        <v>4.49</v>
      </c>
      <c r="F756" s="21">
        <f>multiply(D757, E757)</f>
      </c>
      <c r="G756" s="66"/>
      <c r="H756" s="38"/>
      <c r="I756" s="38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 t="s">
        <v>3413</v>
      </c>
      <c r="C757" s="37" t="s">
        <v>347</v>
      </c>
      <c r="D757" s="14">
        <v>5</v>
      </c>
      <c r="E757" s="21">
        <v>4.49</v>
      </c>
      <c r="F757" s="21">
        <f>multiply(D758, E758)</f>
      </c>
      <c r="G757" s="66"/>
      <c r="H757" s="38"/>
      <c r="I757" s="38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 t="s">
        <v>3414</v>
      </c>
      <c r="C758" s="37" t="s">
        <v>347</v>
      </c>
      <c r="D758" s="14">
        <v>1</v>
      </c>
      <c r="E758" s="21">
        <v>4.49</v>
      </c>
      <c r="F758" s="21">
        <f>multiply(D759, E759)</f>
      </c>
      <c r="G758" s="66"/>
      <c r="H758" s="38"/>
      <c r="I758" s="38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 t="s">
        <v>3415</v>
      </c>
      <c r="C759" s="37" t="s">
        <v>347</v>
      </c>
      <c r="D759" s="14">
        <v>26</v>
      </c>
      <c r="E759" s="21">
        <v>1.49</v>
      </c>
      <c r="F759" s="21">
        <f>multiply(D760, E760)</f>
      </c>
      <c r="G759" s="66"/>
      <c r="H759" s="38"/>
      <c r="I759" s="38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 t="s">
        <v>3416</v>
      </c>
      <c r="C760" s="37" t="s">
        <v>347</v>
      </c>
      <c r="D760" s="14">
        <v>1</v>
      </c>
      <c r="E760" s="21">
        <v>2.49</v>
      </c>
      <c r="F760" s="21">
        <f>multiply(D761, E761)</f>
      </c>
      <c r="G760" s="66"/>
      <c r="H760" s="38"/>
      <c r="I760" s="38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 t="s">
        <v>3417</v>
      </c>
      <c r="C761" s="37" t="s">
        <v>347</v>
      </c>
      <c r="D761" s="14">
        <v>1</v>
      </c>
      <c r="E761" s="21">
        <v>1.99</v>
      </c>
      <c r="F761" s="21">
        <f>multiply(D762, E762)</f>
      </c>
      <c r="G761" s="66"/>
      <c r="H761" s="38"/>
      <c r="I761" s="38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 t="s">
        <v>3417</v>
      </c>
      <c r="C762" s="37" t="s">
        <v>347</v>
      </c>
      <c r="D762" s="14">
        <v>5</v>
      </c>
      <c r="E762" s="21">
        <v>2.99</v>
      </c>
      <c r="F762" s="21">
        <f>multiply(D763, E763)</f>
      </c>
      <c r="G762" s="66"/>
      <c r="H762" s="38"/>
      <c r="I762" s="38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 t="s">
        <v>3417</v>
      </c>
      <c r="C763" s="37" t="s">
        <v>347</v>
      </c>
      <c r="D763" s="14">
        <v>16</v>
      </c>
      <c r="E763" s="21">
        <v>3.99</v>
      </c>
      <c r="F763" s="21">
        <f>multiply(D764, E764)</f>
      </c>
      <c r="G763" s="66"/>
      <c r="H763" s="38"/>
      <c r="I763" s="38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 t="s">
        <v>3417</v>
      </c>
      <c r="C764" s="37" t="s">
        <v>347</v>
      </c>
      <c r="D764" s="14">
        <v>4</v>
      </c>
      <c r="E764" s="21">
        <v>4.49</v>
      </c>
      <c r="F764" s="21">
        <f>multiply(D765, E765)</f>
      </c>
      <c r="G764" s="66"/>
      <c r="H764" s="38"/>
      <c r="I764" s="38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 t="s">
        <v>3417</v>
      </c>
      <c r="C765" s="37" t="s">
        <v>347</v>
      </c>
      <c r="D765" s="14">
        <v>45</v>
      </c>
      <c r="E765" s="21">
        <v>4.99</v>
      </c>
      <c r="F765" s="21">
        <f>multiply(D766, E766)</f>
      </c>
      <c r="G765" s="66"/>
      <c r="H765" s="38"/>
      <c r="I765" s="38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 t="s">
        <v>3417</v>
      </c>
      <c r="C766" s="37" t="s">
        <v>347</v>
      </c>
      <c r="D766" s="14">
        <v>4</v>
      </c>
      <c r="E766" s="21">
        <v>5.49</v>
      </c>
      <c r="F766" s="21">
        <f>multiply(D767, E767)</f>
      </c>
      <c r="G766" s="66"/>
      <c r="H766" s="38"/>
      <c r="I766" s="38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 t="s">
        <v>3417</v>
      </c>
      <c r="C767" s="37" t="s">
        <v>347</v>
      </c>
      <c r="D767" s="14">
        <v>39</v>
      </c>
      <c r="E767" s="21">
        <v>5.99</v>
      </c>
      <c r="F767" s="21">
        <f>multiply(D768, E768)</f>
      </c>
      <c r="G767" s="66"/>
      <c r="H767" s="38"/>
      <c r="I767" s="38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 t="s">
        <v>3174</v>
      </c>
      <c r="C768" s="37" t="s">
        <v>347</v>
      </c>
      <c r="D768" s="14">
        <v>11</v>
      </c>
      <c r="E768" s="21">
        <v>4.99</v>
      </c>
      <c r="F768" s="21">
        <f>multiply(D769, E769)</f>
      </c>
      <c r="G768" s="66"/>
      <c r="H768" s="38"/>
      <c r="I768" s="38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 t="s">
        <v>3418</v>
      </c>
      <c r="C769" s="37" t="s">
        <v>347</v>
      </c>
      <c r="D769" s="14">
        <v>12</v>
      </c>
      <c r="E769" s="21">
        <v>2.69</v>
      </c>
      <c r="F769" s="21">
        <f>multiply(D770, E770)</f>
      </c>
      <c r="G769" s="66"/>
      <c r="H769" s="38"/>
      <c r="I769" s="38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 t="s">
        <v>3174</v>
      </c>
      <c r="C770" s="37" t="s">
        <v>347</v>
      </c>
      <c r="D770" s="14">
        <v>88</v>
      </c>
      <c r="E770" s="21">
        <v>2.49</v>
      </c>
      <c r="F770" s="21">
        <f>multiply(D771, E771)</f>
      </c>
      <c r="G770" s="66"/>
      <c r="H770" s="38"/>
      <c r="I770" s="38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 t="s">
        <v>3174</v>
      </c>
      <c r="C771" s="37" t="s">
        <v>347</v>
      </c>
      <c r="D771" s="14">
        <v>11</v>
      </c>
      <c r="E771" s="21">
        <v>3.49</v>
      </c>
      <c r="F771" s="21">
        <f>multiply(D772, E772)</f>
      </c>
      <c r="G771" s="66"/>
      <c r="H771" s="38"/>
      <c r="I771" s="38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 t="s">
        <v>3419</v>
      </c>
      <c r="C772" s="37" t="s">
        <v>347</v>
      </c>
      <c r="D772" s="14">
        <v>11</v>
      </c>
      <c r="E772" s="21">
        <v>4.99</v>
      </c>
      <c r="F772" s="21">
        <f>multiply(D773, E773)</f>
      </c>
      <c r="G772" s="66"/>
      <c r="H772" s="38"/>
      <c r="I772" s="38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 t="s">
        <v>3419</v>
      </c>
      <c r="C773" s="37" t="s">
        <v>347</v>
      </c>
      <c r="D773" s="14">
        <v>12</v>
      </c>
      <c r="E773" s="21">
        <v>3.99</v>
      </c>
      <c r="F773" s="21">
        <f>multiply(D774, E774)</f>
      </c>
      <c r="G773" s="66"/>
      <c r="H773" s="38"/>
      <c r="I773" s="38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 t="s">
        <v>3420</v>
      </c>
      <c r="C774" s="37" t="s">
        <v>347</v>
      </c>
      <c r="D774" s="14">
        <v>7</v>
      </c>
      <c r="E774" s="21">
        <v>3.49</v>
      </c>
      <c r="F774" s="21">
        <f>multiply(D775, E775)</f>
      </c>
      <c r="G774" s="66"/>
      <c r="H774" s="38"/>
      <c r="I774" s="38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 t="s">
        <v>3419</v>
      </c>
      <c r="C775" s="37" t="s">
        <v>347</v>
      </c>
      <c r="D775" s="14">
        <v>3</v>
      </c>
      <c r="E775" s="21">
        <v>2.49</v>
      </c>
      <c r="F775" s="21">
        <f>multiply(D776, E776)</f>
      </c>
      <c r="G775" s="66"/>
      <c r="H775" s="38"/>
      <c r="I775" s="38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 t="s">
        <v>3419</v>
      </c>
      <c r="C776" s="37" t="s">
        <v>347</v>
      </c>
      <c r="D776" s="14">
        <v>2</v>
      </c>
      <c r="E776" s="21">
        <v>1.29</v>
      </c>
      <c r="F776" s="21">
        <f>multiply(D777, E777)</f>
      </c>
      <c r="G776" s="66"/>
      <c r="H776" s="38"/>
      <c r="I776" s="38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 t="s">
        <v>3421</v>
      </c>
      <c r="C777" s="37" t="s">
        <v>404</v>
      </c>
      <c r="D777" s="14">
        <v>1</v>
      </c>
      <c r="E777" s="38"/>
      <c r="F777" s="14">
        <f>multiply(D778, E778)</f>
      </c>
      <c r="G777" s="66"/>
      <c r="H777" s="21">
        <f>sum(F709:F777)</f>
      </c>
      <c r="I777" s="21">
        <f>sum(F768:F776)</f>
      </c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>
        <v>43897</v>
      </c>
      <c r="B778" s="37" t="s">
        <v>3422</v>
      </c>
      <c r="C778" s="37" t="s">
        <v>3423</v>
      </c>
      <c r="D778" s="14">
        <v>8</v>
      </c>
      <c r="E778" s="21">
        <v>15.49</v>
      </c>
      <c r="F778" s="21">
        <f>multiply(D779, E779)</f>
      </c>
      <c r="G778" s="66"/>
      <c r="H778" s="38"/>
      <c r="I778" s="38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 t="s">
        <v>3424</v>
      </c>
      <c r="C779" s="37" t="s">
        <v>3319</v>
      </c>
      <c r="D779" s="14">
        <v>5</v>
      </c>
      <c r="E779" s="21">
        <v>19.99</v>
      </c>
      <c r="F779" s="21">
        <f>multiply(D780, E780)</f>
      </c>
      <c r="G779" s="66"/>
      <c r="H779" s="38"/>
      <c r="I779" s="38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 t="s">
        <v>3425</v>
      </c>
      <c r="C780" s="37" t="s">
        <v>3265</v>
      </c>
      <c r="D780" s="14">
        <v>2</v>
      </c>
      <c r="E780" s="21">
        <v>31.99</v>
      </c>
      <c r="F780" s="21">
        <f>multiply(D781, E781)</f>
      </c>
      <c r="G780" s="66"/>
      <c r="H780" s="38"/>
      <c r="I780" s="38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 t="s">
        <v>3426</v>
      </c>
      <c r="C781" s="37" t="s">
        <v>3427</v>
      </c>
      <c r="D781" s="14">
        <v>1</v>
      </c>
      <c r="E781" s="21">
        <v>19.99</v>
      </c>
      <c r="F781" s="21">
        <f>multiply(D782, E782)</f>
      </c>
      <c r="G781" s="66"/>
      <c r="H781" s="38"/>
      <c r="I781" s="38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 t="s">
        <v>3428</v>
      </c>
      <c r="C782" s="37" t="s">
        <v>3429</v>
      </c>
      <c r="D782" s="14">
        <v>7</v>
      </c>
      <c r="E782" s="21">
        <v>10.99</v>
      </c>
      <c r="F782" s="21">
        <f>multiply(D783, E783)</f>
      </c>
      <c r="G782" s="66"/>
      <c r="H782" s="38"/>
      <c r="I782" s="38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 t="s">
        <v>3430</v>
      </c>
      <c r="C783" s="37" t="s">
        <v>3319</v>
      </c>
      <c r="D783" s="14">
        <v>1</v>
      </c>
      <c r="E783" s="21">
        <v>4.99</v>
      </c>
      <c r="F783" s="21">
        <f>multiply(D784, E784)</f>
      </c>
      <c r="G783" s="66"/>
      <c r="H783" s="38"/>
      <c r="I783" s="38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 t="s">
        <v>3431</v>
      </c>
      <c r="C784" s="37"/>
      <c r="D784" s="14">
        <v>9</v>
      </c>
      <c r="E784" s="21">
        <v>17.99</v>
      </c>
      <c r="F784" s="21">
        <f>multiply(D785, E785)</f>
      </c>
      <c r="G784" s="66"/>
      <c r="H784" s="38"/>
      <c r="I784" s="38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 t="s">
        <v>3432</v>
      </c>
      <c r="C785" s="37" t="s">
        <v>3433</v>
      </c>
      <c r="D785" s="14">
        <v>1</v>
      </c>
      <c r="E785" s="21">
        <v>21.99</v>
      </c>
      <c r="F785" s="21">
        <f>multiply(D786, E786)</f>
      </c>
      <c r="G785" s="66"/>
      <c r="H785" s="38"/>
      <c r="I785" s="38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 t="s">
        <v>3434</v>
      </c>
      <c r="C786" s="37" t="s">
        <v>3394</v>
      </c>
      <c r="D786" s="14">
        <v>1</v>
      </c>
      <c r="E786" s="21">
        <v>27.99</v>
      </c>
      <c r="F786" s="21">
        <f>multiply(D787, E787)</f>
      </c>
      <c r="G786" s="66"/>
      <c r="H786" s="38"/>
      <c r="I786" s="38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 t="s">
        <v>3435</v>
      </c>
      <c r="C787" s="37" t="s">
        <v>3436</v>
      </c>
      <c r="D787" s="14">
        <v>3</v>
      </c>
      <c r="E787" s="21">
        <v>21.99</v>
      </c>
      <c r="F787" s="21">
        <f>multiply(D788, E788)</f>
      </c>
      <c r="G787" s="66"/>
      <c r="H787" s="38"/>
      <c r="I787" s="38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 t="s">
        <v>3437</v>
      </c>
      <c r="C788" s="37" t="s">
        <v>3267</v>
      </c>
      <c r="D788" s="14">
        <v>1</v>
      </c>
      <c r="E788" s="21">
        <v>12.79</v>
      </c>
      <c r="F788" s="21">
        <f>multiply(D789, E789)</f>
      </c>
      <c r="G788" s="66"/>
      <c r="H788" s="38"/>
      <c r="I788" s="38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 t="s">
        <v>3438</v>
      </c>
      <c r="C789" s="37" t="s">
        <v>3272</v>
      </c>
      <c r="D789" s="14">
        <v>1</v>
      </c>
      <c r="E789" s="21">
        <v>6.99</v>
      </c>
      <c r="F789" s="21">
        <f>multiply(D790, E790)</f>
      </c>
      <c r="G789" s="66"/>
      <c r="H789" s="38"/>
      <c r="I789" s="38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 t="s">
        <v>3439</v>
      </c>
      <c r="C790" s="37" t="s">
        <v>3265</v>
      </c>
      <c r="D790" s="14">
        <v>1</v>
      </c>
      <c r="E790" s="21"/>
      <c r="F790" s="21">
        <f>multiply(D791, E791)</f>
      </c>
      <c r="G790" s="66"/>
      <c r="H790" s="38"/>
      <c r="I790" s="38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 t="s">
        <v>3440</v>
      </c>
      <c r="C791" s="37" t="s">
        <v>3441</v>
      </c>
      <c r="D791" s="14">
        <v>1</v>
      </c>
      <c r="E791" s="21">
        <v>39.99</v>
      </c>
      <c r="F791" s="21">
        <f>multiply(D792, E792)</f>
      </c>
      <c r="G791" s="66"/>
      <c r="H791" s="38"/>
      <c r="I791" s="38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 t="s">
        <v>3442</v>
      </c>
      <c r="C792" s="37" t="s">
        <v>2359</v>
      </c>
      <c r="D792" s="14">
        <v>4</v>
      </c>
      <c r="E792" s="21">
        <v>14.99</v>
      </c>
      <c r="F792" s="21">
        <f>multiply(D793, E793)</f>
      </c>
      <c r="G792" s="66"/>
      <c r="H792" s="38"/>
      <c r="I792" s="38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 t="s">
        <v>3443</v>
      </c>
      <c r="C793" s="37" t="s">
        <v>2359</v>
      </c>
      <c r="D793" s="14">
        <v>4</v>
      </c>
      <c r="E793" s="21">
        <v>12.99</v>
      </c>
      <c r="F793" s="21">
        <f>multiply(D794, E794)</f>
      </c>
      <c r="G793" s="66"/>
      <c r="H793" s="38"/>
      <c r="I793" s="38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 t="s">
        <v>3444</v>
      </c>
      <c r="C794" s="37" t="s">
        <v>2359</v>
      </c>
      <c r="D794" s="14">
        <v>1</v>
      </c>
      <c r="E794" s="21">
        <v>9.49</v>
      </c>
      <c r="F794" s="21">
        <f>multiply(D795, E795)</f>
      </c>
      <c r="G794" s="66"/>
      <c r="H794" s="38"/>
      <c r="I794" s="38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 t="s">
        <v>3445</v>
      </c>
      <c r="C795" s="37" t="s">
        <v>2359</v>
      </c>
      <c r="D795" s="14">
        <v>1</v>
      </c>
      <c r="E795" s="21">
        <v>3.49</v>
      </c>
      <c r="F795" s="21">
        <f>multiply(D796, E796)</f>
      </c>
      <c r="G795" s="66"/>
      <c r="H795" s="38"/>
      <c r="I795" s="38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 t="s">
        <v>3446</v>
      </c>
      <c r="C796" s="37" t="s">
        <v>2359</v>
      </c>
      <c r="D796" s="14">
        <v>1</v>
      </c>
      <c r="E796" s="21">
        <v>2.99</v>
      </c>
      <c r="F796" s="21">
        <f>multiply(D797, E797)</f>
      </c>
      <c r="G796" s="66"/>
      <c r="H796" s="38"/>
      <c r="I796" s="38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 t="s">
        <v>3447</v>
      </c>
      <c r="C797" s="37" t="s">
        <v>2359</v>
      </c>
      <c r="D797" s="14">
        <v>5</v>
      </c>
      <c r="E797" s="55">
        <v>2</v>
      </c>
      <c r="F797" s="55">
        <f>multiply(D798, E798)</f>
      </c>
      <c r="G797" s="66"/>
      <c r="H797" s="38"/>
      <c r="I797" s="38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 t="s">
        <v>3448</v>
      </c>
      <c r="C798" s="37" t="s">
        <v>2359</v>
      </c>
      <c r="D798" s="14">
        <v>1</v>
      </c>
      <c r="E798" s="38"/>
      <c r="F798" s="38"/>
      <c r="G798" s="66"/>
      <c r="H798" s="38"/>
      <c r="I798" s="38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 t="s">
        <v>3449</v>
      </c>
      <c r="C799" s="37" t="s">
        <v>2359</v>
      </c>
      <c r="D799" s="14">
        <v>14</v>
      </c>
      <c r="E799" s="21">
        <v>11.99</v>
      </c>
      <c r="F799" s="21">
        <f>multiply(D800, E800)</f>
      </c>
      <c r="G799" s="66"/>
      <c r="H799" s="38"/>
      <c r="I799" s="38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 t="s">
        <v>3450</v>
      </c>
      <c r="C800" s="37" t="s">
        <v>2359</v>
      </c>
      <c r="D800" s="14">
        <v>1</v>
      </c>
      <c r="E800" s="21">
        <v>3.99</v>
      </c>
      <c r="F800" s="21">
        <f>multiply(D801, E801)</f>
      </c>
      <c r="G800" s="66"/>
      <c r="H800" s="38"/>
      <c r="I800" s="38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 t="s">
        <v>3451</v>
      </c>
      <c r="C801" s="37" t="s">
        <v>2359</v>
      </c>
      <c r="D801" s="14">
        <v>1</v>
      </c>
      <c r="E801" s="38"/>
      <c r="F801" s="14">
        <f>multiply(D802, E802)</f>
      </c>
      <c r="G801" s="66"/>
      <c r="H801" s="38"/>
      <c r="I801" s="38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 t="s">
        <v>3452</v>
      </c>
      <c r="C802" s="37" t="s">
        <v>2359</v>
      </c>
      <c r="D802" s="14">
        <v>1</v>
      </c>
      <c r="E802" s="38"/>
      <c r="F802" s="14">
        <f>multiply(D803, E803)</f>
      </c>
      <c r="G802" s="66"/>
      <c r="H802" s="38"/>
      <c r="I802" s="38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 t="s">
        <v>3453</v>
      </c>
      <c r="C803" s="37" t="s">
        <v>2359</v>
      </c>
      <c r="D803" s="14">
        <v>1</v>
      </c>
      <c r="E803" s="21">
        <v>16.99</v>
      </c>
      <c r="F803" s="21">
        <f>multiply(D804, E804)</f>
      </c>
      <c r="G803" s="66"/>
      <c r="H803" s="38"/>
      <c r="I803" s="38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 t="s">
        <v>3454</v>
      </c>
      <c r="C804" s="37" t="s">
        <v>2359</v>
      </c>
      <c r="D804" s="14">
        <v>1</v>
      </c>
      <c r="E804" s="38"/>
      <c r="F804" s="14">
        <f>multiply(D805, E805)</f>
      </c>
      <c r="G804" s="66"/>
      <c r="H804" s="38"/>
      <c r="I804" s="38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 t="s">
        <v>3455</v>
      </c>
      <c r="C805" s="37" t="s">
        <v>2359</v>
      </c>
      <c r="D805" s="14">
        <v>1</v>
      </c>
      <c r="E805" s="38"/>
      <c r="F805" s="14">
        <f>multiply(D806, E806)</f>
      </c>
      <c r="G805" s="66"/>
      <c r="H805" s="21">
        <f>sum(F778:F805)</f>
      </c>
      <c r="I805" s="38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>
        <v>43899</v>
      </c>
      <c r="B806" s="37" t="s">
        <v>3456</v>
      </c>
      <c r="C806" s="37" t="s">
        <v>404</v>
      </c>
      <c r="D806" s="14">
        <v>1</v>
      </c>
      <c r="E806" s="21">
        <v>9.99</v>
      </c>
      <c r="F806" s="21">
        <f>multiply(D807, E807)</f>
      </c>
      <c r="G806" s="66"/>
      <c r="H806" s="38"/>
      <c r="I806" s="38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 t="s">
        <v>3457</v>
      </c>
      <c r="C807" s="37" t="s">
        <v>404</v>
      </c>
      <c r="D807" s="14">
        <v>1</v>
      </c>
      <c r="E807" s="38"/>
      <c r="F807" s="14">
        <f>multiply(D808, E808)</f>
      </c>
      <c r="G807" s="66"/>
      <c r="H807" s="38"/>
      <c r="I807" s="38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 t="s">
        <v>3458</v>
      </c>
      <c r="C808" s="37" t="s">
        <v>404</v>
      </c>
      <c r="D808" s="14">
        <v>1</v>
      </c>
      <c r="E808" s="38"/>
      <c r="F808" s="14">
        <f>multiply(D809, E809)</f>
      </c>
      <c r="G808" s="66"/>
      <c r="H808" s="38"/>
      <c r="I808" s="38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 t="s">
        <v>3459</v>
      </c>
      <c r="C809" s="37" t="s">
        <v>3460</v>
      </c>
      <c r="D809" s="14">
        <v>13</v>
      </c>
      <c r="E809" s="21">
        <v>2.49</v>
      </c>
      <c r="F809" s="21">
        <f>multiply(D810, E810)</f>
      </c>
      <c r="G809" s="66"/>
      <c r="H809" s="38"/>
      <c r="I809" s="38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 t="s">
        <v>3461</v>
      </c>
      <c r="C810" s="37" t="s">
        <v>3462</v>
      </c>
      <c r="D810" s="14">
        <v>1</v>
      </c>
      <c r="E810" s="38"/>
      <c r="F810" s="14">
        <f>multiply(D811, E811)</f>
      </c>
      <c r="G810" s="66"/>
      <c r="H810" s="38"/>
      <c r="I810" s="38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 t="s">
        <v>3463</v>
      </c>
      <c r="C811" s="37" t="s">
        <v>3464</v>
      </c>
      <c r="D811" s="14">
        <v>1</v>
      </c>
      <c r="E811" s="21">
        <v>3.99</v>
      </c>
      <c r="F811" s="21">
        <f>multiply(D812, E812)</f>
      </c>
      <c r="G811" s="66"/>
      <c r="H811" s="38"/>
      <c r="I811" s="38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 t="s">
        <v>3465</v>
      </c>
      <c r="C812" s="37" t="s">
        <v>3466</v>
      </c>
      <c r="D812" s="14">
        <v>2</v>
      </c>
      <c r="E812" s="21">
        <v>3.99</v>
      </c>
      <c r="F812" s="21">
        <f>multiply(D813, E813)</f>
      </c>
      <c r="G812" s="66"/>
      <c r="H812" s="38"/>
      <c r="I812" s="38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 t="s">
        <v>3467</v>
      </c>
      <c r="C813" s="37" t="s">
        <v>404</v>
      </c>
      <c r="D813" s="14">
        <v>3</v>
      </c>
      <c r="E813" s="21">
        <v>3.99</v>
      </c>
      <c r="F813" s="21">
        <f>multiply(D814, E814)</f>
      </c>
      <c r="G813" s="66"/>
      <c r="H813" s="38"/>
      <c r="I813" s="38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 t="s">
        <v>3468</v>
      </c>
      <c r="C814" s="37" t="s">
        <v>404</v>
      </c>
      <c r="D814" s="14">
        <v>1</v>
      </c>
      <c r="E814" s="21">
        <v>14.99</v>
      </c>
      <c r="F814" s="21">
        <f>multiply(D815, E815)</f>
      </c>
      <c r="G814" s="66"/>
      <c r="H814" s="38"/>
      <c r="I814" s="38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 t="s">
        <v>3469</v>
      </c>
      <c r="C815" s="37" t="s">
        <v>404</v>
      </c>
      <c r="D815" s="14">
        <v>4</v>
      </c>
      <c r="E815" s="21">
        <v>1.79</v>
      </c>
      <c r="F815" s="21">
        <f>multiply(D816, E816)</f>
      </c>
      <c r="G815" s="66"/>
      <c r="H815" s="38"/>
      <c r="I815" s="38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 t="s">
        <v>3470</v>
      </c>
      <c r="C816" s="37" t="s">
        <v>404</v>
      </c>
      <c r="D816" s="14">
        <v>2</v>
      </c>
      <c r="E816" s="21">
        <v>1.49</v>
      </c>
      <c r="F816" s="21">
        <f>multiply(D817, E817)</f>
      </c>
      <c r="G816" s="66"/>
      <c r="H816" s="38"/>
      <c r="I816" s="38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 t="s">
        <v>3471</v>
      </c>
      <c r="C817" s="37" t="s">
        <v>404</v>
      </c>
      <c r="D817" s="14">
        <v>2</v>
      </c>
      <c r="E817" s="21">
        <v>1.49</v>
      </c>
      <c r="F817" s="21">
        <f>multiply(D818, E818)</f>
      </c>
      <c r="G817" s="66"/>
      <c r="H817" s="38"/>
      <c r="I817" s="38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 t="s">
        <v>3472</v>
      </c>
      <c r="C818" s="37" t="s">
        <v>404</v>
      </c>
      <c r="D818" s="14">
        <v>10</v>
      </c>
      <c r="E818" s="21">
        <v>1.89</v>
      </c>
      <c r="F818" s="21">
        <f>multiply(D819, E819)</f>
      </c>
      <c r="G818" s="66"/>
      <c r="H818" s="38"/>
      <c r="I818" s="38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 t="s">
        <v>3473</v>
      </c>
      <c r="C819" s="37" t="s">
        <v>404</v>
      </c>
      <c r="D819" s="14">
        <v>1</v>
      </c>
      <c r="E819" s="21">
        <v>1.09</v>
      </c>
      <c r="F819" s="21">
        <f>multiply(D820, E820)</f>
      </c>
      <c r="G819" s="66"/>
      <c r="H819" s="38"/>
      <c r="I819" s="38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 t="s">
        <v>3474</v>
      </c>
      <c r="C820" s="37" t="s">
        <v>404</v>
      </c>
      <c r="D820" s="14">
        <v>1</v>
      </c>
      <c r="E820" s="21"/>
      <c r="F820" s="21">
        <f>multiply(D821, E821)</f>
      </c>
      <c r="G820" s="66"/>
      <c r="H820" s="38"/>
      <c r="I820" s="38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 t="s">
        <v>3475</v>
      </c>
      <c r="C821" s="37" t="s">
        <v>404</v>
      </c>
      <c r="D821" s="14">
        <v>1</v>
      </c>
      <c r="E821" s="21">
        <v>7.79</v>
      </c>
      <c r="F821" s="21">
        <f>multiply(D822, E822)</f>
      </c>
      <c r="G821" s="66"/>
      <c r="H821" s="38"/>
      <c r="I821" s="38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 t="s">
        <v>3476</v>
      </c>
      <c r="C822" s="37" t="s">
        <v>404</v>
      </c>
      <c r="D822" s="14">
        <v>1</v>
      </c>
      <c r="E822" s="21">
        <v>12.99</v>
      </c>
      <c r="F822" s="21">
        <f>multiply(D823, E823)</f>
      </c>
      <c r="G822" s="66"/>
      <c r="H822" s="38"/>
      <c r="I822" s="38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 t="s">
        <v>3477</v>
      </c>
      <c r="C823" s="37" t="s">
        <v>404</v>
      </c>
      <c r="D823" s="14">
        <v>1</v>
      </c>
      <c r="E823" s="38"/>
      <c r="F823" s="14">
        <f>multiply(D824, E824)</f>
      </c>
      <c r="G823" s="66"/>
      <c r="H823" s="38"/>
      <c r="I823" s="38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 t="s">
        <v>3478</v>
      </c>
      <c r="C824" s="37" t="s">
        <v>3272</v>
      </c>
      <c r="D824" s="14">
        <v>1</v>
      </c>
      <c r="E824" s="38"/>
      <c r="F824" s="14">
        <f>multiply(D825, E825)</f>
      </c>
      <c r="G824" s="66"/>
      <c r="H824" s="38"/>
      <c r="I824" s="38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 t="s">
        <v>3479</v>
      </c>
      <c r="C825" s="37" t="s">
        <v>404</v>
      </c>
      <c r="D825" s="14">
        <v>1</v>
      </c>
      <c r="E825" s="38"/>
      <c r="F825" s="14">
        <f>multiply(D826, E826)</f>
      </c>
      <c r="G825" s="66"/>
      <c r="H825" s="38"/>
      <c r="I825" s="38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 t="s">
        <v>3480</v>
      </c>
      <c r="C826" s="37" t="s">
        <v>404</v>
      </c>
      <c r="D826" s="14">
        <v>1</v>
      </c>
      <c r="E826" s="21">
        <v>1.99</v>
      </c>
      <c r="F826" s="21">
        <f>multiply(D827, E827)</f>
      </c>
      <c r="G826" s="66"/>
      <c r="H826" s="38"/>
      <c r="I826" s="38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 t="s">
        <v>3481</v>
      </c>
      <c r="C827" s="37" t="s">
        <v>404</v>
      </c>
      <c r="D827" s="14">
        <v>1</v>
      </c>
      <c r="E827" s="38"/>
      <c r="F827" s="14">
        <f>multiply(D828, E828)</f>
      </c>
      <c r="G827" s="66"/>
      <c r="H827" s="38"/>
      <c r="I827" s="38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 t="s">
        <v>3482</v>
      </c>
      <c r="C828" s="37" t="s">
        <v>404</v>
      </c>
      <c r="D828" s="14">
        <v>1</v>
      </c>
      <c r="E828" s="38"/>
      <c r="F828" s="14">
        <f>multiply(D829, E829)</f>
      </c>
      <c r="G828" s="66"/>
      <c r="H828" s="38"/>
      <c r="I828" s="38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 t="s">
        <v>3483</v>
      </c>
      <c r="C829" s="37" t="s">
        <v>404</v>
      </c>
      <c r="D829" s="14">
        <v>1</v>
      </c>
      <c r="E829" s="38"/>
      <c r="F829" s="14">
        <f>multiply(D830, E830)</f>
      </c>
      <c r="G829" s="66"/>
      <c r="H829" s="38"/>
      <c r="I829" s="38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 t="s">
        <v>3484</v>
      </c>
      <c r="C830" s="37" t="s">
        <v>404</v>
      </c>
      <c r="D830" s="14">
        <v>1</v>
      </c>
      <c r="E830" s="21">
        <v>3.49</v>
      </c>
      <c r="F830" s="21">
        <f>multiply(D831, E831)</f>
      </c>
      <c r="G830" s="66"/>
      <c r="H830" s="38"/>
      <c r="I830" s="38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 t="s">
        <v>3485</v>
      </c>
      <c r="C831" s="37" t="s">
        <v>404</v>
      </c>
      <c r="D831" s="14">
        <v>1</v>
      </c>
      <c r="E831" s="21">
        <v>1.39</v>
      </c>
      <c r="F831" s="21">
        <f>multiply(D832, E832)</f>
      </c>
      <c r="G831" s="66"/>
      <c r="H831" s="38"/>
      <c r="I831" s="38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 t="s">
        <v>3486</v>
      </c>
      <c r="C832" s="37" t="s">
        <v>404</v>
      </c>
      <c r="D832" s="14">
        <v>1</v>
      </c>
      <c r="E832" s="21">
        <v>6.79</v>
      </c>
      <c r="F832" s="21">
        <f>multiply(D833, E833)</f>
      </c>
      <c r="G832" s="66"/>
      <c r="H832" s="38"/>
      <c r="I832" s="38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 t="s">
        <v>3487</v>
      </c>
      <c r="C833" s="37" t="s">
        <v>404</v>
      </c>
      <c r="D833" s="14">
        <v>2</v>
      </c>
      <c r="E833" s="38"/>
      <c r="F833" s="14">
        <f>multiply(D834, E834)</f>
      </c>
      <c r="G833" s="66"/>
      <c r="H833" s="38"/>
      <c r="I833" s="38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 t="s">
        <v>3488</v>
      </c>
      <c r="C834" s="37" t="s">
        <v>404</v>
      </c>
      <c r="D834" s="14">
        <v>1</v>
      </c>
      <c r="E834" s="21">
        <v>1.49</v>
      </c>
      <c r="F834" s="21">
        <f>multiply(D835, E835)</f>
      </c>
      <c r="G834" s="66"/>
      <c r="H834" s="38"/>
      <c r="I834" s="38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 t="s">
        <v>3489</v>
      </c>
      <c r="C835" s="37" t="s">
        <v>404</v>
      </c>
      <c r="D835" s="14">
        <v>1</v>
      </c>
      <c r="E835" s="21">
        <v>5.99</v>
      </c>
      <c r="F835" s="21">
        <f>multiply(D836, E836)</f>
      </c>
      <c r="G835" s="66"/>
      <c r="H835" s="38"/>
      <c r="I835" s="38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 t="s">
        <v>3490</v>
      </c>
      <c r="C836" s="37" t="s">
        <v>404</v>
      </c>
      <c r="D836" s="14">
        <v>1</v>
      </c>
      <c r="E836" s="38"/>
      <c r="F836" s="14">
        <f>multiply(D837, E837)</f>
      </c>
      <c r="G836" s="66"/>
      <c r="H836" s="38"/>
      <c r="I836" s="38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 t="s">
        <v>3491</v>
      </c>
      <c r="C837" s="37" t="s">
        <v>3492</v>
      </c>
      <c r="D837" s="14">
        <v>1</v>
      </c>
      <c r="E837" s="38"/>
      <c r="F837" s="14">
        <f>multiply(D838, E838)</f>
      </c>
      <c r="G837" s="66"/>
      <c r="H837" s="38"/>
      <c r="I837" s="38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 t="s">
        <v>3493</v>
      </c>
      <c r="C838" s="37" t="s">
        <v>404</v>
      </c>
      <c r="D838" s="14">
        <v>3</v>
      </c>
      <c r="E838" s="21">
        <v>12.99</v>
      </c>
      <c r="F838" s="21">
        <f>multiply(D839, E839)</f>
      </c>
      <c r="G838" s="66"/>
      <c r="H838" s="38"/>
      <c r="I838" s="38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 t="s">
        <v>3494</v>
      </c>
      <c r="C839" s="37" t="s">
        <v>347</v>
      </c>
      <c r="D839" s="14">
        <v>1</v>
      </c>
      <c r="E839" s="21">
        <v>47.99</v>
      </c>
      <c r="F839" s="21">
        <f>multiply(D840, E840)</f>
      </c>
      <c r="G839" s="66"/>
      <c r="H839" s="38"/>
      <c r="I839" s="38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 t="s">
        <v>3495</v>
      </c>
      <c r="C840" s="37" t="s">
        <v>946</v>
      </c>
      <c r="D840" s="14">
        <v>1</v>
      </c>
      <c r="E840" s="21">
        <v>6.19</v>
      </c>
      <c r="F840" s="21">
        <f>multiply(D841, E841)</f>
      </c>
      <c r="G840" s="66"/>
      <c r="H840" s="38"/>
      <c r="I840" s="38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 t="s">
        <v>3496</v>
      </c>
      <c r="C841" s="37" t="s">
        <v>3497</v>
      </c>
      <c r="D841" s="14">
        <v>1</v>
      </c>
      <c r="E841" s="21">
        <v>6.19</v>
      </c>
      <c r="F841" s="21">
        <f>multiply(D842, E842)</f>
      </c>
      <c r="G841" s="66"/>
      <c r="H841" s="21">
        <f>sum(F806:G842)</f>
      </c>
      <c r="I841" s="38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>
        <v>43900</v>
      </c>
      <c r="B842" s="37" t="s">
        <v>3498</v>
      </c>
      <c r="C842" s="37"/>
      <c r="D842" s="14">
        <v>3</v>
      </c>
      <c r="E842" s="38"/>
      <c r="F842" s="14">
        <f>multiply(D843, E843)</f>
      </c>
      <c r="G842" s="66"/>
      <c r="H842" s="38"/>
      <c r="I842" s="38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 t="s">
        <v>3499</v>
      </c>
      <c r="C843" s="37"/>
      <c r="D843" s="14">
        <v>3</v>
      </c>
      <c r="E843" s="21">
        <v>3.79</v>
      </c>
      <c r="F843" s="21">
        <f>multiply(D844, E844)</f>
      </c>
      <c r="G843" s="66"/>
      <c r="H843" s="38"/>
      <c r="I843" s="38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 t="s">
        <v>3500</v>
      </c>
      <c r="C844" s="37"/>
      <c r="D844" s="14">
        <v>1</v>
      </c>
      <c r="E844" s="21">
        <v>2</v>
      </c>
      <c r="F844" s="21">
        <f>multiply(D845, E845)</f>
      </c>
      <c r="G844" s="66"/>
      <c r="H844" s="38"/>
      <c r="I844" s="38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 t="s">
        <v>3501</v>
      </c>
      <c r="C845" s="37"/>
      <c r="D845" s="14">
        <v>5</v>
      </c>
      <c r="E845" s="21">
        <v>1.89</v>
      </c>
      <c r="F845" s="21">
        <f>multiply(D846, E846)</f>
      </c>
      <c r="G845" s="66"/>
      <c r="H845" s="38"/>
      <c r="I845" s="38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 t="s">
        <v>3502</v>
      </c>
      <c r="C846" s="37"/>
      <c r="D846" s="14">
        <v>1</v>
      </c>
      <c r="E846" s="38"/>
      <c r="F846" s="14">
        <f>multiply(D847, E847)</f>
      </c>
      <c r="G846" s="66"/>
      <c r="H846" s="38"/>
      <c r="I846" s="38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 t="s">
        <v>3503</v>
      </c>
      <c r="C847" s="37"/>
      <c r="D847" s="14">
        <v>2</v>
      </c>
      <c r="E847" s="21">
        <v>1.89</v>
      </c>
      <c r="F847" s="21">
        <f>multiply(D848, E848)</f>
      </c>
      <c r="G847" s="66"/>
      <c r="H847" s="38"/>
      <c r="I847" s="38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 t="s">
        <v>3504</v>
      </c>
      <c r="C848" s="37"/>
      <c r="D848" s="14">
        <v>3</v>
      </c>
      <c r="E848" s="38"/>
      <c r="F848" s="14">
        <f>multiply(D849, E849)</f>
      </c>
      <c r="G848" s="66"/>
      <c r="H848" s="38"/>
      <c r="I848" s="38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 t="s">
        <v>3505</v>
      </c>
      <c r="C849" s="37"/>
      <c r="D849" s="14">
        <v>3</v>
      </c>
      <c r="E849" s="21">
        <v>1.89</v>
      </c>
      <c r="F849" s="21">
        <f>multiply(D850, E850)</f>
      </c>
      <c r="G849" s="66"/>
      <c r="H849" s="38"/>
      <c r="I849" s="38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 t="s">
        <v>3506</v>
      </c>
      <c r="C850" s="37"/>
      <c r="D850" s="14">
        <v>2</v>
      </c>
      <c r="E850" s="21">
        <v>1.89</v>
      </c>
      <c r="F850" s="21">
        <f>multiply(D851, E851)</f>
      </c>
      <c r="G850" s="66"/>
      <c r="H850" s="38"/>
      <c r="I850" s="38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 t="s">
        <v>3507</v>
      </c>
      <c r="C851" s="37"/>
      <c r="D851" s="14">
        <v>1</v>
      </c>
      <c r="E851" s="21">
        <v>1.89</v>
      </c>
      <c r="F851" s="21">
        <f>multiply(D852, E852)</f>
      </c>
      <c r="G851" s="66"/>
      <c r="H851" s="38"/>
      <c r="I851" s="38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 t="s">
        <v>3508</v>
      </c>
      <c r="C852" s="37"/>
      <c r="D852" s="14">
        <v>14</v>
      </c>
      <c r="E852" s="21">
        <v>3.29</v>
      </c>
      <c r="F852" s="21">
        <f>multiply(D853, E853)</f>
      </c>
      <c r="G852" s="66"/>
      <c r="H852" s="38"/>
      <c r="I852" s="38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 t="s">
        <v>3509</v>
      </c>
      <c r="C853" s="37"/>
      <c r="D853" s="14">
        <v>14</v>
      </c>
      <c r="E853" s="21">
        <v>3.99</v>
      </c>
      <c r="F853" s="21">
        <f>multiply(D854, E854)</f>
      </c>
      <c r="G853" s="66"/>
      <c r="H853" s="38"/>
      <c r="I853" s="38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 t="s">
        <v>3510</v>
      </c>
      <c r="C854" s="37"/>
      <c r="D854" s="14">
        <v>8</v>
      </c>
      <c r="E854" s="21">
        <v>3.99</v>
      </c>
      <c r="F854" s="21">
        <f>multiply(D855, E855)</f>
      </c>
      <c r="G854" s="66"/>
      <c r="H854" s="38"/>
      <c r="I854" s="38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 t="s">
        <v>3511</v>
      </c>
      <c r="C855" s="37"/>
      <c r="D855" s="14">
        <v>1</v>
      </c>
      <c r="E855" s="21">
        <v>4.29</v>
      </c>
      <c r="F855" s="21">
        <f>multiply(D856, E856)</f>
      </c>
      <c r="G855" s="66"/>
      <c r="H855" s="38"/>
      <c r="I855" s="38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 t="s">
        <v>3512</v>
      </c>
      <c r="C856" s="37"/>
      <c r="D856" s="14">
        <v>1</v>
      </c>
      <c r="E856" s="21">
        <v>1.89</v>
      </c>
      <c r="F856" s="21">
        <f>multiply(D857, E857)</f>
      </c>
      <c r="G856" s="66"/>
      <c r="H856" s="38"/>
      <c r="I856" s="38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 t="s">
        <v>3513</v>
      </c>
      <c r="C857" s="37"/>
      <c r="D857" s="14">
        <v>14</v>
      </c>
      <c r="E857" s="21">
        <v>12.99</v>
      </c>
      <c r="F857" s="21">
        <f>multiply(D858, E858)</f>
      </c>
      <c r="G857" s="66"/>
      <c r="H857" s="38"/>
      <c r="I857" s="38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 t="s">
        <v>3514</v>
      </c>
      <c r="C858" s="37"/>
      <c r="D858" s="14">
        <v>1</v>
      </c>
      <c r="E858" s="38"/>
      <c r="F858" s="14">
        <f>multiply(D859, E859)</f>
      </c>
      <c r="G858" s="66"/>
      <c r="H858" s="38"/>
      <c r="I858" s="38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 t="s">
        <v>3515</v>
      </c>
      <c r="C859" s="37"/>
      <c r="D859" s="14">
        <v>1</v>
      </c>
      <c r="E859" s="21">
        <v>4.49</v>
      </c>
      <c r="F859" s="21">
        <f>multiply(D860, E860)</f>
      </c>
      <c r="G859" s="66"/>
      <c r="H859" s="38"/>
      <c r="I859" s="38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 t="s">
        <v>3516</v>
      </c>
      <c r="C860" s="37"/>
      <c r="D860" s="14">
        <v>1</v>
      </c>
      <c r="E860" s="21">
        <v>9.49</v>
      </c>
      <c r="F860" s="21">
        <f>multiply(D861, E861)</f>
      </c>
      <c r="G860" s="66"/>
      <c r="H860" s="38"/>
      <c r="I860" s="38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 t="s">
        <v>3517</v>
      </c>
      <c r="C861" s="37"/>
      <c r="D861" s="14">
        <v>1</v>
      </c>
      <c r="E861" s="38"/>
      <c r="F861" s="14">
        <f>multiply(D862, E862)</f>
      </c>
      <c r="G861" s="66"/>
      <c r="H861" s="38"/>
      <c r="I861" s="38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 t="s">
        <v>3518</v>
      </c>
      <c r="C862" s="37"/>
      <c r="D862" s="14">
        <v>1</v>
      </c>
      <c r="E862" s="21">
        <v>7.99</v>
      </c>
      <c r="F862" s="21">
        <f>multiply(D863, E863)</f>
      </c>
      <c r="G862" s="66"/>
      <c r="H862" s="38"/>
      <c r="I862" s="38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 t="s">
        <v>3519</v>
      </c>
      <c r="C863" s="37"/>
      <c r="D863" s="14">
        <v>2</v>
      </c>
      <c r="E863" s="21">
        <v>5.99</v>
      </c>
      <c r="F863" s="21">
        <f>multiply(D864, E864)</f>
      </c>
      <c r="G863" s="66"/>
      <c r="H863" s="38"/>
      <c r="I863" s="38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 t="s">
        <v>3520</v>
      </c>
      <c r="C864" s="37"/>
      <c r="D864" s="14">
        <v>1</v>
      </c>
      <c r="E864" s="21">
        <v>3.29</v>
      </c>
      <c r="F864" s="21">
        <f>multiply(D865, E865)</f>
      </c>
      <c r="G864" s="66"/>
      <c r="H864" s="38"/>
      <c r="I864" s="38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 t="s">
        <v>3521</v>
      </c>
      <c r="C865" s="37"/>
      <c r="D865" s="14">
        <v>1</v>
      </c>
      <c r="E865" s="21">
        <v>1.19</v>
      </c>
      <c r="F865" s="21">
        <f>multiply(D866, E866)</f>
      </c>
      <c r="G865" s="66"/>
      <c r="H865" s="38"/>
      <c r="I865" s="38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 t="s">
        <v>3522</v>
      </c>
      <c r="C866" s="37"/>
      <c r="D866" s="14">
        <v>1</v>
      </c>
      <c r="E866" s="21">
        <v>2.29</v>
      </c>
      <c r="F866" s="21">
        <f>multiply(D867, E867)</f>
      </c>
      <c r="G866" s="66"/>
      <c r="H866" s="38"/>
      <c r="I866" s="38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 t="s">
        <v>3523</v>
      </c>
      <c r="C867" s="37"/>
      <c r="D867" s="14">
        <v>1</v>
      </c>
      <c r="E867" s="21">
        <v>13.99</v>
      </c>
      <c r="F867" s="21">
        <f>multiply(D868, E868)</f>
      </c>
      <c r="G867" s="66"/>
      <c r="H867" s="38"/>
      <c r="I867" s="38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 t="s">
        <v>3524</v>
      </c>
      <c r="C868" s="37"/>
      <c r="D868" s="14">
        <v>1</v>
      </c>
      <c r="E868" s="21">
        <v>14.49</v>
      </c>
      <c r="F868" s="21">
        <f>multiply(D869, E869)</f>
      </c>
      <c r="G868" s="66"/>
      <c r="H868" s="38"/>
      <c r="I868" s="38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 t="s">
        <v>3525</v>
      </c>
      <c r="C869" s="37"/>
      <c r="D869" s="14">
        <v>3</v>
      </c>
      <c r="E869" s="21">
        <v>5.29</v>
      </c>
      <c r="F869" s="21">
        <f>multiply(D870, E870)</f>
      </c>
      <c r="G869" s="66"/>
      <c r="H869" s="38"/>
      <c r="I869" s="38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 t="s">
        <v>3526</v>
      </c>
      <c r="C870" s="37"/>
      <c r="D870" s="14">
        <v>1</v>
      </c>
      <c r="E870" s="21">
        <v>5.49</v>
      </c>
      <c r="F870" s="21">
        <f>multiply(D871, E871)</f>
      </c>
      <c r="G870" s="66"/>
      <c r="H870" s="38"/>
      <c r="I870" s="38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 t="s">
        <v>3527</v>
      </c>
      <c r="C871" s="37"/>
      <c r="D871" s="14">
        <v>1</v>
      </c>
      <c r="E871" s="21">
        <v>31.99</v>
      </c>
      <c r="F871" s="21">
        <f>multiply(D872, E872)</f>
      </c>
      <c r="G871" s="66"/>
      <c r="H871" s="38"/>
      <c r="I871" s="38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 t="s">
        <v>3528</v>
      </c>
      <c r="C872" s="37"/>
      <c r="D872" s="14">
        <v>1</v>
      </c>
      <c r="E872" s="21">
        <v>5.79</v>
      </c>
      <c r="F872" s="21">
        <f>multiply(D873, E873)</f>
      </c>
      <c r="G872" s="66"/>
      <c r="H872" s="38"/>
      <c r="I872" s="38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 t="s">
        <v>3529</v>
      </c>
      <c r="C873" s="37"/>
      <c r="D873" s="14">
        <v>1</v>
      </c>
      <c r="E873" s="21">
        <v>7.79</v>
      </c>
      <c r="F873" s="21">
        <f>multiply(D874, E874)</f>
      </c>
      <c r="G873" s="66"/>
      <c r="H873" s="38"/>
      <c r="I873" s="38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 t="s">
        <v>3530</v>
      </c>
      <c r="C874" s="37"/>
      <c r="D874" s="14">
        <v>1</v>
      </c>
      <c r="E874" s="21">
        <v>8.99</v>
      </c>
      <c r="F874" s="21">
        <f>multiply(D875, E875)</f>
      </c>
      <c r="G874" s="66"/>
      <c r="H874" s="38"/>
      <c r="I874" s="38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 t="s">
        <v>3531</v>
      </c>
      <c r="C875" s="37"/>
      <c r="D875" s="14">
        <v>1</v>
      </c>
      <c r="E875" s="21">
        <v>12.19</v>
      </c>
      <c r="F875" s="21">
        <f>multiply(D876, E876)</f>
      </c>
      <c r="G875" s="66"/>
      <c r="H875" s="38"/>
      <c r="I875" s="38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 t="s">
        <v>3532</v>
      </c>
      <c r="C876" s="37"/>
      <c r="D876" s="14">
        <v>1</v>
      </c>
      <c r="E876" s="38"/>
      <c r="F876" s="14">
        <f>multiply(D877, E877)</f>
      </c>
      <c r="G876" s="66"/>
      <c r="H876" s="38"/>
      <c r="I876" s="38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 t="s">
        <v>3533</v>
      </c>
      <c r="C877" s="37"/>
      <c r="D877" s="14">
        <v>3</v>
      </c>
      <c r="E877" s="38"/>
      <c r="F877" s="14">
        <f>multiply(D879, E879)</f>
      </c>
      <c r="G877" s="66"/>
      <c r="H877" s="38"/>
      <c r="I877" s="38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 t="s">
        <v>3534</v>
      </c>
      <c r="C878" s="37"/>
      <c r="D878" s="14">
        <v>1</v>
      </c>
      <c r="E878" s="21">
        <v>43.99</v>
      </c>
      <c r="F878" s="21">
        <f>multiply(D880, E880)</f>
      </c>
      <c r="G878" s="66"/>
      <c r="H878" s="38"/>
      <c r="I878" s="38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 t="s">
        <v>3535</v>
      </c>
      <c r="C879" s="37"/>
      <c r="D879" s="14">
        <v>1</v>
      </c>
      <c r="E879" s="21">
        <v>49.99</v>
      </c>
      <c r="F879" s="21">
        <f>multiply(D881, E881)</f>
      </c>
      <c r="G879" s="66"/>
      <c r="H879" s="38"/>
      <c r="I879" s="38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 t="s">
        <v>3536</v>
      </c>
      <c r="C880" s="37"/>
      <c r="D880" s="14">
        <v>2</v>
      </c>
      <c r="E880" s="38"/>
      <c r="F880" s="14">
        <f>multiply(D882, E882)</f>
      </c>
      <c r="G880" s="66"/>
      <c r="H880" s="38"/>
      <c r="I880" s="38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 t="s">
        <v>3537</v>
      </c>
      <c r="C881" s="37"/>
      <c r="D881" s="14">
        <v>1</v>
      </c>
      <c r="E881" s="21">
        <v>4.99</v>
      </c>
      <c r="F881" s="21">
        <f>multiply(D883, E883)</f>
      </c>
      <c r="G881" s="66"/>
      <c r="H881" s="38"/>
      <c r="I881" s="38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 t="s">
        <v>3538</v>
      </c>
      <c r="C882" s="37"/>
      <c r="D882" s="14">
        <v>1</v>
      </c>
      <c r="E882" s="21">
        <v>3.49</v>
      </c>
      <c r="F882" s="21">
        <f>multiply(D884, E884)</f>
      </c>
      <c r="G882" s="66"/>
      <c r="H882" s="38"/>
      <c r="I882" s="38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 t="s">
        <v>3539</v>
      </c>
      <c r="C883" s="37"/>
      <c r="D883" s="14">
        <v>1</v>
      </c>
      <c r="E883" s="21">
        <v>3.29</v>
      </c>
      <c r="F883" s="21">
        <f>multiply(D885, E885)</f>
      </c>
      <c r="G883" s="66"/>
      <c r="H883" s="38"/>
      <c r="I883" s="38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 t="s">
        <v>3540</v>
      </c>
      <c r="C884" s="37" t="s">
        <v>3541</v>
      </c>
      <c r="D884" s="14">
        <v>1</v>
      </c>
      <c r="E884" s="21">
        <v>3.29</v>
      </c>
      <c r="F884" s="21">
        <f>multiply(D886, E886)</f>
      </c>
      <c r="G884" s="66"/>
      <c r="H884" s="38"/>
      <c r="I884" s="38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 t="s">
        <v>3542</v>
      </c>
      <c r="C885" s="37"/>
      <c r="D885" s="14">
        <v>1</v>
      </c>
      <c r="E885" s="21">
        <v>47.99</v>
      </c>
      <c r="F885" s="21">
        <f>multiply(D887, E887)</f>
      </c>
      <c r="G885" s="66"/>
      <c r="H885" s="38"/>
      <c r="I885" s="38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 t="s">
        <v>3543</v>
      </c>
      <c r="C886" s="37"/>
      <c r="D886" s="14">
        <v>2</v>
      </c>
      <c r="E886" s="21">
        <v>51.99</v>
      </c>
      <c r="F886" s="21">
        <f>multiply(D888, E888)</f>
      </c>
      <c r="G886" s="66"/>
      <c r="H886" s="38"/>
      <c r="I886" s="38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 t="s">
        <v>3544</v>
      </c>
      <c r="C887" s="37"/>
      <c r="D887" s="14">
        <v>2</v>
      </c>
      <c r="E887" s="21">
        <v>47.99</v>
      </c>
      <c r="F887" s="21">
        <f>multiply(D889, E889)</f>
      </c>
      <c r="G887" s="66"/>
      <c r="H887" s="38"/>
      <c r="I887" s="38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 t="s">
        <v>3545</v>
      </c>
      <c r="C888" s="37"/>
      <c r="D888" s="14">
        <v>1</v>
      </c>
      <c r="E888" s="21">
        <v>39.99</v>
      </c>
      <c r="F888" s="21">
        <f>multiply(D890, E890)</f>
      </c>
      <c r="G888" s="66"/>
      <c r="H888" s="38"/>
      <c r="I888" s="38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 t="s">
        <v>3546</v>
      </c>
      <c r="C889" s="37"/>
      <c r="D889" s="14">
        <v>3</v>
      </c>
      <c r="E889" s="21">
        <v>39.99</v>
      </c>
      <c r="F889" s="21">
        <f>multiply(D891, E891)</f>
      </c>
      <c r="G889" s="66"/>
      <c r="H889" s="38"/>
      <c r="I889" s="38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 t="s">
        <v>3547</v>
      </c>
      <c r="C890" s="37"/>
      <c r="D890" s="14">
        <v>2</v>
      </c>
      <c r="E890" s="21">
        <v>51.99</v>
      </c>
      <c r="F890" s="21">
        <f>multiply(D892, E892)</f>
      </c>
      <c r="G890" s="66"/>
      <c r="H890" s="38"/>
      <c r="I890" s="38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 t="s">
        <v>3548</v>
      </c>
      <c r="C891" s="37"/>
      <c r="D891" s="14">
        <v>3</v>
      </c>
      <c r="E891" s="21">
        <v>26.99</v>
      </c>
      <c r="F891" s="21">
        <f>multiply(D893, E893)</f>
      </c>
      <c r="G891" s="66"/>
      <c r="H891" s="38"/>
      <c r="I891" s="38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 t="s">
        <v>3549</v>
      </c>
      <c r="C892" s="37"/>
      <c r="D892" s="14">
        <v>2</v>
      </c>
      <c r="E892" s="21">
        <v>73.99</v>
      </c>
      <c r="F892" s="21">
        <f>multiply(D894, E894)</f>
      </c>
      <c r="G892" s="66"/>
      <c r="H892" s="38"/>
      <c r="I892" s="38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 t="s">
        <v>3550</v>
      </c>
      <c r="C893" s="37"/>
      <c r="D893" s="14">
        <v>2</v>
      </c>
      <c r="E893" s="21">
        <v>10.99</v>
      </c>
      <c r="F893" s="21">
        <f>multiply(D895, E895)</f>
      </c>
      <c r="G893" s="66"/>
      <c r="H893" s="38"/>
      <c r="I893" s="38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 t="s">
        <v>3551</v>
      </c>
      <c r="C894" s="37"/>
      <c r="D894" s="14">
        <v>1</v>
      </c>
      <c r="E894" s="21">
        <v>31.99</v>
      </c>
      <c r="F894" s="21">
        <f>multiply(D896, E896)</f>
      </c>
      <c r="G894" s="66"/>
      <c r="H894" s="38"/>
      <c r="I894" s="38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 t="s">
        <v>3552</v>
      </c>
      <c r="C895" s="37"/>
      <c r="D895" s="14">
        <v>1</v>
      </c>
      <c r="E895" s="21">
        <v>10.99</v>
      </c>
      <c r="F895" s="21">
        <f>multiply(D897, E897)</f>
      </c>
      <c r="G895" s="66"/>
      <c r="H895" s="38"/>
      <c r="I895" s="38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 t="s">
        <v>3553</v>
      </c>
      <c r="C896" s="37"/>
      <c r="D896" s="14">
        <v>1</v>
      </c>
      <c r="E896" s="21">
        <v>20.99</v>
      </c>
      <c r="F896" s="21">
        <f>multiply(D898, E898)</f>
      </c>
      <c r="G896" s="66"/>
      <c r="H896" s="38"/>
      <c r="I896" s="38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 t="s">
        <v>3554</v>
      </c>
      <c r="C897" s="37"/>
      <c r="D897" s="14">
        <v>1</v>
      </c>
      <c r="E897" s="21">
        <v>189.99</v>
      </c>
      <c r="F897" s="21">
        <f>multiply(D899, E899)</f>
      </c>
      <c r="G897" s="66"/>
      <c r="H897" s="38"/>
      <c r="I897" s="38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 t="s">
        <v>3555</v>
      </c>
      <c r="C898" s="37"/>
      <c r="D898" s="14">
        <v>1</v>
      </c>
      <c r="E898" s="21">
        <v>145.99</v>
      </c>
      <c r="F898" s="21">
        <f>multiply(D900, E900)</f>
      </c>
      <c r="G898" s="66"/>
      <c r="H898" s="38"/>
      <c r="I898" s="38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 t="s">
        <v>3556</v>
      </c>
      <c r="C899" s="37"/>
      <c r="D899" s="14">
        <v>1</v>
      </c>
      <c r="E899" s="21">
        <v>15.99</v>
      </c>
      <c r="F899" s="21">
        <f>multiply(D901, E901)</f>
      </c>
      <c r="G899" s="66"/>
      <c r="H899" s="38"/>
      <c r="I899" s="38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 t="s">
        <v>3557</v>
      </c>
      <c r="C900" s="37"/>
      <c r="D900" s="14">
        <v>14</v>
      </c>
      <c r="E900" s="21">
        <v>2.29</v>
      </c>
      <c r="F900" s="21">
        <f>multiply(D902, E902)</f>
      </c>
      <c r="G900" s="66"/>
      <c r="H900" s="38"/>
      <c r="I900" s="38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 t="s">
        <v>3558</v>
      </c>
      <c r="C901" s="37"/>
      <c r="D901" s="14">
        <v>1</v>
      </c>
      <c r="E901" s="21">
        <v>2.49</v>
      </c>
      <c r="F901" s="21">
        <f>multiply(D903, E903)</f>
      </c>
      <c r="G901" s="66"/>
      <c r="H901" s="38"/>
      <c r="I901" s="38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 t="s">
        <v>3559</v>
      </c>
      <c r="C902" s="37"/>
      <c r="D902" s="14">
        <v>1</v>
      </c>
      <c r="E902" s="21">
        <v>4.59</v>
      </c>
      <c r="F902" s="21">
        <f>multiply(D904, E904)</f>
      </c>
      <c r="G902" s="66"/>
      <c r="H902" s="38"/>
      <c r="I902" s="38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 t="s">
        <v>3560</v>
      </c>
      <c r="C903" s="37"/>
      <c r="D903" s="14">
        <v>1</v>
      </c>
      <c r="E903" s="21">
        <v>4.99</v>
      </c>
      <c r="F903" s="21">
        <f>multiply(D905, E905)</f>
      </c>
      <c r="G903" s="66"/>
      <c r="H903" s="38"/>
      <c r="I903" s="38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 t="s">
        <v>3561</v>
      </c>
      <c r="C904" s="37"/>
      <c r="D904" s="14">
        <v>1</v>
      </c>
      <c r="E904" s="21">
        <v>5.99</v>
      </c>
      <c r="F904" s="21">
        <f>multiply(D906, E906)</f>
      </c>
      <c r="G904" s="66"/>
      <c r="H904" s="38"/>
      <c r="I904" s="38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 t="s">
        <v>3562</v>
      </c>
      <c r="C905" s="37"/>
      <c r="D905" s="14">
        <v>1</v>
      </c>
      <c r="E905" s="21">
        <v>5.99</v>
      </c>
      <c r="F905" s="21">
        <f>multiply(D907, E907)</f>
      </c>
      <c r="G905" s="66"/>
      <c r="H905" s="38"/>
      <c r="I905" s="38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 t="s">
        <v>3563</v>
      </c>
      <c r="C906" s="37"/>
      <c r="D906" s="14">
        <v>1</v>
      </c>
      <c r="E906" s="21">
        <v>4.99</v>
      </c>
      <c r="F906" s="21">
        <f>multiply(D908, E908)</f>
      </c>
      <c r="G906" s="66"/>
      <c r="H906" s="38"/>
      <c r="I906" s="38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 t="s">
        <v>3564</v>
      </c>
      <c r="C907" s="37"/>
      <c r="D907" s="14">
        <v>2</v>
      </c>
      <c r="E907" s="21">
        <v>4.49</v>
      </c>
      <c r="F907" s="21">
        <f>multiply(D909, E909)</f>
      </c>
      <c r="G907" s="66"/>
      <c r="H907" s="38"/>
      <c r="I907" s="38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 t="s">
        <v>3565</v>
      </c>
      <c r="C908" s="37"/>
      <c r="D908" s="14">
        <v>1</v>
      </c>
      <c r="E908" s="21">
        <v>6.19</v>
      </c>
      <c r="F908" s="21">
        <f>multiply(D910, E910)</f>
      </c>
      <c r="G908" s="66"/>
      <c r="H908" s="38"/>
      <c r="I908" s="38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 t="s">
        <v>3566</v>
      </c>
      <c r="C909" s="37" t="s">
        <v>3567</v>
      </c>
      <c r="D909" s="14">
        <v>1</v>
      </c>
      <c r="E909" s="21">
        <v>9.99</v>
      </c>
      <c r="F909" s="21">
        <f>multiply(D911, E911)</f>
      </c>
      <c r="G909" s="66"/>
      <c r="H909" s="38"/>
      <c r="I909" s="38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 t="s">
        <v>3568</v>
      </c>
      <c r="C910" s="37" t="s">
        <v>3569</v>
      </c>
      <c r="D910" s="14">
        <v>1</v>
      </c>
      <c r="E910" s="21">
        <v>14.99</v>
      </c>
      <c r="F910" s="38"/>
      <c r="G910" s="61">
        <f>multiply(D912, E912)</f>
      </c>
      <c r="H910" s="38"/>
      <c r="I910" s="38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 t="s">
        <v>3570</v>
      </c>
      <c r="C911" s="37" t="s">
        <v>3571</v>
      </c>
      <c r="D911" s="14">
        <v>1</v>
      </c>
      <c r="E911" s="21">
        <v>29.99</v>
      </c>
      <c r="F911" s="38"/>
      <c r="G911" s="61">
        <f>multiply(D913, E913)</f>
      </c>
      <c r="H911" s="38"/>
      <c r="I911" s="38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 t="s">
        <v>3572</v>
      </c>
      <c r="C912" s="37" t="s">
        <v>404</v>
      </c>
      <c r="D912" s="14">
        <v>1</v>
      </c>
      <c r="E912" s="21">
        <v>31</v>
      </c>
      <c r="F912" s="21">
        <f>multiply(D914, E914)</f>
      </c>
      <c r="G912" s="66"/>
      <c r="H912" s="38"/>
      <c r="I912" s="38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 t="s">
        <v>3573</v>
      </c>
      <c r="C913" s="37" t="s">
        <v>404</v>
      </c>
      <c r="D913" s="14">
        <v>1</v>
      </c>
      <c r="E913" s="21">
        <v>11.99</v>
      </c>
      <c r="F913" s="21">
        <f>multiply(D915, E915)</f>
      </c>
      <c r="G913" s="66"/>
      <c r="H913" s="38"/>
      <c r="I913" s="38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 t="s">
        <v>3574</v>
      </c>
      <c r="C914" s="37" t="s">
        <v>347</v>
      </c>
      <c r="D914" s="14">
        <v>1</v>
      </c>
      <c r="E914" s="21">
        <v>7.99</v>
      </c>
      <c r="F914" s="21">
        <f>multiply(D916, E916)</f>
      </c>
      <c r="G914" s="66"/>
      <c r="H914" s="38"/>
      <c r="I914" s="38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 t="s">
        <v>3575</v>
      </c>
      <c r="C915" s="37" t="s">
        <v>347</v>
      </c>
      <c r="D915" s="14">
        <v>2</v>
      </c>
      <c r="E915" s="21">
        <v>13.99</v>
      </c>
      <c r="F915" s="21">
        <f>multiply(D917, E917)</f>
      </c>
      <c r="G915" s="66"/>
      <c r="H915" s="38"/>
      <c r="I915" s="38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 t="s">
        <v>3576</v>
      </c>
      <c r="C916" s="37" t="s">
        <v>347</v>
      </c>
      <c r="D916" s="14">
        <v>2</v>
      </c>
      <c r="E916" s="38"/>
      <c r="F916" s="14">
        <f>multiply(D918, E918)</f>
      </c>
      <c r="G916" s="66"/>
      <c r="H916" s="38"/>
      <c r="I916" s="38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 t="s">
        <v>3577</v>
      </c>
      <c r="C917" s="37" t="s">
        <v>347</v>
      </c>
      <c r="D917" s="14">
        <v>1</v>
      </c>
      <c r="E917" s="21">
        <v>5</v>
      </c>
      <c r="F917" s="21">
        <f>multiply(D919, E919)</f>
      </c>
      <c r="G917" s="66"/>
      <c r="H917" s="38"/>
      <c r="I917" s="38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 t="s">
        <v>3578</v>
      </c>
      <c r="C918" s="37" t="s">
        <v>347</v>
      </c>
      <c r="D918" s="14">
        <v>1</v>
      </c>
      <c r="E918" s="38"/>
      <c r="F918" s="14">
        <f>multiply(D920, E920)</f>
      </c>
      <c r="G918" s="66"/>
      <c r="H918" s="38"/>
      <c r="I918" s="38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 t="s">
        <v>3579</v>
      </c>
      <c r="C919" s="37" t="s">
        <v>347</v>
      </c>
      <c r="D919" s="14">
        <v>1</v>
      </c>
      <c r="E919" s="21">
        <v>6.99</v>
      </c>
      <c r="F919" s="21">
        <f>multiply(D921, E921)</f>
      </c>
      <c r="G919" s="66"/>
      <c r="H919" s="38"/>
      <c r="I919" s="38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 t="s">
        <v>3580</v>
      </c>
      <c r="C920" s="37" t="s">
        <v>342</v>
      </c>
      <c r="D920" s="14">
        <v>1</v>
      </c>
      <c r="E920" s="21">
        <v>4.99</v>
      </c>
      <c r="F920" s="21">
        <f>multiply(D922, E922)</f>
      </c>
      <c r="G920" s="66"/>
      <c r="H920" s="39">
        <f>sum(F842:G920)</f>
      </c>
      <c r="I920" s="38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>
        <v>43847</v>
      </c>
      <c r="B921" s="37" t="s">
        <v>3581</v>
      </c>
      <c r="C921" s="37" t="s">
        <v>404</v>
      </c>
      <c r="D921" s="14">
        <v>2</v>
      </c>
      <c r="E921" s="21">
        <v>4.49</v>
      </c>
      <c r="F921" s="21">
        <f>multiply(D923, E923)</f>
      </c>
      <c r="G921" s="66"/>
      <c r="H921" s="38"/>
      <c r="I921" s="38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 t="s">
        <v>3582</v>
      </c>
      <c r="C922" s="37" t="s">
        <v>404</v>
      </c>
      <c r="D922" s="14">
        <v>2</v>
      </c>
      <c r="E922" s="21">
        <v>5.19</v>
      </c>
      <c r="F922" s="21">
        <f>multiply(D924, E924)</f>
      </c>
      <c r="G922" s="66"/>
      <c r="H922" s="38"/>
      <c r="I922" s="38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 t="s">
        <v>3583</v>
      </c>
      <c r="C923" s="37" t="s">
        <v>404</v>
      </c>
      <c r="D923" s="14">
        <v>1</v>
      </c>
      <c r="E923" s="21">
        <v>14.99</v>
      </c>
      <c r="F923" s="21">
        <f>multiply(D925, E925)</f>
      </c>
      <c r="G923" s="66"/>
      <c r="H923" s="38"/>
      <c r="I923" s="38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 t="s">
        <v>3584</v>
      </c>
      <c r="C924" s="37" t="s">
        <v>404</v>
      </c>
      <c r="D924" s="14">
        <v>1</v>
      </c>
      <c r="E924" s="21">
        <v>10.49</v>
      </c>
      <c r="F924" s="21">
        <f>multiply(D926, E926)</f>
      </c>
      <c r="G924" s="66"/>
      <c r="H924" s="38"/>
      <c r="I924" s="38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 t="s">
        <v>3585</v>
      </c>
      <c r="C925" s="37" t="s">
        <v>404</v>
      </c>
      <c r="D925" s="14">
        <v>1</v>
      </c>
      <c r="E925" s="21">
        <v>11.49</v>
      </c>
      <c r="F925" s="21">
        <f>multiply(D927, E927)</f>
      </c>
      <c r="G925" s="66"/>
      <c r="H925" s="38"/>
      <c r="I925" s="38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 t="s">
        <v>3586</v>
      </c>
      <c r="C926" s="37" t="s">
        <v>3357</v>
      </c>
      <c r="D926" s="14">
        <v>1</v>
      </c>
      <c r="E926" s="21">
        <v>2.29</v>
      </c>
      <c r="F926" s="21">
        <f>multiply(D928, E928)</f>
      </c>
      <c r="G926" s="66"/>
      <c r="H926" s="38"/>
      <c r="I926" s="38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 t="s">
        <v>3587</v>
      </c>
      <c r="C927" s="37" t="s">
        <v>404</v>
      </c>
      <c r="D927" s="14">
        <v>1</v>
      </c>
      <c r="E927" s="21">
        <v>3.49</v>
      </c>
      <c r="F927" s="21">
        <f>multiply(D929, E929)</f>
      </c>
      <c r="G927" s="66"/>
      <c r="H927" s="38"/>
      <c r="I927" s="38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 t="s">
        <v>3588</v>
      </c>
      <c r="C928" s="37" t="s">
        <v>404</v>
      </c>
      <c r="D928" s="14">
        <v>1</v>
      </c>
      <c r="E928" s="38"/>
      <c r="F928" s="14">
        <f>multiply(D930, E930)</f>
      </c>
      <c r="G928" s="66"/>
      <c r="H928" s="21">
        <f>sum(F921:F928)</f>
      </c>
      <c r="I928" s="38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>
        <v>44055</v>
      </c>
      <c r="B929" s="37" t="s">
        <v>3589</v>
      </c>
      <c r="C929" s="37"/>
      <c r="D929" s="14">
        <v>22</v>
      </c>
      <c r="E929" s="21">
        <v>7.49</v>
      </c>
      <c r="F929" s="21">
        <f>multiply(D931, E931)</f>
      </c>
      <c r="G929" s="66"/>
      <c r="H929" s="38"/>
      <c r="I929" s="38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 t="s">
        <v>3590</v>
      </c>
      <c r="C930" s="37"/>
      <c r="D930" s="14">
        <v>5</v>
      </c>
      <c r="E930" s="21">
        <v>17.99</v>
      </c>
      <c r="F930" s="21">
        <f>multiply(D932, E932)</f>
      </c>
      <c r="G930" s="66"/>
      <c r="H930" s="38"/>
      <c r="I930" s="38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 t="s">
        <v>3591</v>
      </c>
      <c r="C931" s="37"/>
      <c r="D931" s="14">
        <v>6</v>
      </c>
      <c r="E931" s="21">
        <v>16.99</v>
      </c>
      <c r="F931" s="21">
        <f>multiply(D933, E933)</f>
      </c>
      <c r="G931" s="66"/>
      <c r="H931" s="38"/>
      <c r="I931" s="21">
        <f>sum(F929:F931)</f>
      </c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 t="s">
        <v>3592</v>
      </c>
      <c r="C932" s="37"/>
      <c r="D932" s="42"/>
      <c r="E932" s="21">
        <v>2.99</v>
      </c>
      <c r="F932" s="21">
        <f>multiply(D934, E934)</f>
      </c>
      <c r="G932" s="66"/>
      <c r="H932" s="38"/>
      <c r="I932" s="38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 t="s">
        <v>615</v>
      </c>
      <c r="C933" s="37"/>
      <c r="D933" s="14">
        <v>1</v>
      </c>
      <c r="E933" s="21">
        <v>2.79</v>
      </c>
      <c r="F933" s="21">
        <f>multiply(D935, E935)</f>
      </c>
      <c r="G933" s="66"/>
      <c r="H933" s="38"/>
      <c r="I933" s="38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 t="s">
        <v>3593</v>
      </c>
      <c r="C934" s="37"/>
      <c r="D934" s="14">
        <v>1</v>
      </c>
      <c r="E934" s="21">
        <v>3.29</v>
      </c>
      <c r="F934" s="21">
        <f>multiply(D936, E936)</f>
      </c>
      <c r="G934" s="66"/>
      <c r="H934" s="38"/>
      <c r="I934" s="38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 t="s">
        <v>3594</v>
      </c>
      <c r="C935" s="37"/>
      <c r="D935" s="14">
        <v>1</v>
      </c>
      <c r="E935" s="21">
        <v>5.99</v>
      </c>
      <c r="F935" s="21">
        <f>multiply(D937, E937)</f>
      </c>
      <c r="G935" s="66"/>
      <c r="H935" s="21">
        <f>sum(F929:G935)</f>
      </c>
      <c r="I935" s="38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>
        <v>44067</v>
      </c>
      <c r="B936" s="37" t="s">
        <v>3595</v>
      </c>
      <c r="C936" s="37"/>
      <c r="D936" s="14">
        <v>4</v>
      </c>
      <c r="E936" s="38"/>
      <c r="F936" s="14">
        <f>multiply(D938, E938)</f>
      </c>
      <c r="G936" s="66"/>
      <c r="H936" s="38"/>
      <c r="I936" s="38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 t="s">
        <v>3596</v>
      </c>
      <c r="C937" s="37"/>
      <c r="D937" s="14">
        <v>1</v>
      </c>
      <c r="E937" s="38"/>
      <c r="F937" s="14">
        <f>multiply(D939, E939)</f>
      </c>
      <c r="G937" s="66"/>
      <c r="H937" s="38"/>
      <c r="I937" s="38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 t="s">
        <v>3597</v>
      </c>
      <c r="C938" s="37"/>
      <c r="D938" s="14">
        <v>3</v>
      </c>
      <c r="E938" s="38"/>
      <c r="F938" s="14">
        <f>multiply(D940, E940)</f>
      </c>
      <c r="G938" s="66"/>
      <c r="H938" s="38"/>
      <c r="I938" s="38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 t="s">
        <v>3598</v>
      </c>
      <c r="C939" s="37"/>
      <c r="D939" s="14">
        <v>1</v>
      </c>
      <c r="E939" s="38"/>
      <c r="F939" s="14">
        <f>multiply(D941, E941)</f>
      </c>
      <c r="G939" s="66"/>
      <c r="H939" s="38"/>
      <c r="I939" s="38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 t="s">
        <v>3599</v>
      </c>
      <c r="C940" s="37"/>
      <c r="D940" s="14">
        <v>13</v>
      </c>
      <c r="E940" s="38"/>
      <c r="F940" s="14">
        <f>multiply(D942, E942)</f>
      </c>
      <c r="G940" s="66"/>
      <c r="H940" s="38"/>
      <c r="I940" s="38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 t="s">
        <v>3600</v>
      </c>
      <c r="C941" s="37"/>
      <c r="D941" s="14">
        <v>6</v>
      </c>
      <c r="E941" s="38"/>
      <c r="F941" s="14">
        <f>multiply(D943, E943)</f>
      </c>
      <c r="G941" s="66"/>
      <c r="H941" s="38"/>
      <c r="I941" s="38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 t="s">
        <v>3601</v>
      </c>
      <c r="C942" s="37"/>
      <c r="D942" s="14">
        <v>8</v>
      </c>
      <c r="E942" s="38"/>
      <c r="F942" s="14">
        <f>multiply(D944, E944)</f>
      </c>
      <c r="G942" s="66"/>
      <c r="H942" s="38"/>
      <c r="I942" s="38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 t="s">
        <v>3602</v>
      </c>
      <c r="C943" s="37"/>
      <c r="D943" s="14">
        <v>4</v>
      </c>
      <c r="E943" s="38"/>
      <c r="F943" s="14">
        <f>multiply(D945, E945)</f>
      </c>
      <c r="G943" s="66"/>
      <c r="H943" s="38"/>
      <c r="I943" s="38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 t="s">
        <v>3603</v>
      </c>
      <c r="C944" s="37"/>
      <c r="D944" s="14">
        <v>3</v>
      </c>
      <c r="E944" s="21">
        <v>3.49</v>
      </c>
      <c r="F944" s="21">
        <f>multiply(D946, E946)</f>
      </c>
      <c r="G944" s="66"/>
      <c r="H944" s="38"/>
      <c r="I944" s="38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 t="s">
        <v>3604</v>
      </c>
      <c r="C945" s="37"/>
      <c r="D945" s="14">
        <v>4</v>
      </c>
      <c r="E945" s="21">
        <v>3.49</v>
      </c>
      <c r="F945" s="21">
        <f>multiply(D947, E947)</f>
      </c>
      <c r="G945" s="66"/>
      <c r="H945" s="38"/>
      <c r="I945" s="38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 t="s">
        <v>3605</v>
      </c>
      <c r="C946" s="37"/>
      <c r="D946" s="14">
        <v>1</v>
      </c>
      <c r="E946" s="38"/>
      <c r="F946" s="14">
        <f>multiply(D948, E948)</f>
      </c>
      <c r="G946" s="66"/>
      <c r="H946" s="38"/>
      <c r="I946" s="38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 t="s">
        <v>3606</v>
      </c>
      <c r="C947" s="37" t="s">
        <v>3607</v>
      </c>
      <c r="D947" s="14">
        <v>1</v>
      </c>
      <c r="E947" s="38"/>
      <c r="F947" s="14">
        <f>multiply(D949, E949)</f>
      </c>
      <c r="G947" s="66"/>
      <c r="H947" s="39">
        <f>sum(F936:F947)</f>
      </c>
      <c r="I947" s="38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>
        <v>44069</v>
      </c>
      <c r="B948" s="37" t="s">
        <v>3608</v>
      </c>
      <c r="C948" s="37"/>
      <c r="D948" s="14">
        <v>12</v>
      </c>
      <c r="E948" s="21">
        <v>6.49</v>
      </c>
      <c r="F948" s="21">
        <f>multiply(D950, E950)</f>
      </c>
      <c r="G948" s="66"/>
      <c r="H948" s="38"/>
      <c r="I948" s="38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 t="s">
        <v>3609</v>
      </c>
      <c r="C949" s="37"/>
      <c r="D949" s="14">
        <v>1</v>
      </c>
      <c r="E949" s="21">
        <v>6.99</v>
      </c>
      <c r="F949" s="21">
        <f>multiply(D951, E951)</f>
      </c>
      <c r="G949" s="66"/>
      <c r="H949" s="38"/>
      <c r="I949" s="38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 t="s">
        <v>3610</v>
      </c>
      <c r="C950" s="37"/>
      <c r="D950" s="14">
        <v>1</v>
      </c>
      <c r="E950" s="21">
        <v>5.99</v>
      </c>
      <c r="F950" s="21">
        <f>multiply(D952, E952)</f>
      </c>
      <c r="G950" s="66"/>
      <c r="H950" s="38"/>
      <c r="I950" s="38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 t="s">
        <v>3611</v>
      </c>
      <c r="C951" s="37"/>
      <c r="D951" s="14">
        <v>1</v>
      </c>
      <c r="E951" s="21">
        <v>2.99</v>
      </c>
      <c r="F951" s="21">
        <f>multiply(D953, E953)</f>
      </c>
      <c r="G951" s="66"/>
      <c r="H951" s="38"/>
      <c r="I951" s="38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 t="s">
        <v>3612</v>
      </c>
      <c r="C952" s="37"/>
      <c r="D952" s="14">
        <v>1</v>
      </c>
      <c r="E952" s="21">
        <v>6.79</v>
      </c>
      <c r="F952" s="21">
        <f>multiply(D954, E954)</f>
      </c>
      <c r="G952" s="66"/>
      <c r="H952" s="38"/>
      <c r="I952" s="38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 t="s">
        <v>3613</v>
      </c>
      <c r="C953" s="37"/>
      <c r="D953" s="14">
        <v>1</v>
      </c>
      <c r="E953" s="38"/>
      <c r="F953" s="14">
        <f>multiply(D955, E955)</f>
      </c>
      <c r="G953" s="66"/>
      <c r="H953" s="38"/>
      <c r="I953" s="38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 t="s">
        <v>3614</v>
      </c>
      <c r="C954" s="37"/>
      <c r="D954" s="14">
        <v>1</v>
      </c>
      <c r="E954" s="21">
        <v>6.49</v>
      </c>
      <c r="F954" s="21">
        <f>multiply(D956, E956)</f>
      </c>
      <c r="G954" s="66"/>
      <c r="H954" s="38"/>
      <c r="I954" s="38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 t="s">
        <v>3615</v>
      </c>
      <c r="C955" s="37"/>
      <c r="D955" s="14">
        <v>1</v>
      </c>
      <c r="E955" s="21">
        <v>10.49</v>
      </c>
      <c r="F955" s="21">
        <f>multiply(D957, E957)</f>
      </c>
      <c r="G955" s="66"/>
      <c r="H955" s="21">
        <f>sum(F948:F955)</f>
      </c>
      <c r="I955" s="38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>
        <v>44074</v>
      </c>
      <c r="B956" s="37" t="s">
        <v>3616</v>
      </c>
      <c r="C956" s="37"/>
      <c r="D956" s="14">
        <v>1</v>
      </c>
      <c r="E956" s="21">
        <v>9.49</v>
      </c>
      <c r="F956" s="21">
        <f>multiply(D958, E958)</f>
      </c>
      <c r="G956" s="66"/>
      <c r="H956" s="77"/>
      <c r="I956" s="38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 t="s">
        <v>3617</v>
      </c>
      <c r="C957" s="37"/>
      <c r="D957" s="14">
        <v>1</v>
      </c>
      <c r="E957" s="21">
        <v>2.99</v>
      </c>
      <c r="F957" s="21">
        <f>multiply(D959, E959)</f>
      </c>
      <c r="G957" s="66"/>
      <c r="H957" s="38"/>
      <c r="I957" s="38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 t="s">
        <v>3618</v>
      </c>
      <c r="C958" s="37"/>
      <c r="D958" s="14">
        <v>2</v>
      </c>
      <c r="E958" s="21">
        <v>5.29</v>
      </c>
      <c r="F958" s="21">
        <f>multiply(D960, E960)</f>
      </c>
      <c r="G958" s="66"/>
      <c r="H958" s="38"/>
      <c r="I958" s="38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 t="s">
        <v>3619</v>
      </c>
      <c r="C959" s="37"/>
      <c r="D959" s="14">
        <v>1</v>
      </c>
      <c r="E959" s="21">
        <v>5.99</v>
      </c>
      <c r="F959" s="21">
        <f>multiply(D961, E961)</f>
      </c>
      <c r="G959" s="66"/>
      <c r="H959" s="38"/>
      <c r="I959" s="38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 t="s">
        <v>3620</v>
      </c>
      <c r="C960" s="37"/>
      <c r="D960" s="14">
        <v>1</v>
      </c>
      <c r="E960" s="21">
        <v>5.29</v>
      </c>
      <c r="F960" s="21">
        <f>multiply(D962, E962)</f>
      </c>
      <c r="G960" s="66"/>
      <c r="H960" s="38"/>
      <c r="I960" s="38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 t="s">
        <v>3621</v>
      </c>
      <c r="C961" s="37"/>
      <c r="D961" s="42"/>
      <c r="E961" s="38"/>
      <c r="F961" s="38"/>
      <c r="G961" s="66"/>
      <c r="H961" s="38"/>
      <c r="I961" s="38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 t="s">
        <v>3304</v>
      </c>
      <c r="C962" s="37"/>
      <c r="D962" s="42"/>
      <c r="E962" s="21">
        <v>8.49</v>
      </c>
      <c r="F962" s="21">
        <f>multiply(D964, E964)</f>
      </c>
      <c r="G962" s="66"/>
      <c r="H962" s="38"/>
      <c r="I962" s="38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 t="s">
        <v>3622</v>
      </c>
      <c r="C963" s="37"/>
      <c r="D963" s="14">
        <v>1</v>
      </c>
      <c r="E963" s="21">
        <v>5.99</v>
      </c>
      <c r="F963" s="21">
        <f>multiply(D965, E965)</f>
      </c>
      <c r="G963" s="66"/>
      <c r="H963" s="38"/>
      <c r="I963" s="38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 t="s">
        <v>3623</v>
      </c>
      <c r="C964" s="37"/>
      <c r="D964" s="14">
        <v>1</v>
      </c>
      <c r="E964" s="21">
        <v>4.49</v>
      </c>
      <c r="F964" s="21">
        <f>multiply(D966, E966)</f>
      </c>
      <c r="G964" s="66"/>
      <c r="H964" s="38"/>
      <c r="I964" s="38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 t="s">
        <v>3624</v>
      </c>
      <c r="C965" s="37"/>
      <c r="D965" s="14">
        <v>2</v>
      </c>
      <c r="E965" s="21">
        <v>3.49</v>
      </c>
      <c r="F965" s="21">
        <f>multiply(D967, E967)</f>
      </c>
      <c r="G965" s="66"/>
      <c r="H965" s="38"/>
      <c r="I965" s="38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 t="s">
        <v>3625</v>
      </c>
      <c r="C966" s="37"/>
      <c r="D966" s="14">
        <v>1</v>
      </c>
      <c r="E966" s="21">
        <v>4.99</v>
      </c>
      <c r="F966" s="21">
        <f>multiply(D968, E968)</f>
      </c>
      <c r="G966" s="66"/>
      <c r="H966" s="21">
        <f>sum(F956:F966)</f>
      </c>
      <c r="I966" s="38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>
        <v>44078</v>
      </c>
      <c r="B967" s="37" t="s">
        <v>3626</v>
      </c>
      <c r="C967" s="37"/>
      <c r="D967" s="14">
        <v>10</v>
      </c>
      <c r="E967" s="21">
        <v>1.39</v>
      </c>
      <c r="F967" s="21">
        <f>multiply(D969, E969)</f>
      </c>
      <c r="G967" s="66"/>
      <c r="H967" s="38"/>
      <c r="I967" s="38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 t="s">
        <v>3627</v>
      </c>
      <c r="C968" s="37"/>
      <c r="D968" s="14">
        <v>1</v>
      </c>
      <c r="E968" s="38"/>
      <c r="F968" s="38"/>
      <c r="G968" s="66"/>
      <c r="H968" s="38"/>
      <c r="I968" s="38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 t="s">
        <v>3628</v>
      </c>
      <c r="C969" s="37"/>
      <c r="D969" s="14">
        <v>1</v>
      </c>
      <c r="E969" s="21">
        <v>21.99</v>
      </c>
      <c r="F969" s="21">
        <f>multiply(D971, E971)</f>
      </c>
      <c r="G969" s="66"/>
      <c r="H969" s="38"/>
      <c r="I969" s="38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 t="s">
        <v>3617</v>
      </c>
      <c r="C970" s="37"/>
      <c r="D970" s="14">
        <v>22</v>
      </c>
      <c r="E970" s="21">
        <v>2.99</v>
      </c>
      <c r="F970" s="21">
        <f>multiply(D972, E972)</f>
      </c>
      <c r="G970" s="66"/>
      <c r="H970" s="38"/>
      <c r="I970" s="38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 t="s">
        <v>2981</v>
      </c>
      <c r="C971" s="37"/>
      <c r="D971" s="14">
        <v>4</v>
      </c>
      <c r="E971" s="21">
        <v>4.49</v>
      </c>
      <c r="F971" s="21">
        <f>multiply(D973, E973)</f>
      </c>
      <c r="G971" s="66"/>
      <c r="H971" s="38"/>
      <c r="I971" s="38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 t="s">
        <v>3629</v>
      </c>
      <c r="C972" s="37"/>
      <c r="D972" s="14">
        <v>2</v>
      </c>
      <c r="E972" s="38"/>
      <c r="F972" s="38"/>
      <c r="G972" s="66"/>
      <c r="H972" s="21">
        <f>sum(F967:F972)</f>
      </c>
      <c r="I972" s="38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>
        <v>44083</v>
      </c>
      <c r="B973" s="37" t="s">
        <v>3630</v>
      </c>
      <c r="C973" s="37" t="s">
        <v>429</v>
      </c>
      <c r="D973" s="14">
        <v>6</v>
      </c>
      <c r="E973" s="21">
        <v>5.99</v>
      </c>
      <c r="F973" s="21">
        <f>multiply(D975, E975)</f>
      </c>
      <c r="G973" s="66"/>
      <c r="H973" s="38"/>
      <c r="I973" s="38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 t="s">
        <v>3631</v>
      </c>
      <c r="C974" s="37" t="s">
        <v>429</v>
      </c>
      <c r="D974" s="14">
        <v>1</v>
      </c>
      <c r="E974" s="21">
        <v>4.99</v>
      </c>
      <c r="F974" s="21">
        <f>multiply(D976, E976)</f>
      </c>
      <c r="G974" s="66"/>
      <c r="H974" s="38"/>
      <c r="I974" s="38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 t="s">
        <v>3632</v>
      </c>
      <c r="C975" s="37" t="s">
        <v>429</v>
      </c>
      <c r="D975" s="14">
        <v>15</v>
      </c>
      <c r="E975" s="21">
        <v>4.99</v>
      </c>
      <c r="F975" s="21">
        <f>multiply(D977, E977)</f>
      </c>
      <c r="G975" s="66"/>
      <c r="H975" s="38"/>
      <c r="I975" s="38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 t="s">
        <v>3633</v>
      </c>
      <c r="C976" s="37" t="s">
        <v>429</v>
      </c>
      <c r="D976" s="14">
        <v>1</v>
      </c>
      <c r="E976" s="21">
        <v>4.99</v>
      </c>
      <c r="F976" s="21">
        <f>multiply(D978, E978)</f>
      </c>
      <c r="G976" s="66"/>
      <c r="H976" s="38"/>
      <c r="I976" s="38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 t="s">
        <v>3634</v>
      </c>
      <c r="C977" s="37" t="s">
        <v>429</v>
      </c>
      <c r="D977" s="14">
        <v>30</v>
      </c>
      <c r="E977" s="21">
        <v>3.49</v>
      </c>
      <c r="F977" s="21">
        <f>multiply(D979, E979)</f>
      </c>
      <c r="G977" s="66"/>
      <c r="H977" s="38"/>
      <c r="I977" s="38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 t="s">
        <v>3635</v>
      </c>
      <c r="C978" s="37" t="s">
        <v>429</v>
      </c>
      <c r="D978" s="14">
        <v>28</v>
      </c>
      <c r="E978" s="21">
        <v>4.99</v>
      </c>
      <c r="F978" s="21">
        <f>multiply(D980, E980)</f>
      </c>
      <c r="G978" s="66"/>
      <c r="H978" s="38"/>
      <c r="I978" s="38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 t="s">
        <v>3631</v>
      </c>
      <c r="C979" s="37" t="s">
        <v>3636</v>
      </c>
      <c r="D979" s="14">
        <v>15</v>
      </c>
      <c r="E979" s="21">
        <v>4.99</v>
      </c>
      <c r="F979" s="38"/>
      <c r="G979" s="61">
        <f>multiply(D981, E981)</f>
      </c>
      <c r="H979" s="38"/>
      <c r="I979" s="38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 t="s">
        <v>3637</v>
      </c>
      <c r="C980" s="37" t="s">
        <v>3636</v>
      </c>
      <c r="D980" s="14">
        <v>14</v>
      </c>
      <c r="E980" s="21">
        <v>5.99</v>
      </c>
      <c r="F980" s="38"/>
      <c r="G980" s="61">
        <f>multiply(D982, E982)</f>
      </c>
      <c r="H980" s="38"/>
      <c r="I980" s="38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 t="s">
        <v>3638</v>
      </c>
      <c r="C981" s="37" t="s">
        <v>3636</v>
      </c>
      <c r="D981" s="14">
        <v>8</v>
      </c>
      <c r="E981" s="21">
        <v>3.99</v>
      </c>
      <c r="F981" s="38"/>
      <c r="G981" s="61">
        <f>multiply(D983, E983)</f>
      </c>
      <c r="H981" s="21">
        <f>sum(F973:G981)</f>
      </c>
      <c r="I981" s="38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>
        <v>44151</v>
      </c>
      <c r="B982" s="37" t="s">
        <v>3399</v>
      </c>
      <c r="C982" s="37"/>
      <c r="D982" s="14">
        <v>47</v>
      </c>
      <c r="E982" s="21">
        <v>7.95</v>
      </c>
      <c r="F982" s="21">
        <f>multiply(D984, E984)</f>
      </c>
      <c r="G982" s="66"/>
      <c r="H982" s="38"/>
      <c r="I982" s="38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 t="s">
        <v>3639</v>
      </c>
      <c r="C983" s="37"/>
      <c r="D983" s="14">
        <v>9</v>
      </c>
      <c r="E983" s="21">
        <v>5.95</v>
      </c>
      <c r="F983" s="21">
        <f>multiply(D985, E985)</f>
      </c>
      <c r="G983" s="66"/>
      <c r="H983" s="38"/>
      <c r="I983" s="38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 t="s">
        <v>3640</v>
      </c>
      <c r="C984" s="37"/>
      <c r="D984" s="14">
        <v>13</v>
      </c>
      <c r="E984" s="21">
        <v>12.95</v>
      </c>
      <c r="F984" s="21">
        <f>multiply(D986, E986)</f>
      </c>
      <c r="G984" s="66"/>
      <c r="H984" s="21">
        <f>sum(F982:F984)</f>
      </c>
      <c r="I984" s="38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>
        <v>44102</v>
      </c>
      <c r="B985" s="37" t="s">
        <v>3641</v>
      </c>
      <c r="C985" s="37"/>
      <c r="D985" s="14">
        <v>1</v>
      </c>
      <c r="E985" s="21">
        <v>4.99</v>
      </c>
      <c r="F985" s="21">
        <f>multiply(D987, E987)</f>
      </c>
      <c r="G985" s="66"/>
      <c r="H985" s="38"/>
      <c r="I985" s="38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 t="s">
        <v>3642</v>
      </c>
      <c r="C986" s="37"/>
      <c r="D986" s="14">
        <v>1</v>
      </c>
      <c r="E986" s="21">
        <v>4.99</v>
      </c>
      <c r="F986" s="21">
        <f>multiply(D988, E988)</f>
      </c>
      <c r="G986" s="66"/>
      <c r="H986" s="38"/>
      <c r="I986" s="38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 t="s">
        <v>3643</v>
      </c>
      <c r="C987" s="37"/>
      <c r="D987" s="14">
        <v>1</v>
      </c>
      <c r="E987" s="21">
        <v>12.49</v>
      </c>
      <c r="F987" s="21">
        <f>multiply(D989, E989)</f>
      </c>
      <c r="G987" s="66"/>
      <c r="H987" s="38"/>
      <c r="I987" s="38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 t="s">
        <v>3644</v>
      </c>
      <c r="C988" s="37"/>
      <c r="D988" s="14">
        <v>1</v>
      </c>
      <c r="E988" s="21">
        <v>4.29</v>
      </c>
      <c r="F988" s="21">
        <f>multiply(D990, E990)</f>
      </c>
      <c r="G988" s="66"/>
      <c r="H988" s="38"/>
      <c r="I988" s="38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 t="s">
        <v>3645</v>
      </c>
      <c r="C989" s="37"/>
      <c r="D989" s="14">
        <v>2</v>
      </c>
      <c r="E989" s="21">
        <v>2.99</v>
      </c>
      <c r="F989" s="21">
        <f>multiply(D991, E991)</f>
      </c>
      <c r="G989" s="66"/>
      <c r="H989" s="38"/>
      <c r="I989" s="38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 t="s">
        <v>3646</v>
      </c>
      <c r="C990" s="37"/>
      <c r="D990" s="14">
        <v>1</v>
      </c>
      <c r="E990" s="21">
        <v>9.99</v>
      </c>
      <c r="F990" s="21">
        <f>multiply(D992, E992)</f>
      </c>
      <c r="G990" s="66"/>
      <c r="H990" s="38"/>
      <c r="I990" s="38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 t="s">
        <v>3647</v>
      </c>
      <c r="C991" s="37"/>
      <c r="D991" s="14">
        <v>1</v>
      </c>
      <c r="E991" s="21">
        <v>7.79</v>
      </c>
      <c r="F991" s="21">
        <f>multiply(D993, E993)</f>
      </c>
      <c r="G991" s="66"/>
      <c r="H991" s="38"/>
      <c r="I991" s="38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 t="s">
        <v>3648</v>
      </c>
      <c r="C992" s="37"/>
      <c r="D992" s="14">
        <v>1</v>
      </c>
      <c r="E992" s="21">
        <v>4.99</v>
      </c>
      <c r="F992" s="21">
        <f>multiply(D994, E994)</f>
      </c>
      <c r="G992" s="66"/>
      <c r="H992" s="38"/>
      <c r="I992" s="38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 t="s">
        <v>3649</v>
      </c>
      <c r="C993" s="37"/>
      <c r="D993" s="14">
        <v>1</v>
      </c>
      <c r="E993" s="21">
        <v>20.99</v>
      </c>
      <c r="F993" s="21">
        <f>multiply(D995, E995)</f>
      </c>
      <c r="G993" s="66"/>
      <c r="H993" s="38"/>
      <c r="I993" s="38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 t="s">
        <v>3650</v>
      </c>
      <c r="C994" s="37"/>
      <c r="D994" s="14">
        <v>1</v>
      </c>
      <c r="E994" s="21">
        <v>2.99</v>
      </c>
      <c r="F994" s="21">
        <f>multiply(D996, E996)</f>
      </c>
      <c r="G994" s="66"/>
      <c r="H994" s="38"/>
      <c r="I994" s="38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 t="s">
        <v>3651</v>
      </c>
      <c r="C995" s="37"/>
      <c r="D995" s="14">
        <v>1</v>
      </c>
      <c r="E995" s="21">
        <v>12.99</v>
      </c>
      <c r="F995" s="21">
        <f>multiply(D997, E997)</f>
      </c>
      <c r="G995" s="66"/>
      <c r="H995" s="38"/>
      <c r="I995" s="38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 t="s">
        <v>3652</v>
      </c>
      <c r="C996" s="37"/>
      <c r="D996" s="14">
        <v>1</v>
      </c>
      <c r="E996" s="21">
        <v>9.99</v>
      </c>
      <c r="F996" s="21">
        <f>multiply(D998, E998)</f>
      </c>
      <c r="G996" s="66"/>
      <c r="H996" s="38"/>
      <c r="I996" s="38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 t="s">
        <v>3653</v>
      </c>
      <c r="C997" s="37"/>
      <c r="D997" s="14">
        <v>1</v>
      </c>
      <c r="E997" s="21">
        <v>12</v>
      </c>
      <c r="F997" s="21">
        <f>multiply(D999, E999)</f>
      </c>
      <c r="G997" s="66"/>
      <c r="H997" s="38"/>
      <c r="I997" s="38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 t="s">
        <v>3654</v>
      </c>
      <c r="C998" s="37"/>
      <c r="D998" s="14">
        <v>1</v>
      </c>
      <c r="E998" s="38"/>
      <c r="F998" s="38"/>
      <c r="G998" s="66"/>
      <c r="H998" s="21">
        <f>sum(F985:F998)</f>
      </c>
      <c r="I998" s="38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>
        <v>44109</v>
      </c>
      <c r="B999" s="37" t="s">
        <v>3655</v>
      </c>
      <c r="C999" s="37"/>
      <c r="D999" s="14">
        <v>6</v>
      </c>
      <c r="E999" s="21">
        <v>11.49</v>
      </c>
      <c r="F999" s="21">
        <f>multiply(D1001, E1001)</f>
      </c>
      <c r="G999" s="66"/>
      <c r="H999" s="38"/>
      <c r="I999" s="38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 t="s">
        <v>3656</v>
      </c>
      <c r="C1000" s="37"/>
      <c r="D1000" s="14">
        <v>1</v>
      </c>
      <c r="E1000" s="21">
        <v>11.99</v>
      </c>
      <c r="F1000" s="21">
        <f>multiply(D1002, E1002)</f>
      </c>
      <c r="G1000" s="66"/>
      <c r="H1000" s="38"/>
      <c r="I1000" s="38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 t="s">
        <v>3657</v>
      </c>
      <c r="C1001" s="37"/>
      <c r="D1001" s="14">
        <v>1</v>
      </c>
      <c r="E1001" s="21">
        <v>11.49</v>
      </c>
      <c r="F1001" s="21">
        <f>multiply(D1003, E1003)</f>
      </c>
      <c r="G1001" s="66"/>
      <c r="H1001" s="38"/>
      <c r="I1001" s="38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 t="s">
        <v>3658</v>
      </c>
      <c r="C1002" s="37"/>
      <c r="D1002" s="14">
        <v>2</v>
      </c>
      <c r="E1002" s="21">
        <v>11.49</v>
      </c>
      <c r="F1002" s="21">
        <f>multiply(D1004, E1004)</f>
      </c>
      <c r="G1002" s="66"/>
      <c r="H1002" s="38"/>
      <c r="I1002" s="38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 t="s">
        <v>3659</v>
      </c>
      <c r="C1003" s="37"/>
      <c r="D1003" s="14">
        <v>7</v>
      </c>
      <c r="E1003" s="21">
        <v>4.99</v>
      </c>
      <c r="F1003" s="21">
        <f>multiply(D1005, E1005)</f>
      </c>
      <c r="G1003" s="66"/>
      <c r="H1003" s="38"/>
      <c r="I1003" s="38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37" t="s">
        <v>3660</v>
      </c>
      <c r="C1004" s="37"/>
      <c r="D1004" s="14">
        <v>3</v>
      </c>
      <c r="E1004" s="21">
        <v>12.49</v>
      </c>
      <c r="F1004" s="21">
        <f>multiply(D1006, E1006)</f>
      </c>
      <c r="G1004" s="66"/>
      <c r="H1004" s="38"/>
      <c r="I1004" s="38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37" t="s">
        <v>3661</v>
      </c>
      <c r="C1005" s="37"/>
      <c r="D1005" s="14">
        <v>5</v>
      </c>
      <c r="E1005" s="21">
        <v>12.99</v>
      </c>
      <c r="F1005" s="21">
        <f>multiply(D1007, E1007)</f>
      </c>
      <c r="G1005" s="66"/>
      <c r="H1005" s="38"/>
      <c r="I1005" s="38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37" t="s">
        <v>3662</v>
      </c>
      <c r="C1006" s="37"/>
      <c r="D1006" s="14">
        <v>1</v>
      </c>
      <c r="E1006" s="21">
        <v>9.49</v>
      </c>
      <c r="F1006" s="21">
        <f>multiply(D1008, E1008)</f>
      </c>
      <c r="G1006" s="66"/>
      <c r="H1006" s="38"/>
      <c r="I1006" s="38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37" t="s">
        <v>3663</v>
      </c>
      <c r="C1007" s="37"/>
      <c r="D1007" s="14">
        <v>1</v>
      </c>
      <c r="E1007" s="21">
        <v>11.99</v>
      </c>
      <c r="F1007" s="21">
        <f>multiply(D1009, E1009)</f>
      </c>
      <c r="G1007" s="66"/>
      <c r="H1007" s="38"/>
      <c r="I1007" s="38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37" t="s">
        <v>3664</v>
      </c>
      <c r="C1008" s="37"/>
      <c r="D1008" s="14">
        <v>1</v>
      </c>
      <c r="E1008" s="21">
        <v>11.99</v>
      </c>
      <c r="F1008" s="21">
        <f>multiply(D1010, E1010)</f>
      </c>
      <c r="G1008" s="66"/>
      <c r="H1008" s="38"/>
      <c r="I1008" s="38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37" t="s">
        <v>3665</v>
      </c>
      <c r="C1009" s="37" t="s">
        <v>3666</v>
      </c>
      <c r="D1009" s="14">
        <v>2</v>
      </c>
      <c r="E1009" s="21">
        <v>15.69</v>
      </c>
      <c r="F1009" s="21">
        <f>multiply(D1011, E1011)</f>
      </c>
      <c r="G1009" s="66"/>
      <c r="H1009" s="38"/>
      <c r="I1009" s="38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37" t="s">
        <v>3667</v>
      </c>
      <c r="C1010" s="37"/>
      <c r="D1010" s="14">
        <v>2</v>
      </c>
      <c r="E1010" s="21">
        <v>12.49</v>
      </c>
      <c r="F1010" s="21">
        <f>multiply(D1012, E1012)</f>
      </c>
      <c r="G1010" s="66"/>
      <c r="H1010" s="38"/>
      <c r="I1010" s="38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37" t="s">
        <v>3668</v>
      </c>
      <c r="C1011" s="37"/>
      <c r="D1011" s="14">
        <v>2</v>
      </c>
      <c r="E1011" s="21">
        <v>7.99</v>
      </c>
      <c r="F1011" s="21">
        <f>multiply(D1013, E1013)</f>
      </c>
      <c r="G1011" s="66"/>
      <c r="H1011" s="38"/>
      <c r="I1011" s="38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37" t="s">
        <v>3669</v>
      </c>
      <c r="C1012" s="37"/>
      <c r="D1012" s="14">
        <v>1</v>
      </c>
      <c r="E1012" s="21">
        <v>7.99</v>
      </c>
      <c r="F1012" s="21">
        <f>multiply(D1014, E1014)</f>
      </c>
      <c r="G1012" s="66"/>
      <c r="H1012" s="38"/>
      <c r="I1012" s="38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37" t="s">
        <v>3670</v>
      </c>
      <c r="C1013" s="37"/>
      <c r="D1013" s="14">
        <v>1</v>
      </c>
      <c r="E1013" s="21">
        <v>12.79</v>
      </c>
      <c r="F1013" s="21">
        <f>multiply(D1015, E1015)</f>
      </c>
      <c r="G1013" s="66"/>
      <c r="H1013" s="38"/>
      <c r="I1013" s="38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37" t="s">
        <v>3671</v>
      </c>
      <c r="C1014" s="37"/>
      <c r="D1014" s="14">
        <v>1</v>
      </c>
      <c r="E1014" s="21">
        <v>18.99</v>
      </c>
      <c r="F1014" s="21">
        <f>multiply(D1016, E1016)</f>
      </c>
      <c r="G1014" s="66"/>
      <c r="H1014" s="21">
        <f>sum(F999:G1014)</f>
      </c>
      <c r="I1014" s="38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>
        <v>44118</v>
      </c>
      <c r="B1015" s="37" t="s">
        <v>3672</v>
      </c>
      <c r="C1015" s="37"/>
      <c r="D1015" s="14">
        <v>10</v>
      </c>
      <c r="E1015" s="21">
        <v>4.99</v>
      </c>
      <c r="F1015" s="21">
        <f>multiply(D1017, E1017)</f>
      </c>
      <c r="G1015" s="66"/>
      <c r="H1015" s="38"/>
      <c r="I1015" s="38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37" t="s">
        <v>3673</v>
      </c>
      <c r="C1016" s="37"/>
      <c r="D1016" s="14">
        <v>2</v>
      </c>
      <c r="E1016" s="21">
        <v>6.99</v>
      </c>
      <c r="F1016" s="21">
        <f>multiply(D1018, E1018)</f>
      </c>
      <c r="G1016" s="66"/>
      <c r="H1016" s="38"/>
      <c r="I1016" s="38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37" t="s">
        <v>3674</v>
      </c>
      <c r="C1017" s="37"/>
      <c r="D1017" s="14">
        <v>1</v>
      </c>
      <c r="E1017" s="21">
        <v>20.89</v>
      </c>
      <c r="F1017" s="21">
        <f>multiply(D1019, E1019)</f>
      </c>
      <c r="G1017" s="66"/>
      <c r="H1017" s="38"/>
      <c r="I1017" s="38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37" t="s">
        <v>3675</v>
      </c>
      <c r="C1018" s="37"/>
      <c r="D1018" s="14">
        <v>1</v>
      </c>
      <c r="E1018" s="21">
        <v>2.18</v>
      </c>
      <c r="F1018" s="21">
        <f>multiply(D1020, E1020)</f>
      </c>
      <c r="G1018" s="66"/>
      <c r="H1018" s="38"/>
      <c r="I1018" s="38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37" t="s">
        <v>3676</v>
      </c>
      <c r="C1019" s="37"/>
      <c r="D1019" s="14">
        <v>1</v>
      </c>
      <c r="E1019" s="21">
        <v>7.99</v>
      </c>
      <c r="F1019" s="21">
        <f>multiply(D1021, E1021)</f>
      </c>
      <c r="G1019" s="66"/>
      <c r="H1019" s="38"/>
      <c r="I1019" s="38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37" t="s">
        <v>3677</v>
      </c>
      <c r="C1020" s="37"/>
      <c r="D1020" s="14">
        <v>1</v>
      </c>
      <c r="E1020" s="21">
        <v>4.99</v>
      </c>
      <c r="F1020" s="21">
        <f>multiply(D1022, E1022)</f>
      </c>
      <c r="G1020" s="66"/>
      <c r="H1020" s="38"/>
      <c r="I1020" s="38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37" t="s">
        <v>3678</v>
      </c>
      <c r="C1021" s="37"/>
      <c r="D1021" s="14">
        <v>1</v>
      </c>
      <c r="E1021" s="21">
        <v>4.99</v>
      </c>
      <c r="F1021" s="21">
        <f>multiply(D1023, E1023)</f>
      </c>
      <c r="G1021" s="66"/>
      <c r="H1021" s="38"/>
      <c r="I1021" s="38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37" t="s">
        <v>3317</v>
      </c>
      <c r="C1022" s="37"/>
      <c r="D1022" s="14">
        <v>3</v>
      </c>
      <c r="E1022" s="21">
        <v>2.99</v>
      </c>
      <c r="F1022" s="21">
        <f>multiply(D1024, E1024)</f>
      </c>
      <c r="G1022" s="66"/>
      <c r="H1022" s="38"/>
      <c r="I1022" s="38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37" t="s">
        <v>3679</v>
      </c>
      <c r="C1023" s="37"/>
      <c r="D1023" s="14">
        <v>4</v>
      </c>
      <c r="E1023" s="21">
        <v>3.99</v>
      </c>
      <c r="F1023" s="21">
        <f>multiply(D1025, E1025)</f>
      </c>
      <c r="G1023" s="66"/>
      <c r="H1023" s="21">
        <f>sum(F1015:F1023)</f>
      </c>
      <c r="I1023" s="38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>
        <v>44167</v>
      </c>
      <c r="B1024" s="37" t="s">
        <v>3680</v>
      </c>
      <c r="C1024" s="37"/>
      <c r="D1024" s="14">
        <v>8</v>
      </c>
      <c r="E1024" s="21">
        <v>5.49</v>
      </c>
      <c r="F1024" s="21">
        <f>multiply(D1026, E1026)</f>
      </c>
      <c r="G1024" s="66"/>
      <c r="H1024" s="38"/>
      <c r="I1024" s="38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  <row x14ac:dyDescent="0.25" r="1025" customHeight="1" ht="17.25" customFormat="1" s="30">
      <c r="A1025" s="41"/>
      <c r="B1025" s="37" t="s">
        <v>3681</v>
      </c>
      <c r="C1025" s="37"/>
      <c r="D1025" s="14">
        <v>1</v>
      </c>
      <c r="E1025" s="21">
        <v>5.49</v>
      </c>
      <c r="F1025" s="21">
        <f>multiply(D1027, E1027)</f>
      </c>
      <c r="G1025" s="66"/>
      <c r="H1025" s="38"/>
      <c r="I1025" s="38"/>
      <c r="J1025" s="44"/>
      <c r="K1025" s="42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</row>
    <row x14ac:dyDescent="0.25" r="1026" customHeight="1" ht="17.25" customFormat="1" s="30">
      <c r="A1026" s="41"/>
      <c r="B1026" s="37" t="s">
        <v>3682</v>
      </c>
      <c r="C1026" s="37"/>
      <c r="D1026" s="14">
        <v>6</v>
      </c>
      <c r="E1026" s="21">
        <v>5.49</v>
      </c>
      <c r="F1026" s="21">
        <f>multiply(D1028, E1028)</f>
      </c>
      <c r="G1026" s="66"/>
      <c r="H1026" s="38"/>
      <c r="I1026" s="38"/>
      <c r="J1026" s="44"/>
      <c r="K1026" s="42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</row>
    <row x14ac:dyDescent="0.25" r="1027" customHeight="1" ht="17.25" customFormat="1" s="30">
      <c r="A1027" s="41"/>
      <c r="B1027" s="37" t="s">
        <v>3683</v>
      </c>
      <c r="C1027" s="37"/>
      <c r="D1027" s="14">
        <v>1</v>
      </c>
      <c r="E1027" s="21">
        <v>3.99</v>
      </c>
      <c r="F1027" s="21">
        <f>multiply(D1029, E1029)</f>
      </c>
      <c r="G1027" s="66"/>
      <c r="H1027" s="38"/>
      <c r="I1027" s="38"/>
      <c r="J1027" s="44"/>
      <c r="K1027" s="42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</row>
    <row x14ac:dyDescent="0.25" r="1028" customHeight="1" ht="17.25" customFormat="1" s="30">
      <c r="A1028" s="41"/>
      <c r="B1028" s="37" t="s">
        <v>3684</v>
      </c>
      <c r="C1028" s="37"/>
      <c r="D1028" s="14">
        <v>1</v>
      </c>
      <c r="E1028" s="21">
        <v>7.99</v>
      </c>
      <c r="F1028" s="21">
        <f>multiply(D1030, E1030)</f>
      </c>
      <c r="G1028" s="66"/>
      <c r="H1028" s="38"/>
      <c r="I1028" s="38"/>
      <c r="J1028" s="44"/>
      <c r="K1028" s="42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</row>
    <row x14ac:dyDescent="0.25" r="1029" customHeight="1" ht="17.25" customFormat="1" s="30">
      <c r="A1029" s="41"/>
      <c r="B1029" s="37" t="s">
        <v>3685</v>
      </c>
      <c r="C1029" s="37"/>
      <c r="D1029" s="14">
        <v>4</v>
      </c>
      <c r="E1029" s="21">
        <v>1.99</v>
      </c>
      <c r="F1029" s="21">
        <f>multiply(D1031, E1031)</f>
      </c>
      <c r="G1029" s="66"/>
      <c r="H1029" s="38"/>
      <c r="I1029" s="38"/>
      <c r="J1029" s="44"/>
      <c r="K1029" s="42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</row>
    <row x14ac:dyDescent="0.25" r="1030" customHeight="1" ht="17.25" customFormat="1" s="30">
      <c r="A1030" s="41"/>
      <c r="B1030" s="37" t="s">
        <v>3686</v>
      </c>
      <c r="C1030" s="37"/>
      <c r="D1030" s="14">
        <v>1</v>
      </c>
      <c r="E1030" s="21">
        <v>4.79</v>
      </c>
      <c r="F1030" s="21">
        <f>multiply(D1032, E1032)</f>
      </c>
      <c r="G1030" s="66"/>
      <c r="H1030" s="38"/>
      <c r="I1030" s="38"/>
      <c r="J1030" s="44"/>
      <c r="K1030" s="42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</row>
    <row x14ac:dyDescent="0.25" r="1031" customHeight="1" ht="17.25" customFormat="1" s="30">
      <c r="A1031" s="41"/>
      <c r="B1031" s="37" t="s">
        <v>3687</v>
      </c>
      <c r="C1031" s="37"/>
      <c r="D1031" s="14">
        <v>2</v>
      </c>
      <c r="E1031" s="38"/>
      <c r="F1031" s="14">
        <f>multiply(D1033, E1033)</f>
      </c>
      <c r="G1031" s="66"/>
      <c r="H1031" s="38"/>
      <c r="I1031" s="38"/>
      <c r="J1031" s="44"/>
      <c r="K1031" s="42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</row>
    <row x14ac:dyDescent="0.25" r="1032" customHeight="1" ht="17.25" customFormat="1" s="30">
      <c r="A1032" s="41"/>
      <c r="B1032" s="37" t="s">
        <v>3688</v>
      </c>
      <c r="C1032" s="37"/>
      <c r="D1032" s="14">
        <v>4</v>
      </c>
      <c r="E1032" s="21">
        <v>11.99</v>
      </c>
      <c r="F1032" s="21">
        <f>multiply(D1034, E1034)</f>
      </c>
      <c r="G1032" s="66"/>
      <c r="H1032" s="38"/>
      <c r="I1032" s="38"/>
      <c r="J1032" s="44"/>
      <c r="K1032" s="42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</row>
    <row x14ac:dyDescent="0.25" r="1033" customHeight="1" ht="17.25" customFormat="1" s="30">
      <c r="A1033" s="41"/>
      <c r="B1033" s="37" t="s">
        <v>3689</v>
      </c>
      <c r="C1033" s="37"/>
      <c r="D1033" s="14">
        <v>1</v>
      </c>
      <c r="E1033" s="21">
        <v>11.99</v>
      </c>
      <c r="F1033" s="21">
        <f>multiply(D1035, E1035)</f>
      </c>
      <c r="G1033" s="66"/>
      <c r="H1033" s="38"/>
      <c r="I1033" s="38"/>
      <c r="J1033" s="44"/>
      <c r="K1033" s="42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</row>
    <row x14ac:dyDescent="0.25" r="1034" customHeight="1" ht="17.25" customFormat="1" s="30">
      <c r="A1034" s="41"/>
      <c r="B1034" s="37" t="s">
        <v>3690</v>
      </c>
      <c r="C1034" s="37"/>
      <c r="D1034" s="14">
        <v>2</v>
      </c>
      <c r="E1034" s="21">
        <v>3.99</v>
      </c>
      <c r="F1034" s="21">
        <f>multiply(D1036, E1036)</f>
      </c>
      <c r="G1034" s="66"/>
      <c r="H1034" s="38"/>
      <c r="I1034" s="38"/>
      <c r="J1034" s="44"/>
      <c r="K1034" s="42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</row>
    <row x14ac:dyDescent="0.25" r="1035" customHeight="1" ht="17.25" customFormat="1" s="30">
      <c r="A1035" s="41"/>
      <c r="B1035" s="37" t="s">
        <v>3691</v>
      </c>
      <c r="C1035" s="37"/>
      <c r="D1035" s="14">
        <v>1</v>
      </c>
      <c r="E1035" s="21">
        <v>5.49</v>
      </c>
      <c r="F1035" s="21">
        <f>multiply(D1037, E1037)</f>
      </c>
      <c r="G1035" s="66"/>
      <c r="H1035" s="38"/>
      <c r="I1035" s="38"/>
      <c r="J1035" s="44"/>
      <c r="K1035" s="42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</row>
    <row x14ac:dyDescent="0.25" r="1036" customHeight="1" ht="17.25" customFormat="1" s="30">
      <c r="A1036" s="41"/>
      <c r="B1036" s="37" t="s">
        <v>3692</v>
      </c>
      <c r="C1036" s="37"/>
      <c r="D1036" s="14">
        <v>1</v>
      </c>
      <c r="E1036" s="21">
        <v>4.29</v>
      </c>
      <c r="F1036" s="21">
        <f>multiply(D1038, E1038)</f>
      </c>
      <c r="G1036" s="66"/>
      <c r="H1036" s="38"/>
      <c r="I1036" s="38"/>
      <c r="J1036" s="44"/>
      <c r="K1036" s="42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</row>
    <row x14ac:dyDescent="0.25" r="1037" customHeight="1" ht="17.25" customFormat="1" s="30">
      <c r="A1037" s="41"/>
      <c r="B1037" s="37" t="s">
        <v>3693</v>
      </c>
      <c r="C1037" s="37"/>
      <c r="D1037" s="14">
        <v>1</v>
      </c>
      <c r="E1037" s="21">
        <v>3.99</v>
      </c>
      <c r="F1037" s="21">
        <f>multiply(D1039, E1039)</f>
      </c>
      <c r="G1037" s="66"/>
      <c r="H1037" s="38"/>
      <c r="I1037" s="38"/>
      <c r="J1037" s="44"/>
      <c r="K1037" s="42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</row>
    <row x14ac:dyDescent="0.25" r="1038" customHeight="1" ht="17.25" customFormat="1" s="30">
      <c r="A1038" s="41"/>
      <c r="B1038" s="37" t="s">
        <v>3694</v>
      </c>
      <c r="C1038" s="37"/>
      <c r="D1038" s="14">
        <v>1</v>
      </c>
      <c r="E1038" s="21">
        <v>5.49</v>
      </c>
      <c r="F1038" s="21">
        <f>multiply(D1040, E1040)</f>
      </c>
      <c r="G1038" s="66"/>
      <c r="H1038" s="38"/>
      <c r="I1038" s="38"/>
      <c r="J1038" s="44"/>
      <c r="K1038" s="42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</row>
    <row x14ac:dyDescent="0.25" r="1039" customHeight="1" ht="17.25" customFormat="1" s="30">
      <c r="A1039" s="41"/>
      <c r="B1039" s="37" t="s">
        <v>3695</v>
      </c>
      <c r="C1039" s="37"/>
      <c r="D1039" s="14">
        <v>1</v>
      </c>
      <c r="E1039" s="21">
        <v>5.49</v>
      </c>
      <c r="F1039" s="21">
        <f>multiply(D1041, E1041)</f>
      </c>
      <c r="G1039" s="66"/>
      <c r="H1039" s="38"/>
      <c r="I1039" s="38"/>
      <c r="J1039" s="44"/>
      <c r="K1039" s="42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</row>
    <row x14ac:dyDescent="0.25" r="1040" customHeight="1" ht="17.25" customFormat="1" s="30">
      <c r="A1040" s="41"/>
      <c r="B1040" s="37" t="s">
        <v>3696</v>
      </c>
      <c r="C1040" s="37"/>
      <c r="D1040" s="14">
        <v>3</v>
      </c>
      <c r="E1040" s="21">
        <v>1.89</v>
      </c>
      <c r="F1040" s="21">
        <f>multiply(D1042, E1042)</f>
      </c>
      <c r="G1040" s="66"/>
      <c r="H1040" s="38"/>
      <c r="I1040" s="38"/>
      <c r="J1040" s="44"/>
      <c r="K1040" s="42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</row>
    <row x14ac:dyDescent="0.25" r="1041" customHeight="1" ht="17.25" customFormat="1" s="30">
      <c r="A1041" s="41"/>
      <c r="B1041" s="37" t="s">
        <v>3697</v>
      </c>
      <c r="C1041" s="37"/>
      <c r="D1041" s="14">
        <v>1</v>
      </c>
      <c r="E1041" s="21">
        <v>1.89</v>
      </c>
      <c r="F1041" s="21">
        <f>multiply(D1043, E1043)</f>
      </c>
      <c r="G1041" s="66"/>
      <c r="H1041" s="38"/>
      <c r="I1041" s="38"/>
      <c r="J1041" s="44"/>
      <c r="K1041" s="42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</row>
    <row x14ac:dyDescent="0.25" r="1042" customHeight="1" ht="17.25" customFormat="1" s="30">
      <c r="A1042" s="41"/>
      <c r="B1042" s="37" t="s">
        <v>3698</v>
      </c>
      <c r="C1042" s="37"/>
      <c r="D1042" s="14">
        <v>1</v>
      </c>
      <c r="E1042" s="21">
        <v>1.89</v>
      </c>
      <c r="F1042" s="21">
        <f>multiply(D1044, E1044)</f>
      </c>
      <c r="G1042" s="66"/>
      <c r="H1042" s="38"/>
      <c r="I1042" s="38"/>
      <c r="J1042" s="44"/>
      <c r="K1042" s="42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</row>
    <row x14ac:dyDescent="0.25" r="1043" customHeight="1" ht="17.25" customFormat="1" s="30">
      <c r="A1043" s="41"/>
      <c r="B1043" s="37" t="s">
        <v>3699</v>
      </c>
      <c r="C1043" s="37"/>
      <c r="D1043" s="14">
        <v>1</v>
      </c>
      <c r="E1043" s="21">
        <v>1.89</v>
      </c>
      <c r="F1043" s="21">
        <f>multiply(D1045, E1045)</f>
      </c>
      <c r="G1043" s="66"/>
      <c r="H1043" s="38"/>
      <c r="I1043" s="38"/>
      <c r="J1043" s="44"/>
      <c r="K1043" s="42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</row>
    <row x14ac:dyDescent="0.25" r="1044" customHeight="1" ht="17.25" customFormat="1" s="30">
      <c r="A1044" s="41"/>
      <c r="B1044" s="37" t="s">
        <v>3317</v>
      </c>
      <c r="C1044" s="37"/>
      <c r="D1044" s="14">
        <v>1</v>
      </c>
      <c r="E1044" s="21">
        <v>2.99</v>
      </c>
      <c r="F1044" s="21">
        <f>multiply(D1046, E1046)</f>
      </c>
      <c r="G1044" s="66"/>
      <c r="H1044" s="38"/>
      <c r="I1044" s="38"/>
      <c r="J1044" s="44"/>
      <c r="K1044" s="42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</row>
    <row x14ac:dyDescent="0.25" r="1045" customHeight="1" ht="17.25" customFormat="1" s="30">
      <c r="A1045" s="41"/>
      <c r="B1045" s="37" t="s">
        <v>3700</v>
      </c>
      <c r="C1045" s="37"/>
      <c r="D1045" s="14">
        <v>1</v>
      </c>
      <c r="E1045" s="21">
        <v>0.99</v>
      </c>
      <c r="F1045" s="21">
        <f>multiply(D1047, E1047)</f>
      </c>
      <c r="G1045" s="66"/>
      <c r="H1045" s="38"/>
      <c r="I1045" s="38"/>
      <c r="J1045" s="44"/>
      <c r="K1045" s="42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</row>
    <row x14ac:dyDescent="0.25" r="1046" customHeight="1" ht="17.25" customFormat="1" s="30">
      <c r="A1046" s="41"/>
      <c r="B1046" s="37" t="s">
        <v>3701</v>
      </c>
      <c r="C1046" s="37"/>
      <c r="D1046" s="14">
        <v>1</v>
      </c>
      <c r="E1046" s="21">
        <v>1.99</v>
      </c>
      <c r="F1046" s="21">
        <f>multiply(D1048, E1048)</f>
      </c>
      <c r="G1046" s="66"/>
      <c r="H1046" s="21">
        <f>sum(F1024:F1046)</f>
      </c>
      <c r="I1046" s="38"/>
      <c r="J1046" s="44"/>
      <c r="K1046" s="42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</row>
    <row x14ac:dyDescent="0.25" r="1047" customHeight="1" ht="17.25" customFormat="1" s="30">
      <c r="A1047" s="41">
        <v>44172</v>
      </c>
      <c r="B1047" s="37" t="s">
        <v>3702</v>
      </c>
      <c r="C1047" s="37"/>
      <c r="D1047" s="14">
        <v>3</v>
      </c>
      <c r="E1047" s="21">
        <v>17.49</v>
      </c>
      <c r="F1047" s="21">
        <f>multiply(D1049, E1049)</f>
      </c>
      <c r="G1047" s="66"/>
      <c r="H1047" s="38"/>
      <c r="I1047" s="38"/>
      <c r="J1047" s="44"/>
      <c r="K1047" s="42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</row>
    <row x14ac:dyDescent="0.25" r="1048" customHeight="1" ht="17.25" customFormat="1" s="30">
      <c r="A1048" s="41"/>
      <c r="B1048" s="37" t="s">
        <v>3703</v>
      </c>
      <c r="C1048" s="37"/>
      <c r="D1048" s="14">
        <v>1</v>
      </c>
      <c r="E1048" s="21">
        <v>8.99</v>
      </c>
      <c r="F1048" s="21">
        <f>multiply(D1050, E1050)</f>
      </c>
      <c r="G1048" s="66"/>
      <c r="H1048" s="38"/>
      <c r="I1048" s="38"/>
      <c r="J1048" s="44"/>
      <c r="K1048" s="42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</row>
    <row x14ac:dyDescent="0.25" r="1049" customHeight="1" ht="17.25" customFormat="1" s="30">
      <c r="A1049" s="41"/>
      <c r="B1049" s="37" t="s">
        <v>3704</v>
      </c>
      <c r="C1049" s="37"/>
      <c r="D1049" s="14">
        <v>16</v>
      </c>
      <c r="E1049" s="21">
        <v>3.19</v>
      </c>
      <c r="F1049" s="21">
        <f>multiply(D1051, E1051)</f>
      </c>
      <c r="G1049" s="66"/>
      <c r="H1049" s="38"/>
      <c r="I1049" s="38"/>
      <c r="J1049" s="44"/>
      <c r="K1049" s="42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</row>
    <row x14ac:dyDescent="0.25" r="1050" customHeight="1" ht="17.25" customFormat="1" s="30">
      <c r="A1050" s="41"/>
      <c r="B1050" s="37" t="s">
        <v>3705</v>
      </c>
      <c r="C1050" s="37"/>
      <c r="D1050" s="14">
        <v>3</v>
      </c>
      <c r="E1050" s="21">
        <v>3.49</v>
      </c>
      <c r="F1050" s="21">
        <f>multiply(D1052, E1052)</f>
      </c>
      <c r="G1050" s="66"/>
      <c r="H1050" s="38"/>
      <c r="I1050" s="38"/>
      <c r="J1050" s="44"/>
      <c r="K1050" s="42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</row>
    <row x14ac:dyDescent="0.25" r="1051" customHeight="1" ht="17.25" customFormat="1" s="30">
      <c r="A1051" s="41"/>
      <c r="B1051" s="37" t="s">
        <v>3706</v>
      </c>
      <c r="C1051" s="37"/>
      <c r="D1051" s="14">
        <v>1</v>
      </c>
      <c r="E1051" s="21">
        <v>7.49</v>
      </c>
      <c r="F1051" s="21">
        <f>multiply(D1053, E1053)</f>
      </c>
      <c r="G1051" s="66"/>
      <c r="H1051" s="38"/>
      <c r="I1051" s="38"/>
      <c r="J1051" s="44"/>
      <c r="K1051" s="42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</row>
    <row x14ac:dyDescent="0.25" r="1052" customHeight="1" ht="17.25" customFormat="1" s="30">
      <c r="A1052" s="41"/>
      <c r="B1052" s="37" t="s">
        <v>3707</v>
      </c>
      <c r="C1052" s="37"/>
      <c r="D1052" s="14">
        <v>1</v>
      </c>
      <c r="E1052" s="21">
        <v>1.89</v>
      </c>
      <c r="F1052" s="21">
        <f>multiply(D1054, E1054)</f>
      </c>
      <c r="G1052" s="66"/>
      <c r="H1052" s="38"/>
      <c r="I1052" s="38"/>
      <c r="J1052" s="44"/>
      <c r="K1052" s="42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</row>
    <row x14ac:dyDescent="0.25" r="1053" customHeight="1" ht="17.25" customFormat="1" s="30">
      <c r="A1053" s="41"/>
      <c r="B1053" s="37" t="s">
        <v>3708</v>
      </c>
      <c r="C1053" s="37"/>
      <c r="D1053" s="14">
        <v>2</v>
      </c>
      <c r="E1053" s="21">
        <v>3.999</v>
      </c>
      <c r="F1053" s="21">
        <f>multiply(D1055, E1055)</f>
      </c>
      <c r="G1053" s="66"/>
      <c r="H1053" s="38"/>
      <c r="I1053" s="38"/>
      <c r="J1053" s="44"/>
      <c r="K1053" s="42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</row>
    <row x14ac:dyDescent="0.25" r="1054" customHeight="1" ht="17.25" customFormat="1" s="30">
      <c r="A1054" s="41"/>
      <c r="B1054" s="37" t="s">
        <v>3709</v>
      </c>
      <c r="C1054" s="37"/>
      <c r="D1054" s="14">
        <v>1</v>
      </c>
      <c r="E1054" s="21">
        <v>14.99</v>
      </c>
      <c r="F1054" s="21">
        <f>multiply(D1056, E1056)</f>
      </c>
      <c r="G1054" s="66"/>
      <c r="H1054" s="38"/>
      <c r="I1054" s="38"/>
      <c r="J1054" s="44"/>
      <c r="K1054" s="42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</row>
    <row x14ac:dyDescent="0.25" r="1055" customHeight="1" ht="17.25" customFormat="1" s="30">
      <c r="A1055" s="41"/>
      <c r="B1055" s="37" t="s">
        <v>3710</v>
      </c>
      <c r="C1055" s="37"/>
      <c r="D1055" s="14">
        <v>1</v>
      </c>
      <c r="E1055" s="21">
        <v>1.49</v>
      </c>
      <c r="F1055" s="21">
        <f>multiply(D1057, E1057)</f>
      </c>
      <c r="G1055" s="66"/>
      <c r="H1055" s="38"/>
      <c r="I1055" s="38"/>
      <c r="J1055" s="44"/>
      <c r="K1055" s="42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</row>
    <row x14ac:dyDescent="0.25" r="1056" customHeight="1" ht="17.25" customFormat="1" s="30">
      <c r="A1056" s="41"/>
      <c r="B1056" s="37" t="s">
        <v>3711</v>
      </c>
      <c r="C1056" s="37"/>
      <c r="D1056" s="14">
        <v>1</v>
      </c>
      <c r="E1056" s="21">
        <v>19.99</v>
      </c>
      <c r="F1056" s="21">
        <f>multiply(D1058, E1058)</f>
      </c>
      <c r="G1056" s="66"/>
      <c r="H1056" s="38"/>
      <c r="I1056" s="38"/>
      <c r="J1056" s="44"/>
      <c r="K1056" s="42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</row>
    <row x14ac:dyDescent="0.25" r="1057" customHeight="1" ht="17.25" customFormat="1" s="30">
      <c r="A1057" s="41"/>
      <c r="B1057" s="37" t="s">
        <v>3712</v>
      </c>
      <c r="C1057" s="37"/>
      <c r="D1057" s="14">
        <v>4</v>
      </c>
      <c r="E1057" s="21">
        <v>3.39</v>
      </c>
      <c r="F1057" s="21">
        <f>multiply(D1059, E1059)</f>
      </c>
      <c r="G1057" s="66"/>
      <c r="H1057" s="38"/>
      <c r="I1057" s="38"/>
      <c r="J1057" s="44"/>
      <c r="K1057" s="42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</row>
    <row x14ac:dyDescent="0.25" r="1058" customHeight="1" ht="17.25" customFormat="1" s="30">
      <c r="A1058" s="41"/>
      <c r="B1058" s="37" t="s">
        <v>3713</v>
      </c>
      <c r="C1058" s="37"/>
      <c r="D1058" s="14">
        <v>1</v>
      </c>
      <c r="E1058" s="21">
        <v>6.99</v>
      </c>
      <c r="F1058" s="21">
        <f>multiply(D1060, E1060)</f>
      </c>
      <c r="G1058" s="66"/>
      <c r="H1058" s="38"/>
      <c r="I1058" s="38"/>
      <c r="J1058" s="44"/>
      <c r="K1058" s="42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</row>
    <row x14ac:dyDescent="0.25" r="1059" customHeight="1" ht="17.25" customFormat="1" s="30">
      <c r="A1059" s="41"/>
      <c r="B1059" s="37" t="s">
        <v>3714</v>
      </c>
      <c r="C1059" s="37"/>
      <c r="D1059" s="14">
        <v>8</v>
      </c>
      <c r="E1059" s="21">
        <v>4.49</v>
      </c>
      <c r="F1059" s="21">
        <f>multiply(D1061, E1061)</f>
      </c>
      <c r="G1059" s="66"/>
      <c r="H1059" s="38"/>
      <c r="I1059" s="38"/>
      <c r="J1059" s="44"/>
      <c r="K1059" s="42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</row>
    <row x14ac:dyDescent="0.25" r="1060" customHeight="1" ht="17.25" customFormat="1" s="30">
      <c r="A1060" s="41"/>
      <c r="B1060" s="37" t="s">
        <v>3715</v>
      </c>
      <c r="C1060" s="37"/>
      <c r="D1060" s="14">
        <v>9</v>
      </c>
      <c r="E1060" s="21">
        <v>1.29</v>
      </c>
      <c r="F1060" s="21">
        <f>multiply(D1062, E1062)</f>
      </c>
      <c r="G1060" s="66"/>
      <c r="H1060" s="21">
        <f>sum(F1047:F1060)</f>
      </c>
      <c r="I1060" s="38"/>
      <c r="J1060" s="44"/>
      <c r="K1060" s="42"/>
      <c r="L1060" s="37"/>
      <c r="M1060" s="37"/>
      <c r="N1060" s="37"/>
      <c r="O1060" s="37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</row>
    <row x14ac:dyDescent="0.25" r="1061" customHeight="1" ht="17.25" customFormat="1" s="30">
      <c r="A1061" s="41">
        <v>44175</v>
      </c>
      <c r="B1061" s="37" t="s">
        <v>3716</v>
      </c>
      <c r="C1061" s="37"/>
      <c r="D1061" s="14">
        <v>8</v>
      </c>
      <c r="E1061" s="21">
        <v>2.99</v>
      </c>
      <c r="F1061" s="21">
        <f>multiply(D1063, E1063)</f>
      </c>
      <c r="G1061" s="66"/>
      <c r="H1061" s="38"/>
      <c r="I1061" s="38"/>
      <c r="J1061" s="44"/>
      <c r="K1061" s="42"/>
      <c r="L1061" s="37"/>
      <c r="M1061" s="37"/>
      <c r="N1061" s="37"/>
      <c r="O1061" s="37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</row>
    <row x14ac:dyDescent="0.25" r="1062" customHeight="1" ht="17.25" customFormat="1" s="30">
      <c r="A1062" s="41"/>
      <c r="B1062" s="37" t="s">
        <v>3717</v>
      </c>
      <c r="C1062" s="37"/>
      <c r="D1062" s="14">
        <v>1</v>
      </c>
      <c r="E1062" s="21">
        <v>3.99</v>
      </c>
      <c r="F1062" s="21">
        <f>multiply(D1064, E1064)</f>
      </c>
      <c r="G1062" s="66"/>
      <c r="H1062" s="38"/>
      <c r="I1062" s="38"/>
      <c r="J1062" s="44"/>
      <c r="K1062" s="42"/>
      <c r="L1062" s="37"/>
      <c r="M1062" s="37"/>
      <c r="N1062" s="37"/>
      <c r="O1062" s="37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</row>
    <row x14ac:dyDescent="0.25" r="1063" customHeight="1" ht="17.25" customFormat="1" s="30">
      <c r="A1063" s="41"/>
      <c r="B1063" s="37" t="s">
        <v>3718</v>
      </c>
      <c r="C1063" s="37"/>
      <c r="D1063" s="14">
        <v>2</v>
      </c>
      <c r="E1063" s="21">
        <v>2.99</v>
      </c>
      <c r="F1063" s="21">
        <f>multiply(D1065, E1065)</f>
      </c>
      <c r="G1063" s="66"/>
      <c r="H1063" s="38"/>
      <c r="I1063" s="38"/>
      <c r="J1063" s="44"/>
      <c r="K1063" s="42"/>
      <c r="L1063" s="37"/>
      <c r="M1063" s="37"/>
      <c r="N1063" s="37"/>
      <c r="O1063" s="37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</row>
    <row x14ac:dyDescent="0.25" r="1064" customHeight="1" ht="17.25" customFormat="1" s="30">
      <c r="A1064" s="41"/>
      <c r="B1064" s="37" t="s">
        <v>3719</v>
      </c>
      <c r="C1064" s="37"/>
      <c r="D1064" s="14">
        <v>1</v>
      </c>
      <c r="E1064" s="21">
        <v>7.79</v>
      </c>
      <c r="F1064" s="21">
        <f>multiply(D1066, E1066)</f>
      </c>
      <c r="G1064" s="66"/>
      <c r="H1064" s="38"/>
      <c r="I1064" s="38"/>
      <c r="J1064" s="44"/>
      <c r="K1064" s="42"/>
      <c r="L1064" s="37"/>
      <c r="M1064" s="37"/>
      <c r="N1064" s="37"/>
      <c r="O1064" s="37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</row>
    <row x14ac:dyDescent="0.25" r="1065" customHeight="1" ht="17.25" customFormat="1" s="30">
      <c r="A1065" s="41"/>
      <c r="B1065" s="37" t="s">
        <v>3720</v>
      </c>
      <c r="C1065" s="37"/>
      <c r="D1065" s="14">
        <v>3</v>
      </c>
      <c r="E1065" s="21">
        <v>4.29</v>
      </c>
      <c r="F1065" s="21">
        <f>multiply(D1067, E1067)</f>
      </c>
      <c r="G1065" s="66"/>
      <c r="H1065" s="38"/>
      <c r="I1065" s="38"/>
      <c r="J1065" s="44"/>
      <c r="K1065" s="42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</row>
    <row x14ac:dyDescent="0.25" r="1066" customHeight="1" ht="17.25" customFormat="1" s="30">
      <c r="A1066" s="41"/>
      <c r="B1066" s="37" t="s">
        <v>3721</v>
      </c>
      <c r="C1066" s="37"/>
      <c r="D1066" s="14">
        <v>1</v>
      </c>
      <c r="E1066" s="21">
        <v>5.29</v>
      </c>
      <c r="F1066" s="21">
        <f>multiply(D1068, E1068)</f>
      </c>
      <c r="G1066" s="66"/>
      <c r="H1066" s="38"/>
      <c r="I1066" s="38"/>
      <c r="J1066" s="44"/>
      <c r="K1066" s="42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</row>
    <row x14ac:dyDescent="0.25" r="1067" customHeight="1" ht="17.25" customFormat="1" s="30">
      <c r="A1067" s="41"/>
      <c r="B1067" s="37" t="s">
        <v>3722</v>
      </c>
      <c r="C1067" s="37"/>
      <c r="D1067" s="14">
        <v>2</v>
      </c>
      <c r="E1067" s="21">
        <v>4.29</v>
      </c>
      <c r="F1067" s="21">
        <f>multiply(D1069, E1069)</f>
      </c>
      <c r="G1067" s="66"/>
      <c r="H1067" s="38"/>
      <c r="I1067" s="38"/>
      <c r="J1067" s="44"/>
      <c r="K1067" s="42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</row>
    <row x14ac:dyDescent="0.25" r="1068" customHeight="1" ht="17.25" customFormat="1" s="30">
      <c r="A1068" s="41"/>
      <c r="B1068" s="37" t="s">
        <v>3723</v>
      </c>
      <c r="C1068" s="37"/>
      <c r="D1068" s="14">
        <v>2</v>
      </c>
      <c r="E1068" s="21">
        <v>3.99</v>
      </c>
      <c r="F1068" s="21">
        <f>multiply(D1070, E1070)</f>
      </c>
      <c r="G1068" s="66"/>
      <c r="H1068" s="38"/>
      <c r="I1068" s="38"/>
      <c r="J1068" s="44"/>
      <c r="K1068" s="42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</row>
    <row x14ac:dyDescent="0.25" r="1069" customHeight="1" ht="17.25" customFormat="1" s="30">
      <c r="A1069" s="41"/>
      <c r="B1069" s="37" t="s">
        <v>3724</v>
      </c>
      <c r="C1069" s="37"/>
      <c r="D1069" s="14">
        <v>2</v>
      </c>
      <c r="E1069" s="21">
        <v>3.99</v>
      </c>
      <c r="F1069" s="21">
        <f>multiply(D1071, E1071)</f>
      </c>
      <c r="G1069" s="66"/>
      <c r="H1069" s="38"/>
      <c r="I1069" s="38"/>
      <c r="J1069" s="44"/>
      <c r="K1069" s="42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</row>
    <row x14ac:dyDescent="0.25" r="1070" customHeight="1" ht="17.25" customFormat="1" s="30">
      <c r="A1070" s="41"/>
      <c r="B1070" s="37" t="s">
        <v>3725</v>
      </c>
      <c r="C1070" s="37"/>
      <c r="D1070" s="14">
        <v>1</v>
      </c>
      <c r="E1070" s="21">
        <v>6.79</v>
      </c>
      <c r="F1070" s="21">
        <f>multiply(D1072, E1072)</f>
      </c>
      <c r="G1070" s="66"/>
      <c r="H1070" s="38"/>
      <c r="I1070" s="38"/>
      <c r="J1070" s="44"/>
      <c r="K1070" s="42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</row>
    <row x14ac:dyDescent="0.25" r="1071" customHeight="1" ht="17.25" customFormat="1" s="30">
      <c r="A1071" s="41"/>
      <c r="B1071" s="37" t="s">
        <v>3726</v>
      </c>
      <c r="C1071" s="37"/>
      <c r="D1071" s="14">
        <v>2</v>
      </c>
      <c r="E1071" s="21">
        <v>4.99</v>
      </c>
      <c r="F1071" s="21">
        <f>multiply(D1073, E1073)</f>
      </c>
      <c r="G1071" s="66"/>
      <c r="H1071" s="38"/>
      <c r="I1071" s="38"/>
      <c r="J1071" s="44"/>
      <c r="K1071" s="42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</row>
    <row x14ac:dyDescent="0.25" r="1072" customHeight="1" ht="17.25" customFormat="1" s="30">
      <c r="A1072" s="41"/>
      <c r="B1072" s="37" t="s">
        <v>3727</v>
      </c>
      <c r="C1072" s="37"/>
      <c r="D1072" s="14">
        <v>1</v>
      </c>
      <c r="E1072" s="21">
        <v>2.49</v>
      </c>
      <c r="F1072" s="21">
        <f>multiply(D1074, E1074)</f>
      </c>
      <c r="G1072" s="66"/>
      <c r="H1072" s="38"/>
      <c r="I1072" s="38"/>
      <c r="J1072" s="44"/>
      <c r="K1072" s="42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</row>
    <row x14ac:dyDescent="0.25" r="1073" customHeight="1" ht="17.25" customFormat="1" s="30">
      <c r="A1073" s="41"/>
      <c r="B1073" s="37" t="s">
        <v>3728</v>
      </c>
      <c r="C1073" s="37"/>
      <c r="D1073" s="14">
        <v>1</v>
      </c>
      <c r="E1073" s="21">
        <v>3.99</v>
      </c>
      <c r="F1073" s="21">
        <f>multiply(D1075, E1075)</f>
      </c>
      <c r="G1073" s="66"/>
      <c r="H1073" s="38"/>
      <c r="I1073" s="38"/>
      <c r="J1073" s="44"/>
      <c r="K1073" s="42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</row>
    <row x14ac:dyDescent="0.25" r="1074" customHeight="1" ht="17.25" customFormat="1" s="30">
      <c r="A1074" s="41"/>
      <c r="B1074" s="37" t="s">
        <v>3678</v>
      </c>
      <c r="C1074" s="37"/>
      <c r="D1074" s="14">
        <v>2</v>
      </c>
      <c r="E1074" s="21">
        <v>4.99</v>
      </c>
      <c r="F1074" s="21">
        <f>multiply(D1076, E1076)</f>
      </c>
      <c r="G1074" s="66"/>
      <c r="H1074" s="21">
        <f>sum(F1061:F1074)</f>
      </c>
      <c r="I1074" s="38"/>
      <c r="J1074" s="44"/>
      <c r="K1074" s="42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</row>
    <row x14ac:dyDescent="0.25" r="1075" customHeight="1" ht="17.25" customFormat="1" s="30">
      <c r="A1075" s="41">
        <v>44262</v>
      </c>
      <c r="B1075" s="37" t="s">
        <v>3729</v>
      </c>
      <c r="C1075" s="37"/>
      <c r="D1075" s="14">
        <v>6</v>
      </c>
      <c r="E1075" s="21">
        <v>1.89</v>
      </c>
      <c r="F1075" s="21">
        <f>multiply(D1077, E1077)</f>
      </c>
      <c r="G1075" s="66"/>
      <c r="H1075" s="38"/>
      <c r="I1075" s="38"/>
      <c r="J1075" s="44"/>
      <c r="K1075" s="42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</row>
    <row x14ac:dyDescent="0.25" r="1076" customHeight="1" ht="17.25" customFormat="1" s="30">
      <c r="A1076" s="41"/>
      <c r="B1076" s="37" t="s">
        <v>3697</v>
      </c>
      <c r="C1076" s="37"/>
      <c r="D1076" s="14">
        <v>5</v>
      </c>
      <c r="E1076" s="21">
        <v>1.89</v>
      </c>
      <c r="F1076" s="21">
        <f>multiply(D1078, E1078)</f>
      </c>
      <c r="G1076" s="66"/>
      <c r="H1076" s="38"/>
      <c r="I1076" s="38"/>
      <c r="J1076" s="44"/>
      <c r="K1076" s="42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</row>
    <row x14ac:dyDescent="0.25" r="1077" customHeight="1" ht="17.25" customFormat="1" s="30">
      <c r="A1077" s="41"/>
      <c r="B1077" s="37" t="s">
        <v>3699</v>
      </c>
      <c r="C1077" s="37"/>
      <c r="D1077" s="14">
        <v>8</v>
      </c>
      <c r="E1077" s="21">
        <v>1.89</v>
      </c>
      <c r="F1077" s="21">
        <f>multiply(D1079, E1079)</f>
      </c>
      <c r="G1077" s="66"/>
      <c r="H1077" s="38"/>
      <c r="I1077" s="38"/>
      <c r="J1077" s="44"/>
      <c r="K1077" s="42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</row>
    <row x14ac:dyDescent="0.25" r="1078" customHeight="1" ht="17.25" customFormat="1" s="30">
      <c r="A1078" s="41"/>
      <c r="B1078" s="37" t="s">
        <v>3730</v>
      </c>
      <c r="C1078" s="37"/>
      <c r="D1078" s="14">
        <v>8</v>
      </c>
      <c r="E1078" s="21">
        <v>1.99</v>
      </c>
      <c r="F1078" s="21">
        <f>multiply(D1080, E1080)</f>
      </c>
      <c r="G1078" s="66"/>
      <c r="H1078" s="38"/>
      <c r="I1078" s="38"/>
      <c r="J1078" s="44"/>
      <c r="K1078" s="42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</row>
    <row x14ac:dyDescent="0.25" r="1079" customHeight="1" ht="17.25" customFormat="1" s="30">
      <c r="A1079" s="41"/>
      <c r="B1079" s="37" t="s">
        <v>3731</v>
      </c>
      <c r="C1079" s="37"/>
      <c r="D1079" s="14">
        <v>1</v>
      </c>
      <c r="E1079" s="21">
        <v>1.99</v>
      </c>
      <c r="F1079" s="21">
        <f>multiply(D1081, E1081)</f>
      </c>
      <c r="G1079" s="66"/>
      <c r="H1079" s="38"/>
      <c r="I1079" s="38"/>
      <c r="J1079" s="44"/>
      <c r="K1079" s="42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</row>
    <row x14ac:dyDescent="0.25" r="1080" customHeight="1" ht="17.25" customFormat="1" s="30">
      <c r="A1080" s="41"/>
      <c r="B1080" s="37" t="s">
        <v>3732</v>
      </c>
      <c r="C1080" s="37"/>
      <c r="D1080" s="14">
        <v>1</v>
      </c>
      <c r="E1080" s="21">
        <v>0.99</v>
      </c>
      <c r="F1080" s="21">
        <f>multiply(D1082, E1082)</f>
      </c>
      <c r="G1080" s="66"/>
      <c r="H1080" s="38"/>
      <c r="I1080" s="38"/>
      <c r="J1080" s="44"/>
      <c r="K1080" s="42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</row>
    <row x14ac:dyDescent="0.25" r="1081" customHeight="1" ht="17.25" customFormat="1" s="30">
      <c r="A1081" s="41"/>
      <c r="B1081" s="37" t="s">
        <v>3733</v>
      </c>
      <c r="C1081" s="37"/>
      <c r="D1081" s="14">
        <v>5</v>
      </c>
      <c r="E1081" s="21">
        <v>0.99</v>
      </c>
      <c r="F1081" s="21">
        <f>multiply(D1083, E1083)</f>
      </c>
      <c r="G1081" s="66"/>
      <c r="H1081" s="38"/>
      <c r="I1081" s="38"/>
      <c r="J1081" s="44"/>
      <c r="K1081" s="42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</row>
    <row x14ac:dyDescent="0.25" r="1082" customHeight="1" ht="17.25" customFormat="1" s="30">
      <c r="A1082" s="41"/>
      <c r="B1082" s="37" t="s">
        <v>3701</v>
      </c>
      <c r="C1082" s="37"/>
      <c r="D1082" s="14">
        <v>1</v>
      </c>
      <c r="E1082" s="21">
        <v>1.99</v>
      </c>
      <c r="F1082" s="21">
        <f>multiply(D1084, E1084)</f>
      </c>
      <c r="G1082" s="66"/>
      <c r="H1082" s="38"/>
      <c r="I1082" s="38"/>
      <c r="J1082" s="44"/>
      <c r="K1082" s="42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</row>
    <row x14ac:dyDescent="0.25" r="1083" customHeight="1" ht="17.25" customFormat="1" s="30">
      <c r="A1083" s="41"/>
      <c r="B1083" s="37" t="s">
        <v>3734</v>
      </c>
      <c r="C1083" s="37"/>
      <c r="D1083" s="14">
        <v>1</v>
      </c>
      <c r="E1083" s="21">
        <v>4.99</v>
      </c>
      <c r="F1083" s="21">
        <f>multiply(D1085, E1085)</f>
      </c>
      <c r="G1083" s="66"/>
      <c r="H1083" s="38"/>
      <c r="I1083" s="38"/>
      <c r="J1083" s="44"/>
      <c r="K1083" s="42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</row>
    <row x14ac:dyDescent="0.25" r="1084" customHeight="1" ht="17.25" customFormat="1" s="30">
      <c r="A1084" s="41"/>
      <c r="B1084" s="37" t="s">
        <v>3735</v>
      </c>
      <c r="C1084" s="37"/>
      <c r="D1084" s="14">
        <v>1</v>
      </c>
      <c r="E1084" s="21">
        <v>1.79</v>
      </c>
      <c r="F1084" s="21">
        <f>multiply(D1086, E1086)</f>
      </c>
      <c r="G1084" s="66"/>
      <c r="H1084" s="38"/>
      <c r="I1084" s="38"/>
      <c r="J1084" s="44"/>
      <c r="K1084" s="42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</row>
    <row x14ac:dyDescent="0.25" r="1085" customHeight="1" ht="17.25" customFormat="1" s="30">
      <c r="A1085" s="41"/>
      <c r="B1085" s="37" t="s">
        <v>3736</v>
      </c>
      <c r="C1085" s="37"/>
      <c r="D1085" s="14">
        <v>1</v>
      </c>
      <c r="E1085" s="21">
        <v>1.99</v>
      </c>
      <c r="F1085" s="21">
        <f>multiply(D1087, E1087)</f>
      </c>
      <c r="G1085" s="66"/>
      <c r="H1085" s="21">
        <f>sum(F1075:F1085)</f>
      </c>
      <c r="I1085" s="38"/>
      <c r="J1085" s="44"/>
      <c r="K1085" s="42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</row>
    <row x14ac:dyDescent="0.25" r="1086" customHeight="1" ht="17.25" customFormat="1" s="30">
      <c r="A1086" s="41">
        <v>44348</v>
      </c>
      <c r="B1086" s="37" t="s">
        <v>3737</v>
      </c>
      <c r="C1086" s="37"/>
      <c r="D1086" s="14">
        <v>26</v>
      </c>
      <c r="E1086" s="21">
        <v>5.99</v>
      </c>
      <c r="F1086" s="21">
        <f>multiply(D1088, E1088)</f>
      </c>
      <c r="G1086" s="66"/>
      <c r="H1086" s="38"/>
      <c r="I1086" s="38"/>
      <c r="J1086" s="44"/>
      <c r="K1086" s="42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</row>
    <row x14ac:dyDescent="0.25" r="1087" customHeight="1" ht="17.25" customFormat="1" s="30">
      <c r="A1087" s="41"/>
      <c r="B1087" s="37" t="s">
        <v>3609</v>
      </c>
      <c r="C1087" s="37"/>
      <c r="D1087" s="14">
        <v>6</v>
      </c>
      <c r="E1087" s="21">
        <v>6.99</v>
      </c>
      <c r="F1087" s="21">
        <f>multiply(D1089, E1089)</f>
      </c>
      <c r="G1087" s="66"/>
      <c r="H1087" s="38"/>
      <c r="I1087" s="38"/>
      <c r="J1087" s="44"/>
      <c r="K1087" s="42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</row>
    <row x14ac:dyDescent="0.25" r="1088" customHeight="1" ht="17.25" customFormat="1" s="30">
      <c r="A1088" s="41"/>
      <c r="B1088" s="37" t="s">
        <v>3738</v>
      </c>
      <c r="C1088" s="37"/>
      <c r="D1088" s="14">
        <v>50</v>
      </c>
      <c r="E1088" s="21">
        <v>2.59</v>
      </c>
      <c r="F1088" s="21">
        <f>multiply(D1090, E1090)</f>
      </c>
      <c r="G1088" s="66"/>
      <c r="H1088" s="38"/>
      <c r="I1088" s="38"/>
      <c r="J1088" s="44"/>
      <c r="K1088" s="42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</row>
    <row x14ac:dyDescent="0.25" r="1089" customHeight="1" ht="17.25" customFormat="1" s="30">
      <c r="A1089" s="41"/>
      <c r="B1089" s="37" t="s">
        <v>3739</v>
      </c>
      <c r="C1089" s="37"/>
      <c r="D1089" s="14">
        <v>1</v>
      </c>
      <c r="E1089" s="21">
        <v>13.99</v>
      </c>
      <c r="F1089" s="21">
        <f>multiply(D1091, E1091)</f>
      </c>
      <c r="G1089" s="66"/>
      <c r="H1089" s="38"/>
      <c r="I1089" s="38"/>
      <c r="J1089" s="44"/>
      <c r="K1089" s="42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</row>
    <row x14ac:dyDescent="0.25" r="1090" customHeight="1" ht="17.25" customFormat="1" s="30">
      <c r="A1090" s="41"/>
      <c r="B1090" s="37" t="s">
        <v>3740</v>
      </c>
      <c r="C1090" s="37"/>
      <c r="D1090" s="14">
        <v>2</v>
      </c>
      <c r="E1090" s="21">
        <v>3.49</v>
      </c>
      <c r="F1090" s="21">
        <f>multiply(D1092, E1092)</f>
      </c>
      <c r="G1090" s="66"/>
      <c r="H1090" s="38"/>
      <c r="I1090" s="38"/>
      <c r="J1090" s="44"/>
      <c r="K1090" s="42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</row>
    <row x14ac:dyDescent="0.25" r="1091" customHeight="1" ht="17.25" customFormat="1" s="30">
      <c r="A1091" s="41"/>
      <c r="B1091" s="37" t="s">
        <v>3741</v>
      </c>
      <c r="C1091" s="37"/>
      <c r="D1091" s="14">
        <v>2</v>
      </c>
      <c r="E1091" s="21">
        <v>4.79</v>
      </c>
      <c r="F1091" s="21">
        <f>multiply(D1093, E1093)</f>
      </c>
      <c r="G1091" s="66"/>
      <c r="H1091" s="38"/>
      <c r="I1091" s="38"/>
      <c r="J1091" s="44"/>
      <c r="K1091" s="42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</row>
    <row x14ac:dyDescent="0.25" r="1092" customHeight="1" ht="17.25" customFormat="1" s="30">
      <c r="A1092" s="41"/>
      <c r="B1092" s="37" t="s">
        <v>3742</v>
      </c>
      <c r="C1092" s="37"/>
      <c r="D1092" s="14">
        <v>67</v>
      </c>
      <c r="E1092" s="21">
        <v>1.49</v>
      </c>
      <c r="F1092" s="21">
        <f>multiply(D1094, E1094)</f>
      </c>
      <c r="G1092" s="66"/>
      <c r="H1092" s="21">
        <f>sum(F1086:F1092)</f>
      </c>
      <c r="I1092" s="38"/>
      <c r="J1092" s="44"/>
      <c r="K1092" s="42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</row>
    <row x14ac:dyDescent="0.25" r="1093" customHeight="1" ht="17.25" customFormat="1" s="30">
      <c r="A1093" s="41">
        <v>44496</v>
      </c>
      <c r="B1093" s="37" t="s">
        <v>3743</v>
      </c>
      <c r="C1093" s="37" t="s">
        <v>3744</v>
      </c>
      <c r="D1093" s="14">
        <v>8</v>
      </c>
      <c r="E1093" s="21">
        <v>4.59</v>
      </c>
      <c r="F1093" s="21">
        <f>multiply(D1095, E1095)</f>
      </c>
      <c r="G1093" s="66"/>
      <c r="H1093" s="38"/>
      <c r="I1093" s="38"/>
      <c r="J1093" s="44"/>
      <c r="K1093" s="42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</row>
    <row x14ac:dyDescent="0.25" r="1094" customHeight="1" ht="17.25" customFormat="1" s="30">
      <c r="A1094" s="41"/>
      <c r="B1094" s="37" t="s">
        <v>3745</v>
      </c>
      <c r="C1094" s="37" t="s">
        <v>3744</v>
      </c>
      <c r="D1094" s="14">
        <v>4</v>
      </c>
      <c r="E1094" s="21">
        <v>4.59</v>
      </c>
      <c r="F1094" s="21">
        <f>multiply(D1096, E1096)</f>
      </c>
      <c r="G1094" s="66"/>
      <c r="H1094" s="38"/>
      <c r="I1094" s="38"/>
      <c r="J1094" s="44"/>
      <c r="K1094" s="42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</row>
    <row x14ac:dyDescent="0.25" r="1095" customHeight="1" ht="17.25" customFormat="1" s="30">
      <c r="A1095" s="41"/>
      <c r="B1095" s="37" t="s">
        <v>3746</v>
      </c>
      <c r="C1095" s="37" t="s">
        <v>3747</v>
      </c>
      <c r="D1095" s="14">
        <v>3</v>
      </c>
      <c r="E1095" s="21">
        <v>9.49</v>
      </c>
      <c r="F1095" s="21">
        <f>multiply(D1097, E1097)</f>
      </c>
      <c r="G1095" s="66"/>
      <c r="H1095" s="38"/>
      <c r="I1095" s="38"/>
      <c r="J1095" s="44"/>
      <c r="K1095" s="42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</row>
    <row x14ac:dyDescent="0.25" r="1096" customHeight="1" ht="17.25" customFormat="1" s="30">
      <c r="A1096" s="41"/>
      <c r="B1096" s="37" t="s">
        <v>3748</v>
      </c>
      <c r="C1096" s="37" t="s">
        <v>3749</v>
      </c>
      <c r="D1096" s="14">
        <v>1</v>
      </c>
      <c r="E1096" s="21">
        <v>9.49</v>
      </c>
      <c r="F1096" s="21">
        <f>multiply(D1098, E1098)</f>
      </c>
      <c r="G1096" s="66"/>
      <c r="H1096" s="38"/>
      <c r="I1096" s="38"/>
      <c r="J1096" s="44"/>
      <c r="K1096" s="42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</row>
    <row x14ac:dyDescent="0.25" r="1097" customHeight="1" ht="17.25" customFormat="1" s="30">
      <c r="A1097" s="41"/>
      <c r="B1097" s="37" t="s">
        <v>3750</v>
      </c>
      <c r="C1097" s="37" t="s">
        <v>404</v>
      </c>
      <c r="D1097" s="14">
        <v>3</v>
      </c>
      <c r="E1097" s="21">
        <v>16.49</v>
      </c>
      <c r="F1097" s="21">
        <f>multiply(D1099, E1099)</f>
      </c>
      <c r="G1097" s="66"/>
      <c r="H1097" s="38"/>
      <c r="I1097" s="38"/>
      <c r="J1097" s="44"/>
      <c r="K1097" s="42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</row>
    <row x14ac:dyDescent="0.25" r="1098" customHeight="1" ht="17.25" customFormat="1" s="30">
      <c r="A1098" s="41"/>
      <c r="B1098" s="37" t="s">
        <v>3751</v>
      </c>
      <c r="C1098" s="37" t="s">
        <v>404</v>
      </c>
      <c r="D1098" s="14">
        <v>1</v>
      </c>
      <c r="E1098" s="21">
        <v>7.49</v>
      </c>
      <c r="F1098" s="21">
        <f>multiply(D1100, E1100)</f>
      </c>
      <c r="G1098" s="66"/>
      <c r="H1098" s="38"/>
      <c r="I1098" s="38"/>
      <c r="J1098" s="44"/>
      <c r="K1098" s="42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</row>
    <row x14ac:dyDescent="0.25" r="1099" customHeight="1" ht="17.25" customFormat="1" s="30">
      <c r="A1099" s="41"/>
      <c r="B1099" s="37" t="s">
        <v>3752</v>
      </c>
      <c r="C1099" s="37" t="s">
        <v>404</v>
      </c>
      <c r="D1099" s="14">
        <v>1</v>
      </c>
      <c r="E1099" s="21">
        <v>7.29</v>
      </c>
      <c r="F1099" s="21">
        <f>multiply(D1101, E1101)</f>
      </c>
      <c r="G1099" s="66"/>
      <c r="H1099" s="38"/>
      <c r="I1099" s="38"/>
      <c r="J1099" s="44"/>
      <c r="K1099" s="42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</row>
    <row x14ac:dyDescent="0.25" r="1100" customHeight="1" ht="17.25" customFormat="1" s="30">
      <c r="A1100" s="41"/>
      <c r="B1100" s="37" t="s">
        <v>3753</v>
      </c>
      <c r="C1100" s="37" t="s">
        <v>404</v>
      </c>
      <c r="D1100" s="14">
        <v>3</v>
      </c>
      <c r="E1100" s="21">
        <v>4.69</v>
      </c>
      <c r="F1100" s="21">
        <f>multiply(D1102, E1102)</f>
      </c>
      <c r="G1100" s="66"/>
      <c r="H1100" s="21">
        <f>sum(F1093:F1100)</f>
      </c>
      <c r="I1100" s="38"/>
      <c r="J1100" s="44"/>
      <c r="K1100" s="42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</row>
    <row x14ac:dyDescent="0.25" r="1101" customHeight="1" ht="17.25" customFormat="1" s="30">
      <c r="A1101" s="41"/>
      <c r="B1101" s="37"/>
      <c r="C1101" s="37"/>
      <c r="D1101" s="42"/>
      <c r="E1101" s="38"/>
      <c r="F1101" s="38"/>
      <c r="G1101" s="66"/>
      <c r="H1101" s="38"/>
      <c r="I1101" s="38"/>
      <c r="J1101" s="44"/>
      <c r="K1101" s="42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</row>
    <row x14ac:dyDescent="0.25" r="1102" customHeight="1" ht="17.25" customFormat="1" s="30">
      <c r="A1102" s="41"/>
      <c r="B1102" s="37"/>
      <c r="C1102" s="37"/>
      <c r="D1102" s="42"/>
      <c r="E1102" s="38"/>
      <c r="F1102" s="38"/>
      <c r="G1102" s="66"/>
      <c r="H1102" s="38"/>
      <c r="I1102" s="38"/>
      <c r="J1102" s="44"/>
      <c r="K1102" s="42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</row>
    <row x14ac:dyDescent="0.25" r="1103" customHeight="1" ht="17.25" customFormat="1" s="30">
      <c r="A1103" s="41"/>
      <c r="B1103" s="37"/>
      <c r="C1103" s="37"/>
      <c r="D1103" s="42"/>
      <c r="E1103" s="38"/>
      <c r="F1103" s="38"/>
      <c r="G1103" s="66"/>
      <c r="H1103" s="38"/>
      <c r="I1103" s="38"/>
      <c r="J1103" s="44"/>
      <c r="K1103" s="42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</row>
    <row x14ac:dyDescent="0.25" r="1104" customHeight="1" ht="17.25" customFormat="1" s="30">
      <c r="A1104" s="41"/>
      <c r="B1104" s="37"/>
      <c r="C1104" s="37"/>
      <c r="D1104" s="42"/>
      <c r="E1104" s="38"/>
      <c r="F1104" s="38"/>
      <c r="G1104" s="66"/>
      <c r="H1104" s="38"/>
      <c r="I1104" s="38"/>
      <c r="J1104" s="44"/>
      <c r="K1104" s="42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</row>
    <row x14ac:dyDescent="0.25" r="1105" customHeight="1" ht="17.25" customFormat="1" s="30">
      <c r="A1105" s="41"/>
      <c r="B1105" s="37"/>
      <c r="C1105" s="37"/>
      <c r="D1105" s="42"/>
      <c r="E1105" s="38"/>
      <c r="F1105" s="38"/>
      <c r="G1105" s="66"/>
      <c r="H1105" s="38"/>
      <c r="I1105" s="38"/>
      <c r="J1105" s="44"/>
      <c r="K1105" s="42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</row>
    <row x14ac:dyDescent="0.25" r="1106" customHeight="1" ht="17.25" customFormat="1" s="30">
      <c r="A1106" s="41"/>
      <c r="B1106" s="37"/>
      <c r="C1106" s="37"/>
      <c r="D1106" s="42"/>
      <c r="E1106" s="38"/>
      <c r="F1106" s="38"/>
      <c r="G1106" s="66"/>
      <c r="H1106" s="38"/>
      <c r="I1106" s="38"/>
      <c r="J1106" s="44"/>
      <c r="K1106" s="42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</row>
    <row x14ac:dyDescent="0.25" r="1107" customHeight="1" ht="17.25" customFormat="1" s="30">
      <c r="A1107" s="41"/>
      <c r="B1107" s="37"/>
      <c r="C1107" s="37"/>
      <c r="D1107" s="42"/>
      <c r="E1107" s="38"/>
      <c r="F1107" s="38"/>
      <c r="G1107" s="66"/>
      <c r="H1107" s="38"/>
      <c r="I1107" s="38"/>
      <c r="J1107" s="44"/>
      <c r="K1107" s="42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</row>
    <row x14ac:dyDescent="0.25" r="1108" customHeight="1" ht="17.25" customFormat="1" s="30">
      <c r="A1108" s="41"/>
      <c r="B1108" s="37"/>
      <c r="C1108" s="37"/>
      <c r="D1108" s="42"/>
      <c r="E1108" s="38"/>
      <c r="F1108" s="38"/>
      <c r="G1108" s="66"/>
      <c r="H1108" s="38"/>
      <c r="I1108" s="38"/>
      <c r="J1108" s="44"/>
      <c r="K1108" s="42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</row>
    <row x14ac:dyDescent="0.25" r="1109" customHeight="1" ht="17.25" customFormat="1" s="30">
      <c r="A1109" s="41"/>
      <c r="B1109" s="37"/>
      <c r="C1109" s="37"/>
      <c r="D1109" s="42"/>
      <c r="E1109" s="38"/>
      <c r="F1109" s="38"/>
      <c r="G1109" s="66"/>
      <c r="H1109" s="38"/>
      <c r="I1109" s="38"/>
      <c r="J1109" s="44"/>
      <c r="K1109" s="42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</row>
    <row x14ac:dyDescent="0.25" r="1110" customHeight="1" ht="17.25" customFormat="1" s="30">
      <c r="A1110" s="41"/>
      <c r="B1110" s="37"/>
      <c r="C1110" s="37"/>
      <c r="D1110" s="42"/>
      <c r="E1110" s="38"/>
      <c r="F1110" s="38"/>
      <c r="G1110" s="66"/>
      <c r="H1110" s="38"/>
      <c r="I1110" s="38"/>
      <c r="J1110" s="44"/>
      <c r="K1110" s="42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</row>
    <row x14ac:dyDescent="0.25" r="1111" customHeight="1" ht="17.25" customFormat="1" s="30">
      <c r="A1111" s="41"/>
      <c r="B1111" s="37"/>
      <c r="C1111" s="37"/>
      <c r="D1111" s="42"/>
      <c r="E1111" s="38"/>
      <c r="F1111" s="38"/>
      <c r="G1111" s="66"/>
      <c r="H1111" s="38"/>
      <c r="I1111" s="38"/>
      <c r="J1111" s="44"/>
      <c r="K1111" s="42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</row>
    <row x14ac:dyDescent="0.25" r="1112" customHeight="1" ht="17.25" customFormat="1" s="30">
      <c r="A1112" s="41"/>
      <c r="B1112" s="37"/>
      <c r="C1112" s="37"/>
      <c r="D1112" s="42"/>
      <c r="E1112" s="38"/>
      <c r="F1112" s="38"/>
      <c r="G1112" s="66"/>
      <c r="H1112" s="38"/>
      <c r="I1112" s="38"/>
      <c r="J1112" s="44"/>
      <c r="K1112" s="42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</row>
    <row x14ac:dyDescent="0.25" r="1113" customHeight="1" ht="17.25" customFormat="1" s="30">
      <c r="A1113" s="41"/>
      <c r="B1113" s="37"/>
      <c r="C1113" s="37"/>
      <c r="D1113" s="42"/>
      <c r="E1113" s="38"/>
      <c r="F1113" s="38"/>
      <c r="G1113" s="66"/>
      <c r="H1113" s="38"/>
      <c r="I1113" s="38"/>
      <c r="J1113" s="44"/>
      <c r="K1113" s="42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</row>
    <row x14ac:dyDescent="0.25" r="1114" customHeight="1" ht="17.25" customFormat="1" s="30">
      <c r="A1114" s="41"/>
      <c r="B1114" s="37"/>
      <c r="C1114" s="37"/>
      <c r="D1114" s="42"/>
      <c r="E1114" s="38"/>
      <c r="F1114" s="38"/>
      <c r="G1114" s="66"/>
      <c r="H1114" s="38"/>
      <c r="I1114" s="38"/>
      <c r="J1114" s="44"/>
      <c r="K1114" s="42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</row>
    <row x14ac:dyDescent="0.25" r="1115" customHeight="1" ht="17.25" customFormat="1" s="30">
      <c r="A1115" s="41"/>
      <c r="B1115" s="37"/>
      <c r="C1115" s="37"/>
      <c r="D1115" s="42"/>
      <c r="E1115" s="38"/>
      <c r="F1115" s="38"/>
      <c r="G1115" s="66"/>
      <c r="H1115" s="38"/>
      <c r="I1115" s="38"/>
      <c r="J1115" s="44"/>
      <c r="K1115" s="42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</row>
    <row x14ac:dyDescent="0.25" r="1116" customHeight="1" ht="17.25" customFormat="1" s="30">
      <c r="A1116" s="41"/>
      <c r="B1116" s="37"/>
      <c r="C1116" s="37"/>
      <c r="D1116" s="42"/>
      <c r="E1116" s="38"/>
      <c r="F1116" s="38"/>
      <c r="G1116" s="66"/>
      <c r="H1116" s="38"/>
      <c r="I1116" s="38"/>
      <c r="J1116" s="44"/>
      <c r="K1116" s="42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</row>
    <row x14ac:dyDescent="0.25" r="1117" customHeight="1" ht="17.25" customFormat="1" s="30">
      <c r="A1117" s="41"/>
      <c r="B1117" s="37"/>
      <c r="C1117" s="37"/>
      <c r="D1117" s="42"/>
      <c r="E1117" s="38"/>
      <c r="F1117" s="38"/>
      <c r="G1117" s="66"/>
      <c r="H1117" s="38"/>
      <c r="I1117" s="38"/>
      <c r="J1117" s="44"/>
      <c r="K1117" s="42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</row>
    <row x14ac:dyDescent="0.25" r="1118" customHeight="1" ht="17.25" customFormat="1" s="30">
      <c r="A1118" s="41"/>
      <c r="B1118" s="37"/>
      <c r="C1118" s="37"/>
      <c r="D1118" s="42"/>
      <c r="E1118" s="38"/>
      <c r="F1118" s="38"/>
      <c r="G1118" s="66"/>
      <c r="H1118" s="38"/>
      <c r="I1118" s="38"/>
      <c r="J1118" s="44"/>
      <c r="K1118" s="42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</row>
    <row x14ac:dyDescent="0.25" r="1119" customHeight="1" ht="17.25" customFormat="1" s="30">
      <c r="A1119" s="41"/>
      <c r="B1119" s="37"/>
      <c r="C1119" s="37"/>
      <c r="D1119" s="42"/>
      <c r="E1119" s="38"/>
      <c r="F1119" s="38"/>
      <c r="G1119" s="66"/>
      <c r="H1119" s="38"/>
      <c r="I1119" s="38"/>
      <c r="J1119" s="44"/>
      <c r="K1119" s="42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</row>
    <row x14ac:dyDescent="0.25" r="1120" customHeight="1" ht="17.25" customFormat="1" s="30">
      <c r="A1120" s="41"/>
      <c r="B1120" s="37"/>
      <c r="C1120" s="37"/>
      <c r="D1120" s="42"/>
      <c r="E1120" s="38"/>
      <c r="F1120" s="38"/>
      <c r="G1120" s="66"/>
      <c r="H1120" s="38"/>
      <c r="I1120" s="38"/>
      <c r="J1120" s="44"/>
      <c r="K1120" s="42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</row>
    <row x14ac:dyDescent="0.25" r="1121" customHeight="1" ht="17.25" customFormat="1" s="30">
      <c r="A1121" s="41"/>
      <c r="B1121" s="37"/>
      <c r="C1121" s="37"/>
      <c r="D1121" s="42"/>
      <c r="E1121" s="38"/>
      <c r="F1121" s="38"/>
      <c r="G1121" s="66"/>
      <c r="H1121" s="38"/>
      <c r="I1121" s="38"/>
      <c r="J1121" s="44"/>
      <c r="K1121" s="42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</row>
    <row x14ac:dyDescent="0.25" r="1122" customHeight="1" ht="17.25" customFormat="1" s="30">
      <c r="A1122" s="41"/>
      <c r="B1122" s="37"/>
      <c r="C1122" s="37"/>
      <c r="D1122" s="42"/>
      <c r="E1122" s="38"/>
      <c r="F1122" s="38"/>
      <c r="G1122" s="66"/>
      <c r="H1122" s="38"/>
      <c r="I1122" s="38"/>
      <c r="J1122" s="44"/>
      <c r="K1122" s="42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</row>
    <row x14ac:dyDescent="0.25" r="1123" customHeight="1" ht="17.25" customFormat="1" s="30">
      <c r="A1123" s="41"/>
      <c r="B1123" s="37"/>
      <c r="C1123" s="37"/>
      <c r="D1123" s="42"/>
      <c r="E1123" s="38"/>
      <c r="F1123" s="38"/>
      <c r="G1123" s="66"/>
      <c r="H1123" s="38"/>
      <c r="I1123" s="38"/>
      <c r="J1123" s="44"/>
      <c r="K1123" s="42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</row>
    <row x14ac:dyDescent="0.25" r="1124" customHeight="1" ht="17.25" customFormat="1" s="30">
      <c r="A1124" s="41"/>
      <c r="B1124" s="37"/>
      <c r="C1124" s="37"/>
      <c r="D1124" s="42"/>
      <c r="E1124" s="38"/>
      <c r="F1124" s="38"/>
      <c r="G1124" s="66"/>
      <c r="H1124" s="38"/>
      <c r="I1124" s="38"/>
      <c r="J1124" s="44"/>
      <c r="K1124" s="42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</row>
    <row x14ac:dyDescent="0.25" r="1125" customHeight="1" ht="17.25" customFormat="1" s="30">
      <c r="A1125" s="41"/>
      <c r="B1125" s="37"/>
      <c r="C1125" s="37"/>
      <c r="D1125" s="42"/>
      <c r="E1125" s="38"/>
      <c r="F1125" s="38"/>
      <c r="G1125" s="66"/>
      <c r="H1125" s="38"/>
      <c r="I1125" s="38"/>
      <c r="J1125" s="44"/>
      <c r="K1125" s="42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</row>
    <row x14ac:dyDescent="0.25" r="1126" customHeight="1" ht="17.25" customFormat="1" s="30">
      <c r="A1126" s="41"/>
      <c r="B1126" s="37"/>
      <c r="C1126" s="37"/>
      <c r="D1126" s="42"/>
      <c r="E1126" s="38"/>
      <c r="F1126" s="38"/>
      <c r="G1126" s="66"/>
      <c r="H1126" s="38"/>
      <c r="I1126" s="38"/>
      <c r="J1126" s="44"/>
      <c r="K1126" s="42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</row>
    <row x14ac:dyDescent="0.25" r="1127" customHeight="1" ht="17.25" customFormat="1" s="30">
      <c r="A1127" s="41"/>
      <c r="B1127" s="37"/>
      <c r="C1127" s="37"/>
      <c r="D1127" s="42"/>
      <c r="E1127" s="38"/>
      <c r="F1127" s="38"/>
      <c r="G1127" s="66"/>
      <c r="H1127" s="38"/>
      <c r="I1127" s="38"/>
      <c r="J1127" s="44"/>
      <c r="K1127" s="42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</row>
    <row x14ac:dyDescent="0.25" r="1128" customHeight="1" ht="17.25" customFormat="1" s="30">
      <c r="A1128" s="41"/>
      <c r="B1128" s="37"/>
      <c r="C1128" s="37"/>
      <c r="D1128" s="42"/>
      <c r="E1128" s="38"/>
      <c r="F1128" s="38"/>
      <c r="G1128" s="66"/>
      <c r="H1128" s="38"/>
      <c r="I1128" s="38"/>
      <c r="J1128" s="44"/>
      <c r="K1128" s="42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</row>
    <row x14ac:dyDescent="0.25" r="1129" customHeight="1" ht="17.25" customFormat="1" s="30">
      <c r="A1129" s="41"/>
      <c r="B1129" s="37"/>
      <c r="C1129" s="37"/>
      <c r="D1129" s="42"/>
      <c r="E1129" s="38"/>
      <c r="F1129" s="38"/>
      <c r="G1129" s="66"/>
      <c r="H1129" s="38"/>
      <c r="I1129" s="38"/>
      <c r="J1129" s="44"/>
      <c r="K1129" s="42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</row>
    <row x14ac:dyDescent="0.25" r="1130" customHeight="1" ht="17.25" customFormat="1" s="30">
      <c r="A1130" s="41"/>
      <c r="B1130" s="37"/>
      <c r="C1130" s="37"/>
      <c r="D1130" s="42"/>
      <c r="E1130" s="38"/>
      <c r="F1130" s="38"/>
      <c r="G1130" s="66"/>
      <c r="H1130" s="38"/>
      <c r="I1130" s="38"/>
      <c r="J1130" s="44"/>
      <c r="K1130" s="42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</row>
    <row x14ac:dyDescent="0.25" r="1131" customHeight="1" ht="17.25" customFormat="1" s="30">
      <c r="A1131" s="41"/>
      <c r="B1131" s="37"/>
      <c r="C1131" s="37"/>
      <c r="D1131" s="42"/>
      <c r="E1131" s="38"/>
      <c r="F1131" s="38"/>
      <c r="G1131" s="66"/>
      <c r="H1131" s="38"/>
      <c r="I1131" s="38"/>
      <c r="J1131" s="44"/>
      <c r="K1131" s="42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</row>
    <row x14ac:dyDescent="0.25" r="1132" customHeight="1" ht="17.25" customFormat="1" s="30">
      <c r="A1132" s="41"/>
      <c r="B1132" s="37"/>
      <c r="C1132" s="37"/>
      <c r="D1132" s="42"/>
      <c r="E1132" s="38"/>
      <c r="F1132" s="38"/>
      <c r="G1132" s="66"/>
      <c r="H1132" s="38"/>
      <c r="I1132" s="38"/>
      <c r="J1132" s="44"/>
      <c r="K1132" s="42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</row>
    <row x14ac:dyDescent="0.25" r="1133" customHeight="1" ht="17.25" customFormat="1" s="30">
      <c r="A1133" s="41"/>
      <c r="B1133" s="37"/>
      <c r="C1133" s="37"/>
      <c r="D1133" s="42"/>
      <c r="E1133" s="38"/>
      <c r="F1133" s="38"/>
      <c r="G1133" s="66"/>
      <c r="H1133" s="38"/>
      <c r="I1133" s="38"/>
      <c r="J1133" s="44"/>
      <c r="K1133" s="42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</row>
    <row x14ac:dyDescent="0.25" r="1134" customHeight="1" ht="17.25" customFormat="1" s="30">
      <c r="A1134" s="41"/>
      <c r="B1134" s="37"/>
      <c r="C1134" s="37"/>
      <c r="D1134" s="42"/>
      <c r="E1134" s="38"/>
      <c r="F1134" s="38"/>
      <c r="G1134" s="66"/>
      <c r="H1134" s="38"/>
      <c r="I1134" s="38"/>
      <c r="J1134" s="44"/>
      <c r="K1134" s="42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</row>
    <row x14ac:dyDescent="0.25" r="1135" customHeight="1" ht="17.25" customFormat="1" s="30">
      <c r="A1135" s="41"/>
      <c r="B1135" s="37"/>
      <c r="C1135" s="37"/>
      <c r="D1135" s="42"/>
      <c r="E1135" s="38"/>
      <c r="F1135" s="38"/>
      <c r="G1135" s="66"/>
      <c r="H1135" s="38"/>
      <c r="I1135" s="38"/>
      <c r="J1135" s="44"/>
      <c r="K1135" s="42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</row>
    <row x14ac:dyDescent="0.25" r="1136" customHeight="1" ht="17.25" customFormat="1" s="30">
      <c r="A1136" s="41"/>
      <c r="B1136" s="37"/>
      <c r="C1136" s="37"/>
      <c r="D1136" s="42"/>
      <c r="E1136" s="38"/>
      <c r="F1136" s="38"/>
      <c r="G1136" s="66"/>
      <c r="H1136" s="38"/>
      <c r="I1136" s="38"/>
      <c r="J1136" s="44"/>
      <c r="K1136" s="42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</row>
    <row x14ac:dyDescent="0.25" r="1137" customHeight="1" ht="17.25" customFormat="1" s="30">
      <c r="A1137" s="41"/>
      <c r="B1137" s="37"/>
      <c r="C1137" s="37"/>
      <c r="D1137" s="42"/>
      <c r="E1137" s="38"/>
      <c r="F1137" s="38"/>
      <c r="G1137" s="66"/>
      <c r="H1137" s="38"/>
      <c r="I1137" s="38"/>
      <c r="J1137" s="44"/>
      <c r="K1137" s="42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</row>
    <row x14ac:dyDescent="0.25" r="1138" customHeight="1" ht="17.25" customFormat="1" s="30">
      <c r="A1138" s="41"/>
      <c r="B1138" s="37"/>
      <c r="C1138" s="37"/>
      <c r="D1138" s="42"/>
      <c r="E1138" s="38"/>
      <c r="F1138" s="38"/>
      <c r="G1138" s="66"/>
      <c r="H1138" s="38"/>
      <c r="I1138" s="38"/>
      <c r="J1138" s="44"/>
      <c r="K1138" s="42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</row>
    <row x14ac:dyDescent="0.25" r="1139" customHeight="1" ht="17.25" customFormat="1" s="30">
      <c r="A1139" s="41"/>
      <c r="B1139" s="37"/>
      <c r="C1139" s="37"/>
      <c r="D1139" s="42"/>
      <c r="E1139" s="38"/>
      <c r="F1139" s="38"/>
      <c r="G1139" s="66"/>
      <c r="H1139" s="38"/>
      <c r="I1139" s="38"/>
      <c r="J1139" s="44"/>
      <c r="K1139" s="42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</row>
    <row x14ac:dyDescent="0.25" r="1140" customHeight="1" ht="17.25" customFormat="1" s="30">
      <c r="A1140" s="41"/>
      <c r="B1140" s="37"/>
      <c r="C1140" s="37"/>
      <c r="D1140" s="42"/>
      <c r="E1140" s="38"/>
      <c r="F1140" s="38"/>
      <c r="G1140" s="66"/>
      <c r="H1140" s="38"/>
      <c r="I1140" s="38"/>
      <c r="J1140" s="44"/>
      <c r="K1140" s="42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</row>
    <row x14ac:dyDescent="0.25" r="1141" customHeight="1" ht="17.25" customFormat="1" s="30">
      <c r="A1141" s="41"/>
      <c r="B1141" s="37"/>
      <c r="C1141" s="37"/>
      <c r="D1141" s="42"/>
      <c r="E1141" s="38"/>
      <c r="F1141" s="38"/>
      <c r="G1141" s="66"/>
      <c r="H1141" s="38"/>
      <c r="I1141" s="38"/>
      <c r="J1141" s="44"/>
      <c r="K1141" s="42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</row>
    <row x14ac:dyDescent="0.25" r="1142" customHeight="1" ht="17.25" customFormat="1" s="30">
      <c r="A1142" s="41"/>
      <c r="B1142" s="37"/>
      <c r="C1142" s="37"/>
      <c r="D1142" s="42"/>
      <c r="E1142" s="38"/>
      <c r="F1142" s="38"/>
      <c r="G1142" s="66"/>
      <c r="H1142" s="38"/>
      <c r="I1142" s="38"/>
      <c r="J1142" s="44"/>
      <c r="K1142" s="42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</row>
    <row x14ac:dyDescent="0.25" r="1143" customHeight="1" ht="17.25" customFormat="1" s="30">
      <c r="A1143" s="41"/>
      <c r="B1143" s="37"/>
      <c r="C1143" s="37"/>
      <c r="D1143" s="42"/>
      <c r="E1143" s="38"/>
      <c r="F1143" s="38"/>
      <c r="G1143" s="66"/>
      <c r="H1143" s="38"/>
      <c r="I1143" s="38"/>
      <c r="J1143" s="44"/>
      <c r="K1143" s="42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</row>
    <row x14ac:dyDescent="0.25" r="1144" customHeight="1" ht="17.25" customFormat="1" s="30">
      <c r="A1144" s="41"/>
      <c r="B1144" s="37"/>
      <c r="C1144" s="37"/>
      <c r="D1144" s="42"/>
      <c r="E1144" s="38"/>
      <c r="F1144" s="38"/>
      <c r="G1144" s="66"/>
      <c r="H1144" s="38"/>
      <c r="I1144" s="38"/>
      <c r="J1144" s="44"/>
      <c r="K1144" s="42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</row>
    <row x14ac:dyDescent="0.25" r="1145" customHeight="1" ht="17.25" customFormat="1" s="30">
      <c r="A1145" s="41"/>
      <c r="B1145" s="37"/>
      <c r="C1145" s="37"/>
      <c r="D1145" s="42"/>
      <c r="E1145" s="38"/>
      <c r="F1145" s="38"/>
      <c r="G1145" s="66"/>
      <c r="H1145" s="38"/>
      <c r="I1145" s="38"/>
      <c r="J1145" s="44"/>
      <c r="K1145" s="42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</row>
    <row x14ac:dyDescent="0.25" r="1146" customHeight="1" ht="17.25" customFormat="1" s="30">
      <c r="A1146" s="41"/>
      <c r="B1146" s="37"/>
      <c r="C1146" s="37"/>
      <c r="D1146" s="42"/>
      <c r="E1146" s="38"/>
      <c r="F1146" s="38"/>
      <c r="G1146" s="66"/>
      <c r="H1146" s="38"/>
      <c r="I1146" s="38"/>
      <c r="J1146" s="44"/>
      <c r="K1146" s="42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</row>
    <row x14ac:dyDescent="0.25" r="1147" customHeight="1" ht="17.25" customFormat="1" s="30">
      <c r="A1147" s="41"/>
      <c r="B1147" s="37"/>
      <c r="C1147" s="37"/>
      <c r="D1147" s="42"/>
      <c r="E1147" s="38"/>
      <c r="F1147" s="38"/>
      <c r="G1147" s="66"/>
      <c r="H1147" s="38"/>
      <c r="I1147" s="38"/>
      <c r="J1147" s="44"/>
      <c r="K1147" s="42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</row>
    <row x14ac:dyDescent="0.25" r="1148" customHeight="1" ht="17.25" customFormat="1" s="30">
      <c r="A1148" s="41"/>
      <c r="B1148" s="37"/>
      <c r="C1148" s="37"/>
      <c r="D1148" s="42"/>
      <c r="E1148" s="38"/>
      <c r="F1148" s="38"/>
      <c r="G1148" s="66"/>
      <c r="H1148" s="38"/>
      <c r="I1148" s="38"/>
      <c r="J1148" s="44"/>
      <c r="K1148" s="42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</row>
    <row x14ac:dyDescent="0.25" r="1149" customHeight="1" ht="17.25" customFormat="1" s="30">
      <c r="A1149" s="41"/>
      <c r="B1149" s="37"/>
      <c r="C1149" s="37"/>
      <c r="D1149" s="42"/>
      <c r="E1149" s="38"/>
      <c r="F1149" s="38"/>
      <c r="G1149" s="66"/>
      <c r="H1149" s="38"/>
      <c r="I1149" s="38"/>
      <c r="J1149" s="44"/>
      <c r="K1149" s="42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</row>
    <row x14ac:dyDescent="0.25" r="1150" customHeight="1" ht="17.25" customFormat="1" s="30">
      <c r="A1150" s="41"/>
      <c r="B1150" s="37"/>
      <c r="C1150" s="37"/>
      <c r="D1150" s="42"/>
      <c r="E1150" s="38"/>
      <c r="F1150" s="38"/>
      <c r="G1150" s="66"/>
      <c r="H1150" s="38"/>
      <c r="I1150" s="38"/>
      <c r="J1150" s="44"/>
      <c r="K1150" s="42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</row>
    <row x14ac:dyDescent="0.25" r="1151" customHeight="1" ht="17.25" customFormat="1" s="30">
      <c r="A1151" s="41"/>
      <c r="B1151" s="37"/>
      <c r="C1151" s="37"/>
      <c r="D1151" s="42"/>
      <c r="E1151" s="38"/>
      <c r="F1151" s="38"/>
      <c r="G1151" s="66"/>
      <c r="H1151" s="38"/>
      <c r="I1151" s="38"/>
      <c r="J1151" s="44"/>
      <c r="K1151" s="42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</row>
    <row x14ac:dyDescent="0.25" r="1152" customHeight="1" ht="17.25" customFormat="1" s="30">
      <c r="A1152" s="41"/>
      <c r="B1152" s="37"/>
      <c r="C1152" s="37"/>
      <c r="D1152" s="42"/>
      <c r="E1152" s="38"/>
      <c r="F1152" s="38"/>
      <c r="G1152" s="66"/>
      <c r="H1152" s="38"/>
      <c r="I1152" s="38"/>
      <c r="J1152" s="44"/>
      <c r="K1152" s="42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</row>
    <row x14ac:dyDescent="0.25" r="1153" customHeight="1" ht="17.25" customFormat="1" s="30">
      <c r="A1153" s="41"/>
      <c r="B1153" s="37"/>
      <c r="C1153" s="37"/>
      <c r="D1153" s="42"/>
      <c r="E1153" s="38"/>
      <c r="F1153" s="38"/>
      <c r="G1153" s="66"/>
      <c r="H1153" s="38"/>
      <c r="I1153" s="38"/>
      <c r="J1153" s="44"/>
      <c r="K1153" s="42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</row>
    <row x14ac:dyDescent="0.25" r="1154" customHeight="1" ht="17.25" customFormat="1" s="30">
      <c r="A1154" s="41"/>
      <c r="B1154" s="37"/>
      <c r="C1154" s="37"/>
      <c r="D1154" s="42"/>
      <c r="E1154" s="38"/>
      <c r="F1154" s="38"/>
      <c r="G1154" s="66"/>
      <c r="H1154" s="38"/>
      <c r="I1154" s="38"/>
      <c r="J1154" s="44"/>
      <c r="K1154" s="42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</row>
    <row x14ac:dyDescent="0.25" r="1155" customHeight="1" ht="17.25" customFormat="1" s="30">
      <c r="A1155" s="41"/>
      <c r="B1155" s="37"/>
      <c r="C1155" s="37"/>
      <c r="D1155" s="42"/>
      <c r="E1155" s="38"/>
      <c r="F1155" s="38"/>
      <c r="G1155" s="66"/>
      <c r="H1155" s="38"/>
      <c r="I1155" s="38"/>
      <c r="J1155" s="44"/>
      <c r="K1155" s="42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</row>
    <row x14ac:dyDescent="0.25" r="1156" customHeight="1" ht="17.25" customFormat="1" s="30">
      <c r="A1156" s="41"/>
      <c r="B1156" s="37"/>
      <c r="C1156" s="37"/>
      <c r="D1156" s="42"/>
      <c r="E1156" s="38"/>
      <c r="F1156" s="38"/>
      <c r="G1156" s="66"/>
      <c r="H1156" s="38"/>
      <c r="I1156" s="38"/>
      <c r="J1156" s="44"/>
      <c r="K1156" s="42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</row>
    <row x14ac:dyDescent="0.25" r="1157" customHeight="1" ht="17.25" customFormat="1" s="30">
      <c r="A1157" s="41"/>
      <c r="B1157" s="37"/>
      <c r="C1157" s="37"/>
      <c r="D1157" s="42"/>
      <c r="E1157" s="38"/>
      <c r="F1157" s="38"/>
      <c r="G1157" s="66"/>
      <c r="H1157" s="38"/>
      <c r="I1157" s="38"/>
      <c r="J1157" s="44"/>
      <c r="K1157" s="42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</row>
    <row x14ac:dyDescent="0.25" r="1158" customHeight="1" ht="17.25" customFormat="1" s="30">
      <c r="A1158" s="41"/>
      <c r="B1158" s="37"/>
      <c r="C1158" s="37"/>
      <c r="D1158" s="42"/>
      <c r="E1158" s="38"/>
      <c r="F1158" s="38"/>
      <c r="G1158" s="66"/>
      <c r="H1158" s="38"/>
      <c r="I1158" s="38"/>
      <c r="J1158" s="44"/>
      <c r="K1158" s="42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</row>
    <row x14ac:dyDescent="0.25" r="1159" customHeight="1" ht="17.25" customFormat="1" s="30">
      <c r="A1159" s="41"/>
      <c r="B1159" s="37"/>
      <c r="C1159" s="37"/>
      <c r="D1159" s="42"/>
      <c r="E1159" s="38"/>
      <c r="F1159" s="38"/>
      <c r="G1159" s="66"/>
      <c r="H1159" s="38"/>
      <c r="I1159" s="38"/>
      <c r="J1159" s="44"/>
      <c r="K1159" s="42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</row>
    <row x14ac:dyDescent="0.25" r="1160" customHeight="1" ht="17.25" customFormat="1" s="30">
      <c r="A1160" s="41"/>
      <c r="B1160" s="37"/>
      <c r="C1160" s="37"/>
      <c r="D1160" s="42"/>
      <c r="E1160" s="38"/>
      <c r="F1160" s="38"/>
      <c r="G1160" s="66"/>
      <c r="H1160" s="38"/>
      <c r="I1160" s="38"/>
      <c r="J1160" s="44"/>
      <c r="K1160" s="42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</row>
    <row x14ac:dyDescent="0.25" r="1161" customHeight="1" ht="17.25" customFormat="1" s="30">
      <c r="A1161" s="41"/>
      <c r="B1161" s="37"/>
      <c r="C1161" s="37"/>
      <c r="D1161" s="42"/>
      <c r="E1161" s="38"/>
      <c r="F1161" s="38"/>
      <c r="G1161" s="66"/>
      <c r="H1161" s="38"/>
      <c r="I1161" s="38"/>
      <c r="J1161" s="44"/>
      <c r="K1161" s="42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</row>
    <row x14ac:dyDescent="0.25" r="1162" customHeight="1" ht="17.25" customFormat="1" s="30">
      <c r="A1162" s="41"/>
      <c r="B1162" s="37"/>
      <c r="C1162" s="37"/>
      <c r="D1162" s="42"/>
      <c r="E1162" s="38"/>
      <c r="F1162" s="38"/>
      <c r="G1162" s="66"/>
      <c r="H1162" s="38"/>
      <c r="I1162" s="38"/>
      <c r="J1162" s="44"/>
      <c r="K1162" s="42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</row>
    <row x14ac:dyDescent="0.25" r="1163" customHeight="1" ht="17.25" customFormat="1" s="30">
      <c r="A1163" s="41"/>
      <c r="B1163" s="37"/>
      <c r="C1163" s="37"/>
      <c r="D1163" s="42"/>
      <c r="E1163" s="38"/>
      <c r="F1163" s="38"/>
      <c r="G1163" s="66"/>
      <c r="H1163" s="38"/>
      <c r="I1163" s="38"/>
      <c r="J1163" s="44"/>
      <c r="K1163" s="42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</row>
    <row x14ac:dyDescent="0.25" r="1164" customHeight="1" ht="17.25" customFormat="1" s="30">
      <c r="A1164" s="41"/>
      <c r="B1164" s="37"/>
      <c r="C1164" s="37"/>
      <c r="D1164" s="42"/>
      <c r="E1164" s="38"/>
      <c r="F1164" s="38"/>
      <c r="G1164" s="66"/>
      <c r="H1164" s="38"/>
      <c r="I1164" s="38"/>
      <c r="J1164" s="44"/>
      <c r="K1164" s="42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</row>
    <row x14ac:dyDescent="0.25" r="1165" customHeight="1" ht="17.25" customFormat="1" s="30">
      <c r="A1165" s="41"/>
      <c r="B1165" s="37"/>
      <c r="C1165" s="37"/>
      <c r="D1165" s="42"/>
      <c r="E1165" s="38"/>
      <c r="F1165" s="38"/>
      <c r="G1165" s="66"/>
      <c r="H1165" s="38"/>
      <c r="I1165" s="38"/>
      <c r="J1165" s="44"/>
      <c r="K1165" s="42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</row>
    <row x14ac:dyDescent="0.25" r="1166" customHeight="1" ht="17.25" customFormat="1" s="30">
      <c r="A1166" s="41"/>
      <c r="B1166" s="37"/>
      <c r="C1166" s="37"/>
      <c r="D1166" s="42"/>
      <c r="E1166" s="38"/>
      <c r="F1166" s="38"/>
      <c r="G1166" s="66"/>
      <c r="H1166" s="38"/>
      <c r="I1166" s="38"/>
      <c r="J1166" s="44"/>
      <c r="K1166" s="42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</row>
    <row x14ac:dyDescent="0.25" r="1167" customHeight="1" ht="17.25" customFormat="1" s="30">
      <c r="A1167" s="41"/>
      <c r="B1167" s="37"/>
      <c r="C1167" s="37"/>
      <c r="D1167" s="42"/>
      <c r="E1167" s="38"/>
      <c r="F1167" s="38"/>
      <c r="G1167" s="66"/>
      <c r="H1167" s="38"/>
      <c r="I1167" s="38"/>
      <c r="J1167" s="44"/>
      <c r="K1167" s="42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</row>
    <row x14ac:dyDescent="0.25" r="1168" customHeight="1" ht="17.25" customFormat="1" s="30">
      <c r="A1168" s="41"/>
      <c r="B1168" s="37"/>
      <c r="C1168" s="37"/>
      <c r="D1168" s="42"/>
      <c r="E1168" s="38"/>
      <c r="F1168" s="38"/>
      <c r="G1168" s="66"/>
      <c r="H1168" s="38"/>
      <c r="I1168" s="38"/>
      <c r="J1168" s="44"/>
      <c r="K1168" s="42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</row>
    <row x14ac:dyDescent="0.25" r="1169" customHeight="1" ht="17.25" customFormat="1" s="30">
      <c r="A1169" s="41"/>
      <c r="B1169" s="37"/>
      <c r="C1169" s="37"/>
      <c r="D1169" s="42"/>
      <c r="E1169" s="38"/>
      <c r="F1169" s="38"/>
      <c r="G1169" s="66"/>
      <c r="H1169" s="38"/>
      <c r="I1169" s="38"/>
      <c r="J1169" s="44"/>
      <c r="K1169" s="42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</row>
    <row x14ac:dyDescent="0.25" r="1170" customHeight="1" ht="17.25" customFormat="1" s="30">
      <c r="A1170" s="41"/>
      <c r="B1170" s="37"/>
      <c r="C1170" s="37"/>
      <c r="D1170" s="42"/>
      <c r="E1170" s="38"/>
      <c r="F1170" s="38"/>
      <c r="G1170" s="66"/>
      <c r="H1170" s="38"/>
      <c r="I1170" s="38"/>
      <c r="J1170" s="44"/>
      <c r="K1170" s="42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</row>
    <row x14ac:dyDescent="0.25" r="1171" customHeight="1" ht="17.25" customFormat="1" s="30">
      <c r="A1171" s="41"/>
      <c r="B1171" s="37"/>
      <c r="C1171" s="37"/>
      <c r="D1171" s="42"/>
      <c r="E1171" s="38"/>
      <c r="F1171" s="38"/>
      <c r="G1171" s="66"/>
      <c r="H1171" s="38"/>
      <c r="I1171" s="38"/>
      <c r="J1171" s="44"/>
      <c r="K1171" s="42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</row>
    <row x14ac:dyDescent="0.25" r="1172" customHeight="1" ht="17.25" customFormat="1" s="30">
      <c r="A1172" s="41"/>
      <c r="B1172" s="37"/>
      <c r="C1172" s="37"/>
      <c r="D1172" s="42"/>
      <c r="E1172" s="38"/>
      <c r="F1172" s="38"/>
      <c r="G1172" s="66"/>
      <c r="H1172" s="38"/>
      <c r="I1172" s="38"/>
      <c r="J1172" s="44"/>
      <c r="K1172" s="42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</row>
    <row x14ac:dyDescent="0.25" r="1173" customHeight="1" ht="17.25" customFormat="1" s="30">
      <c r="A1173" s="41"/>
      <c r="B1173" s="37"/>
      <c r="C1173" s="37"/>
      <c r="D1173" s="42"/>
      <c r="E1173" s="38"/>
      <c r="F1173" s="38"/>
      <c r="G1173" s="66"/>
      <c r="H1173" s="38"/>
      <c r="I1173" s="38"/>
      <c r="J1173" s="44"/>
      <c r="K1173" s="42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</row>
    <row x14ac:dyDescent="0.25" r="1174" customHeight="1" ht="17.25" customFormat="1" s="30">
      <c r="A1174" s="41"/>
      <c r="B1174" s="37"/>
      <c r="C1174" s="37"/>
      <c r="D1174" s="42"/>
      <c r="E1174" s="38"/>
      <c r="F1174" s="38"/>
      <c r="G1174" s="66"/>
      <c r="H1174" s="38"/>
      <c r="I1174" s="38"/>
      <c r="J1174" s="44"/>
      <c r="K1174" s="42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</row>
    <row x14ac:dyDescent="0.25" r="1175" customHeight="1" ht="17.25" customFormat="1" s="30">
      <c r="A1175" s="41"/>
      <c r="B1175" s="37"/>
      <c r="C1175" s="37"/>
      <c r="D1175" s="42"/>
      <c r="E1175" s="38"/>
      <c r="F1175" s="38"/>
      <c r="G1175" s="66"/>
      <c r="H1175" s="38"/>
      <c r="I1175" s="38"/>
      <c r="J1175" s="44"/>
      <c r="K1175" s="42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</row>
    <row x14ac:dyDescent="0.25" r="1176" customHeight="1" ht="17.25" customFormat="1" s="30">
      <c r="A1176" s="41"/>
      <c r="B1176" s="37"/>
      <c r="C1176" s="37"/>
      <c r="D1176" s="42"/>
      <c r="E1176" s="38"/>
      <c r="F1176" s="38"/>
      <c r="G1176" s="66"/>
      <c r="H1176" s="38"/>
      <c r="I1176" s="38"/>
      <c r="J1176" s="44"/>
      <c r="K1176" s="42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</row>
    <row x14ac:dyDescent="0.25" r="1177" customHeight="1" ht="17.25" customFormat="1" s="30">
      <c r="A1177" s="41"/>
      <c r="B1177" s="37"/>
      <c r="C1177" s="37"/>
      <c r="D1177" s="42"/>
      <c r="E1177" s="38"/>
      <c r="F1177" s="38"/>
      <c r="G1177" s="66"/>
      <c r="H1177" s="38"/>
      <c r="I1177" s="38"/>
      <c r="J1177" s="44"/>
      <c r="K1177" s="42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</row>
    <row x14ac:dyDescent="0.25" r="1178" customHeight="1" ht="17.25" customFormat="1" s="30">
      <c r="A1178" s="41"/>
      <c r="B1178" s="37"/>
      <c r="C1178" s="37"/>
      <c r="D1178" s="42"/>
      <c r="E1178" s="38"/>
      <c r="F1178" s="38"/>
      <c r="G1178" s="66"/>
      <c r="H1178" s="38"/>
      <c r="I1178" s="38"/>
      <c r="J1178" s="44"/>
      <c r="K1178" s="42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</row>
    <row x14ac:dyDescent="0.25" r="1179" customHeight="1" ht="17.25" customFormat="1" s="30">
      <c r="A1179" s="41"/>
      <c r="B1179" s="37"/>
      <c r="C1179" s="37"/>
      <c r="D1179" s="42"/>
      <c r="E1179" s="38"/>
      <c r="F1179" s="38"/>
      <c r="G1179" s="66"/>
      <c r="H1179" s="38"/>
      <c r="I1179" s="38"/>
      <c r="J1179" s="44"/>
      <c r="K1179" s="42"/>
      <c r="L1179" s="37"/>
      <c r="M1179" s="37"/>
      <c r="N1179" s="37"/>
      <c r="O1179" s="37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</row>
    <row x14ac:dyDescent="0.25" r="1180" customHeight="1" ht="17.25" customFormat="1" s="30">
      <c r="A1180" s="41"/>
      <c r="B1180" s="37"/>
      <c r="C1180" s="37"/>
      <c r="D1180" s="42"/>
      <c r="E1180" s="38"/>
      <c r="F1180" s="38"/>
      <c r="G1180" s="66"/>
      <c r="H1180" s="38"/>
      <c r="I1180" s="38"/>
      <c r="J1180" s="44"/>
      <c r="K1180" s="42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</row>
    <row x14ac:dyDescent="0.25" r="1181" customHeight="1" ht="17.25" customFormat="1" s="30">
      <c r="A1181" s="41"/>
      <c r="B1181" s="37"/>
      <c r="C1181" s="37"/>
      <c r="D1181" s="42"/>
      <c r="E1181" s="38"/>
      <c r="F1181" s="38"/>
      <c r="G1181" s="66"/>
      <c r="H1181" s="38"/>
      <c r="I1181" s="38"/>
      <c r="J1181" s="44"/>
      <c r="K1181" s="42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</row>
    <row x14ac:dyDescent="0.25" r="1182" customHeight="1" ht="17.25" customFormat="1" s="30">
      <c r="A1182" s="41"/>
      <c r="B1182" s="37"/>
      <c r="C1182" s="37"/>
      <c r="D1182" s="42"/>
      <c r="E1182" s="38"/>
      <c r="F1182" s="38"/>
      <c r="G1182" s="66"/>
      <c r="H1182" s="38"/>
      <c r="I1182" s="38"/>
      <c r="J1182" s="44"/>
      <c r="K1182" s="42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</row>
    <row x14ac:dyDescent="0.25" r="1183" customHeight="1" ht="17.25" customFormat="1" s="30">
      <c r="A1183" s="41"/>
      <c r="B1183" s="37"/>
      <c r="C1183" s="37"/>
      <c r="D1183" s="42"/>
      <c r="E1183" s="38"/>
      <c r="F1183" s="38"/>
      <c r="G1183" s="66"/>
      <c r="H1183" s="38"/>
      <c r="I1183" s="38"/>
      <c r="J1183" s="44"/>
      <c r="K1183" s="42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</row>
    <row x14ac:dyDescent="0.25" r="1184" customHeight="1" ht="17.25" customFormat="1" s="30">
      <c r="A1184" s="41"/>
      <c r="B1184" s="37"/>
      <c r="C1184" s="37"/>
      <c r="D1184" s="42"/>
      <c r="E1184" s="38"/>
      <c r="F1184" s="38"/>
      <c r="G1184" s="66"/>
      <c r="H1184" s="38"/>
      <c r="I1184" s="38"/>
      <c r="J1184" s="44"/>
      <c r="K1184" s="42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</row>
    <row x14ac:dyDescent="0.25" r="1185" customHeight="1" ht="17.25" customFormat="1" s="30">
      <c r="A1185" s="41"/>
      <c r="B1185" s="37"/>
      <c r="C1185" s="37"/>
      <c r="D1185" s="42"/>
      <c r="E1185" s="38"/>
      <c r="F1185" s="38"/>
      <c r="G1185" s="66"/>
      <c r="H1185" s="38"/>
      <c r="I1185" s="38"/>
      <c r="J1185" s="44"/>
      <c r="K1185" s="42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</row>
    <row x14ac:dyDescent="0.25" r="1186" customHeight="1" ht="17.25" customFormat="1" s="30">
      <c r="A1186" s="41"/>
      <c r="B1186" s="37"/>
      <c r="C1186" s="37"/>
      <c r="D1186" s="42"/>
      <c r="E1186" s="38"/>
      <c r="F1186" s="38"/>
      <c r="G1186" s="66"/>
      <c r="H1186" s="38"/>
      <c r="I1186" s="38"/>
      <c r="J1186" s="44"/>
      <c r="K1186" s="42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</row>
    <row x14ac:dyDescent="0.25" r="1187" customHeight="1" ht="17.25" customFormat="1" s="30">
      <c r="A1187" s="41"/>
      <c r="B1187" s="37"/>
      <c r="C1187" s="37"/>
      <c r="D1187" s="42"/>
      <c r="E1187" s="38"/>
      <c r="F1187" s="38"/>
      <c r="G1187" s="66"/>
      <c r="H1187" s="38"/>
      <c r="I1187" s="38"/>
      <c r="J1187" s="44"/>
      <c r="K1187" s="42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</row>
    <row x14ac:dyDescent="0.25" r="1188" customHeight="1" ht="17.25" customFormat="1" s="30">
      <c r="A1188" s="41"/>
      <c r="B1188" s="37"/>
      <c r="C1188" s="37"/>
      <c r="D1188" s="42"/>
      <c r="E1188" s="38"/>
      <c r="F1188" s="38"/>
      <c r="G1188" s="66"/>
      <c r="H1188" s="38"/>
      <c r="I1188" s="38"/>
      <c r="J1188" s="44"/>
      <c r="K1188" s="42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</row>
    <row x14ac:dyDescent="0.25" r="1189" customHeight="1" ht="17.25" customFormat="1" s="30">
      <c r="A1189" s="41"/>
      <c r="B1189" s="37"/>
      <c r="C1189" s="37"/>
      <c r="D1189" s="42"/>
      <c r="E1189" s="38"/>
      <c r="F1189" s="38"/>
      <c r="G1189" s="66"/>
      <c r="H1189" s="38"/>
      <c r="I1189" s="38"/>
      <c r="J1189" s="44"/>
      <c r="K1189" s="42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</row>
    <row x14ac:dyDescent="0.25" r="1190" customHeight="1" ht="17.25" customFormat="1" s="30">
      <c r="A1190" s="41"/>
      <c r="B1190" s="37"/>
      <c r="C1190" s="37"/>
      <c r="D1190" s="42"/>
      <c r="E1190" s="38"/>
      <c r="F1190" s="38"/>
      <c r="G1190" s="66"/>
      <c r="H1190" s="38"/>
      <c r="I1190" s="38"/>
      <c r="J1190" s="44"/>
      <c r="K1190" s="42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</row>
    <row x14ac:dyDescent="0.25" r="1191" customHeight="1" ht="17.25" customFormat="1" s="30">
      <c r="A1191" s="41"/>
      <c r="B1191" s="37"/>
      <c r="C1191" s="37"/>
      <c r="D1191" s="42"/>
      <c r="E1191" s="38"/>
      <c r="F1191" s="38"/>
      <c r="G1191" s="66"/>
      <c r="H1191" s="38"/>
      <c r="I1191" s="38"/>
      <c r="J1191" s="44"/>
      <c r="K1191" s="42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</row>
    <row x14ac:dyDescent="0.25" r="1192" customHeight="1" ht="17.25" customFormat="1" s="30">
      <c r="A1192" s="41"/>
      <c r="B1192" s="37"/>
      <c r="C1192" s="37"/>
      <c r="D1192" s="42"/>
      <c r="E1192" s="38"/>
      <c r="F1192" s="38"/>
      <c r="G1192" s="66"/>
      <c r="H1192" s="38"/>
      <c r="I1192" s="38"/>
      <c r="J1192" s="44"/>
      <c r="K1192" s="42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</row>
    <row x14ac:dyDescent="0.25" r="1193" customHeight="1" ht="17.25" customFormat="1" s="30">
      <c r="A1193" s="41"/>
      <c r="B1193" s="37"/>
      <c r="C1193" s="37"/>
      <c r="D1193" s="42"/>
      <c r="E1193" s="38"/>
      <c r="F1193" s="38"/>
      <c r="G1193" s="66"/>
      <c r="H1193" s="38"/>
      <c r="I1193" s="38"/>
      <c r="J1193" s="44"/>
      <c r="K1193" s="42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</row>
    <row x14ac:dyDescent="0.25" r="1194" customHeight="1" ht="17.25" customFormat="1" s="30">
      <c r="A1194" s="41"/>
      <c r="B1194" s="37"/>
      <c r="C1194" s="37"/>
      <c r="D1194" s="42"/>
      <c r="E1194" s="38"/>
      <c r="F1194" s="38"/>
      <c r="G1194" s="66"/>
      <c r="H1194" s="38"/>
      <c r="I1194" s="38"/>
      <c r="J1194" s="44"/>
      <c r="K1194" s="42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</row>
    <row x14ac:dyDescent="0.25" r="1195" customHeight="1" ht="17.25" customFormat="1" s="30">
      <c r="A1195" s="41"/>
      <c r="B1195" s="37"/>
      <c r="C1195" s="37"/>
      <c r="D1195" s="42"/>
      <c r="E1195" s="38"/>
      <c r="F1195" s="38"/>
      <c r="G1195" s="66"/>
      <c r="H1195" s="38"/>
      <c r="I1195" s="38"/>
      <c r="J1195" s="44"/>
      <c r="K1195" s="42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</row>
    <row x14ac:dyDescent="0.25" r="1196" customHeight="1" ht="17.25" customFormat="1" s="30">
      <c r="A1196" s="41"/>
      <c r="B1196" s="37"/>
      <c r="C1196" s="37"/>
      <c r="D1196" s="42"/>
      <c r="E1196" s="38"/>
      <c r="F1196" s="38"/>
      <c r="G1196" s="66"/>
      <c r="H1196" s="38"/>
      <c r="I1196" s="38"/>
      <c r="J1196" s="44"/>
      <c r="K1196" s="42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</row>
    <row x14ac:dyDescent="0.25" r="1197" customHeight="1" ht="17.25" customFormat="1" s="30">
      <c r="A1197" s="41"/>
      <c r="B1197" s="37"/>
      <c r="C1197" s="37"/>
      <c r="D1197" s="42"/>
      <c r="E1197" s="38"/>
      <c r="F1197" s="38"/>
      <c r="G1197" s="66"/>
      <c r="H1197" s="38"/>
      <c r="I1197" s="38"/>
      <c r="J1197" s="44"/>
      <c r="K1197" s="42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</row>
    <row x14ac:dyDescent="0.25" r="1198" customHeight="1" ht="17.25" customFormat="1" s="30">
      <c r="A1198" s="41"/>
      <c r="B1198" s="37"/>
      <c r="C1198" s="37"/>
      <c r="D1198" s="42"/>
      <c r="E1198" s="38"/>
      <c r="F1198" s="38"/>
      <c r="G1198" s="66"/>
      <c r="H1198" s="38"/>
      <c r="I1198" s="38"/>
      <c r="J1198" s="44"/>
      <c r="K1198" s="42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</row>
    <row x14ac:dyDescent="0.25" r="1199" customHeight="1" ht="17.25" customFormat="1" s="30">
      <c r="A1199" s="41"/>
      <c r="B1199" s="37"/>
      <c r="C1199" s="37"/>
      <c r="D1199" s="42"/>
      <c r="E1199" s="38"/>
      <c r="F1199" s="38"/>
      <c r="G1199" s="66"/>
      <c r="H1199" s="38"/>
      <c r="I1199" s="38"/>
      <c r="J1199" s="44"/>
      <c r="K1199" s="42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</row>
    <row x14ac:dyDescent="0.25" r="1200" customHeight="1" ht="17.25" customFormat="1" s="30">
      <c r="A1200" s="41"/>
      <c r="B1200" s="37"/>
      <c r="C1200" s="37"/>
      <c r="D1200" s="42"/>
      <c r="E1200" s="38"/>
      <c r="F1200" s="38"/>
      <c r="G1200" s="66"/>
      <c r="H1200" s="38"/>
      <c r="I1200" s="38"/>
      <c r="J1200" s="44"/>
      <c r="K1200" s="42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</row>
    <row x14ac:dyDescent="0.25" r="1201" customHeight="1" ht="17.25" customFormat="1" s="30">
      <c r="A1201" s="41"/>
      <c r="B1201" s="37"/>
      <c r="C1201" s="37"/>
      <c r="D1201" s="42"/>
      <c r="E1201" s="38"/>
      <c r="F1201" s="38"/>
      <c r="G1201" s="66"/>
      <c r="H1201" s="38"/>
      <c r="I1201" s="38"/>
      <c r="J1201" s="44"/>
      <c r="K1201" s="42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</row>
    <row x14ac:dyDescent="0.25" r="1202" customHeight="1" ht="17.25" customFormat="1" s="30">
      <c r="A1202" s="41"/>
      <c r="B1202" s="37"/>
      <c r="C1202" s="37"/>
      <c r="D1202" s="42"/>
      <c r="E1202" s="38"/>
      <c r="F1202" s="38"/>
      <c r="G1202" s="66"/>
      <c r="H1202" s="38"/>
      <c r="I1202" s="38"/>
      <c r="J1202" s="44"/>
      <c r="K1202" s="42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</row>
    <row x14ac:dyDescent="0.25" r="1203" customHeight="1" ht="17.25" customFormat="1" s="30">
      <c r="A1203" s="41"/>
      <c r="B1203" s="37"/>
      <c r="C1203" s="37"/>
      <c r="D1203" s="42"/>
      <c r="E1203" s="38"/>
      <c r="F1203" s="38"/>
      <c r="G1203" s="66"/>
      <c r="H1203" s="38"/>
      <c r="I1203" s="38"/>
      <c r="J1203" s="44"/>
      <c r="K1203" s="42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</row>
    <row x14ac:dyDescent="0.25" r="1204" customHeight="1" ht="17.25" customFormat="1" s="30">
      <c r="A1204" s="41"/>
      <c r="B1204" s="37"/>
      <c r="C1204" s="37"/>
      <c r="D1204" s="42"/>
      <c r="E1204" s="38"/>
      <c r="F1204" s="38"/>
      <c r="G1204" s="66"/>
      <c r="H1204" s="38"/>
      <c r="I1204" s="38"/>
      <c r="J1204" s="44"/>
      <c r="K1204" s="42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</row>
    <row x14ac:dyDescent="0.25" r="1205" customHeight="1" ht="17.25" customFormat="1" s="30">
      <c r="A1205" s="41"/>
      <c r="B1205" s="37"/>
      <c r="C1205" s="37"/>
      <c r="D1205" s="42"/>
      <c r="E1205" s="38"/>
      <c r="F1205" s="38"/>
      <c r="G1205" s="66"/>
      <c r="H1205" s="38"/>
      <c r="I1205" s="38"/>
      <c r="J1205" s="44"/>
      <c r="K1205" s="42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</row>
    <row x14ac:dyDescent="0.25" r="1206" customHeight="1" ht="17.25" customFormat="1" s="30">
      <c r="A1206" s="41"/>
      <c r="B1206" s="37"/>
      <c r="C1206" s="37"/>
      <c r="D1206" s="42"/>
      <c r="E1206" s="38"/>
      <c r="F1206" s="38"/>
      <c r="G1206" s="66"/>
      <c r="H1206" s="38"/>
      <c r="I1206" s="38"/>
      <c r="J1206" s="44"/>
      <c r="K1206" s="42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</row>
    <row x14ac:dyDescent="0.25" r="1207" customHeight="1" ht="17.25" customFormat="1" s="30">
      <c r="A1207" s="41"/>
      <c r="B1207" s="37"/>
      <c r="C1207" s="37"/>
      <c r="D1207" s="42"/>
      <c r="E1207" s="38"/>
      <c r="F1207" s="38"/>
      <c r="G1207" s="66"/>
      <c r="H1207" s="38"/>
      <c r="I1207" s="38"/>
      <c r="J1207" s="44"/>
      <c r="K1207" s="42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</row>
    <row x14ac:dyDescent="0.25" r="1208" customHeight="1" ht="17.25" customFormat="1" s="30">
      <c r="A1208" s="41"/>
      <c r="B1208" s="37"/>
      <c r="C1208" s="37"/>
      <c r="D1208" s="42"/>
      <c r="E1208" s="38"/>
      <c r="F1208" s="38"/>
      <c r="G1208" s="66"/>
      <c r="H1208" s="38"/>
      <c r="I1208" s="38"/>
      <c r="J1208" s="44"/>
      <c r="K1208" s="42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</row>
    <row x14ac:dyDescent="0.25" r="1209" customHeight="1" ht="17.25" customFormat="1" s="30">
      <c r="A1209" s="41"/>
      <c r="B1209" s="37"/>
      <c r="C1209" s="37"/>
      <c r="D1209" s="42"/>
      <c r="E1209" s="38"/>
      <c r="F1209" s="38"/>
      <c r="G1209" s="66"/>
      <c r="H1209" s="38"/>
      <c r="I1209" s="38"/>
      <c r="J1209" s="44"/>
      <c r="K1209" s="42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</row>
    <row x14ac:dyDescent="0.25" r="1210" customHeight="1" ht="17.25" customFormat="1" s="30">
      <c r="A1210" s="41"/>
      <c r="B1210" s="37"/>
      <c r="C1210" s="37"/>
      <c r="D1210" s="42"/>
      <c r="E1210" s="38"/>
      <c r="F1210" s="38"/>
      <c r="G1210" s="66"/>
      <c r="H1210" s="38"/>
      <c r="I1210" s="38"/>
      <c r="J1210" s="44"/>
      <c r="K1210" s="42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</row>
    <row x14ac:dyDescent="0.25" r="1211" customHeight="1" ht="17.25" customFormat="1" s="30">
      <c r="A1211" s="41"/>
      <c r="B1211" s="37"/>
      <c r="C1211" s="37"/>
      <c r="D1211" s="42"/>
      <c r="E1211" s="38"/>
      <c r="F1211" s="38"/>
      <c r="G1211" s="66"/>
      <c r="H1211" s="38"/>
      <c r="I1211" s="38"/>
      <c r="J1211" s="44"/>
      <c r="K1211" s="42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</row>
    <row x14ac:dyDescent="0.25" r="1212" customHeight="1" ht="17.25" customFormat="1" s="30">
      <c r="A1212" s="41"/>
      <c r="B1212" s="37"/>
      <c r="C1212" s="37"/>
      <c r="D1212" s="42"/>
      <c r="E1212" s="38"/>
      <c r="F1212" s="38"/>
      <c r="G1212" s="66"/>
      <c r="H1212" s="38"/>
      <c r="I1212" s="38"/>
      <c r="J1212" s="44"/>
      <c r="K1212" s="42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</row>
    <row x14ac:dyDescent="0.25" r="1213" customHeight="1" ht="17.25" customFormat="1" s="30">
      <c r="A1213" s="41"/>
      <c r="B1213" s="37"/>
      <c r="C1213" s="37"/>
      <c r="D1213" s="42"/>
      <c r="E1213" s="38"/>
      <c r="F1213" s="38"/>
      <c r="G1213" s="66"/>
      <c r="H1213" s="38"/>
      <c r="I1213" s="38"/>
      <c r="J1213" s="44"/>
      <c r="K1213" s="42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</row>
    <row x14ac:dyDescent="0.25" r="1214" customHeight="1" ht="17.25" customFormat="1" s="30">
      <c r="A1214" s="41"/>
      <c r="B1214" s="37"/>
      <c r="C1214" s="37"/>
      <c r="D1214" s="42"/>
      <c r="E1214" s="38"/>
      <c r="F1214" s="38"/>
      <c r="G1214" s="66"/>
      <c r="H1214" s="38"/>
      <c r="I1214" s="38"/>
      <c r="J1214" s="44"/>
      <c r="K1214" s="42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</row>
    <row x14ac:dyDescent="0.25" r="1215" customHeight="1" ht="17.25" customFormat="1" s="30">
      <c r="A1215" s="41"/>
      <c r="B1215" s="37"/>
      <c r="C1215" s="37"/>
      <c r="D1215" s="42"/>
      <c r="E1215" s="38"/>
      <c r="F1215" s="38"/>
      <c r="G1215" s="66"/>
      <c r="H1215" s="38"/>
      <c r="I1215" s="38"/>
      <c r="J1215" s="44"/>
      <c r="K1215" s="42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</row>
    <row x14ac:dyDescent="0.25" r="1216" customHeight="1" ht="17.25" customFormat="1" s="30">
      <c r="A1216" s="41"/>
      <c r="B1216" s="37"/>
      <c r="C1216" s="37"/>
      <c r="D1216" s="42"/>
      <c r="E1216" s="38"/>
      <c r="F1216" s="38"/>
      <c r="G1216" s="66"/>
      <c r="H1216" s="38"/>
      <c r="I1216" s="38"/>
      <c r="J1216" s="44"/>
      <c r="K1216" s="42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</row>
    <row x14ac:dyDescent="0.25" r="1217" customHeight="1" ht="17.25" customFormat="1" s="30">
      <c r="A1217" s="41"/>
      <c r="B1217" s="37"/>
      <c r="C1217" s="37"/>
      <c r="D1217" s="42"/>
      <c r="E1217" s="38"/>
      <c r="F1217" s="38"/>
      <c r="G1217" s="66"/>
      <c r="H1217" s="38"/>
      <c r="I1217" s="38"/>
      <c r="J1217" s="44"/>
      <c r="K1217" s="42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</row>
    <row x14ac:dyDescent="0.25" r="1218" customHeight="1" ht="17.25" customFormat="1" s="30">
      <c r="A1218" s="41"/>
      <c r="B1218" s="37"/>
      <c r="C1218" s="37"/>
      <c r="D1218" s="42"/>
      <c r="E1218" s="38"/>
      <c r="F1218" s="38"/>
      <c r="G1218" s="66"/>
      <c r="H1218" s="38"/>
      <c r="I1218" s="38"/>
      <c r="J1218" s="44"/>
      <c r="K1218" s="42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</row>
    <row x14ac:dyDescent="0.25" r="1219" customHeight="1" ht="17.25" customFormat="1" s="30">
      <c r="A1219" s="41"/>
      <c r="B1219" s="37"/>
      <c r="C1219" s="37"/>
      <c r="D1219" s="42"/>
      <c r="E1219" s="38"/>
      <c r="F1219" s="38"/>
      <c r="G1219" s="66"/>
      <c r="H1219" s="38"/>
      <c r="I1219" s="38"/>
      <c r="J1219" s="44"/>
      <c r="K1219" s="42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</row>
    <row x14ac:dyDescent="0.25" r="1220" customHeight="1" ht="17.25" customFormat="1" s="30">
      <c r="A1220" s="41"/>
      <c r="B1220" s="37"/>
      <c r="C1220" s="37"/>
      <c r="D1220" s="42"/>
      <c r="E1220" s="38"/>
      <c r="F1220" s="38"/>
      <c r="G1220" s="66"/>
      <c r="H1220" s="38"/>
      <c r="I1220" s="38"/>
      <c r="J1220" s="44"/>
      <c r="K1220" s="42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</row>
    <row x14ac:dyDescent="0.25" r="1221" customHeight="1" ht="17.25" customFormat="1" s="30">
      <c r="A1221" s="41"/>
      <c r="B1221" s="37"/>
      <c r="C1221" s="37"/>
      <c r="D1221" s="42"/>
      <c r="E1221" s="38"/>
      <c r="F1221" s="38"/>
      <c r="G1221" s="66"/>
      <c r="H1221" s="38"/>
      <c r="I1221" s="38"/>
      <c r="J1221" s="44"/>
      <c r="K1221" s="42"/>
      <c r="L1221" s="37"/>
      <c r="M1221" s="37"/>
      <c r="N1221" s="37"/>
      <c r="O1221" s="37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</row>
    <row x14ac:dyDescent="0.25" r="1222" customHeight="1" ht="17.25" customFormat="1" s="30">
      <c r="A1222" s="41"/>
      <c r="B1222" s="37"/>
      <c r="C1222" s="37"/>
      <c r="D1222" s="42"/>
      <c r="E1222" s="38"/>
      <c r="F1222" s="38"/>
      <c r="G1222" s="66"/>
      <c r="H1222" s="38"/>
      <c r="I1222" s="38"/>
      <c r="J1222" s="44"/>
      <c r="K1222" s="42"/>
      <c r="L1222" s="37"/>
      <c r="M1222" s="37"/>
      <c r="N1222" s="37"/>
      <c r="O1222" s="37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</row>
    <row x14ac:dyDescent="0.25" r="1223" customHeight="1" ht="17.25" customFormat="1" s="30">
      <c r="A1223" s="41"/>
      <c r="B1223" s="37"/>
      <c r="C1223" s="37"/>
      <c r="D1223" s="42"/>
      <c r="E1223" s="38"/>
      <c r="F1223" s="38"/>
      <c r="G1223" s="66"/>
      <c r="H1223" s="38"/>
      <c r="I1223" s="38"/>
      <c r="J1223" s="44"/>
      <c r="K1223" s="42"/>
      <c r="L1223" s="37"/>
      <c r="M1223" s="37"/>
      <c r="N1223" s="37"/>
      <c r="O1223" s="37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</row>
    <row x14ac:dyDescent="0.25" r="1224" customHeight="1" ht="17.25" customFormat="1" s="30">
      <c r="A1224" s="41"/>
      <c r="B1224" s="37"/>
      <c r="C1224" s="37"/>
      <c r="D1224" s="42"/>
      <c r="E1224" s="38"/>
      <c r="F1224" s="38"/>
      <c r="G1224" s="66"/>
      <c r="H1224" s="38"/>
      <c r="I1224" s="38"/>
      <c r="J1224" s="44"/>
      <c r="K1224" s="42"/>
      <c r="L1224" s="37"/>
      <c r="M1224" s="37"/>
      <c r="N1224" s="37"/>
      <c r="O1224" s="37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</row>
    <row x14ac:dyDescent="0.25" r="1225" customHeight="1" ht="17.25" customFormat="1" s="30">
      <c r="A1225" s="41"/>
      <c r="B1225" s="37"/>
      <c r="C1225" s="37"/>
      <c r="D1225" s="42"/>
      <c r="E1225" s="38"/>
      <c r="F1225" s="38"/>
      <c r="G1225" s="66"/>
      <c r="H1225" s="38"/>
      <c r="I1225" s="38"/>
      <c r="J1225" s="44"/>
      <c r="K1225" s="42"/>
      <c r="L1225" s="37"/>
      <c r="M1225" s="37"/>
      <c r="N1225" s="37"/>
      <c r="O1225" s="37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</row>
    <row x14ac:dyDescent="0.25" r="1226" customHeight="1" ht="17.25" customFormat="1" s="30">
      <c r="A1226" s="41"/>
      <c r="B1226" s="37"/>
      <c r="C1226" s="37"/>
      <c r="D1226" s="42"/>
      <c r="E1226" s="38"/>
      <c r="F1226" s="38"/>
      <c r="G1226" s="66"/>
      <c r="H1226" s="38"/>
      <c r="I1226" s="38"/>
      <c r="J1226" s="44"/>
      <c r="K1226" s="42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</row>
    <row x14ac:dyDescent="0.25" r="1227" customHeight="1" ht="17.25" customFormat="1" s="30">
      <c r="A1227" s="41"/>
      <c r="B1227" s="37"/>
      <c r="C1227" s="37"/>
      <c r="D1227" s="42"/>
      <c r="E1227" s="38"/>
      <c r="F1227" s="38"/>
      <c r="G1227" s="66"/>
      <c r="H1227" s="38"/>
      <c r="I1227" s="38"/>
      <c r="J1227" s="44"/>
      <c r="K1227" s="42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</row>
    <row x14ac:dyDescent="0.25" r="1228" customHeight="1" ht="17.25" customFormat="1" s="30">
      <c r="A1228" s="41"/>
      <c r="B1228" s="37"/>
      <c r="C1228" s="37"/>
      <c r="D1228" s="42"/>
      <c r="E1228" s="38"/>
      <c r="F1228" s="38"/>
      <c r="G1228" s="66"/>
      <c r="H1228" s="38"/>
      <c r="I1228" s="38"/>
      <c r="J1228" s="44"/>
      <c r="K1228" s="42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</row>
    <row x14ac:dyDescent="0.25" r="1229" customHeight="1" ht="17.25" customFormat="1" s="30">
      <c r="A1229" s="41"/>
      <c r="B1229" s="37"/>
      <c r="C1229" s="37"/>
      <c r="D1229" s="42"/>
      <c r="E1229" s="38"/>
      <c r="F1229" s="38"/>
      <c r="G1229" s="66"/>
      <c r="H1229" s="38"/>
      <c r="I1229" s="38"/>
      <c r="J1229" s="44"/>
      <c r="K1229" s="42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</row>
    <row x14ac:dyDescent="0.25" r="1230" customHeight="1" ht="17.25" customFormat="1" s="30">
      <c r="A1230" s="41"/>
      <c r="B1230" s="37"/>
      <c r="C1230" s="37"/>
      <c r="D1230" s="42"/>
      <c r="E1230" s="38"/>
      <c r="F1230" s="38"/>
      <c r="G1230" s="66"/>
      <c r="H1230" s="38"/>
      <c r="I1230" s="38"/>
      <c r="J1230" s="44"/>
      <c r="K1230" s="42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</row>
    <row x14ac:dyDescent="0.25" r="1231" customHeight="1" ht="17.25" customFormat="1" s="30">
      <c r="A1231" s="41"/>
      <c r="B1231" s="37"/>
      <c r="C1231" s="37"/>
      <c r="D1231" s="42"/>
      <c r="E1231" s="38"/>
      <c r="F1231" s="38"/>
      <c r="G1231" s="66"/>
      <c r="H1231" s="38"/>
      <c r="I1231" s="38"/>
      <c r="J1231" s="44"/>
      <c r="K1231" s="42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</row>
    <row x14ac:dyDescent="0.25" r="1232" customHeight="1" ht="17.25" customFormat="1" s="30">
      <c r="A1232" s="41"/>
      <c r="B1232" s="37"/>
      <c r="C1232" s="37"/>
      <c r="D1232" s="42"/>
      <c r="E1232" s="38"/>
      <c r="F1232" s="38"/>
      <c r="G1232" s="66"/>
      <c r="H1232" s="38"/>
      <c r="I1232" s="38"/>
      <c r="J1232" s="44"/>
      <c r="K1232" s="42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</row>
    <row x14ac:dyDescent="0.25" r="1233" customHeight="1" ht="17.25" customFormat="1" s="30">
      <c r="A1233" s="41"/>
      <c r="B1233" s="37"/>
      <c r="C1233" s="37"/>
      <c r="D1233" s="42"/>
      <c r="E1233" s="38"/>
      <c r="F1233" s="38"/>
      <c r="G1233" s="66"/>
      <c r="H1233" s="38"/>
      <c r="I1233" s="38"/>
      <c r="J1233" s="44"/>
      <c r="K1233" s="42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</row>
    <row x14ac:dyDescent="0.25" r="1234" customHeight="1" ht="17.25" customFormat="1" s="30">
      <c r="A1234" s="41"/>
      <c r="B1234" s="37"/>
      <c r="C1234" s="37"/>
      <c r="D1234" s="42"/>
      <c r="E1234" s="38"/>
      <c r="F1234" s="38"/>
      <c r="G1234" s="66"/>
      <c r="H1234" s="38"/>
      <c r="I1234" s="38"/>
      <c r="J1234" s="44"/>
      <c r="K1234" s="42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</row>
    <row x14ac:dyDescent="0.25" r="1235" customHeight="1" ht="17.25" customFormat="1" s="30">
      <c r="A1235" s="41"/>
      <c r="B1235" s="37"/>
      <c r="C1235" s="37"/>
      <c r="D1235" s="42"/>
      <c r="E1235" s="38"/>
      <c r="F1235" s="38"/>
      <c r="G1235" s="66"/>
      <c r="H1235" s="38"/>
      <c r="I1235" s="38"/>
      <c r="J1235" s="44"/>
      <c r="K1235" s="42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</row>
    <row x14ac:dyDescent="0.25" r="1236" customHeight="1" ht="17.25" customFormat="1" s="30">
      <c r="A1236" s="41"/>
      <c r="B1236" s="37"/>
      <c r="C1236" s="37"/>
      <c r="D1236" s="42"/>
      <c r="E1236" s="38"/>
      <c r="F1236" s="38"/>
      <c r="G1236" s="66"/>
      <c r="H1236" s="38"/>
      <c r="I1236" s="38"/>
      <c r="J1236" s="44"/>
      <c r="K1236" s="42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</row>
    <row x14ac:dyDescent="0.25" r="1237" customHeight="1" ht="17.25" customFormat="1" s="30">
      <c r="A1237" s="41"/>
      <c r="B1237" s="37"/>
      <c r="C1237" s="37"/>
      <c r="D1237" s="42"/>
      <c r="E1237" s="38"/>
      <c r="F1237" s="38"/>
      <c r="G1237" s="66"/>
      <c r="H1237" s="38"/>
      <c r="I1237" s="38"/>
      <c r="J1237" s="44"/>
      <c r="K1237" s="42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</row>
    <row x14ac:dyDescent="0.25" r="1238" customHeight="1" ht="17.25" customFormat="1" s="30">
      <c r="A1238" s="41"/>
      <c r="B1238" s="37"/>
      <c r="C1238" s="37"/>
      <c r="D1238" s="42"/>
      <c r="E1238" s="38"/>
      <c r="F1238" s="38"/>
      <c r="G1238" s="66"/>
      <c r="H1238" s="38"/>
      <c r="I1238" s="38"/>
      <c r="J1238" s="44"/>
      <c r="K1238" s="42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</row>
    <row x14ac:dyDescent="0.25" r="1239" customHeight="1" ht="17.25" customFormat="1" s="30">
      <c r="A1239" s="41"/>
      <c r="B1239" s="37"/>
      <c r="C1239" s="37"/>
      <c r="D1239" s="42"/>
      <c r="E1239" s="38"/>
      <c r="F1239" s="38"/>
      <c r="G1239" s="66"/>
      <c r="H1239" s="38"/>
      <c r="I1239" s="38"/>
      <c r="J1239" s="44"/>
      <c r="K1239" s="42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</row>
    <row x14ac:dyDescent="0.25" r="1240" customHeight="1" ht="17.25" customFormat="1" s="30">
      <c r="A1240" s="41"/>
      <c r="B1240" s="37"/>
      <c r="C1240" s="37"/>
      <c r="D1240" s="42"/>
      <c r="E1240" s="38"/>
      <c r="F1240" s="38"/>
      <c r="G1240" s="66"/>
      <c r="H1240" s="38"/>
      <c r="I1240" s="38"/>
      <c r="J1240" s="44"/>
      <c r="K1240" s="42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</row>
    <row x14ac:dyDescent="0.25" r="1241" customHeight="1" ht="17.25" customFormat="1" s="30">
      <c r="A1241" s="41"/>
      <c r="B1241" s="37"/>
      <c r="C1241" s="37"/>
      <c r="D1241" s="42"/>
      <c r="E1241" s="38"/>
      <c r="F1241" s="38"/>
      <c r="G1241" s="66"/>
      <c r="H1241" s="38"/>
      <c r="I1241" s="38"/>
      <c r="J1241" s="44"/>
      <c r="K1241" s="42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</row>
    <row x14ac:dyDescent="0.25" r="1242" customHeight="1" ht="17.25" customFormat="1" s="30">
      <c r="A1242" s="41"/>
      <c r="B1242" s="37"/>
      <c r="C1242" s="37"/>
      <c r="D1242" s="42"/>
      <c r="E1242" s="38"/>
      <c r="F1242" s="38"/>
      <c r="G1242" s="66"/>
      <c r="H1242" s="38"/>
      <c r="I1242" s="38"/>
      <c r="J1242" s="44"/>
      <c r="K1242" s="42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</row>
    <row x14ac:dyDescent="0.25" r="1243" customHeight="1" ht="17.25" customFormat="1" s="30">
      <c r="A1243" s="41"/>
      <c r="B1243" s="37"/>
      <c r="C1243" s="37"/>
      <c r="D1243" s="42"/>
      <c r="E1243" s="38"/>
      <c r="F1243" s="38"/>
      <c r="G1243" s="66"/>
      <c r="H1243" s="38"/>
      <c r="I1243" s="38"/>
      <c r="J1243" s="44"/>
      <c r="K1243" s="42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</row>
    <row x14ac:dyDescent="0.25" r="1244" customHeight="1" ht="17.25" customFormat="1" s="30">
      <c r="A1244" s="41"/>
      <c r="B1244" s="37"/>
      <c r="C1244" s="37"/>
      <c r="D1244" s="42"/>
      <c r="E1244" s="38"/>
      <c r="F1244" s="38"/>
      <c r="G1244" s="66"/>
      <c r="H1244" s="38"/>
      <c r="I1244" s="38"/>
      <c r="J1244" s="44"/>
      <c r="K1244" s="42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</row>
    <row x14ac:dyDescent="0.25" r="1245" customHeight="1" ht="17.25" customFormat="1" s="30">
      <c r="A1245" s="41"/>
      <c r="B1245" s="37"/>
      <c r="C1245" s="37"/>
      <c r="D1245" s="42"/>
      <c r="E1245" s="38"/>
      <c r="F1245" s="38"/>
      <c r="G1245" s="66"/>
      <c r="H1245" s="38"/>
      <c r="I1245" s="38"/>
      <c r="J1245" s="44"/>
      <c r="K1245" s="42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</row>
    <row x14ac:dyDescent="0.25" r="1246" customHeight="1" ht="17.25" customFormat="1" s="30">
      <c r="A1246" s="41"/>
      <c r="B1246" s="37"/>
      <c r="C1246" s="37"/>
      <c r="D1246" s="42"/>
      <c r="E1246" s="38"/>
      <c r="F1246" s="38"/>
      <c r="G1246" s="66"/>
      <c r="H1246" s="38"/>
      <c r="I1246" s="38"/>
      <c r="J1246" s="44"/>
      <c r="K1246" s="42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</row>
    <row x14ac:dyDescent="0.25" r="1247" customHeight="1" ht="17.25" customFormat="1" s="30">
      <c r="A1247" s="41"/>
      <c r="B1247" s="37"/>
      <c r="C1247" s="37"/>
      <c r="D1247" s="42"/>
      <c r="E1247" s="38"/>
      <c r="F1247" s="38"/>
      <c r="G1247" s="66"/>
      <c r="H1247" s="38"/>
      <c r="I1247" s="38"/>
      <c r="J1247" s="44"/>
      <c r="K1247" s="42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</row>
    <row x14ac:dyDescent="0.25" r="1248" customHeight="1" ht="17.25" customFormat="1" s="30">
      <c r="A1248" s="41"/>
      <c r="B1248" s="37"/>
      <c r="C1248" s="37"/>
      <c r="D1248" s="42"/>
      <c r="E1248" s="38"/>
      <c r="F1248" s="38"/>
      <c r="G1248" s="66"/>
      <c r="H1248" s="38"/>
      <c r="I1248" s="38"/>
      <c r="J1248" s="44"/>
      <c r="K1248" s="42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</row>
    <row x14ac:dyDescent="0.25" r="1249" customHeight="1" ht="17.25" customFormat="1" s="30">
      <c r="A1249" s="41"/>
      <c r="B1249" s="37"/>
      <c r="C1249" s="37"/>
      <c r="D1249" s="42"/>
      <c r="E1249" s="38"/>
      <c r="F1249" s="38"/>
      <c r="G1249" s="66"/>
      <c r="H1249" s="38"/>
      <c r="I1249" s="38"/>
      <c r="J1249" s="44"/>
      <c r="K1249" s="42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</row>
    <row x14ac:dyDescent="0.25" r="1250" customHeight="1" ht="17.25" customFormat="1" s="30">
      <c r="A1250" s="41"/>
      <c r="B1250" s="37"/>
      <c r="C1250" s="37"/>
      <c r="D1250" s="42"/>
      <c r="E1250" s="38"/>
      <c r="F1250" s="38"/>
      <c r="G1250" s="66"/>
      <c r="H1250" s="38"/>
      <c r="I1250" s="38"/>
      <c r="J1250" s="44"/>
      <c r="K1250" s="42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</row>
    <row x14ac:dyDescent="0.25" r="1251" customHeight="1" ht="17.25" customFormat="1" s="30">
      <c r="A1251" s="41"/>
      <c r="B1251" s="37"/>
      <c r="C1251" s="37"/>
      <c r="D1251" s="42"/>
      <c r="E1251" s="38"/>
      <c r="F1251" s="38"/>
      <c r="G1251" s="66"/>
      <c r="H1251" s="38"/>
      <c r="I1251" s="38"/>
      <c r="J1251" s="44"/>
      <c r="K1251" s="42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</row>
    <row x14ac:dyDescent="0.25" r="1252" customHeight="1" ht="17.25" customFormat="1" s="30">
      <c r="A1252" s="41"/>
      <c r="B1252" s="37"/>
      <c r="C1252" s="37"/>
      <c r="D1252" s="42"/>
      <c r="E1252" s="38"/>
      <c r="F1252" s="38"/>
      <c r="G1252" s="66"/>
      <c r="H1252" s="38"/>
      <c r="I1252" s="38"/>
      <c r="J1252" s="44"/>
      <c r="K1252" s="42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</row>
    <row x14ac:dyDescent="0.25" r="1253" customHeight="1" ht="17.25" customFormat="1" s="30">
      <c r="A1253" s="41"/>
      <c r="B1253" s="37"/>
      <c r="C1253" s="37"/>
      <c r="D1253" s="42"/>
      <c r="E1253" s="38"/>
      <c r="F1253" s="38"/>
      <c r="G1253" s="66"/>
      <c r="H1253" s="38"/>
      <c r="I1253" s="38"/>
      <c r="J1253" s="44"/>
      <c r="K1253" s="42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</row>
    <row x14ac:dyDescent="0.25" r="1254" customHeight="1" ht="17.25" customFormat="1" s="30">
      <c r="A1254" s="41"/>
      <c r="B1254" s="37"/>
      <c r="C1254" s="37"/>
      <c r="D1254" s="42"/>
      <c r="E1254" s="38"/>
      <c r="F1254" s="38"/>
      <c r="G1254" s="66"/>
      <c r="H1254" s="38"/>
      <c r="I1254" s="38"/>
      <c r="J1254" s="44"/>
      <c r="K1254" s="42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</row>
    <row x14ac:dyDescent="0.25" r="1255" customHeight="1" ht="17.25" customFormat="1" s="30">
      <c r="A1255" s="41"/>
      <c r="B1255" s="37"/>
      <c r="C1255" s="37"/>
      <c r="D1255" s="42"/>
      <c r="E1255" s="38"/>
      <c r="F1255" s="38"/>
      <c r="G1255" s="66"/>
      <c r="H1255" s="38"/>
      <c r="I1255" s="38"/>
      <c r="J1255" s="44"/>
      <c r="K1255" s="42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</row>
    <row x14ac:dyDescent="0.25" r="1256" customHeight="1" ht="17.25" customFormat="1" s="30">
      <c r="A1256" s="41"/>
      <c r="B1256" s="37"/>
      <c r="C1256" s="37"/>
      <c r="D1256" s="42"/>
      <c r="E1256" s="38"/>
      <c r="F1256" s="38"/>
      <c r="G1256" s="66"/>
      <c r="H1256" s="38"/>
      <c r="I1256" s="38"/>
      <c r="J1256" s="44"/>
      <c r="K1256" s="42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</row>
    <row x14ac:dyDescent="0.25" r="1257" customHeight="1" ht="17.25" customFormat="1" s="30">
      <c r="A1257" s="41"/>
      <c r="B1257" s="37"/>
      <c r="C1257" s="37"/>
      <c r="D1257" s="42"/>
      <c r="E1257" s="38"/>
      <c r="F1257" s="38"/>
      <c r="G1257" s="66"/>
      <c r="H1257" s="38"/>
      <c r="I1257" s="38"/>
      <c r="J1257" s="44"/>
      <c r="K1257" s="42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</row>
    <row x14ac:dyDescent="0.25" r="1258" customHeight="1" ht="17.25" customFormat="1" s="30">
      <c r="A1258" s="41"/>
      <c r="B1258" s="37"/>
      <c r="C1258" s="37"/>
      <c r="D1258" s="42"/>
      <c r="E1258" s="38"/>
      <c r="F1258" s="38"/>
      <c r="G1258" s="66"/>
      <c r="H1258" s="38"/>
      <c r="I1258" s="38"/>
      <c r="J1258" s="44"/>
      <c r="K1258" s="42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</row>
    <row x14ac:dyDescent="0.25" r="1259" customHeight="1" ht="17.25" customFormat="1" s="30">
      <c r="A1259" s="41"/>
      <c r="B1259" s="37"/>
      <c r="C1259" s="37"/>
      <c r="D1259" s="42"/>
      <c r="E1259" s="38"/>
      <c r="F1259" s="38"/>
      <c r="G1259" s="66"/>
      <c r="H1259" s="38"/>
      <c r="I1259" s="38"/>
      <c r="J1259" s="44"/>
      <c r="K1259" s="42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</row>
    <row x14ac:dyDescent="0.25" r="1260" customHeight="1" ht="17.25" customFormat="1" s="30">
      <c r="A1260" s="41"/>
      <c r="B1260" s="37"/>
      <c r="C1260" s="37"/>
      <c r="D1260" s="42"/>
      <c r="E1260" s="38"/>
      <c r="F1260" s="38"/>
      <c r="G1260" s="66"/>
      <c r="H1260" s="38"/>
      <c r="I1260" s="38"/>
      <c r="J1260" s="44"/>
      <c r="K1260" s="42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</row>
    <row x14ac:dyDescent="0.25" r="1261" customHeight="1" ht="17.25" customFormat="1" s="30">
      <c r="A1261" s="41"/>
      <c r="B1261" s="37"/>
      <c r="C1261" s="37"/>
      <c r="D1261" s="42"/>
      <c r="E1261" s="38"/>
      <c r="F1261" s="38"/>
      <c r="G1261" s="66"/>
      <c r="H1261" s="38"/>
      <c r="I1261" s="38"/>
      <c r="J1261" s="44"/>
      <c r="K1261" s="42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</row>
    <row x14ac:dyDescent="0.25" r="1262" customHeight="1" ht="17.25" customFormat="1" s="30">
      <c r="A1262" s="41"/>
      <c r="B1262" s="37"/>
      <c r="C1262" s="37"/>
      <c r="D1262" s="42"/>
      <c r="E1262" s="38"/>
      <c r="F1262" s="38"/>
      <c r="G1262" s="66"/>
      <c r="H1262" s="38"/>
      <c r="I1262" s="38"/>
      <c r="J1262" s="44"/>
      <c r="K1262" s="42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</row>
    <row x14ac:dyDescent="0.25" r="1263" customHeight="1" ht="17.25" customFormat="1" s="30">
      <c r="A1263" s="41"/>
      <c r="B1263" s="37"/>
      <c r="C1263" s="37"/>
      <c r="D1263" s="42"/>
      <c r="E1263" s="38"/>
      <c r="F1263" s="38"/>
      <c r="G1263" s="66"/>
      <c r="H1263" s="38"/>
      <c r="I1263" s="38"/>
      <c r="J1263" s="44"/>
      <c r="K1263" s="42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</row>
    <row x14ac:dyDescent="0.25" r="1264" customHeight="1" ht="17.25" customFormat="1" s="30">
      <c r="A1264" s="41"/>
      <c r="B1264" s="37"/>
      <c r="C1264" s="37"/>
      <c r="D1264" s="42"/>
      <c r="E1264" s="38"/>
      <c r="F1264" s="38"/>
      <c r="G1264" s="66"/>
      <c r="H1264" s="38"/>
      <c r="I1264" s="38"/>
      <c r="J1264" s="44"/>
      <c r="K1264" s="42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</row>
    <row x14ac:dyDescent="0.25" r="1265" customHeight="1" ht="17.25" customFormat="1" s="30">
      <c r="A1265" s="41"/>
      <c r="B1265" s="37"/>
      <c r="C1265" s="37"/>
      <c r="D1265" s="42"/>
      <c r="E1265" s="38"/>
      <c r="F1265" s="38"/>
      <c r="G1265" s="66"/>
      <c r="H1265" s="38"/>
      <c r="I1265" s="38"/>
      <c r="J1265" s="44"/>
      <c r="K1265" s="42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11"/>
  <sheetViews>
    <sheetView workbookViewId="0"/>
  </sheetViews>
  <sheetFormatPr defaultRowHeight="15" x14ac:dyDescent="0.25"/>
  <cols>
    <col min="1" max="1" style="47" width="7.2907142857142855" customWidth="1" bestFit="1"/>
    <col min="2" max="2" style="26" width="28.576428571428572" customWidth="1" bestFit="1"/>
    <col min="3" max="3" style="26" width="24.433571428571426" customWidth="1" bestFit="1"/>
    <col min="4" max="4" style="29" width="7.433571428571429" customWidth="1" bestFit="1"/>
    <col min="5" max="5" style="28" width="13.576428571428572" customWidth="1" bestFit="1"/>
    <col min="6" max="6" style="49" width="12.147857142857141" customWidth="1" bestFit="1"/>
    <col min="7" max="7" style="49" width="13.576428571428572" customWidth="1" bestFit="1"/>
    <col min="8" max="8" style="28" width="12.43357142857143" customWidth="1" bestFit="1"/>
    <col min="9" max="9" style="29" width="15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6</v>
      </c>
      <c r="H1" s="33" t="s">
        <v>7</v>
      </c>
      <c r="I1" s="7" t="s">
        <v>2238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43807</v>
      </c>
      <c r="B2" s="52" t="s">
        <v>2239</v>
      </c>
      <c r="C2" s="37" t="s">
        <v>2018</v>
      </c>
      <c r="D2" s="14">
        <v>1</v>
      </c>
      <c r="E2" s="21">
        <v>12.99</v>
      </c>
      <c r="F2" s="38"/>
      <c r="G2" s="61">
        <f>Multiply(D2, E2)</f>
      </c>
      <c r="H2" s="38"/>
      <c r="I2" s="39">
        <f>Round(AVERAGE(H2:H1011), 2)</f>
      </c>
      <c r="J2" s="61">
        <f>SUM(G2:G1011)</f>
      </c>
      <c r="K2" s="14">
        <f>sum(D2:D1011)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2240</v>
      </c>
      <c r="C3" s="37" t="s">
        <v>404</v>
      </c>
      <c r="D3" s="14">
        <v>1</v>
      </c>
      <c r="E3" s="21">
        <v>17.99</v>
      </c>
      <c r="F3" s="38"/>
      <c r="G3" s="61">
        <f>Multiply(D3, E3)</f>
      </c>
      <c r="H3" s="38"/>
      <c r="I3" s="7" t="s">
        <v>13</v>
      </c>
      <c r="J3" s="39">
        <f>sum(F2:F1011)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2241</v>
      </c>
      <c r="C4" s="37" t="s">
        <v>404</v>
      </c>
      <c r="D4" s="14">
        <v>1</v>
      </c>
      <c r="E4" s="21">
        <v>59.99</v>
      </c>
      <c r="F4" s="38"/>
      <c r="G4" s="61">
        <f>Multiply(D4, E4)</f>
      </c>
      <c r="H4" s="38"/>
      <c r="I4" s="39">
        <f>MAX(H2:H1011)</f>
      </c>
      <c r="J4" s="43">
        <f>SUM(H2:H1011)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2242</v>
      </c>
      <c r="C5" s="37" t="s">
        <v>404</v>
      </c>
      <c r="D5" s="14">
        <v>1</v>
      </c>
      <c r="E5" s="21">
        <v>49.99</v>
      </c>
      <c r="F5" s="38"/>
      <c r="G5" s="61">
        <f>Multiply(D5, E5)</f>
      </c>
      <c r="H5" s="38"/>
      <c r="I5" s="42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2243</v>
      </c>
      <c r="C6" s="37" t="s">
        <v>404</v>
      </c>
      <c r="D6" s="14">
        <v>1</v>
      </c>
      <c r="E6" s="21">
        <v>30.99</v>
      </c>
      <c r="F6" s="38"/>
      <c r="G6" s="61">
        <f>Multiply(D6, E6)</f>
      </c>
      <c r="H6" s="38"/>
      <c r="I6" s="42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2244</v>
      </c>
      <c r="C7" s="37" t="s">
        <v>404</v>
      </c>
      <c r="D7" s="14">
        <v>1</v>
      </c>
      <c r="E7" s="21">
        <v>19.99</v>
      </c>
      <c r="F7" s="38"/>
      <c r="G7" s="61">
        <f>Multiply(D7, E7)</f>
      </c>
      <c r="H7" s="38"/>
      <c r="I7" s="42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2245</v>
      </c>
      <c r="C8" s="37" t="s">
        <v>404</v>
      </c>
      <c r="D8" s="14">
        <v>1</v>
      </c>
      <c r="E8" s="21">
        <v>70.99</v>
      </c>
      <c r="F8" s="38"/>
      <c r="G8" s="61">
        <f>Multiply(D8, E8)</f>
      </c>
      <c r="H8" s="38"/>
      <c r="I8" s="42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2246</v>
      </c>
      <c r="C9" s="37" t="s">
        <v>404</v>
      </c>
      <c r="D9" s="14">
        <v>4</v>
      </c>
      <c r="E9" s="21">
        <v>48.99</v>
      </c>
      <c r="F9" s="38"/>
      <c r="G9" s="61">
        <f>Multiply(D9, E9)</f>
      </c>
      <c r="H9" s="38"/>
      <c r="I9" s="42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2247</v>
      </c>
      <c r="C10" s="37" t="s">
        <v>404</v>
      </c>
      <c r="D10" s="14">
        <v>1</v>
      </c>
      <c r="E10" s="21">
        <v>20.99</v>
      </c>
      <c r="F10" s="21">
        <f>MULTIPLY(D10, E10)</f>
      </c>
      <c r="G10" s="38"/>
      <c r="H10" s="38"/>
      <c r="I10" s="42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52" t="s">
        <v>2248</v>
      </c>
      <c r="C11" s="37" t="s">
        <v>404</v>
      </c>
      <c r="D11" s="14">
        <v>1</v>
      </c>
      <c r="E11" s="21">
        <v>48.99</v>
      </c>
      <c r="F11" s="21">
        <f>MULTIPLY(D11, E11)</f>
      </c>
      <c r="G11" s="67"/>
      <c r="H11" s="38"/>
      <c r="I11" s="42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2249</v>
      </c>
      <c r="C12" s="37" t="s">
        <v>404</v>
      </c>
      <c r="D12" s="14">
        <v>1</v>
      </c>
      <c r="E12" s="21">
        <v>49.99</v>
      </c>
      <c r="F12" s="21">
        <f>MULTIPLY(D12, E12)</f>
      </c>
      <c r="G12" s="38"/>
      <c r="H12" s="38"/>
      <c r="I12" s="42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2250</v>
      </c>
      <c r="C13" s="37" t="s">
        <v>404</v>
      </c>
      <c r="D13" s="14">
        <v>1</v>
      </c>
      <c r="E13" s="21">
        <v>28.99</v>
      </c>
      <c r="F13" s="21">
        <f>MULTIPLY(D13, E13)</f>
      </c>
      <c r="G13" s="38"/>
      <c r="H13" s="38"/>
      <c r="I13" s="42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2251</v>
      </c>
      <c r="C14" s="37" t="s">
        <v>2252</v>
      </c>
      <c r="D14" s="14">
        <v>2</v>
      </c>
      <c r="E14" s="21">
        <v>6.99</v>
      </c>
      <c r="F14" s="21">
        <f>MULTIPLY(D14, E14)</f>
      </c>
      <c r="G14" s="38"/>
      <c r="H14" s="38"/>
      <c r="I14" s="42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2253</v>
      </c>
      <c r="C15" s="37" t="s">
        <v>404</v>
      </c>
      <c r="D15" s="14">
        <v>1</v>
      </c>
      <c r="E15" s="21">
        <v>9.99</v>
      </c>
      <c r="F15" s="21">
        <f>MULTIPLY(D15, E15)</f>
      </c>
      <c r="G15" s="38"/>
      <c r="H15" s="38"/>
      <c r="I15" s="42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2254</v>
      </c>
      <c r="C16" s="37" t="s">
        <v>404</v>
      </c>
      <c r="D16" s="14">
        <v>1</v>
      </c>
      <c r="E16" s="21">
        <v>49.99</v>
      </c>
      <c r="F16" s="21">
        <f>MULTIPLY(D16, E16)</f>
      </c>
      <c r="G16" s="38"/>
      <c r="H16" s="38"/>
      <c r="I16" s="42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2255</v>
      </c>
      <c r="C17" s="37" t="s">
        <v>404</v>
      </c>
      <c r="D17" s="14">
        <v>1</v>
      </c>
      <c r="E17" s="21">
        <v>9.49</v>
      </c>
      <c r="F17" s="21">
        <f>MULTIPLY(D17, E17)</f>
      </c>
      <c r="G17" s="38"/>
      <c r="H17" s="38"/>
      <c r="I17" s="42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2256</v>
      </c>
      <c r="C18" s="37" t="s">
        <v>2257</v>
      </c>
      <c r="D18" s="14">
        <v>1</v>
      </c>
      <c r="E18" s="21">
        <v>11.99</v>
      </c>
      <c r="F18" s="21">
        <f>MULTIPLY(D18, E18)</f>
      </c>
      <c r="G18" s="38"/>
      <c r="H18" s="38"/>
      <c r="I18" s="42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2258</v>
      </c>
      <c r="C19" s="37" t="s">
        <v>404</v>
      </c>
      <c r="D19" s="14">
        <v>1</v>
      </c>
      <c r="E19" s="21">
        <v>9.99</v>
      </c>
      <c r="F19" s="21">
        <f>MULTIPLY(D19, E19)</f>
      </c>
      <c r="G19" s="38"/>
      <c r="H19" s="38"/>
      <c r="I19" s="42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2259</v>
      </c>
      <c r="C20" s="37" t="s">
        <v>404</v>
      </c>
      <c r="D20" s="14">
        <v>1</v>
      </c>
      <c r="E20" s="21">
        <v>16.99</v>
      </c>
      <c r="F20" s="21">
        <f>MULTIPLY(D20, E20)</f>
      </c>
      <c r="G20" s="38"/>
      <c r="H20" s="38"/>
      <c r="I20" s="42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2260</v>
      </c>
      <c r="C21" s="37" t="s">
        <v>2261</v>
      </c>
      <c r="D21" s="14">
        <v>1</v>
      </c>
      <c r="E21" s="21">
        <v>8.49</v>
      </c>
      <c r="F21" s="21">
        <f>MULTIPLY(D21, E21)</f>
      </c>
      <c r="G21" s="38"/>
      <c r="H21" s="38"/>
      <c r="I21" s="42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2262</v>
      </c>
      <c r="C22" s="37" t="s">
        <v>404</v>
      </c>
      <c r="D22" s="14">
        <v>1</v>
      </c>
      <c r="E22" s="21">
        <v>2.49</v>
      </c>
      <c r="F22" s="21">
        <f>MULTIPLY(D22, E22)</f>
      </c>
      <c r="G22" s="38"/>
      <c r="H22" s="38"/>
      <c r="I22" s="42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2263</v>
      </c>
      <c r="C23" s="37" t="s">
        <v>404</v>
      </c>
      <c r="D23" s="14">
        <v>1</v>
      </c>
      <c r="E23" s="21">
        <v>12.99</v>
      </c>
      <c r="F23" s="21">
        <f>MULTIPLY(D23, E23)</f>
      </c>
      <c r="G23" s="38"/>
      <c r="H23" s="38"/>
      <c r="I23" s="42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2264</v>
      </c>
      <c r="C24" s="37" t="s">
        <v>347</v>
      </c>
      <c r="D24" s="14">
        <v>1</v>
      </c>
      <c r="E24" s="21">
        <v>291.58</v>
      </c>
      <c r="F24" s="21">
        <f>MULTIPLY(D24, E24)</f>
      </c>
      <c r="G24" s="38"/>
      <c r="H24" s="39">
        <f>Sum(F2:F24, G2:G24)</f>
      </c>
      <c r="I24" s="42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>
        <v>43814</v>
      </c>
      <c r="B25" s="52" t="s">
        <v>2265</v>
      </c>
      <c r="C25" s="37" t="s">
        <v>370</v>
      </c>
      <c r="D25" s="14">
        <v>1</v>
      </c>
      <c r="E25" s="21">
        <v>39.99</v>
      </c>
      <c r="F25" s="21">
        <f>MULTIPLY(D25, E25)</f>
      </c>
      <c r="G25" s="38"/>
      <c r="H25" s="38"/>
      <c r="I25" s="42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2255</v>
      </c>
      <c r="C26" s="37" t="s">
        <v>2266</v>
      </c>
      <c r="D26" s="14">
        <v>1</v>
      </c>
      <c r="E26" s="21">
        <v>9.49</v>
      </c>
      <c r="F26" s="21">
        <f>MULTIPLY(D26, E26)</f>
      </c>
      <c r="G26" s="38"/>
      <c r="H26" s="38"/>
      <c r="I26" s="42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2267</v>
      </c>
      <c r="C27" s="37" t="s">
        <v>1978</v>
      </c>
      <c r="D27" s="14">
        <v>1</v>
      </c>
      <c r="E27" s="21">
        <v>16.99</v>
      </c>
      <c r="F27" s="21">
        <f>MULTIPLY(D27, E27)</f>
      </c>
      <c r="G27" s="38"/>
      <c r="H27" s="38"/>
      <c r="I27" s="42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2268</v>
      </c>
      <c r="C28" s="37" t="s">
        <v>1978</v>
      </c>
      <c r="D28" s="14">
        <v>1</v>
      </c>
      <c r="E28" s="21">
        <v>40.99</v>
      </c>
      <c r="F28" s="21">
        <f>MULTIPLY(D28, E28)</f>
      </c>
      <c r="G28" s="38"/>
      <c r="H28" s="38"/>
      <c r="I28" s="42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2269</v>
      </c>
      <c r="C29" s="37" t="s">
        <v>1978</v>
      </c>
      <c r="D29" s="14">
        <v>1</v>
      </c>
      <c r="E29" s="21">
        <v>9.99</v>
      </c>
      <c r="F29" s="21">
        <f>MULTIPLY(D29, E29)</f>
      </c>
      <c r="G29" s="38"/>
      <c r="H29" s="38"/>
      <c r="I29" s="42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2270</v>
      </c>
      <c r="C30" s="37" t="s">
        <v>404</v>
      </c>
      <c r="D30" s="14">
        <v>1</v>
      </c>
      <c r="E30" s="21">
        <v>15.99</v>
      </c>
      <c r="F30" s="21">
        <f>MULTIPLY(D30, E30)</f>
      </c>
      <c r="G30" s="38"/>
      <c r="H30" s="38"/>
      <c r="I30" s="42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2271</v>
      </c>
      <c r="C31" s="37" t="s">
        <v>404</v>
      </c>
      <c r="D31" s="14">
        <v>1</v>
      </c>
      <c r="E31" s="21">
        <v>14</v>
      </c>
      <c r="F31" s="21">
        <f>MULTIPLY(D31, E31)</f>
      </c>
      <c r="G31" s="38"/>
      <c r="H31" s="38"/>
      <c r="I31" s="42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2272</v>
      </c>
      <c r="C32" s="37" t="s">
        <v>1978</v>
      </c>
      <c r="D32" s="14">
        <v>1</v>
      </c>
      <c r="E32" s="21">
        <v>5.49</v>
      </c>
      <c r="F32" s="21">
        <f>MULTIPLY(D32, E32)</f>
      </c>
      <c r="G32" s="38"/>
      <c r="H32" s="38"/>
      <c r="I32" s="42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2273</v>
      </c>
      <c r="C33" s="37" t="s">
        <v>429</v>
      </c>
      <c r="D33" s="14">
        <v>1</v>
      </c>
      <c r="E33" s="21">
        <v>49.99</v>
      </c>
      <c r="F33" s="21">
        <f>MULTIPLY(D33, E33)</f>
      </c>
      <c r="G33" s="38"/>
      <c r="H33" s="38"/>
      <c r="I33" s="42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2274</v>
      </c>
      <c r="C34" s="37" t="s">
        <v>404</v>
      </c>
      <c r="D34" s="14">
        <v>1</v>
      </c>
      <c r="E34" s="21">
        <v>24.99</v>
      </c>
      <c r="F34" s="21">
        <f>MULTIPLY(D34, E34)</f>
      </c>
      <c r="G34" s="38"/>
      <c r="H34" s="38"/>
      <c r="I34" s="42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2275</v>
      </c>
      <c r="C35" s="37" t="s">
        <v>2276</v>
      </c>
      <c r="D35" s="14">
        <v>2</v>
      </c>
      <c r="E35" s="21">
        <v>2.56</v>
      </c>
      <c r="F35" s="21">
        <f>MULTIPLY(D35, E35)</f>
      </c>
      <c r="G35" s="38"/>
      <c r="H35" s="38"/>
      <c r="I35" s="42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2277</v>
      </c>
      <c r="C36" s="37" t="s">
        <v>404</v>
      </c>
      <c r="D36" s="14">
        <v>1</v>
      </c>
      <c r="E36" s="21">
        <v>6.29</v>
      </c>
      <c r="F36" s="21">
        <f>MULTIPLY(D36, E36)</f>
      </c>
      <c r="G36" s="38"/>
      <c r="H36" s="38"/>
      <c r="I36" s="42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2278</v>
      </c>
      <c r="C37" s="37" t="s">
        <v>2279</v>
      </c>
      <c r="D37" s="14">
        <v>1</v>
      </c>
      <c r="E37" s="21">
        <v>22.99</v>
      </c>
      <c r="F37" s="21">
        <f>MULTIPLY(D37, E37)</f>
      </c>
      <c r="G37" s="38"/>
      <c r="H37" s="21">
        <f>SUM(F25:F37)</f>
      </c>
      <c r="I37" s="42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>
        <v>43839</v>
      </c>
      <c r="B38" s="52" t="s">
        <v>2280</v>
      </c>
      <c r="C38" s="37" t="s">
        <v>1403</v>
      </c>
      <c r="D38" s="14">
        <v>1</v>
      </c>
      <c r="E38" s="21">
        <v>35.99</v>
      </c>
      <c r="F38" s="21">
        <f>MULTIPLY(D38, E38)</f>
      </c>
      <c r="G38" s="38"/>
      <c r="H38" s="38"/>
      <c r="I38" s="42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2281</v>
      </c>
      <c r="C39" s="37" t="s">
        <v>2282</v>
      </c>
      <c r="D39" s="14">
        <v>1</v>
      </c>
      <c r="E39" s="21">
        <v>19.99</v>
      </c>
      <c r="F39" s="21">
        <f>MULTIPLY(D39, E39)</f>
      </c>
      <c r="G39" s="38"/>
      <c r="H39" s="38"/>
      <c r="I39" s="42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2283</v>
      </c>
      <c r="C40" s="37" t="s">
        <v>370</v>
      </c>
      <c r="D40" s="14">
        <v>4</v>
      </c>
      <c r="E40" s="21">
        <v>6.99</v>
      </c>
      <c r="F40" s="21">
        <f>MULTIPLY(D40, E40)</f>
      </c>
      <c r="G40" s="38"/>
      <c r="H40" s="38"/>
      <c r="I40" s="42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2284</v>
      </c>
      <c r="C41" s="37" t="s">
        <v>404</v>
      </c>
      <c r="D41" s="14">
        <v>1</v>
      </c>
      <c r="E41" s="21">
        <v>12.99</v>
      </c>
      <c r="F41" s="21">
        <f>MULTIPLY(D41, E41)</f>
      </c>
      <c r="G41" s="38"/>
      <c r="H41" s="38"/>
      <c r="I41" s="42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2285</v>
      </c>
      <c r="C42" s="37" t="s">
        <v>2286</v>
      </c>
      <c r="D42" s="14">
        <v>24</v>
      </c>
      <c r="E42" s="21">
        <v>1.59</v>
      </c>
      <c r="F42" s="21">
        <f>MULTIPLY(D42, E42)</f>
      </c>
      <c r="G42" s="38"/>
      <c r="H42" s="38"/>
      <c r="I42" s="42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2287</v>
      </c>
      <c r="C43" s="37" t="s">
        <v>2288</v>
      </c>
      <c r="D43" s="14">
        <v>1</v>
      </c>
      <c r="E43" s="21">
        <v>20.99</v>
      </c>
      <c r="F43" s="21">
        <f>MULTIPLY(D43, E43)</f>
      </c>
      <c r="G43" s="38"/>
      <c r="H43" s="38"/>
      <c r="I43" s="42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2289</v>
      </c>
      <c r="C44" s="37" t="s">
        <v>2290</v>
      </c>
      <c r="D44" s="14">
        <v>1</v>
      </c>
      <c r="E44" s="21">
        <v>16.99</v>
      </c>
      <c r="F44" s="21">
        <f>MULTIPLY(D44, E44)</f>
      </c>
      <c r="G44" s="38"/>
      <c r="H44" s="38"/>
      <c r="I44" s="42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2291</v>
      </c>
      <c r="C45" s="37" t="s">
        <v>404</v>
      </c>
      <c r="D45" s="14">
        <v>1</v>
      </c>
      <c r="E45" s="21">
        <v>79.99</v>
      </c>
      <c r="F45" s="21">
        <f>MULTIPLY(D45, E45)</f>
      </c>
      <c r="G45" s="38"/>
      <c r="H45" s="38"/>
      <c r="I45" s="42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2292</v>
      </c>
      <c r="C46" s="37" t="s">
        <v>404</v>
      </c>
      <c r="D46" s="14">
        <v>1</v>
      </c>
      <c r="E46" s="21">
        <v>29.99</v>
      </c>
      <c r="F46" s="21">
        <f>MULTIPLY(D46, E46)</f>
      </c>
      <c r="G46" s="38"/>
      <c r="H46" s="21">
        <f>SUM(F38:F46)</f>
      </c>
      <c r="I46" s="42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>
        <v>43856</v>
      </c>
      <c r="B47" s="52" t="s">
        <v>2293</v>
      </c>
      <c r="C47" s="37" t="s">
        <v>2294</v>
      </c>
      <c r="D47" s="14">
        <v>1</v>
      </c>
      <c r="E47" s="21">
        <v>52.99</v>
      </c>
      <c r="F47" s="38"/>
      <c r="G47" s="61">
        <f>Multiply(D47, E47)</f>
      </c>
      <c r="H47" s="38"/>
      <c r="I47" s="42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2295</v>
      </c>
      <c r="C48" s="37" t="s">
        <v>2294</v>
      </c>
      <c r="D48" s="14">
        <v>1</v>
      </c>
      <c r="E48" s="21">
        <v>72.99</v>
      </c>
      <c r="F48" s="38"/>
      <c r="G48" s="61">
        <f>Multiply(D48, E48)</f>
      </c>
      <c r="H48" s="38"/>
      <c r="I48" s="42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2296</v>
      </c>
      <c r="C49" s="37" t="s">
        <v>2297</v>
      </c>
      <c r="D49" s="14">
        <v>1</v>
      </c>
      <c r="E49" s="21">
        <v>64.99</v>
      </c>
      <c r="F49" s="21">
        <f>MULTIPLY(D49, E49)</f>
      </c>
      <c r="G49" s="38"/>
      <c r="H49" s="38"/>
      <c r="I49" s="42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2298</v>
      </c>
      <c r="C50" s="37" t="s">
        <v>2297</v>
      </c>
      <c r="D50" s="14">
        <v>1</v>
      </c>
      <c r="E50" s="21">
        <v>49.99</v>
      </c>
      <c r="F50" s="21">
        <f>MULTIPLY(D50, E50)</f>
      </c>
      <c r="G50" s="38"/>
      <c r="H50" s="38"/>
      <c r="I50" s="42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2299</v>
      </c>
      <c r="C51" s="37" t="s">
        <v>2297</v>
      </c>
      <c r="D51" s="14">
        <v>1</v>
      </c>
      <c r="E51" s="21">
        <v>59.99</v>
      </c>
      <c r="F51" s="21">
        <f>MULTIPLY(D51, E51)</f>
      </c>
      <c r="G51" s="38"/>
      <c r="H51" s="39">
        <f>sum(F47:F51, G47:G51)</f>
      </c>
      <c r="I51" s="42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>
        <v>43858</v>
      </c>
      <c r="B52" s="94" t="s">
        <v>2300</v>
      </c>
      <c r="C52" s="37" t="s">
        <v>1792</v>
      </c>
      <c r="D52" s="14">
        <v>25</v>
      </c>
      <c r="E52" s="21">
        <v>16.99</v>
      </c>
      <c r="F52" s="21">
        <f>MULTIPLY(D52, E52)</f>
      </c>
      <c r="G52" s="38"/>
      <c r="H52" s="21">
        <f>(F52)</f>
      </c>
      <c r="I52" s="42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>
      <c r="A53" s="41">
        <v>43863</v>
      </c>
      <c r="B53" s="52" t="s">
        <v>2301</v>
      </c>
      <c r="C53" s="10" t="s">
        <v>370</v>
      </c>
      <c r="D53" s="14">
        <v>1</v>
      </c>
      <c r="E53" s="21"/>
      <c r="F53" s="21">
        <f>MULTIPLY(D53, E53)</f>
      </c>
      <c r="G53" s="66"/>
      <c r="H53" s="38"/>
      <c r="I53" s="42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2302</v>
      </c>
      <c r="C54" s="37" t="s">
        <v>2303</v>
      </c>
      <c r="D54" s="14">
        <v>1</v>
      </c>
      <c r="E54" s="21">
        <v>13.29</v>
      </c>
      <c r="F54" s="38"/>
      <c r="G54" s="61">
        <f>Multiply(D54, E54)</f>
      </c>
      <c r="H54" s="38"/>
      <c r="I54" s="42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2304</v>
      </c>
      <c r="C55" s="37" t="s">
        <v>2303</v>
      </c>
      <c r="D55" s="14">
        <v>1</v>
      </c>
      <c r="E55" s="21">
        <v>13.99</v>
      </c>
      <c r="F55" s="38"/>
      <c r="G55" s="61">
        <f>Multiply(D55, E55)</f>
      </c>
      <c r="H55" s="38"/>
      <c r="I55" s="42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2305</v>
      </c>
      <c r="C56" s="37" t="s">
        <v>2303</v>
      </c>
      <c r="D56" s="14">
        <v>1</v>
      </c>
      <c r="E56" s="21">
        <v>42.99</v>
      </c>
      <c r="F56" s="38"/>
      <c r="G56" s="61">
        <f>Multiply(D56, E56)</f>
      </c>
      <c r="H56" s="38"/>
      <c r="I56" s="42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2306</v>
      </c>
      <c r="C57" s="37" t="s">
        <v>2303</v>
      </c>
      <c r="D57" s="14">
        <v>1</v>
      </c>
      <c r="E57" s="21">
        <v>23.99</v>
      </c>
      <c r="F57" s="38"/>
      <c r="G57" s="61">
        <f>Multiply(D57, E57)</f>
      </c>
      <c r="H57" s="38"/>
      <c r="I57" s="42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2307</v>
      </c>
      <c r="C58" s="37" t="s">
        <v>2303</v>
      </c>
      <c r="D58" s="14">
        <v>1</v>
      </c>
      <c r="E58" s="21">
        <v>41.99</v>
      </c>
      <c r="F58" s="38"/>
      <c r="G58" s="61">
        <f>Multiply(D58, E58)</f>
      </c>
      <c r="H58" s="38"/>
      <c r="I58" s="42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2308</v>
      </c>
      <c r="C59" s="37" t="s">
        <v>2303</v>
      </c>
      <c r="D59" s="14">
        <v>1</v>
      </c>
      <c r="E59" s="21">
        <v>10.24</v>
      </c>
      <c r="F59" s="38"/>
      <c r="G59" s="61">
        <f>Multiply(D59, E59)</f>
      </c>
      <c r="H59" s="38"/>
      <c r="I59" s="42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2309</v>
      </c>
      <c r="C60" s="37" t="s">
        <v>2303</v>
      </c>
      <c r="D60" s="14">
        <v>1</v>
      </c>
      <c r="E60" s="21">
        <v>11.99</v>
      </c>
      <c r="F60" s="38"/>
      <c r="G60" s="61">
        <f>Multiply(D60, E60)</f>
      </c>
      <c r="H60" s="38"/>
      <c r="I60" s="42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2310</v>
      </c>
      <c r="C61" s="37" t="s">
        <v>2303</v>
      </c>
      <c r="D61" s="14">
        <v>1</v>
      </c>
      <c r="E61" s="21">
        <v>35.99</v>
      </c>
      <c r="F61" s="38"/>
      <c r="G61" s="61">
        <f>Multiply(D61, E61)</f>
      </c>
      <c r="H61" s="38"/>
      <c r="I61" s="42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2311</v>
      </c>
      <c r="C62" s="37" t="s">
        <v>2303</v>
      </c>
      <c r="D62" s="14">
        <v>1</v>
      </c>
      <c r="E62" s="21">
        <v>13.49</v>
      </c>
      <c r="F62" s="38"/>
      <c r="G62" s="61">
        <f>Multiply(D62, E62)</f>
      </c>
      <c r="H62" s="38"/>
      <c r="I62" s="42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2312</v>
      </c>
      <c r="C63" s="37" t="s">
        <v>2303</v>
      </c>
      <c r="D63" s="14">
        <v>1</v>
      </c>
      <c r="E63" s="21">
        <v>19.99</v>
      </c>
      <c r="F63" s="38"/>
      <c r="G63" s="61">
        <f>Multiply(D63, E63)</f>
      </c>
      <c r="H63" s="38"/>
      <c r="I63" s="42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94" t="s">
        <v>2300</v>
      </c>
      <c r="C64" s="37" t="s">
        <v>1792</v>
      </c>
      <c r="D64" s="14">
        <v>2</v>
      </c>
      <c r="E64" s="21">
        <v>16.99</v>
      </c>
      <c r="F64" s="21">
        <f>MULTIPLY(D64, E64)</f>
      </c>
      <c r="G64" s="38"/>
      <c r="H64" s="38"/>
      <c r="I64" s="42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94" t="s">
        <v>2313</v>
      </c>
      <c r="C65" s="37" t="s">
        <v>1792</v>
      </c>
      <c r="D65" s="14">
        <v>3</v>
      </c>
      <c r="E65" s="38"/>
      <c r="F65" s="14">
        <f>MULTIPLY(D65, E65)</f>
      </c>
      <c r="G65" s="38"/>
      <c r="H65" s="38"/>
      <c r="I65" s="42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94" t="s">
        <v>2314</v>
      </c>
      <c r="C66" s="37" t="s">
        <v>1792</v>
      </c>
      <c r="D66" s="14">
        <v>7</v>
      </c>
      <c r="E66" s="38"/>
      <c r="F66" s="14">
        <f>MULTIPLY(D66, E66)</f>
      </c>
      <c r="G66" s="38"/>
      <c r="H66" s="38"/>
      <c r="I66" s="42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94" t="s">
        <v>2315</v>
      </c>
      <c r="C67" s="37" t="s">
        <v>1792</v>
      </c>
      <c r="D67" s="14">
        <v>3</v>
      </c>
      <c r="E67" s="38"/>
      <c r="F67" s="14">
        <f>MULTIPLY(D67, E67)</f>
      </c>
      <c r="G67" s="38"/>
      <c r="H67" s="38"/>
      <c r="I67" s="42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2316</v>
      </c>
      <c r="C68" s="37" t="s">
        <v>1792</v>
      </c>
      <c r="D68" s="14">
        <v>6</v>
      </c>
      <c r="E68" s="21">
        <v>4.99</v>
      </c>
      <c r="F68" s="21">
        <f>MULTIPLY(D68, E68)</f>
      </c>
      <c r="G68" s="38"/>
      <c r="H68" s="38"/>
      <c r="I68" s="42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2317</v>
      </c>
      <c r="C69" s="37" t="s">
        <v>404</v>
      </c>
      <c r="D69" s="14">
        <v>1</v>
      </c>
      <c r="E69" s="21">
        <v>17.99</v>
      </c>
      <c r="F69" s="21">
        <f>MULTIPLY(D69, E69)</f>
      </c>
      <c r="G69" s="38"/>
      <c r="H69" s="38"/>
      <c r="I69" s="42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2318</v>
      </c>
      <c r="C70" s="37" t="s">
        <v>404</v>
      </c>
      <c r="D70" s="14">
        <v>1</v>
      </c>
      <c r="E70" s="21">
        <v>8.79</v>
      </c>
      <c r="F70" s="21">
        <f>MULTIPLY(D70, E70)</f>
      </c>
      <c r="G70" s="38"/>
      <c r="H70" s="38"/>
      <c r="I70" s="42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2319</v>
      </c>
      <c r="C71" s="37" t="s">
        <v>404</v>
      </c>
      <c r="D71" s="14">
        <v>1</v>
      </c>
      <c r="E71" s="21">
        <v>0.69</v>
      </c>
      <c r="F71" s="21">
        <f>MULTIPLY(D71, E71)</f>
      </c>
      <c r="G71" s="38"/>
      <c r="H71" s="38"/>
      <c r="I71" s="42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2320</v>
      </c>
      <c r="C72" s="37" t="s">
        <v>404</v>
      </c>
      <c r="D72" s="14">
        <v>1</v>
      </c>
      <c r="E72" s="21">
        <v>5.89</v>
      </c>
      <c r="F72" s="21">
        <f>MULTIPLY(D72, E72)</f>
      </c>
      <c r="G72" s="38"/>
      <c r="H72" s="21">
        <f>sum(F53:G72)</f>
      </c>
      <c r="I72" s="42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>
        <v>43865</v>
      </c>
      <c r="B73" s="52" t="s">
        <v>2321</v>
      </c>
      <c r="C73" s="37" t="s">
        <v>1792</v>
      </c>
      <c r="D73" s="14">
        <v>9</v>
      </c>
      <c r="E73" s="21">
        <v>5.89</v>
      </c>
      <c r="F73" s="21">
        <f>MULTIPLY(D73, E73)</f>
      </c>
      <c r="G73" s="38"/>
      <c r="H73" s="38"/>
      <c r="I73" s="42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2322</v>
      </c>
      <c r="C74" s="37" t="s">
        <v>1792</v>
      </c>
      <c r="D74" s="14">
        <v>21</v>
      </c>
      <c r="E74" s="21">
        <v>5.89</v>
      </c>
      <c r="F74" s="21">
        <f>MULTIPLY(D74, E74)</f>
      </c>
      <c r="G74" s="38"/>
      <c r="H74" s="38"/>
      <c r="I74" s="42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2323</v>
      </c>
      <c r="C75" s="37" t="s">
        <v>1792</v>
      </c>
      <c r="D75" s="14">
        <v>18</v>
      </c>
      <c r="E75" s="21">
        <v>5.89</v>
      </c>
      <c r="F75" s="21">
        <f>MULTIPLY(D75, E75)</f>
      </c>
      <c r="G75" s="38"/>
      <c r="H75" s="38"/>
      <c r="I75" s="42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2324</v>
      </c>
      <c r="C76" s="37" t="s">
        <v>1792</v>
      </c>
      <c r="D76" s="14">
        <v>5</v>
      </c>
      <c r="E76" s="21">
        <v>5.89</v>
      </c>
      <c r="F76" s="21">
        <f>MULTIPLY(D76, E76)</f>
      </c>
      <c r="G76" s="38"/>
      <c r="H76" s="38"/>
      <c r="I76" s="42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2325</v>
      </c>
      <c r="C77" s="37" t="s">
        <v>1792</v>
      </c>
      <c r="D77" s="14">
        <v>9</v>
      </c>
      <c r="E77" s="21">
        <v>5.89</v>
      </c>
      <c r="F77" s="21">
        <f>MULTIPLY(D77, E77)</f>
      </c>
      <c r="G77" s="38"/>
      <c r="H77" s="38"/>
      <c r="I77" s="42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2326</v>
      </c>
      <c r="C78" s="37" t="s">
        <v>1792</v>
      </c>
      <c r="D78" s="14">
        <v>15</v>
      </c>
      <c r="E78" s="21">
        <v>5.89</v>
      </c>
      <c r="F78" s="21">
        <f>MULTIPLY(D78, E78)</f>
      </c>
      <c r="G78" s="38"/>
      <c r="H78" s="38"/>
      <c r="I78" s="42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2327</v>
      </c>
      <c r="C79" s="37" t="s">
        <v>1792</v>
      </c>
      <c r="D79" s="14">
        <v>1</v>
      </c>
      <c r="E79" s="21">
        <v>4.99</v>
      </c>
      <c r="F79" s="21">
        <f>MULTIPLY(D79, E79)</f>
      </c>
      <c r="G79" s="38"/>
      <c r="H79" s="38"/>
      <c r="I79" s="42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2328</v>
      </c>
      <c r="C80" s="37" t="s">
        <v>1792</v>
      </c>
      <c r="D80" s="14">
        <v>1</v>
      </c>
      <c r="E80" s="21">
        <v>4.99</v>
      </c>
      <c r="F80" s="21">
        <f>MULTIPLY(D80, E80)</f>
      </c>
      <c r="G80" s="38"/>
      <c r="H80" s="38"/>
      <c r="I80" s="42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2329</v>
      </c>
      <c r="C81" s="37" t="s">
        <v>1792</v>
      </c>
      <c r="D81" s="14">
        <v>3</v>
      </c>
      <c r="E81" s="21">
        <v>8.99</v>
      </c>
      <c r="F81" s="21">
        <f>MULTIPLY(D81, E81)</f>
      </c>
      <c r="G81" s="38"/>
      <c r="H81" s="38"/>
      <c r="I81" s="42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2330</v>
      </c>
      <c r="C82" s="37" t="s">
        <v>1792</v>
      </c>
      <c r="D82" s="14">
        <v>1</v>
      </c>
      <c r="E82" s="21">
        <v>8.99</v>
      </c>
      <c r="F82" s="21">
        <f>MULTIPLY(D82, E82)</f>
      </c>
      <c r="G82" s="38"/>
      <c r="H82" s="38"/>
      <c r="I82" s="42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2331</v>
      </c>
      <c r="C83" s="37" t="s">
        <v>1792</v>
      </c>
      <c r="D83" s="14">
        <v>1</v>
      </c>
      <c r="E83" s="21">
        <v>8.99</v>
      </c>
      <c r="F83" s="21">
        <f>MULTIPLY(D83, E83)</f>
      </c>
      <c r="G83" s="38"/>
      <c r="H83" s="38"/>
      <c r="I83" s="42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2332</v>
      </c>
      <c r="C84" s="37" t="s">
        <v>1792</v>
      </c>
      <c r="D84" s="14">
        <v>4</v>
      </c>
      <c r="E84" s="21">
        <v>10.99</v>
      </c>
      <c r="F84" s="21">
        <f>MULTIPLY(D84, E84)</f>
      </c>
      <c r="G84" s="38"/>
      <c r="H84" s="38"/>
      <c r="I84" s="42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2333</v>
      </c>
      <c r="C85" s="37" t="s">
        <v>1792</v>
      </c>
      <c r="D85" s="14">
        <v>3</v>
      </c>
      <c r="E85" s="21">
        <v>8.99</v>
      </c>
      <c r="F85" s="21">
        <f>MULTIPLY(D85, E85)</f>
      </c>
      <c r="G85" s="38"/>
      <c r="H85" s="38"/>
      <c r="I85" s="42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2334</v>
      </c>
      <c r="C86" s="37" t="s">
        <v>1792</v>
      </c>
      <c r="D86" s="14">
        <v>4</v>
      </c>
      <c r="E86" s="21">
        <v>8.99</v>
      </c>
      <c r="F86" s="21">
        <f>MULTIPLY(D86, E86)</f>
      </c>
      <c r="G86" s="38"/>
      <c r="H86" s="38"/>
      <c r="I86" s="42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2335</v>
      </c>
      <c r="C87" s="37" t="s">
        <v>1792</v>
      </c>
      <c r="D87" s="14">
        <v>4</v>
      </c>
      <c r="E87" s="21">
        <v>8.99</v>
      </c>
      <c r="F87" s="21">
        <f>MULTIPLY(D87, E87)</f>
      </c>
      <c r="G87" s="38"/>
      <c r="H87" s="38"/>
      <c r="I87" s="42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2336</v>
      </c>
      <c r="C88" s="37" t="s">
        <v>1792</v>
      </c>
      <c r="D88" s="14">
        <v>21</v>
      </c>
      <c r="E88" s="21">
        <v>8.99</v>
      </c>
      <c r="F88" s="21">
        <f>MULTIPLY(D88, E88)</f>
      </c>
      <c r="G88" s="38"/>
      <c r="H88" s="38"/>
      <c r="I88" s="42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2337</v>
      </c>
      <c r="C89" s="37" t="s">
        <v>1792</v>
      </c>
      <c r="D89" s="14">
        <v>14</v>
      </c>
      <c r="E89" s="21">
        <v>8.99</v>
      </c>
      <c r="F89" s="21">
        <f>MULTIPLY(D89, E89)</f>
      </c>
      <c r="G89" s="38"/>
      <c r="H89" s="38"/>
      <c r="I89" s="42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2338</v>
      </c>
      <c r="C90" s="37" t="s">
        <v>1792</v>
      </c>
      <c r="D90" s="14">
        <v>13</v>
      </c>
      <c r="E90" s="21">
        <v>8.99</v>
      </c>
      <c r="F90" s="21">
        <f>MULTIPLY(D90, E90)</f>
      </c>
      <c r="G90" s="38"/>
      <c r="H90" s="38"/>
      <c r="I90" s="42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2339</v>
      </c>
      <c r="C91" s="37" t="s">
        <v>2261</v>
      </c>
      <c r="D91" s="14">
        <v>3</v>
      </c>
      <c r="E91" s="21">
        <v>5.99</v>
      </c>
      <c r="F91" s="21">
        <f>MULTIPLY(D91, E91)</f>
      </c>
      <c r="G91" s="38"/>
      <c r="H91" s="38"/>
      <c r="I91" s="42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2340</v>
      </c>
      <c r="C92" s="37" t="s">
        <v>1792</v>
      </c>
      <c r="D92" s="14">
        <v>2</v>
      </c>
      <c r="E92" s="21">
        <v>8.99</v>
      </c>
      <c r="F92" s="21">
        <f>MULTIPLY(D92, E92)</f>
      </c>
      <c r="G92" s="38"/>
      <c r="H92" s="38"/>
      <c r="I92" s="42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2341</v>
      </c>
      <c r="C93" s="37" t="s">
        <v>1792</v>
      </c>
      <c r="D93" s="14">
        <v>1</v>
      </c>
      <c r="E93" s="21">
        <v>8.99</v>
      </c>
      <c r="F93" s="21">
        <f>MULTIPLY(D93, E93)</f>
      </c>
      <c r="G93" s="38"/>
      <c r="H93" s="38"/>
      <c r="I93" s="42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2342</v>
      </c>
      <c r="C94" s="37" t="s">
        <v>404</v>
      </c>
      <c r="D94" s="14">
        <v>1</v>
      </c>
      <c r="E94" s="21">
        <v>3.99</v>
      </c>
      <c r="F94" s="21">
        <f>MULTIPLY(D94, E94)</f>
      </c>
      <c r="G94" s="38"/>
      <c r="H94" s="38"/>
      <c r="I94" s="42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2343</v>
      </c>
      <c r="C95" s="37" t="s">
        <v>404</v>
      </c>
      <c r="D95" s="14">
        <v>1</v>
      </c>
      <c r="E95" s="21">
        <v>3.99</v>
      </c>
      <c r="F95" s="21">
        <f>MULTIPLY(D95, E95)</f>
      </c>
      <c r="G95" s="38"/>
      <c r="H95" s="38"/>
      <c r="I95" s="42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2344</v>
      </c>
      <c r="C96" s="37" t="s">
        <v>404</v>
      </c>
      <c r="D96" s="14">
        <v>1</v>
      </c>
      <c r="E96" s="21">
        <v>3.99</v>
      </c>
      <c r="F96" s="21">
        <f>MULTIPLY(D96, E96)</f>
      </c>
      <c r="G96" s="38"/>
      <c r="H96" s="38"/>
      <c r="I96" s="42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2345</v>
      </c>
      <c r="C97" s="37" t="s">
        <v>404</v>
      </c>
      <c r="D97" s="14">
        <v>1</v>
      </c>
      <c r="E97" s="21">
        <v>5.99</v>
      </c>
      <c r="F97" s="21">
        <f>MULTIPLY(D97, E97)</f>
      </c>
      <c r="G97" s="38"/>
      <c r="H97" s="38"/>
      <c r="I97" s="42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2346</v>
      </c>
      <c r="C98" s="37" t="s">
        <v>404</v>
      </c>
      <c r="D98" s="14">
        <v>1</v>
      </c>
      <c r="E98" s="21">
        <v>19.99</v>
      </c>
      <c r="F98" s="21">
        <f>MULTIPLY(D98, E98)</f>
      </c>
      <c r="G98" s="38"/>
      <c r="H98" s="38"/>
      <c r="I98" s="42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2347</v>
      </c>
      <c r="C99" s="37" t="s">
        <v>404</v>
      </c>
      <c r="D99" s="14">
        <v>1</v>
      </c>
      <c r="E99" s="38"/>
      <c r="F99" s="14">
        <f>MULTIPLY(D99, E99)</f>
      </c>
      <c r="G99" s="38"/>
      <c r="H99" s="38"/>
      <c r="I99" s="42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2348</v>
      </c>
      <c r="C100" s="37" t="s">
        <v>404</v>
      </c>
      <c r="D100" s="14">
        <v>2</v>
      </c>
      <c r="E100" s="21">
        <v>23.99</v>
      </c>
      <c r="F100" s="21">
        <f>MULTIPLY(D100, E100)</f>
      </c>
      <c r="G100" s="38"/>
      <c r="H100" s="38"/>
      <c r="I100" s="42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2349</v>
      </c>
      <c r="C101" s="37" t="s">
        <v>404</v>
      </c>
      <c r="D101" s="14">
        <v>1</v>
      </c>
      <c r="E101" s="21">
        <v>9.99</v>
      </c>
      <c r="F101" s="21">
        <f>MULTIPLY(D101, E101)</f>
      </c>
      <c r="G101" s="38"/>
      <c r="H101" s="38"/>
      <c r="I101" s="42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2350</v>
      </c>
      <c r="C102" s="37" t="s">
        <v>1792</v>
      </c>
      <c r="D102" s="14">
        <v>1</v>
      </c>
      <c r="E102" s="21">
        <v>9.99</v>
      </c>
      <c r="F102" s="21">
        <f>MULTIPLY(D102, E102)</f>
      </c>
      <c r="G102" s="38"/>
      <c r="H102" s="38"/>
      <c r="I102" s="42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2351</v>
      </c>
      <c r="C103" s="37" t="s">
        <v>404</v>
      </c>
      <c r="D103" s="14">
        <v>2</v>
      </c>
      <c r="E103" s="21">
        <v>7.99</v>
      </c>
      <c r="F103" s="21">
        <f>MULTIPLY(D103, E103)</f>
      </c>
      <c r="G103" s="38"/>
      <c r="H103" s="38"/>
      <c r="I103" s="42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2352</v>
      </c>
      <c r="C104" s="37" t="s">
        <v>1792</v>
      </c>
      <c r="D104" s="14">
        <v>1</v>
      </c>
      <c r="E104" s="21">
        <v>12.99</v>
      </c>
      <c r="F104" s="21">
        <f>MULTIPLY(D104, E104)</f>
      </c>
      <c r="G104" s="38"/>
      <c r="H104" s="21">
        <f>sum(F73:F104)</f>
      </c>
      <c r="I104" s="42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2353</v>
      </c>
      <c r="C105" s="37" t="s">
        <v>2303</v>
      </c>
      <c r="D105" s="14">
        <v>1</v>
      </c>
      <c r="E105" s="21">
        <v>33.99</v>
      </c>
      <c r="F105" s="21">
        <f>MULTIPLY(D105, E105)</f>
      </c>
      <c r="G105" s="38"/>
      <c r="H105" s="21">
        <f>F105</f>
      </c>
      <c r="I105" s="42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>
        <v>43874</v>
      </c>
      <c r="B106" s="52" t="s">
        <v>2354</v>
      </c>
      <c r="C106" s="37" t="s">
        <v>370</v>
      </c>
      <c r="D106" s="14">
        <v>2</v>
      </c>
      <c r="E106" s="21">
        <v>37.99</v>
      </c>
      <c r="F106" s="21">
        <f>MULTIPLY(D106, E106)</f>
      </c>
      <c r="G106" s="38"/>
      <c r="H106" s="38"/>
      <c r="I106" s="42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2355</v>
      </c>
      <c r="C107" s="37" t="s">
        <v>370</v>
      </c>
      <c r="D107" s="14">
        <v>1</v>
      </c>
      <c r="E107" s="21">
        <v>34.99</v>
      </c>
      <c r="F107" s="21">
        <f>MULTIPLY(D107, E107)</f>
      </c>
      <c r="G107" s="38"/>
      <c r="H107" s="38"/>
      <c r="I107" s="42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2356</v>
      </c>
      <c r="C108" s="37" t="s">
        <v>2357</v>
      </c>
      <c r="D108" s="14">
        <v>1</v>
      </c>
      <c r="E108" s="21">
        <v>34.99</v>
      </c>
      <c r="F108" s="21">
        <f>MULTIPLY(D108, E108)</f>
      </c>
      <c r="G108" s="38"/>
      <c r="H108" s="38"/>
      <c r="I108" s="42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2358</v>
      </c>
      <c r="C109" s="37" t="s">
        <v>2359</v>
      </c>
      <c r="D109" s="14">
        <v>1</v>
      </c>
      <c r="E109" s="21">
        <v>5.99</v>
      </c>
      <c r="F109" s="21">
        <f>MULTIPLY(D109, E109)</f>
      </c>
      <c r="G109" s="38"/>
      <c r="H109" s="38"/>
      <c r="I109" s="42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2360</v>
      </c>
      <c r="C110" s="37" t="s">
        <v>404</v>
      </c>
      <c r="D110" s="14">
        <v>12</v>
      </c>
      <c r="E110" s="21">
        <v>1.23</v>
      </c>
      <c r="F110" s="21">
        <f>MULTIPLY(D110, E110)</f>
      </c>
      <c r="G110" s="38"/>
      <c r="H110" s="38"/>
      <c r="I110" s="42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2361</v>
      </c>
      <c r="C111" s="37" t="s">
        <v>2362</v>
      </c>
      <c r="D111" s="14">
        <v>1</v>
      </c>
      <c r="E111" s="21">
        <v>34.99</v>
      </c>
      <c r="F111" s="21">
        <f>MULTIPLY(D111, E111)</f>
      </c>
      <c r="G111" s="38"/>
      <c r="H111" s="38"/>
      <c r="I111" s="42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2363</v>
      </c>
      <c r="C112" s="37" t="s">
        <v>404</v>
      </c>
      <c r="D112" s="14">
        <v>1</v>
      </c>
      <c r="E112" s="21">
        <v>19.99</v>
      </c>
      <c r="F112" s="21">
        <f>MULTIPLY(D112, E112)</f>
      </c>
      <c r="G112" s="38"/>
      <c r="H112" s="38"/>
      <c r="I112" s="42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2364</v>
      </c>
      <c r="C113" s="37" t="s">
        <v>2365</v>
      </c>
      <c r="D113" s="14">
        <v>1</v>
      </c>
      <c r="E113" s="21">
        <v>6.99</v>
      </c>
      <c r="F113" s="21">
        <f>MULTIPLY(D113, E113)</f>
      </c>
      <c r="G113" s="38"/>
      <c r="H113" s="38"/>
      <c r="I113" s="42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2366</v>
      </c>
      <c r="C114" s="37" t="s">
        <v>404</v>
      </c>
      <c r="D114" s="14">
        <v>1</v>
      </c>
      <c r="E114" s="21">
        <v>2.79</v>
      </c>
      <c r="F114" s="21">
        <f>MULTIPLY(D114, E114)</f>
      </c>
      <c r="G114" s="38"/>
      <c r="H114" s="38"/>
      <c r="I114" s="42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2367</v>
      </c>
      <c r="C115" s="37" t="s">
        <v>404</v>
      </c>
      <c r="D115" s="14">
        <v>1</v>
      </c>
      <c r="E115" s="21">
        <v>19.99</v>
      </c>
      <c r="F115" s="21">
        <f>MULTIPLY(D115, E115)</f>
      </c>
      <c r="G115" s="38"/>
      <c r="H115" s="38"/>
      <c r="I115" s="42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2368</v>
      </c>
      <c r="C116" s="37" t="s">
        <v>2369</v>
      </c>
      <c r="D116" s="14">
        <v>1</v>
      </c>
      <c r="E116" s="21">
        <v>15.99</v>
      </c>
      <c r="F116" s="21">
        <f>MULTIPLY(D116, E116)</f>
      </c>
      <c r="G116" s="38"/>
      <c r="H116" s="38"/>
      <c r="I116" s="42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2370</v>
      </c>
      <c r="C117" s="37" t="s">
        <v>2214</v>
      </c>
      <c r="D117" s="14">
        <v>1</v>
      </c>
      <c r="E117" s="21">
        <v>8.59</v>
      </c>
      <c r="F117" s="21">
        <f>MULTIPLY(D117, E117)</f>
      </c>
      <c r="G117" s="38"/>
      <c r="H117" s="38"/>
      <c r="I117" s="42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2371</v>
      </c>
      <c r="C118" s="37" t="s">
        <v>2372</v>
      </c>
      <c r="D118" s="14">
        <v>1</v>
      </c>
      <c r="E118" s="21">
        <v>9.99</v>
      </c>
      <c r="F118" s="21">
        <f>MULTIPLY(D118, E118)</f>
      </c>
      <c r="G118" s="38"/>
      <c r="H118" s="38"/>
      <c r="I118" s="42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 t="s">
        <v>2373</v>
      </c>
      <c r="C119" s="37" t="s">
        <v>404</v>
      </c>
      <c r="D119" s="14">
        <v>1</v>
      </c>
      <c r="E119" s="21">
        <v>12.49</v>
      </c>
      <c r="F119" s="21">
        <f>MULTIPLY(D119, E119)</f>
      </c>
      <c r="G119" s="38"/>
      <c r="H119" s="38"/>
      <c r="I119" s="42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2374</v>
      </c>
      <c r="C120" s="37" t="s">
        <v>404</v>
      </c>
      <c r="D120" s="14">
        <v>1</v>
      </c>
      <c r="E120" s="21">
        <v>43.99</v>
      </c>
      <c r="F120" s="21">
        <f>MULTIPLY(D120, E120)</f>
      </c>
      <c r="G120" s="38"/>
      <c r="H120" s="38"/>
      <c r="I120" s="42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2375</v>
      </c>
      <c r="C121" s="37" t="s">
        <v>404</v>
      </c>
      <c r="D121" s="14">
        <v>1</v>
      </c>
      <c r="E121" s="21">
        <v>9.99</v>
      </c>
      <c r="F121" s="21">
        <f>MULTIPLY(D121, E121)</f>
      </c>
      <c r="G121" s="38"/>
      <c r="H121" s="38"/>
      <c r="I121" s="42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2376</v>
      </c>
      <c r="C122" s="37" t="s">
        <v>404</v>
      </c>
      <c r="D122" s="14">
        <v>1</v>
      </c>
      <c r="E122" s="21">
        <v>8.99</v>
      </c>
      <c r="F122" s="21">
        <f>MULTIPLY(D122, E122)</f>
      </c>
      <c r="G122" s="38"/>
      <c r="H122" s="21">
        <f>sum(F106:G122)</f>
      </c>
      <c r="I122" s="42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>
        <v>44179</v>
      </c>
      <c r="B123" s="52" t="s">
        <v>2377</v>
      </c>
      <c r="C123" s="37" t="s">
        <v>2222</v>
      </c>
      <c r="D123" s="14">
        <v>1</v>
      </c>
      <c r="E123" s="21">
        <v>13.19</v>
      </c>
      <c r="F123" s="21">
        <f>MULTIPLY(D123, E123)</f>
      </c>
      <c r="G123" s="38"/>
      <c r="H123" s="38"/>
      <c r="I123" s="42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2378</v>
      </c>
      <c r="C124" s="37" t="s">
        <v>2222</v>
      </c>
      <c r="D124" s="14">
        <v>2</v>
      </c>
      <c r="E124" s="21">
        <v>47.99</v>
      </c>
      <c r="F124" s="21">
        <f>MULTIPLY(D124, E124)</f>
      </c>
      <c r="G124" s="38"/>
      <c r="H124" s="38"/>
      <c r="I124" s="42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2379</v>
      </c>
      <c r="C125" s="37" t="s">
        <v>2222</v>
      </c>
      <c r="D125" s="14">
        <v>1</v>
      </c>
      <c r="E125" s="21">
        <v>49.99</v>
      </c>
      <c r="F125" s="21">
        <f>MULTIPLY(D125, E125)</f>
      </c>
      <c r="G125" s="38"/>
      <c r="H125" s="38"/>
      <c r="I125" s="42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2380</v>
      </c>
      <c r="C126" s="37" t="s">
        <v>404</v>
      </c>
      <c r="D126" s="14">
        <v>2</v>
      </c>
      <c r="E126" s="21">
        <v>1.79</v>
      </c>
      <c r="F126" s="21">
        <f>MULTIPLY(D126, E126)</f>
      </c>
      <c r="G126" s="38"/>
      <c r="H126" s="38"/>
      <c r="I126" s="42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2381</v>
      </c>
      <c r="C127" s="37" t="s">
        <v>2382</v>
      </c>
      <c r="D127" s="14">
        <v>1</v>
      </c>
      <c r="E127" s="21">
        <v>4.59</v>
      </c>
      <c r="F127" s="21">
        <f>MULTIPLY(D127, E127)</f>
      </c>
      <c r="G127" s="38"/>
      <c r="H127" s="38"/>
      <c r="I127" s="42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2383</v>
      </c>
      <c r="C128" s="37" t="s">
        <v>404</v>
      </c>
      <c r="D128" s="14">
        <v>1</v>
      </c>
      <c r="E128" s="21">
        <v>9.99</v>
      </c>
      <c r="F128" s="21">
        <f>MULTIPLY(D128, E128)</f>
      </c>
      <c r="G128" s="38"/>
      <c r="H128" s="38"/>
      <c r="I128" s="42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2384</v>
      </c>
      <c r="C129" s="37" t="s">
        <v>404</v>
      </c>
      <c r="D129" s="14">
        <v>2</v>
      </c>
      <c r="E129" s="21">
        <v>2.89</v>
      </c>
      <c r="F129" s="21">
        <f>MULTIPLY(D129, E129)</f>
      </c>
      <c r="G129" s="38"/>
      <c r="H129" s="38"/>
      <c r="I129" s="42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2385</v>
      </c>
      <c r="C130" s="37" t="s">
        <v>404</v>
      </c>
      <c r="D130" s="14">
        <v>4</v>
      </c>
      <c r="E130" s="21">
        <v>3.19</v>
      </c>
      <c r="F130" s="21">
        <f>MULTIPLY(D130, E130)</f>
      </c>
      <c r="G130" s="38"/>
      <c r="H130" s="38"/>
      <c r="I130" s="42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2386</v>
      </c>
      <c r="C131" s="37" t="s">
        <v>2387</v>
      </c>
      <c r="D131" s="14">
        <v>17</v>
      </c>
      <c r="E131" s="21">
        <v>8.99</v>
      </c>
      <c r="F131" s="21">
        <f>MULTIPLY(D131, E131)</f>
      </c>
      <c r="G131" s="38"/>
      <c r="H131" s="38"/>
      <c r="I131" s="42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2388</v>
      </c>
      <c r="C132" s="37" t="s">
        <v>2389</v>
      </c>
      <c r="D132" s="14">
        <v>1</v>
      </c>
      <c r="E132" s="21">
        <v>12.99</v>
      </c>
      <c r="F132" s="21">
        <f>MULTIPLY(D132, E132)</f>
      </c>
      <c r="G132" s="38"/>
      <c r="H132" s="21">
        <f>sum(F123:G132)</f>
      </c>
      <c r="I132" s="42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>
        <v>43893</v>
      </c>
      <c r="B133" s="52" t="s">
        <v>2390</v>
      </c>
      <c r="C133" s="37" t="s">
        <v>2391</v>
      </c>
      <c r="D133" s="14">
        <v>1</v>
      </c>
      <c r="E133" s="21">
        <v>19.99</v>
      </c>
      <c r="F133" s="21">
        <f>MULTIPLY(D133, E133)</f>
      </c>
      <c r="G133" s="38"/>
      <c r="H133" s="38"/>
      <c r="I133" s="42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2392</v>
      </c>
      <c r="C134" s="37" t="s">
        <v>2391</v>
      </c>
      <c r="D134" s="14">
        <v>1</v>
      </c>
      <c r="E134" s="21">
        <v>22.99</v>
      </c>
      <c r="F134" s="21">
        <f>MULTIPLY(D134, E134)</f>
      </c>
      <c r="G134" s="38"/>
      <c r="H134" s="38"/>
      <c r="I134" s="42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2393</v>
      </c>
      <c r="C135" s="37" t="s">
        <v>2391</v>
      </c>
      <c r="D135" s="14">
        <v>1</v>
      </c>
      <c r="E135" s="21">
        <v>14.99</v>
      </c>
      <c r="F135" s="21">
        <f>MULTIPLY(D135, E135)</f>
      </c>
      <c r="G135" s="38"/>
      <c r="H135" s="38"/>
      <c r="I135" s="42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2394</v>
      </c>
      <c r="C136" s="37" t="s">
        <v>2391</v>
      </c>
      <c r="D136" s="14">
        <v>1</v>
      </c>
      <c r="E136" s="21">
        <v>15.99</v>
      </c>
      <c r="F136" s="21">
        <f>MULTIPLY(D136, E136)</f>
      </c>
      <c r="G136" s="38"/>
      <c r="H136" s="38"/>
      <c r="I136" s="42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2395</v>
      </c>
      <c r="C137" s="37" t="s">
        <v>2396</v>
      </c>
      <c r="D137" s="14">
        <v>1</v>
      </c>
      <c r="E137" s="21">
        <v>19.6</v>
      </c>
      <c r="F137" s="21">
        <f>MULTIPLY(D137, E137)</f>
      </c>
      <c r="G137" s="38"/>
      <c r="H137" s="38"/>
      <c r="I137" s="42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2397</v>
      </c>
      <c r="C138" s="37" t="s">
        <v>404</v>
      </c>
      <c r="D138" s="14">
        <v>1</v>
      </c>
      <c r="E138" s="21">
        <v>13.49</v>
      </c>
      <c r="F138" s="21">
        <f>MULTIPLY(D138, E138)</f>
      </c>
      <c r="G138" s="38"/>
      <c r="H138" s="38"/>
      <c r="I138" s="42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 t="s">
        <v>2398</v>
      </c>
      <c r="C139" s="37" t="s">
        <v>404</v>
      </c>
      <c r="D139" s="14">
        <v>1</v>
      </c>
      <c r="E139" s="21">
        <v>7.3</v>
      </c>
      <c r="F139" s="21">
        <f>MULTIPLY(D139, E139)</f>
      </c>
      <c r="G139" s="38"/>
      <c r="H139" s="38"/>
      <c r="I139" s="42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2399</v>
      </c>
      <c r="C140" s="37" t="s">
        <v>404</v>
      </c>
      <c r="D140" s="14">
        <v>1</v>
      </c>
      <c r="E140" s="21">
        <v>6.95</v>
      </c>
      <c r="F140" s="21">
        <f>MULTIPLY(D140, E140)</f>
      </c>
      <c r="G140" s="38"/>
      <c r="H140" s="38"/>
      <c r="I140" s="42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2400</v>
      </c>
      <c r="C141" s="37" t="s">
        <v>404</v>
      </c>
      <c r="D141" s="14">
        <v>1</v>
      </c>
      <c r="E141" s="21">
        <v>17.99</v>
      </c>
      <c r="F141" s="21">
        <f>MULTIPLY(D141, E141)</f>
      </c>
      <c r="G141" s="38"/>
      <c r="H141" s="38"/>
      <c r="I141" s="42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2401</v>
      </c>
      <c r="C142" s="37" t="s">
        <v>404</v>
      </c>
      <c r="D142" s="14">
        <v>1</v>
      </c>
      <c r="E142" s="21">
        <v>7.99</v>
      </c>
      <c r="F142" s="21">
        <f>MULTIPLY(D142, E142)</f>
      </c>
      <c r="G142" s="38"/>
      <c r="H142" s="38"/>
      <c r="I142" s="42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2402</v>
      </c>
      <c r="C143" s="37" t="s">
        <v>404</v>
      </c>
      <c r="D143" s="14">
        <v>1</v>
      </c>
      <c r="E143" s="21">
        <v>36.53</v>
      </c>
      <c r="F143" s="21">
        <f>MULTIPLY(D143, E143)</f>
      </c>
      <c r="G143" s="38"/>
      <c r="H143" s="38"/>
      <c r="I143" s="42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2403</v>
      </c>
      <c r="C144" s="37" t="s">
        <v>404</v>
      </c>
      <c r="D144" s="14">
        <v>1</v>
      </c>
      <c r="E144" s="21">
        <v>1.25</v>
      </c>
      <c r="F144" s="21">
        <f>MULTIPLY(D144, E144)</f>
      </c>
      <c r="G144" s="38"/>
      <c r="H144" s="38"/>
      <c r="I144" s="42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2404</v>
      </c>
      <c r="C145" s="37" t="s">
        <v>404</v>
      </c>
      <c r="D145" s="14">
        <v>1</v>
      </c>
      <c r="E145" s="21">
        <v>19.99</v>
      </c>
      <c r="F145" s="21">
        <f>MULTIPLY(D145, E145)</f>
      </c>
      <c r="G145" s="38"/>
      <c r="H145" s="38"/>
      <c r="I145" s="42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2405</v>
      </c>
      <c r="C146" s="37" t="s">
        <v>404</v>
      </c>
      <c r="D146" s="14">
        <v>1</v>
      </c>
      <c r="E146" s="21">
        <v>19.99</v>
      </c>
      <c r="F146" s="21">
        <f>MULTIPLY(D146, E146)</f>
      </c>
      <c r="G146" s="38"/>
      <c r="H146" s="38"/>
      <c r="I146" s="42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2406</v>
      </c>
      <c r="C147" s="37" t="s">
        <v>2407</v>
      </c>
      <c r="D147" s="14">
        <v>1</v>
      </c>
      <c r="E147" s="21">
        <v>7.39</v>
      </c>
      <c r="F147" s="21">
        <f>MULTIPLY(D147, E147)</f>
      </c>
      <c r="G147" s="38"/>
      <c r="H147" s="21">
        <f>sum(F133:F147)</f>
      </c>
      <c r="I147" s="42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>
        <v>43900</v>
      </c>
      <c r="B148" s="52" t="s">
        <v>2408</v>
      </c>
      <c r="C148" s="37" t="s">
        <v>2409</v>
      </c>
      <c r="D148" s="14">
        <v>1</v>
      </c>
      <c r="E148" s="21">
        <v>41.99</v>
      </c>
      <c r="F148" s="21">
        <f>MULTIPLY(D148, E148)</f>
      </c>
      <c r="G148" s="38"/>
      <c r="H148" s="21">
        <f>F148</f>
      </c>
      <c r="I148" s="42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>
        <v>43907</v>
      </c>
      <c r="B149" s="52" t="s">
        <v>2410</v>
      </c>
      <c r="C149" s="37" t="s">
        <v>2222</v>
      </c>
      <c r="D149" s="14">
        <v>1</v>
      </c>
      <c r="E149" s="21">
        <v>24.99</v>
      </c>
      <c r="F149" s="38"/>
      <c r="G149" s="21">
        <f>multiply(D149, E149)</f>
      </c>
      <c r="H149" s="38"/>
      <c r="I149" s="42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2411</v>
      </c>
      <c r="C150" s="37" t="s">
        <v>2222</v>
      </c>
      <c r="D150" s="14">
        <v>1</v>
      </c>
      <c r="E150" s="21">
        <v>43.99</v>
      </c>
      <c r="F150" s="38"/>
      <c r="G150" s="21">
        <f>multiply(D150, E150)</f>
      </c>
      <c r="H150" s="38"/>
      <c r="I150" s="42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2412</v>
      </c>
      <c r="C151" s="37" t="s">
        <v>2222</v>
      </c>
      <c r="D151" s="14">
        <v>1</v>
      </c>
      <c r="E151" s="21">
        <v>47.99</v>
      </c>
      <c r="F151" s="38"/>
      <c r="G151" s="21">
        <f>multiply(D151, E151)</f>
      </c>
      <c r="H151" s="38"/>
      <c r="I151" s="42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2413</v>
      </c>
      <c r="C152" s="37"/>
      <c r="D152" s="42"/>
      <c r="E152" s="38"/>
      <c r="F152" s="38"/>
      <c r="G152" s="38"/>
      <c r="H152" s="21">
        <f>sum(G149:G152)</f>
      </c>
      <c r="I152" s="42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>
        <v>44010</v>
      </c>
      <c r="B153" s="52" t="s">
        <v>2414</v>
      </c>
      <c r="C153" s="37" t="s">
        <v>2018</v>
      </c>
      <c r="D153" s="14">
        <v>1</v>
      </c>
      <c r="E153" s="21">
        <v>39.99</v>
      </c>
      <c r="F153" s="21">
        <f>MULTIPLY(D153, E153)</f>
      </c>
      <c r="G153" s="38"/>
      <c r="H153" s="21">
        <f>F153</f>
      </c>
      <c r="I153" s="42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>
        <v>44011</v>
      </c>
      <c r="B154" s="52" t="s">
        <v>2415</v>
      </c>
      <c r="C154" s="37" t="s">
        <v>2416</v>
      </c>
      <c r="D154" s="14">
        <v>44</v>
      </c>
      <c r="E154" s="21">
        <v>2.99</v>
      </c>
      <c r="F154" s="21">
        <f>MULTIPLY(D154, E154)</f>
      </c>
      <c r="G154" s="38"/>
      <c r="H154" s="38"/>
      <c r="I154" s="42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2417</v>
      </c>
      <c r="C155" s="37" t="s">
        <v>2416</v>
      </c>
      <c r="D155" s="14">
        <v>4</v>
      </c>
      <c r="E155" s="21">
        <v>69.9958</v>
      </c>
      <c r="F155" s="21">
        <f>MULTIPLY(D155, E155)</f>
      </c>
      <c r="G155" s="38"/>
      <c r="H155" s="38"/>
      <c r="I155" s="42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2418</v>
      </c>
      <c r="C156" s="37" t="s">
        <v>347</v>
      </c>
      <c r="D156" s="14">
        <v>2</v>
      </c>
      <c r="E156" s="21">
        <v>39.99</v>
      </c>
      <c r="F156" s="21">
        <f>MULTIPLY(D156, E156)</f>
      </c>
      <c r="G156" s="38"/>
      <c r="H156" s="38"/>
      <c r="I156" s="42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2419</v>
      </c>
      <c r="C157" s="37" t="s">
        <v>347</v>
      </c>
      <c r="D157" s="14">
        <v>1</v>
      </c>
      <c r="E157" s="21">
        <v>35.99</v>
      </c>
      <c r="F157" s="21">
        <f>MULTIPLY(D157, E157)</f>
      </c>
      <c r="G157" s="38"/>
      <c r="H157" s="21">
        <f>sum(F154:F157)</f>
      </c>
      <c r="I157" s="42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>
        <v>44061</v>
      </c>
      <c r="B158" s="52" t="s">
        <v>2420</v>
      </c>
      <c r="C158" s="37"/>
      <c r="D158" s="14">
        <v>1</v>
      </c>
      <c r="E158" s="21">
        <v>61.99</v>
      </c>
      <c r="F158" s="21">
        <f>MULTIPLY(D158, E158)</f>
      </c>
      <c r="G158" s="38"/>
      <c r="H158" s="38"/>
      <c r="I158" s="42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>
      <c r="A159" s="41"/>
      <c r="B159" s="104" t="s">
        <v>2421</v>
      </c>
      <c r="C159" s="37" t="s">
        <v>2422</v>
      </c>
      <c r="D159" s="14">
        <v>1</v>
      </c>
      <c r="E159" s="21">
        <v>33.99</v>
      </c>
      <c r="F159" s="21">
        <f>MULTIPLY(D159, E159)</f>
      </c>
      <c r="G159" s="38"/>
      <c r="H159" s="38"/>
      <c r="I159" s="42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2423</v>
      </c>
      <c r="C160" s="37"/>
      <c r="D160" s="14">
        <v>1</v>
      </c>
      <c r="E160" s="21">
        <v>34.99</v>
      </c>
      <c r="F160" s="21">
        <f>MULTIPLY(D160, E160)</f>
      </c>
      <c r="G160" s="38"/>
      <c r="H160" s="38"/>
      <c r="I160" s="42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105" t="s">
        <v>2424</v>
      </c>
      <c r="C161" s="37"/>
      <c r="D161" s="42"/>
      <c r="E161" s="38"/>
      <c r="F161" s="14">
        <f>MULTIPLY(D161, E161)</f>
      </c>
      <c r="G161" s="38"/>
      <c r="H161" s="38"/>
      <c r="I161" s="42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2425</v>
      </c>
      <c r="C162" s="37"/>
      <c r="D162" s="14">
        <v>1</v>
      </c>
      <c r="E162" s="21">
        <v>44.49</v>
      </c>
      <c r="F162" s="21">
        <f>MULTIPLY(D162, E162)</f>
      </c>
      <c r="G162" s="38"/>
      <c r="H162" s="38"/>
      <c r="I162" s="42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105" t="s">
        <v>2426</v>
      </c>
      <c r="C163" s="37"/>
      <c r="D163" s="14">
        <v>1</v>
      </c>
      <c r="E163" s="21">
        <v>17.99</v>
      </c>
      <c r="F163" s="21">
        <f>MULTIPLY(D163, E163)</f>
      </c>
      <c r="G163" s="38"/>
      <c r="H163" s="38"/>
      <c r="I163" s="42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106" t="s">
        <v>2271</v>
      </c>
      <c r="C164" s="37"/>
      <c r="D164" s="14">
        <v>1</v>
      </c>
      <c r="E164" s="21">
        <v>17.99</v>
      </c>
      <c r="F164" s="21">
        <f>MULTIPLY(D164, E164)</f>
      </c>
      <c r="G164" s="38"/>
      <c r="H164" s="38"/>
      <c r="I164" s="42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2427</v>
      </c>
      <c r="C165" s="37"/>
      <c r="D165" s="14">
        <v>1</v>
      </c>
      <c r="E165" s="21">
        <v>18.49</v>
      </c>
      <c r="F165" s="21">
        <f>MULTIPLY(D165, E165)</f>
      </c>
      <c r="G165" s="38"/>
      <c r="H165" s="38"/>
      <c r="I165" s="42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2428</v>
      </c>
      <c r="C166" s="37"/>
      <c r="D166" s="14">
        <v>1</v>
      </c>
      <c r="E166" s="21">
        <v>9.99</v>
      </c>
      <c r="F166" s="21">
        <f>MULTIPLY(D166, E166)</f>
      </c>
      <c r="G166" s="38"/>
      <c r="H166" s="38"/>
      <c r="I166" s="42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2429</v>
      </c>
      <c r="C167" s="37"/>
      <c r="D167" s="14">
        <v>1</v>
      </c>
      <c r="E167" s="21">
        <v>38.99</v>
      </c>
      <c r="F167" s="21">
        <f>MULTIPLY(D167, E167)</f>
      </c>
      <c r="G167" s="38"/>
      <c r="H167" s="38"/>
      <c r="I167" s="42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2430</v>
      </c>
      <c r="C168" s="37"/>
      <c r="D168" s="14">
        <v>1</v>
      </c>
      <c r="E168" s="21">
        <v>9.99</v>
      </c>
      <c r="F168" s="21">
        <f>MULTIPLY(D168, E168)</f>
      </c>
      <c r="G168" s="38"/>
      <c r="H168" s="38"/>
      <c r="I168" s="42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2431</v>
      </c>
      <c r="C169" s="37"/>
      <c r="D169" s="14">
        <v>1</v>
      </c>
      <c r="E169" s="38"/>
      <c r="F169" s="14">
        <f>MULTIPLY(D169, E169)</f>
      </c>
      <c r="G169" s="38"/>
      <c r="H169" s="38"/>
      <c r="I169" s="42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2432</v>
      </c>
      <c r="C170" s="37"/>
      <c r="D170" s="14">
        <v>1</v>
      </c>
      <c r="E170" s="21">
        <v>34.99</v>
      </c>
      <c r="F170" s="21">
        <f>MULTIPLY(D170, E170)</f>
      </c>
      <c r="G170" s="38"/>
      <c r="H170" s="38"/>
      <c r="I170" s="42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2433</v>
      </c>
      <c r="C171" s="37"/>
      <c r="D171" s="14">
        <v>1</v>
      </c>
      <c r="E171" s="21">
        <v>44.99</v>
      </c>
      <c r="F171" s="21">
        <f>MULTIPLY(D171, E171)</f>
      </c>
      <c r="G171" s="38"/>
      <c r="H171" s="38"/>
      <c r="I171" s="42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2434</v>
      </c>
      <c r="C172" s="37"/>
      <c r="D172" s="14">
        <v>1</v>
      </c>
      <c r="E172" s="38"/>
      <c r="F172" s="14">
        <f>MULTIPLY(D172, E172)</f>
      </c>
      <c r="G172" s="38"/>
      <c r="H172" s="21">
        <f>sum(F158:F172)</f>
      </c>
      <c r="I172" s="42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>
        <v>44065</v>
      </c>
      <c r="B173" s="52" t="s">
        <v>2435</v>
      </c>
      <c r="C173" s="37"/>
      <c r="D173" s="14">
        <v>1</v>
      </c>
      <c r="E173" s="21">
        <v>28.79</v>
      </c>
      <c r="F173" s="21">
        <f>MULTIPLY(D173, E173)</f>
      </c>
      <c r="G173" s="38"/>
      <c r="H173" s="38"/>
      <c r="I173" s="42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2436</v>
      </c>
      <c r="C174" s="37"/>
      <c r="D174" s="14">
        <v>1</v>
      </c>
      <c r="E174" s="21">
        <v>11.99</v>
      </c>
      <c r="F174" s="21">
        <f>MULTIPLY(D174, E174)</f>
      </c>
      <c r="G174" s="38"/>
      <c r="H174" s="21">
        <f>sum(F173:F174)</f>
      </c>
      <c r="I174" s="42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>
        <v>44066</v>
      </c>
      <c r="B175" s="52" t="s">
        <v>2437</v>
      </c>
      <c r="C175" s="37" t="s">
        <v>2438</v>
      </c>
      <c r="D175" s="14">
        <v>1</v>
      </c>
      <c r="E175" s="21">
        <v>46.99</v>
      </c>
      <c r="F175" s="21">
        <f>MULTIPLY(D175, E175)</f>
      </c>
      <c r="G175" s="38"/>
      <c r="H175" s="38"/>
      <c r="I175" s="42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2439</v>
      </c>
      <c r="C176" s="37" t="s">
        <v>2438</v>
      </c>
      <c r="D176" s="14">
        <v>1</v>
      </c>
      <c r="E176" s="21">
        <v>61.99</v>
      </c>
      <c r="F176" s="21">
        <f>MULTIPLY(D176, E176)</f>
      </c>
      <c r="G176" s="38"/>
      <c r="H176" s="38"/>
      <c r="I176" s="42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2440</v>
      </c>
      <c r="C177" s="37" t="s">
        <v>2438</v>
      </c>
      <c r="D177" s="14">
        <v>1</v>
      </c>
      <c r="E177" s="21">
        <v>18.99</v>
      </c>
      <c r="F177" s="21">
        <f>MULTIPLY(D177, E177)</f>
      </c>
      <c r="G177" s="38"/>
      <c r="H177" s="21">
        <f>sum(F175:F177)</f>
      </c>
      <c r="I177" s="42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>
        <v>44070</v>
      </c>
      <c r="B178" s="52" t="s">
        <v>2441</v>
      </c>
      <c r="C178" s="37" t="s">
        <v>347</v>
      </c>
      <c r="D178" s="14">
        <v>24</v>
      </c>
      <c r="E178" s="21">
        <v>44.99</v>
      </c>
      <c r="F178" s="21">
        <f>MULTIPLY(D178, E178)</f>
      </c>
      <c r="G178" s="38"/>
      <c r="H178" s="38"/>
      <c r="I178" s="42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2442</v>
      </c>
      <c r="C179" s="37" t="s">
        <v>347</v>
      </c>
      <c r="D179" s="14">
        <v>7</v>
      </c>
      <c r="E179" s="21">
        <v>34.99</v>
      </c>
      <c r="F179" s="21">
        <f>MULTIPLY(D179, E179)</f>
      </c>
      <c r="G179" s="38"/>
      <c r="H179" s="38"/>
      <c r="I179" s="42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2443</v>
      </c>
      <c r="C180" s="37" t="s">
        <v>347</v>
      </c>
      <c r="D180" s="14">
        <v>4</v>
      </c>
      <c r="E180" s="21">
        <v>29.99</v>
      </c>
      <c r="F180" s="21">
        <f>MULTIPLY(D180, E180)</f>
      </c>
      <c r="G180" s="38"/>
      <c r="H180" s="38"/>
      <c r="I180" s="42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2444</v>
      </c>
      <c r="C181" s="37" t="s">
        <v>347</v>
      </c>
      <c r="D181" s="14">
        <v>4</v>
      </c>
      <c r="E181" s="21">
        <v>26.99</v>
      </c>
      <c r="F181" s="21">
        <f>MULTIPLY(D181, E181)</f>
      </c>
      <c r="G181" s="38"/>
      <c r="H181" s="38"/>
      <c r="I181" s="42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2445</v>
      </c>
      <c r="C182" s="37" t="s">
        <v>347</v>
      </c>
      <c r="D182" s="14">
        <v>1</v>
      </c>
      <c r="E182" s="21">
        <v>9.99</v>
      </c>
      <c r="F182" s="21">
        <f>MULTIPLY(D182, E182)</f>
      </c>
      <c r="G182" s="38"/>
      <c r="H182" s="38"/>
      <c r="I182" s="42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2446</v>
      </c>
      <c r="C183" s="37" t="s">
        <v>347</v>
      </c>
      <c r="D183" s="14">
        <v>2</v>
      </c>
      <c r="E183" s="21">
        <v>19.99</v>
      </c>
      <c r="F183" s="21">
        <f>MULTIPLY(D183, E183)</f>
      </c>
      <c r="G183" s="38"/>
      <c r="H183" s="38"/>
      <c r="I183" s="42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2447</v>
      </c>
      <c r="C184" s="37" t="s">
        <v>347</v>
      </c>
      <c r="D184" s="14">
        <v>7</v>
      </c>
      <c r="E184" s="21">
        <v>21.99</v>
      </c>
      <c r="F184" s="21">
        <f>MULTIPLY(D184, E184)</f>
      </c>
      <c r="G184" s="38"/>
      <c r="H184" s="38"/>
      <c r="I184" s="42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 t="s">
        <v>2448</v>
      </c>
      <c r="C185" s="37" t="s">
        <v>347</v>
      </c>
      <c r="D185" s="14">
        <v>4</v>
      </c>
      <c r="E185" s="21">
        <v>21.99</v>
      </c>
      <c r="F185" s="21">
        <f>MULTIPLY(D185, E185)</f>
      </c>
      <c r="G185" s="38"/>
      <c r="H185" s="38"/>
      <c r="I185" s="42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2449</v>
      </c>
      <c r="C186" s="37" t="s">
        <v>347</v>
      </c>
      <c r="D186" s="14">
        <v>2</v>
      </c>
      <c r="E186" s="21">
        <v>24.99</v>
      </c>
      <c r="F186" s="21">
        <f>MULTIPLY(D186, E186)</f>
      </c>
      <c r="G186" s="38"/>
      <c r="H186" s="38"/>
      <c r="I186" s="42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2450</v>
      </c>
      <c r="C187" s="37" t="s">
        <v>347</v>
      </c>
      <c r="D187" s="14">
        <v>9</v>
      </c>
      <c r="E187" s="21">
        <v>26.99</v>
      </c>
      <c r="F187" s="21">
        <f>MULTIPLY(D187, E187)</f>
      </c>
      <c r="G187" s="38"/>
      <c r="H187" s="38"/>
      <c r="I187" s="42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2451</v>
      </c>
      <c r="C188" s="37" t="s">
        <v>347</v>
      </c>
      <c r="D188" s="14">
        <v>1</v>
      </c>
      <c r="E188" s="21">
        <v>9.99</v>
      </c>
      <c r="F188" s="21">
        <f>MULTIPLY(D188, E188)</f>
      </c>
      <c r="G188" s="38"/>
      <c r="H188" s="21">
        <f>sum(F178:F188)</f>
      </c>
      <c r="I188" s="14">
        <f>sum(D178:D188)</f>
      </c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>
        <v>44087</v>
      </c>
      <c r="B189" s="52" t="s">
        <v>2452</v>
      </c>
      <c r="C189" s="37" t="s">
        <v>2453</v>
      </c>
      <c r="D189" s="14">
        <v>1</v>
      </c>
      <c r="E189" s="21">
        <v>41.99</v>
      </c>
      <c r="F189" s="21">
        <f>MULTIPLY(D189, E189)</f>
      </c>
      <c r="G189" s="38"/>
      <c r="H189" s="38"/>
      <c r="I189" s="42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2454</v>
      </c>
      <c r="C190" s="37" t="s">
        <v>2455</v>
      </c>
      <c r="D190" s="14">
        <v>1</v>
      </c>
      <c r="E190" s="21">
        <v>5.79</v>
      </c>
      <c r="F190" s="21">
        <f>MULTIPLY(D190, E190)</f>
      </c>
      <c r="G190" s="38"/>
      <c r="H190" s="38"/>
      <c r="I190" s="42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2456</v>
      </c>
      <c r="C191" s="37" t="s">
        <v>691</v>
      </c>
      <c r="D191" s="14">
        <v>1</v>
      </c>
      <c r="E191" s="21">
        <v>4.99</v>
      </c>
      <c r="F191" s="21">
        <f>MULTIPLY(D191, E191)</f>
      </c>
      <c r="G191" s="38"/>
      <c r="H191" s="38"/>
      <c r="I191" s="42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2457</v>
      </c>
      <c r="C192" s="37" t="s">
        <v>2453</v>
      </c>
      <c r="D192" s="14">
        <v>1</v>
      </c>
      <c r="E192" s="21">
        <v>19.99</v>
      </c>
      <c r="F192" s="21">
        <f>MULTIPLY(D192, E192)</f>
      </c>
      <c r="G192" s="38"/>
      <c r="H192" s="38"/>
      <c r="I192" s="42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2458</v>
      </c>
      <c r="C193" s="37" t="s">
        <v>2459</v>
      </c>
      <c r="D193" s="14">
        <v>1</v>
      </c>
      <c r="E193" s="21">
        <v>9.99</v>
      </c>
      <c r="F193" s="21">
        <f>MULTIPLY(D193, E193)</f>
      </c>
      <c r="G193" s="38"/>
      <c r="H193" s="38"/>
      <c r="I193" s="42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2460</v>
      </c>
      <c r="C194" s="37"/>
      <c r="D194" s="14">
        <v>1</v>
      </c>
      <c r="E194" s="21">
        <v>35.99</v>
      </c>
      <c r="F194" s="21">
        <f>MULTIPLY(D194, E194)</f>
      </c>
      <c r="G194" s="38"/>
      <c r="H194" s="38"/>
      <c r="I194" s="42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2461</v>
      </c>
      <c r="C195" s="37"/>
      <c r="D195" s="14">
        <v>24</v>
      </c>
      <c r="E195" s="21">
        <v>1.29</v>
      </c>
      <c r="F195" s="21">
        <f>MULTIPLY(D195, E195)</f>
      </c>
      <c r="G195" s="38"/>
      <c r="H195" s="38"/>
      <c r="I195" s="42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2462</v>
      </c>
      <c r="C196" s="37"/>
      <c r="D196" s="14">
        <v>1</v>
      </c>
      <c r="E196" s="21">
        <v>19.99</v>
      </c>
      <c r="F196" s="21">
        <f>MULTIPLY(D196, E196)</f>
      </c>
      <c r="G196" s="38"/>
      <c r="H196" s="38"/>
      <c r="I196" s="42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2463</v>
      </c>
      <c r="C197" s="37"/>
      <c r="D197" s="14">
        <v>2</v>
      </c>
      <c r="E197" s="21">
        <v>5.99</v>
      </c>
      <c r="F197" s="21">
        <f>MULTIPLY(D197, E197)</f>
      </c>
      <c r="G197" s="38"/>
      <c r="H197" s="38"/>
      <c r="I197" s="42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2464</v>
      </c>
      <c r="C198" s="37"/>
      <c r="D198" s="14">
        <v>1</v>
      </c>
      <c r="E198" s="21">
        <v>4.99</v>
      </c>
      <c r="F198" s="21">
        <f>MULTIPLY(D198, E198)</f>
      </c>
      <c r="G198" s="38"/>
      <c r="H198" s="38"/>
      <c r="I198" s="42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2465</v>
      </c>
      <c r="C199" s="37"/>
      <c r="D199" s="14">
        <v>1</v>
      </c>
      <c r="E199" s="21">
        <v>19.99</v>
      </c>
      <c r="F199" s="21">
        <f>MULTIPLY(D199, E199)</f>
      </c>
      <c r="G199" s="38"/>
      <c r="H199" s="38"/>
      <c r="I199" s="42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 t="s">
        <v>2466</v>
      </c>
      <c r="C200" s="37"/>
      <c r="D200" s="14">
        <v>1</v>
      </c>
      <c r="E200" s="21">
        <v>26.99</v>
      </c>
      <c r="F200" s="21">
        <f>MULTIPLY(D200, E200)</f>
      </c>
      <c r="G200" s="38"/>
      <c r="H200" s="38"/>
      <c r="I200" s="42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2467</v>
      </c>
      <c r="C201" s="37"/>
      <c r="D201" s="14">
        <v>1</v>
      </c>
      <c r="E201" s="21">
        <v>26.99</v>
      </c>
      <c r="F201" s="21">
        <f>MULTIPLY(D201, E201)</f>
      </c>
      <c r="G201" s="38"/>
      <c r="H201" s="38"/>
      <c r="I201" s="42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2468</v>
      </c>
      <c r="C202" s="37"/>
      <c r="D202" s="14">
        <v>2</v>
      </c>
      <c r="E202" s="21">
        <v>3.99</v>
      </c>
      <c r="F202" s="21">
        <f>MULTIPLY(D202, E202)</f>
      </c>
      <c r="G202" s="38"/>
      <c r="H202" s="38"/>
      <c r="I202" s="42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2469</v>
      </c>
      <c r="C203" s="37"/>
      <c r="D203" s="14">
        <v>1</v>
      </c>
      <c r="E203" s="21">
        <v>7.99</v>
      </c>
      <c r="F203" s="21">
        <f>MULTIPLY(D203, E203)</f>
      </c>
      <c r="G203" s="38"/>
      <c r="H203" s="38"/>
      <c r="I203" s="42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2470</v>
      </c>
      <c r="C204" s="37"/>
      <c r="D204" s="14">
        <v>1</v>
      </c>
      <c r="E204" s="21">
        <v>19.99</v>
      </c>
      <c r="F204" s="21">
        <f>MULTIPLY(D204, E204)</f>
      </c>
      <c r="G204" s="38"/>
      <c r="H204" s="38"/>
      <c r="I204" s="42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 t="s">
        <v>2471</v>
      </c>
      <c r="C205" s="37"/>
      <c r="D205" s="14">
        <v>2</v>
      </c>
      <c r="E205" s="21">
        <v>15.49</v>
      </c>
      <c r="F205" s="21">
        <f>MULTIPLY(D205, E205)</f>
      </c>
      <c r="G205" s="38"/>
      <c r="H205" s="38"/>
      <c r="I205" s="42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2472</v>
      </c>
      <c r="C206" s="37"/>
      <c r="D206" s="14">
        <v>2</v>
      </c>
      <c r="E206" s="21">
        <v>12.99</v>
      </c>
      <c r="F206" s="21">
        <f>MULTIPLY(D206, E206)</f>
      </c>
      <c r="G206" s="38"/>
      <c r="H206" s="21">
        <f>sum(F189:F206)</f>
      </c>
      <c r="I206" s="42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>
        <v>43878</v>
      </c>
      <c r="B207" s="52" t="s">
        <v>2473</v>
      </c>
      <c r="C207" s="37"/>
      <c r="D207" s="14">
        <v>1</v>
      </c>
      <c r="E207" s="21">
        <v>68.99</v>
      </c>
      <c r="F207" s="21">
        <f>MULTIPLY(D207, E207)</f>
      </c>
      <c r="G207" s="38"/>
      <c r="H207" s="38"/>
      <c r="I207" s="42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2474</v>
      </c>
      <c r="C208" s="37"/>
      <c r="D208" s="14">
        <v>1</v>
      </c>
      <c r="E208" s="21">
        <v>39.99</v>
      </c>
      <c r="F208" s="21">
        <f>MULTIPLY(D208, E208)</f>
      </c>
      <c r="G208" s="38"/>
      <c r="H208" s="38"/>
      <c r="I208" s="42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2475</v>
      </c>
      <c r="C209" s="37"/>
      <c r="D209" s="14">
        <v>1</v>
      </c>
      <c r="E209" s="21">
        <v>79.99</v>
      </c>
      <c r="F209" s="21">
        <f>MULTIPLY(D209, E209)</f>
      </c>
      <c r="G209" s="38"/>
      <c r="H209" s="38"/>
      <c r="I209" s="42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2476</v>
      </c>
      <c r="C210" s="37"/>
      <c r="D210" s="14">
        <v>1</v>
      </c>
      <c r="E210" s="21">
        <v>7.49</v>
      </c>
      <c r="F210" s="21">
        <f>MULTIPLY(D210, E210)</f>
      </c>
      <c r="G210" s="38"/>
      <c r="H210" s="38"/>
      <c r="I210" s="42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2477</v>
      </c>
      <c r="C211" s="37"/>
      <c r="D211" s="14">
        <v>1</v>
      </c>
      <c r="E211" s="21">
        <v>8.99</v>
      </c>
      <c r="F211" s="21">
        <f>MULTIPLY(D211, E211)</f>
      </c>
      <c r="G211" s="38"/>
      <c r="H211" s="38"/>
      <c r="I211" s="42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2478</v>
      </c>
      <c r="C212" s="37"/>
      <c r="D212" s="14">
        <v>1</v>
      </c>
      <c r="E212" s="21">
        <v>19.99</v>
      </c>
      <c r="F212" s="21">
        <f>MULTIPLY(D212, E212)</f>
      </c>
      <c r="G212" s="38"/>
      <c r="H212" s="38"/>
      <c r="I212" s="42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2479</v>
      </c>
      <c r="C213" s="37"/>
      <c r="D213" s="14">
        <v>1</v>
      </c>
      <c r="E213" s="21">
        <v>14.99</v>
      </c>
      <c r="F213" s="21">
        <f>MULTIPLY(D213, E213)</f>
      </c>
      <c r="G213" s="38"/>
      <c r="H213" s="38"/>
      <c r="I213" s="42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 t="s">
        <v>2480</v>
      </c>
      <c r="C214" s="37"/>
      <c r="D214" s="14">
        <v>1</v>
      </c>
      <c r="E214" s="21">
        <v>19.99</v>
      </c>
      <c r="F214" s="21">
        <f>MULTIPLY(D214, E214)</f>
      </c>
      <c r="G214" s="38"/>
      <c r="H214" s="38"/>
      <c r="I214" s="42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2481</v>
      </c>
      <c r="C215" s="37"/>
      <c r="D215" s="14">
        <v>1</v>
      </c>
      <c r="E215" s="21">
        <v>35.99</v>
      </c>
      <c r="F215" s="21">
        <f>MULTIPLY(D215, E215)</f>
      </c>
      <c r="G215" s="38"/>
      <c r="H215" s="38"/>
      <c r="I215" s="42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2482</v>
      </c>
      <c r="C216" s="37"/>
      <c r="D216" s="14">
        <v>1</v>
      </c>
      <c r="E216" s="21">
        <v>24.99</v>
      </c>
      <c r="F216" s="21">
        <f>MULTIPLY(D216, E216)</f>
      </c>
      <c r="G216" s="38"/>
      <c r="H216" s="38"/>
      <c r="I216" s="42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2483</v>
      </c>
      <c r="C217" s="37"/>
      <c r="D217" s="14">
        <v>1</v>
      </c>
      <c r="E217" s="21">
        <v>32.99</v>
      </c>
      <c r="F217" s="21">
        <f>MULTIPLY(D217, E217)</f>
      </c>
      <c r="G217" s="38"/>
      <c r="H217" s="21">
        <f>sum(F207:F217)</f>
      </c>
      <c r="I217" s="42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>
        <v>44105</v>
      </c>
      <c r="B218" s="52" t="s">
        <v>2484</v>
      </c>
      <c r="C218" s="37" t="s">
        <v>404</v>
      </c>
      <c r="D218" s="14">
        <v>1</v>
      </c>
      <c r="E218" s="21">
        <v>24.99</v>
      </c>
      <c r="F218" s="21">
        <f>MULTIPLY(D218, E218)</f>
      </c>
      <c r="G218" s="38"/>
      <c r="H218" s="38"/>
      <c r="I218" s="42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2485</v>
      </c>
      <c r="C219" s="37" t="s">
        <v>404</v>
      </c>
      <c r="D219" s="14">
        <v>1</v>
      </c>
      <c r="E219" s="21">
        <v>26.99</v>
      </c>
      <c r="F219" s="21">
        <f>MULTIPLY(D219, E219)</f>
      </c>
      <c r="G219" s="38"/>
      <c r="H219" s="38"/>
      <c r="I219" s="42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2486</v>
      </c>
      <c r="C220" s="37" t="s">
        <v>404</v>
      </c>
      <c r="D220" s="14">
        <v>1</v>
      </c>
      <c r="E220" s="21">
        <v>21.99</v>
      </c>
      <c r="F220" s="21">
        <f>MULTIPLY(D220, E220)</f>
      </c>
      <c r="G220" s="38"/>
      <c r="H220" s="38"/>
      <c r="I220" s="42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2487</v>
      </c>
      <c r="C221" s="37" t="s">
        <v>404</v>
      </c>
      <c r="D221" s="14">
        <v>1</v>
      </c>
      <c r="E221" s="21">
        <v>18.99</v>
      </c>
      <c r="F221" s="21">
        <f>MULTIPLY(D221, E221)</f>
      </c>
      <c r="G221" s="38"/>
      <c r="H221" s="38"/>
      <c r="I221" s="42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2488</v>
      </c>
      <c r="C222" s="37" t="s">
        <v>2489</v>
      </c>
      <c r="D222" s="14">
        <v>1</v>
      </c>
      <c r="E222" s="21">
        <v>22.99</v>
      </c>
      <c r="F222" s="38"/>
      <c r="G222" s="21">
        <f>multiply(D222, E222)</f>
      </c>
      <c r="H222" s="21">
        <f>sum(F218:G222)</f>
      </c>
      <c r="I222" s="42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>
        <v>44112</v>
      </c>
      <c r="B223" s="52" t="s">
        <v>2490</v>
      </c>
      <c r="C223" s="37"/>
      <c r="D223" s="14">
        <v>1</v>
      </c>
      <c r="E223" s="21">
        <v>11.99</v>
      </c>
      <c r="F223" s="21">
        <f>MULTIPLY(D223, E223)</f>
      </c>
      <c r="G223" s="38"/>
      <c r="H223" s="38"/>
      <c r="I223" s="42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2491</v>
      </c>
      <c r="C224" s="37"/>
      <c r="D224" s="14">
        <v>1</v>
      </c>
      <c r="E224" s="21">
        <v>13.99</v>
      </c>
      <c r="F224" s="21">
        <f>MULTIPLY(D224, E224)</f>
      </c>
      <c r="G224" s="38"/>
      <c r="H224" s="38"/>
      <c r="I224" s="42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2492</v>
      </c>
      <c r="C225" s="37"/>
      <c r="D225" s="14">
        <v>1</v>
      </c>
      <c r="E225" s="21">
        <v>31.99</v>
      </c>
      <c r="F225" s="21">
        <f>MULTIPLY(D225, E225)</f>
      </c>
      <c r="G225" s="38"/>
      <c r="H225" s="21">
        <f>sum(F223:F225)</f>
      </c>
      <c r="I225" s="42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>
        <v>44115</v>
      </c>
      <c r="B226" s="52" t="s">
        <v>2493</v>
      </c>
      <c r="C226" s="37"/>
      <c r="D226" s="14">
        <v>1</v>
      </c>
      <c r="E226" s="21">
        <v>13.99</v>
      </c>
      <c r="F226" s="21">
        <f>MULTIPLY(D226, E226)</f>
      </c>
      <c r="G226" s="38"/>
      <c r="H226" s="38"/>
      <c r="I226" s="42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 t="s">
        <v>2494</v>
      </c>
      <c r="C227" s="37"/>
      <c r="D227" s="14">
        <v>1</v>
      </c>
      <c r="E227" s="21">
        <v>11.79</v>
      </c>
      <c r="F227" s="21">
        <f>MULTIPLY(D227, E227)</f>
      </c>
      <c r="G227" s="38"/>
      <c r="H227" s="38"/>
      <c r="I227" s="42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2495</v>
      </c>
      <c r="C228" s="37"/>
      <c r="D228" s="14">
        <v>1</v>
      </c>
      <c r="E228" s="21">
        <v>12.99</v>
      </c>
      <c r="F228" s="21">
        <f>MULTIPLY(D228, E228)</f>
      </c>
      <c r="G228" s="38"/>
      <c r="H228" s="38"/>
      <c r="I228" s="42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2496</v>
      </c>
      <c r="C229" s="37"/>
      <c r="D229" s="14">
        <v>1</v>
      </c>
      <c r="E229" s="21">
        <v>13.99</v>
      </c>
      <c r="F229" s="21">
        <f>MULTIPLY(D229, E229)</f>
      </c>
      <c r="G229" s="38"/>
      <c r="H229" s="38"/>
      <c r="I229" s="42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2497</v>
      </c>
      <c r="C230" s="37"/>
      <c r="D230" s="14">
        <v>1</v>
      </c>
      <c r="E230" s="21">
        <v>1.29</v>
      </c>
      <c r="F230" s="21">
        <f>MULTIPLY(D230, E230)</f>
      </c>
      <c r="G230" s="38"/>
      <c r="H230" s="21">
        <f>sum(F226:F230)</f>
      </c>
      <c r="I230" s="42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>
        <v>44129</v>
      </c>
      <c r="B231" s="52" t="s">
        <v>2498</v>
      </c>
      <c r="C231" s="37"/>
      <c r="D231" s="14">
        <v>1</v>
      </c>
      <c r="E231" s="21">
        <v>2.47</v>
      </c>
      <c r="F231" s="21">
        <f>MULTIPLY(D231, E231)</f>
      </c>
      <c r="G231" s="38"/>
      <c r="H231" s="38"/>
      <c r="I231" s="42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 t="s">
        <v>2499</v>
      </c>
      <c r="C232" s="37"/>
      <c r="D232" s="14">
        <v>1</v>
      </c>
      <c r="E232" s="21">
        <v>8.99</v>
      </c>
      <c r="F232" s="21">
        <f>MULTIPLY(D232, E232)</f>
      </c>
      <c r="G232" s="38"/>
      <c r="H232" s="38"/>
      <c r="I232" s="42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 t="s">
        <v>2500</v>
      </c>
      <c r="C233" s="37"/>
      <c r="D233" s="14">
        <v>1</v>
      </c>
      <c r="E233" s="21">
        <v>11.67</v>
      </c>
      <c r="F233" s="21">
        <f>MULTIPLY(D233, E233)</f>
      </c>
      <c r="G233" s="38"/>
      <c r="H233" s="38"/>
      <c r="I233" s="42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2501</v>
      </c>
      <c r="C234" s="37"/>
      <c r="D234" s="14">
        <v>1</v>
      </c>
      <c r="E234" s="21">
        <v>11.49</v>
      </c>
      <c r="F234" s="21">
        <f>MULTIPLY(D234, E234)</f>
      </c>
      <c r="G234" s="38"/>
      <c r="H234" s="38"/>
      <c r="I234" s="42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2502</v>
      </c>
      <c r="C235" s="37"/>
      <c r="D235" s="14">
        <v>1</v>
      </c>
      <c r="E235" s="21">
        <v>53.99</v>
      </c>
      <c r="F235" s="21">
        <f>MULTIPLY(D235, E235)</f>
      </c>
      <c r="G235" s="38"/>
      <c r="H235" s="38"/>
      <c r="I235" s="42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2503</v>
      </c>
      <c r="C236" s="37"/>
      <c r="D236" s="14">
        <v>1</v>
      </c>
      <c r="E236" s="21">
        <v>16.99</v>
      </c>
      <c r="F236" s="21">
        <f>MULTIPLY(D236, E236)</f>
      </c>
      <c r="G236" s="38"/>
      <c r="H236" s="38"/>
      <c r="I236" s="42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2504</v>
      </c>
      <c r="C237" s="37"/>
      <c r="D237" s="14">
        <v>1</v>
      </c>
      <c r="E237" s="21">
        <v>13.99</v>
      </c>
      <c r="F237" s="21">
        <f>MULTIPLY(D237, E237)</f>
      </c>
      <c r="G237" s="38"/>
      <c r="H237" s="38"/>
      <c r="I237" s="42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2505</v>
      </c>
      <c r="C238" s="37"/>
      <c r="D238" s="14">
        <v>1</v>
      </c>
      <c r="E238" s="21">
        <v>17.99</v>
      </c>
      <c r="F238" s="21">
        <f>MULTIPLY(D238, E238)</f>
      </c>
      <c r="G238" s="38"/>
      <c r="H238" s="21">
        <f>sum(F231:F238)</f>
      </c>
      <c r="I238" s="42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>
        <v>44141</v>
      </c>
      <c r="B239" s="52" t="s">
        <v>2506</v>
      </c>
      <c r="C239" s="37" t="s">
        <v>2507</v>
      </c>
      <c r="D239" s="14">
        <v>2</v>
      </c>
      <c r="E239" s="21">
        <v>15.99</v>
      </c>
      <c r="F239" s="21">
        <f>MULTIPLY(D239, E239)</f>
      </c>
      <c r="G239" s="38"/>
      <c r="H239" s="21">
        <f>F239</f>
      </c>
      <c r="I239" s="42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>
        <v>44165</v>
      </c>
      <c r="B240" s="52" t="s">
        <v>2508</v>
      </c>
      <c r="C240" s="37"/>
      <c r="D240" s="14">
        <v>2</v>
      </c>
      <c r="E240" s="21">
        <v>9.99</v>
      </c>
      <c r="F240" s="21">
        <f>MULTIPLY(D240, E240)</f>
      </c>
      <c r="G240" s="38"/>
      <c r="H240" s="38"/>
      <c r="I240" s="42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2509</v>
      </c>
      <c r="C241" s="37"/>
      <c r="D241" s="14">
        <v>1</v>
      </c>
      <c r="E241" s="21">
        <v>10.99</v>
      </c>
      <c r="F241" s="21">
        <f>MULTIPLY(D241, E241)</f>
      </c>
      <c r="G241" s="38"/>
      <c r="H241" s="38"/>
      <c r="I241" s="42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2510</v>
      </c>
      <c r="C242" s="37"/>
      <c r="D242" s="14">
        <v>4</v>
      </c>
      <c r="E242" s="21">
        <v>3.69</v>
      </c>
      <c r="F242" s="21">
        <f>MULTIPLY(D242, E242)</f>
      </c>
      <c r="G242" s="38"/>
      <c r="H242" s="38"/>
      <c r="I242" s="42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2511</v>
      </c>
      <c r="C243" s="37"/>
      <c r="D243" s="14">
        <v>1</v>
      </c>
      <c r="E243" s="21">
        <v>19.99</v>
      </c>
      <c r="F243" s="21">
        <f>MULTIPLY(D243, E243)</f>
      </c>
      <c r="G243" s="38"/>
      <c r="H243" s="38"/>
      <c r="I243" s="42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2512</v>
      </c>
      <c r="C244" s="37"/>
      <c r="D244" s="14">
        <v>1</v>
      </c>
      <c r="E244" s="21">
        <v>32.99</v>
      </c>
      <c r="F244" s="21">
        <f>MULTIPLY(D244, E244)</f>
      </c>
      <c r="G244" s="38"/>
      <c r="H244" s="38"/>
      <c r="I244" s="42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2513</v>
      </c>
      <c r="C245" s="37" t="s">
        <v>2514</v>
      </c>
      <c r="D245" s="14">
        <v>1</v>
      </c>
      <c r="E245" s="21">
        <v>13.99</v>
      </c>
      <c r="F245" s="21">
        <f>MULTIPLY(D245, E245)</f>
      </c>
      <c r="G245" s="38"/>
      <c r="H245" s="38"/>
      <c r="I245" s="42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2515</v>
      </c>
      <c r="C246" s="37"/>
      <c r="D246" s="14">
        <v>1</v>
      </c>
      <c r="E246" s="21">
        <v>6.29</v>
      </c>
      <c r="F246" s="21">
        <f>MULTIPLY(D246, E246)</f>
      </c>
      <c r="G246" s="38"/>
      <c r="H246" s="38"/>
      <c r="I246" s="42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 t="s">
        <v>2426</v>
      </c>
      <c r="C247" s="37"/>
      <c r="D247" s="14">
        <v>1</v>
      </c>
      <c r="E247" s="21">
        <v>17.99</v>
      </c>
      <c r="F247" s="21">
        <f>MULTIPLY(D247, E247)</f>
      </c>
      <c r="G247" s="38"/>
      <c r="H247" s="38"/>
      <c r="I247" s="42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2516</v>
      </c>
      <c r="C248" s="37"/>
      <c r="D248" s="14">
        <v>1</v>
      </c>
      <c r="E248" s="21">
        <v>11.99</v>
      </c>
      <c r="F248" s="21">
        <f>MULTIPLY(D248, E248)</f>
      </c>
      <c r="G248" s="38"/>
      <c r="H248" s="38"/>
      <c r="I248" s="42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101</v>
      </c>
      <c r="C249" s="37"/>
      <c r="D249" s="14">
        <v>16</v>
      </c>
      <c r="E249" s="21">
        <v>0.89</v>
      </c>
      <c r="F249" s="21">
        <f>MULTIPLY(D249, E249)</f>
      </c>
      <c r="G249" s="38"/>
      <c r="H249" s="38"/>
      <c r="I249" s="42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2517</v>
      </c>
      <c r="C250" s="37"/>
      <c r="D250" s="14">
        <v>3</v>
      </c>
      <c r="E250" s="21">
        <v>41.99</v>
      </c>
      <c r="F250" s="21">
        <f>MULTIPLY(D250, E250)</f>
      </c>
      <c r="G250" s="38"/>
      <c r="H250" s="38"/>
      <c r="I250" s="42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 t="s">
        <v>2518</v>
      </c>
      <c r="C251" s="37"/>
      <c r="D251" s="14">
        <v>1</v>
      </c>
      <c r="E251" s="21">
        <v>17.99</v>
      </c>
      <c r="F251" s="21">
        <f>MULTIPLY(D251, E251)</f>
      </c>
      <c r="G251" s="38"/>
      <c r="H251" s="38"/>
      <c r="I251" s="42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2519</v>
      </c>
      <c r="C252" s="37" t="s">
        <v>2520</v>
      </c>
      <c r="D252" s="14">
        <v>2</v>
      </c>
      <c r="E252" s="21">
        <v>21.99</v>
      </c>
      <c r="F252" s="38"/>
      <c r="G252" s="21">
        <f>multiply(D252, E252)</f>
      </c>
      <c r="H252" s="38"/>
      <c r="I252" s="42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2521</v>
      </c>
      <c r="C253" s="37"/>
      <c r="D253" s="14">
        <v>1</v>
      </c>
      <c r="E253" s="21">
        <v>73.99</v>
      </c>
      <c r="F253" s="21">
        <f>MULTIPLY(D253, E253)</f>
      </c>
      <c r="G253" s="38"/>
      <c r="H253" s="38"/>
      <c r="I253" s="42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2522</v>
      </c>
      <c r="C254" s="37" t="s">
        <v>2523</v>
      </c>
      <c r="D254" s="14">
        <v>3</v>
      </c>
      <c r="E254" s="21">
        <v>9.99</v>
      </c>
      <c r="F254" s="21">
        <f>MULTIPLY(D254, E254)</f>
      </c>
      <c r="G254" s="38"/>
      <c r="H254" s="38"/>
      <c r="I254" s="42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2524</v>
      </c>
      <c r="C255" s="37"/>
      <c r="D255" s="14">
        <v>1</v>
      </c>
      <c r="E255" s="21">
        <v>29.99</v>
      </c>
      <c r="F255" s="21">
        <f>MULTIPLY(D255, E255)</f>
      </c>
      <c r="G255" s="38"/>
      <c r="H255" s="38"/>
      <c r="I255" s="42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 t="s">
        <v>2370</v>
      </c>
      <c r="C256" s="37"/>
      <c r="D256" s="14">
        <v>1</v>
      </c>
      <c r="E256" s="21">
        <v>9.29</v>
      </c>
      <c r="F256" s="21">
        <f>MULTIPLY(D256, E256)</f>
      </c>
      <c r="G256" s="38"/>
      <c r="H256" s="38"/>
      <c r="I256" s="42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2525</v>
      </c>
      <c r="C257" s="37"/>
      <c r="D257" s="14">
        <v>1</v>
      </c>
      <c r="E257" s="21">
        <v>44.99</v>
      </c>
      <c r="F257" s="21">
        <f>MULTIPLY(D257, E257)</f>
      </c>
      <c r="G257" s="38"/>
      <c r="H257" s="38"/>
      <c r="I257" s="42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2526</v>
      </c>
      <c r="C258" s="37"/>
      <c r="D258" s="14">
        <v>7</v>
      </c>
      <c r="E258" s="21">
        <v>2.47</v>
      </c>
      <c r="F258" s="21">
        <f>MULTIPLY(D258, E258)</f>
      </c>
      <c r="G258" s="38"/>
      <c r="H258" s="38"/>
      <c r="I258" s="42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2527</v>
      </c>
      <c r="C259" s="37" t="s">
        <v>2528</v>
      </c>
      <c r="D259" s="14">
        <v>1</v>
      </c>
      <c r="E259" s="21">
        <v>43.99</v>
      </c>
      <c r="F259" s="21">
        <f>MULTIPLY(D259, E259)</f>
      </c>
      <c r="G259" s="38"/>
      <c r="H259" s="38"/>
      <c r="I259" s="42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2529</v>
      </c>
      <c r="C260" s="37"/>
      <c r="D260" s="14">
        <v>1</v>
      </c>
      <c r="E260" s="21">
        <v>9.99</v>
      </c>
      <c r="F260" s="21">
        <f>MULTIPLY(D260, E260)</f>
      </c>
      <c r="G260" s="38"/>
      <c r="H260" s="38"/>
      <c r="I260" s="42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2530</v>
      </c>
      <c r="C261" s="37"/>
      <c r="D261" s="14">
        <v>1</v>
      </c>
      <c r="E261" s="21">
        <v>4.97</v>
      </c>
      <c r="F261" s="21">
        <f>MULTIPLY(D261, E261)</f>
      </c>
      <c r="G261" s="38"/>
      <c r="H261" s="38"/>
      <c r="I261" s="42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2531</v>
      </c>
      <c r="C262" s="37"/>
      <c r="D262" s="14">
        <v>3</v>
      </c>
      <c r="E262" s="21">
        <v>4.97</v>
      </c>
      <c r="F262" s="21">
        <f>MULTIPLY(D262, E262)</f>
      </c>
      <c r="G262" s="38"/>
      <c r="H262" s="38"/>
      <c r="I262" s="42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2532</v>
      </c>
      <c r="C263" s="37"/>
      <c r="D263" s="14">
        <v>5</v>
      </c>
      <c r="E263" s="21">
        <v>4.97</v>
      </c>
      <c r="F263" s="21">
        <f>MULTIPLY(D263, E263)</f>
      </c>
      <c r="G263" s="38"/>
      <c r="H263" s="21">
        <f>sum(F240:F263)</f>
      </c>
      <c r="I263" s="42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>
        <v>44174</v>
      </c>
      <c r="B264" s="52" t="s">
        <v>2533</v>
      </c>
      <c r="C264" s="37" t="s">
        <v>2534</v>
      </c>
      <c r="D264" s="14">
        <v>14</v>
      </c>
      <c r="E264" s="21">
        <v>34.99</v>
      </c>
      <c r="F264" s="21">
        <f>MULTIPLY(D264, E264)</f>
      </c>
      <c r="G264" s="38"/>
      <c r="H264" s="38"/>
      <c r="I264" s="42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2535</v>
      </c>
      <c r="C265" s="37" t="s">
        <v>2534</v>
      </c>
      <c r="D265" s="14">
        <v>7</v>
      </c>
      <c r="E265" s="21">
        <v>44.99</v>
      </c>
      <c r="F265" s="21">
        <f>MULTIPLY(D265, E265)</f>
      </c>
      <c r="G265" s="38"/>
      <c r="H265" s="38"/>
      <c r="I265" s="42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2536</v>
      </c>
      <c r="C266" s="37"/>
      <c r="D266" s="14">
        <v>1</v>
      </c>
      <c r="E266" s="21">
        <v>69.99</v>
      </c>
      <c r="F266" s="21">
        <f>MULTIPLY(D266, E266)</f>
      </c>
      <c r="G266" s="38"/>
      <c r="H266" s="38"/>
      <c r="I266" s="42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2537</v>
      </c>
      <c r="C267" s="37"/>
      <c r="D267" s="14">
        <v>1</v>
      </c>
      <c r="E267" s="21">
        <v>56.99</v>
      </c>
      <c r="F267" s="21">
        <f>MULTIPLY(D267, E267)</f>
      </c>
      <c r="G267" s="38"/>
      <c r="H267" s="38"/>
      <c r="I267" s="42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2538</v>
      </c>
      <c r="C268" s="37"/>
      <c r="D268" s="14">
        <v>1</v>
      </c>
      <c r="E268" s="21">
        <v>19.59</v>
      </c>
      <c r="F268" s="38"/>
      <c r="G268" s="61">
        <f>multiply(D268, E268)</f>
      </c>
      <c r="H268" s="38"/>
      <c r="I268" s="42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2539</v>
      </c>
      <c r="C269" s="37"/>
      <c r="D269" s="14">
        <v>1</v>
      </c>
      <c r="E269" s="21">
        <v>19.59</v>
      </c>
      <c r="F269" s="38"/>
      <c r="G269" s="61">
        <f>multiply(D269, E269)</f>
      </c>
      <c r="H269" s="38"/>
      <c r="I269" s="42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2540</v>
      </c>
      <c r="C270" s="37" t="s">
        <v>2541</v>
      </c>
      <c r="D270" s="14">
        <v>1</v>
      </c>
      <c r="E270" s="21">
        <v>19.99</v>
      </c>
      <c r="F270" s="38"/>
      <c r="G270" s="61">
        <f>multiply(D270, E270)</f>
      </c>
      <c r="H270" s="38"/>
      <c r="I270" s="42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2542</v>
      </c>
      <c r="C271" s="37"/>
      <c r="D271" s="14">
        <v>2</v>
      </c>
      <c r="E271" s="21">
        <v>7.99</v>
      </c>
      <c r="F271" s="21">
        <f>MULTIPLY(D271, E271)</f>
      </c>
      <c r="G271" s="38"/>
      <c r="H271" s="21">
        <f>sum(F264:G271)</f>
      </c>
      <c r="I271" s="42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>
        <v>44184</v>
      </c>
      <c r="B272" s="52" t="s">
        <v>2543</v>
      </c>
      <c r="C272" s="37" t="s">
        <v>2544</v>
      </c>
      <c r="D272" s="14">
        <v>1</v>
      </c>
      <c r="E272" s="21">
        <v>36.99</v>
      </c>
      <c r="F272" s="21">
        <f>MULTIPLY(D272, E272)</f>
      </c>
      <c r="G272" s="38"/>
      <c r="H272" s="38"/>
      <c r="I272" s="42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2545</v>
      </c>
      <c r="C273" s="37" t="s">
        <v>2544</v>
      </c>
      <c r="D273" s="14">
        <v>1</v>
      </c>
      <c r="E273" s="21">
        <v>12.99</v>
      </c>
      <c r="F273" s="21">
        <f>MULTIPLY(D273, E273)</f>
      </c>
      <c r="G273" s="38"/>
      <c r="H273" s="38"/>
      <c r="I273" s="42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2546</v>
      </c>
      <c r="C274" s="37" t="s">
        <v>404</v>
      </c>
      <c r="D274" s="14">
        <v>1</v>
      </c>
      <c r="E274" s="21">
        <v>29.99</v>
      </c>
      <c r="F274" s="21">
        <f>MULTIPLY(D274, E274)</f>
      </c>
      <c r="G274" s="38"/>
      <c r="H274" s="38"/>
      <c r="I274" s="42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2547</v>
      </c>
      <c r="C275" s="37" t="s">
        <v>2548</v>
      </c>
      <c r="D275" s="14">
        <v>1</v>
      </c>
      <c r="E275" s="21">
        <v>164.99</v>
      </c>
      <c r="F275" s="21">
        <f>MULTIPLY(D275, E275)</f>
      </c>
      <c r="G275" s="38"/>
      <c r="H275" s="38"/>
      <c r="I275" s="42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>
      <c r="A276" s="41"/>
      <c r="B276" s="52" t="s">
        <v>2549</v>
      </c>
      <c r="C276" s="37" t="s">
        <v>404</v>
      </c>
      <c r="D276" s="14">
        <v>1</v>
      </c>
      <c r="E276" s="21">
        <v>5.99</v>
      </c>
      <c r="F276" s="21">
        <f>MULTIPLY(D276, E276)</f>
      </c>
      <c r="G276" s="38"/>
      <c r="H276" s="107">
        <f>sum(F272:G276)</f>
      </c>
      <c r="I276" s="42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>
        <v>44187</v>
      </c>
      <c r="B277" s="52" t="s">
        <v>2550</v>
      </c>
      <c r="C277" s="37"/>
      <c r="D277" s="14">
        <v>1</v>
      </c>
      <c r="E277" s="21">
        <v>99.99</v>
      </c>
      <c r="F277" s="21">
        <f>MULTIPLY(D277, E277)</f>
      </c>
      <c r="G277" s="38"/>
      <c r="H277" s="38"/>
      <c r="I277" s="42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2551</v>
      </c>
      <c r="C278" s="37"/>
      <c r="D278" s="14">
        <v>1</v>
      </c>
      <c r="E278" s="21">
        <v>19.29</v>
      </c>
      <c r="F278" s="21">
        <f>MULTIPLY(D278, E278)</f>
      </c>
      <c r="G278" s="38"/>
      <c r="H278" s="21">
        <f>sum(F277:F278)</f>
      </c>
      <c r="I278" s="42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>
        <v>44200</v>
      </c>
      <c r="B279" s="52" t="s">
        <v>2552</v>
      </c>
      <c r="C279" s="37"/>
      <c r="D279" s="14">
        <v>10</v>
      </c>
      <c r="E279" s="21">
        <v>45.99</v>
      </c>
      <c r="F279" s="21">
        <f>MULTIPLY(D279, E279)</f>
      </c>
      <c r="G279" s="38"/>
      <c r="H279" s="38"/>
      <c r="I279" s="42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2553</v>
      </c>
      <c r="C280" s="37"/>
      <c r="D280" s="14">
        <v>36</v>
      </c>
      <c r="E280" s="21">
        <v>69.99</v>
      </c>
      <c r="F280" s="21">
        <f>MULTIPLY(D280, E280)</f>
      </c>
      <c r="G280" s="38"/>
      <c r="H280" s="38"/>
      <c r="I280" s="42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2554</v>
      </c>
      <c r="C281" s="37"/>
      <c r="D281" s="14">
        <v>8</v>
      </c>
      <c r="E281" s="21">
        <v>23.99</v>
      </c>
      <c r="F281" s="21">
        <f>MULTIPLY(D281, E281)</f>
      </c>
      <c r="G281" s="38"/>
      <c r="H281" s="38"/>
      <c r="I281" s="42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2555</v>
      </c>
      <c r="C282" s="37"/>
      <c r="D282" s="14">
        <v>41</v>
      </c>
      <c r="E282" s="21">
        <v>8.99</v>
      </c>
      <c r="F282" s="21">
        <f>MULTIPLY(D282, E282)</f>
      </c>
      <c r="G282" s="38"/>
      <c r="H282" s="38"/>
      <c r="I282" s="42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2556</v>
      </c>
      <c r="C283" s="37"/>
      <c r="D283" s="14">
        <v>16</v>
      </c>
      <c r="E283" s="21">
        <v>28.99</v>
      </c>
      <c r="F283" s="21">
        <f>MULTIPLY(D283, E283)</f>
      </c>
      <c r="G283" s="38"/>
      <c r="H283" s="38"/>
      <c r="I283" s="42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2557</v>
      </c>
      <c r="C284" s="37"/>
      <c r="D284" s="14">
        <v>4</v>
      </c>
      <c r="E284" s="21">
        <v>39.99</v>
      </c>
      <c r="F284" s="21">
        <f>MULTIPLY(D284, E284)</f>
      </c>
      <c r="G284" s="38"/>
      <c r="H284" s="38"/>
      <c r="I284" s="42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2558</v>
      </c>
      <c r="C285" s="37"/>
      <c r="D285" s="14">
        <v>7</v>
      </c>
      <c r="E285" s="21">
        <v>22.99</v>
      </c>
      <c r="F285" s="21">
        <f>MULTIPLY(D285, E285)</f>
      </c>
      <c r="G285" s="38"/>
      <c r="H285" s="38"/>
      <c r="I285" s="42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2559</v>
      </c>
      <c r="C286" s="37"/>
      <c r="D286" s="14">
        <v>7</v>
      </c>
      <c r="E286" s="21">
        <v>22.95</v>
      </c>
      <c r="F286" s="21">
        <f>MULTIPLY(D286, E286)</f>
      </c>
      <c r="G286" s="38"/>
      <c r="H286" s="38"/>
      <c r="I286" s="42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2560</v>
      </c>
      <c r="C287" s="37"/>
      <c r="D287" s="14">
        <v>4</v>
      </c>
      <c r="E287" s="21">
        <v>22.95</v>
      </c>
      <c r="F287" s="21">
        <f>MULTIPLY(D287, E287)</f>
      </c>
      <c r="G287" s="38"/>
      <c r="H287" s="38"/>
      <c r="I287" s="42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2561</v>
      </c>
      <c r="C288" s="37"/>
      <c r="D288" s="14">
        <v>2</v>
      </c>
      <c r="E288" s="21">
        <v>22.95</v>
      </c>
      <c r="F288" s="21">
        <f>MULTIPLY(D288, E288)</f>
      </c>
      <c r="G288" s="38"/>
      <c r="H288" s="38"/>
      <c r="I288" s="42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2562</v>
      </c>
      <c r="C289" s="37"/>
      <c r="D289" s="14">
        <v>2</v>
      </c>
      <c r="E289" s="21">
        <v>21.99</v>
      </c>
      <c r="F289" s="21">
        <f>MULTIPLY(D289, E289)</f>
      </c>
      <c r="G289" s="38"/>
      <c r="H289" s="38"/>
      <c r="I289" s="42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2563</v>
      </c>
      <c r="C290" s="37"/>
      <c r="D290" s="14">
        <v>4</v>
      </c>
      <c r="E290" s="21">
        <v>21.99</v>
      </c>
      <c r="F290" s="21">
        <f>MULTIPLY(D290, E290)</f>
      </c>
      <c r="G290" s="38"/>
      <c r="H290" s="38"/>
      <c r="I290" s="42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2564</v>
      </c>
      <c r="C291" s="37"/>
      <c r="D291" s="14">
        <v>7</v>
      </c>
      <c r="E291" s="21">
        <v>18.99</v>
      </c>
      <c r="F291" s="21">
        <f>MULTIPLY(D291, E291)</f>
      </c>
      <c r="G291" s="38"/>
      <c r="H291" s="38"/>
      <c r="I291" s="42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2565</v>
      </c>
      <c r="C292" s="37"/>
      <c r="D292" s="14">
        <v>1</v>
      </c>
      <c r="E292" s="21">
        <v>21.99</v>
      </c>
      <c r="F292" s="21">
        <f>MULTIPLY(D292, E292)</f>
      </c>
      <c r="G292" s="38"/>
      <c r="H292" s="38"/>
      <c r="I292" s="42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 t="s">
        <v>2566</v>
      </c>
      <c r="C293" s="37"/>
      <c r="D293" s="14">
        <v>2</v>
      </c>
      <c r="E293" s="21">
        <v>21.99</v>
      </c>
      <c r="F293" s="21">
        <f>MULTIPLY(D293, E293)</f>
      </c>
      <c r="G293" s="38"/>
      <c r="H293" s="38"/>
      <c r="I293" s="42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2567</v>
      </c>
      <c r="C294" s="37"/>
      <c r="D294" s="14">
        <v>3</v>
      </c>
      <c r="E294" s="21">
        <v>21.99</v>
      </c>
      <c r="F294" s="21">
        <f>MULTIPLY(D294, E294)</f>
      </c>
      <c r="G294" s="38"/>
      <c r="H294" s="38"/>
      <c r="I294" s="42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2568</v>
      </c>
      <c r="C295" s="37"/>
      <c r="D295" s="14">
        <v>3</v>
      </c>
      <c r="E295" s="21">
        <v>18.99</v>
      </c>
      <c r="F295" s="21">
        <f>MULTIPLY(D295, E295)</f>
      </c>
      <c r="G295" s="38"/>
      <c r="H295" s="38"/>
      <c r="I295" s="42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2569</v>
      </c>
      <c r="C296" s="37"/>
      <c r="D296" s="14">
        <v>11</v>
      </c>
      <c r="E296" s="38"/>
      <c r="F296" s="14">
        <f>MULTIPLY(D296, E296)</f>
      </c>
      <c r="G296" s="38"/>
      <c r="H296" s="38"/>
      <c r="I296" s="42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 t="s">
        <v>2570</v>
      </c>
      <c r="C297" s="37"/>
      <c r="D297" s="14">
        <v>1</v>
      </c>
      <c r="E297" s="21">
        <v>35.99</v>
      </c>
      <c r="F297" s="21">
        <f>MULTIPLY(D297, E297)</f>
      </c>
      <c r="G297" s="38"/>
      <c r="H297" s="38"/>
      <c r="I297" s="42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2571</v>
      </c>
      <c r="C298" s="37"/>
      <c r="D298" s="14">
        <v>1</v>
      </c>
      <c r="E298" s="21">
        <v>22.99</v>
      </c>
      <c r="F298" s="21">
        <f>MULTIPLY(D298, E298)</f>
      </c>
      <c r="G298" s="38"/>
      <c r="H298" s="38"/>
      <c r="I298" s="42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2572</v>
      </c>
      <c r="C299" s="37"/>
      <c r="D299" s="14">
        <v>2</v>
      </c>
      <c r="E299" s="21">
        <v>23.99</v>
      </c>
      <c r="F299" s="21">
        <f>MULTIPLY(D299, E299)</f>
      </c>
      <c r="G299" s="38"/>
      <c r="H299" s="38"/>
      <c r="I299" s="42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2573</v>
      </c>
      <c r="C300" s="37"/>
      <c r="D300" s="14">
        <v>11</v>
      </c>
      <c r="E300" s="21">
        <v>12.99</v>
      </c>
      <c r="F300" s="21">
        <f>MULTIPLY(D300, E300)</f>
      </c>
      <c r="G300" s="38"/>
      <c r="H300" s="38"/>
      <c r="I300" s="42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2574</v>
      </c>
      <c r="C301" s="37"/>
      <c r="D301" s="14">
        <v>3</v>
      </c>
      <c r="E301" s="38"/>
      <c r="F301" s="14">
        <f>MULTIPLY(D301, E301)</f>
      </c>
      <c r="G301" s="38"/>
      <c r="H301" s="38"/>
      <c r="I301" s="42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2575</v>
      </c>
      <c r="C302" s="37"/>
      <c r="D302" s="14">
        <v>4</v>
      </c>
      <c r="E302" s="21">
        <v>39.95</v>
      </c>
      <c r="F302" s="21">
        <f>MULTIPLY(D302, E302)</f>
      </c>
      <c r="G302" s="38"/>
      <c r="H302" s="38"/>
      <c r="I302" s="42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2576</v>
      </c>
      <c r="C303" s="37"/>
      <c r="D303" s="14">
        <v>3</v>
      </c>
      <c r="E303" s="21">
        <v>39.95</v>
      </c>
      <c r="F303" s="21">
        <f>MULTIPLY(D303, E303)</f>
      </c>
      <c r="G303" s="38"/>
      <c r="H303" s="38"/>
      <c r="I303" s="42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2577</v>
      </c>
      <c r="C304" s="37"/>
      <c r="D304" s="14">
        <v>1</v>
      </c>
      <c r="E304" s="21">
        <v>39.95</v>
      </c>
      <c r="F304" s="21">
        <f>MULTIPLY(D304, E304)</f>
      </c>
      <c r="G304" s="38"/>
      <c r="H304" s="38"/>
      <c r="I304" s="42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2578</v>
      </c>
      <c r="C305" s="37"/>
      <c r="D305" s="14">
        <v>3</v>
      </c>
      <c r="E305" s="21">
        <v>44.99</v>
      </c>
      <c r="F305" s="21">
        <f>MULTIPLY(D305, E305)</f>
      </c>
      <c r="G305" s="38"/>
      <c r="H305" s="38"/>
      <c r="I305" s="42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2579</v>
      </c>
      <c r="C306" s="37"/>
      <c r="D306" s="14">
        <v>2</v>
      </c>
      <c r="E306" s="21">
        <v>9.99</v>
      </c>
      <c r="F306" s="21">
        <f>MULTIPLY(D306, E306)</f>
      </c>
      <c r="G306" s="38"/>
      <c r="H306" s="38"/>
      <c r="I306" s="42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2580</v>
      </c>
      <c r="C307" s="37"/>
      <c r="D307" s="14">
        <v>6</v>
      </c>
      <c r="E307" s="21">
        <v>4.99</v>
      </c>
      <c r="F307" s="21">
        <f>MULTIPLY(D307, E307)</f>
      </c>
      <c r="G307" s="38"/>
      <c r="H307" s="38"/>
      <c r="I307" s="42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2581</v>
      </c>
      <c r="C308" s="37"/>
      <c r="D308" s="14">
        <v>6</v>
      </c>
      <c r="E308" s="21">
        <v>22.99</v>
      </c>
      <c r="F308" s="21">
        <f>MULTIPLY(D308, E308)</f>
      </c>
      <c r="G308" s="38"/>
      <c r="H308" s="38"/>
      <c r="I308" s="42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2582</v>
      </c>
      <c r="C309" s="37"/>
      <c r="D309" s="14">
        <v>1</v>
      </c>
      <c r="E309" s="21">
        <v>26.99</v>
      </c>
      <c r="F309" s="21">
        <f>MULTIPLY(D309, E309)</f>
      </c>
      <c r="G309" s="38"/>
      <c r="H309" s="38"/>
      <c r="I309" s="42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2583</v>
      </c>
      <c r="C310" s="37"/>
      <c r="D310" s="14">
        <v>2</v>
      </c>
      <c r="E310" s="21">
        <v>9.99</v>
      </c>
      <c r="F310" s="21">
        <f>MULTIPLY(D310, E310)</f>
      </c>
      <c r="G310" s="38"/>
      <c r="H310" s="38"/>
      <c r="I310" s="42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2584</v>
      </c>
      <c r="C311" s="37"/>
      <c r="D311" s="14">
        <v>1</v>
      </c>
      <c r="E311" s="21">
        <v>7.99</v>
      </c>
      <c r="F311" s="21">
        <f>MULTIPLY(D311, E311)</f>
      </c>
      <c r="G311" s="38"/>
      <c r="H311" s="38"/>
      <c r="I311" s="42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2585</v>
      </c>
      <c r="C312" s="37"/>
      <c r="D312" s="14">
        <v>3</v>
      </c>
      <c r="E312" s="21">
        <v>14.99</v>
      </c>
      <c r="F312" s="21">
        <f>MULTIPLY(D312, E312)</f>
      </c>
      <c r="G312" s="38"/>
      <c r="H312" s="38"/>
      <c r="I312" s="42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2586</v>
      </c>
      <c r="C313" s="37"/>
      <c r="D313" s="14">
        <v>2</v>
      </c>
      <c r="E313" s="21">
        <v>29.99</v>
      </c>
      <c r="F313" s="21">
        <f>MULTIPLY(D313, E313)</f>
      </c>
      <c r="G313" s="38"/>
      <c r="H313" s="38"/>
      <c r="I313" s="42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2587</v>
      </c>
      <c r="C314" s="37"/>
      <c r="D314" s="14">
        <v>1</v>
      </c>
      <c r="E314" s="21">
        <v>9.99</v>
      </c>
      <c r="F314" s="21">
        <f>MULTIPLY(D314, E314)</f>
      </c>
      <c r="G314" s="38"/>
      <c r="H314" s="38"/>
      <c r="I314" s="42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2588</v>
      </c>
      <c r="C315" s="37"/>
      <c r="D315" s="14">
        <v>1</v>
      </c>
      <c r="E315" s="38"/>
      <c r="F315" s="14">
        <f>MULTIPLY(D315, E315)</f>
      </c>
      <c r="G315" s="38"/>
      <c r="H315" s="38"/>
      <c r="I315" s="42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2589</v>
      </c>
      <c r="C316" s="37"/>
      <c r="D316" s="14">
        <v>1</v>
      </c>
      <c r="E316" s="38"/>
      <c r="F316" s="14">
        <f>MULTIPLY(D316, E316)</f>
      </c>
      <c r="G316" s="38"/>
      <c r="H316" s="38"/>
      <c r="I316" s="42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2590</v>
      </c>
      <c r="C317" s="37"/>
      <c r="D317" s="14">
        <v>1</v>
      </c>
      <c r="E317" s="38"/>
      <c r="F317" s="14">
        <f>MULTIPLY(D317, E317)</f>
      </c>
      <c r="G317" s="38"/>
      <c r="H317" s="38"/>
      <c r="I317" s="42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 t="s">
        <v>2591</v>
      </c>
      <c r="C318" s="37"/>
      <c r="D318" s="14">
        <v>1</v>
      </c>
      <c r="E318" s="38"/>
      <c r="F318" s="14">
        <f>MULTIPLY(D318, E318)</f>
      </c>
      <c r="G318" s="38"/>
      <c r="H318" s="38"/>
      <c r="I318" s="42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2592</v>
      </c>
      <c r="C319" s="37"/>
      <c r="D319" s="14">
        <v>2</v>
      </c>
      <c r="E319" s="21">
        <v>3.49</v>
      </c>
      <c r="F319" s="21">
        <f>MULTIPLY(D319, E319)</f>
      </c>
      <c r="G319" s="38"/>
      <c r="H319" s="38"/>
      <c r="I319" s="42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2593</v>
      </c>
      <c r="C320" s="37"/>
      <c r="D320" s="14">
        <v>2</v>
      </c>
      <c r="E320" s="38"/>
      <c r="F320" s="14">
        <f>MULTIPLY(D320, E320)</f>
      </c>
      <c r="G320" s="38"/>
      <c r="H320" s="38"/>
      <c r="I320" s="42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2594</v>
      </c>
      <c r="C321" s="37"/>
      <c r="D321" s="14">
        <v>3</v>
      </c>
      <c r="E321" s="21">
        <v>2.99</v>
      </c>
      <c r="F321" s="21">
        <f>MULTIPLY(D321, E321)</f>
      </c>
      <c r="G321" s="38"/>
      <c r="H321" s="38"/>
      <c r="I321" s="42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>
      <c r="A322" s="41"/>
      <c r="B322" s="52" t="s">
        <v>2595</v>
      </c>
      <c r="C322" s="37"/>
      <c r="D322" s="14">
        <v>1</v>
      </c>
      <c r="E322" s="12">
        <v>3.49</v>
      </c>
      <c r="F322" s="21">
        <f>MULTIPLY(D322, E322)</f>
      </c>
      <c r="G322" s="38"/>
      <c r="H322" s="38"/>
      <c r="I322" s="42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2596</v>
      </c>
      <c r="C323" s="37"/>
      <c r="D323" s="14">
        <v>1</v>
      </c>
      <c r="E323" s="21">
        <v>2.99</v>
      </c>
      <c r="F323" s="21">
        <f>MULTIPLY(D323, E323)</f>
      </c>
      <c r="G323" s="38"/>
      <c r="H323" s="38"/>
      <c r="I323" s="42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2597</v>
      </c>
      <c r="C324" s="37"/>
      <c r="D324" s="14">
        <v>1</v>
      </c>
      <c r="E324" s="21">
        <v>2.99</v>
      </c>
      <c r="F324" s="21">
        <f>MULTIPLY(D324, E324)</f>
      </c>
      <c r="G324" s="38"/>
      <c r="H324" s="38"/>
      <c r="I324" s="42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2598</v>
      </c>
      <c r="C325" s="37"/>
      <c r="D325" s="14">
        <v>1</v>
      </c>
      <c r="E325" s="21">
        <v>14.49</v>
      </c>
      <c r="F325" s="21">
        <f>MULTIPLY(D325, E325)</f>
      </c>
      <c r="G325" s="38"/>
      <c r="H325" s="38"/>
      <c r="I325" s="42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2599</v>
      </c>
      <c r="C326" s="37"/>
      <c r="D326" s="14">
        <v>1</v>
      </c>
      <c r="E326" s="21">
        <v>2.99</v>
      </c>
      <c r="F326" s="21">
        <f>MULTIPLY(D326, E326)</f>
      </c>
      <c r="G326" s="38"/>
      <c r="H326" s="38"/>
      <c r="I326" s="42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 t="s">
        <v>2600</v>
      </c>
      <c r="C327" s="37"/>
      <c r="D327" s="14">
        <v>3</v>
      </c>
      <c r="E327" s="38"/>
      <c r="F327" s="14">
        <f>MULTIPLY(D327, E327)</f>
      </c>
      <c r="G327" s="38"/>
      <c r="H327" s="38"/>
      <c r="I327" s="42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2601</v>
      </c>
      <c r="C328" s="37"/>
      <c r="D328" s="14">
        <v>1</v>
      </c>
      <c r="E328" s="21">
        <v>20.99</v>
      </c>
      <c r="F328" s="21">
        <f>MULTIPLY(D328, E328)</f>
      </c>
      <c r="G328" s="38"/>
      <c r="H328" s="38"/>
      <c r="I328" s="42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2602</v>
      </c>
      <c r="C329" s="37"/>
      <c r="D329" s="14">
        <v>6</v>
      </c>
      <c r="E329" s="38"/>
      <c r="F329" s="14">
        <f>MULTIPLY(D329, E329)</f>
      </c>
      <c r="G329" s="38"/>
      <c r="H329" s="38"/>
      <c r="I329" s="42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2603</v>
      </c>
      <c r="C330" s="37"/>
      <c r="D330" s="14">
        <v>15</v>
      </c>
      <c r="E330" s="21">
        <v>11.99</v>
      </c>
      <c r="F330" s="21">
        <f>MULTIPLY(D330, E330)</f>
      </c>
      <c r="G330" s="38"/>
      <c r="H330" s="38"/>
      <c r="I330" s="42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2604</v>
      </c>
      <c r="C331" s="37"/>
      <c r="D331" s="14">
        <v>8</v>
      </c>
      <c r="E331" s="21">
        <v>23.99</v>
      </c>
      <c r="F331" s="21">
        <f>MULTIPLY(D331, E331)</f>
      </c>
      <c r="G331" s="38"/>
      <c r="H331" s="38"/>
      <c r="I331" s="42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2605</v>
      </c>
      <c r="C332" s="37"/>
      <c r="D332" s="14">
        <v>7</v>
      </c>
      <c r="E332" s="21">
        <v>23.99</v>
      </c>
      <c r="F332" s="21">
        <f>MULTIPLY(D332, E332)</f>
      </c>
      <c r="G332" s="38"/>
      <c r="H332" s="38"/>
      <c r="I332" s="42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2606</v>
      </c>
      <c r="C333" s="37"/>
      <c r="D333" s="14">
        <v>2</v>
      </c>
      <c r="E333" s="21">
        <v>19.99</v>
      </c>
      <c r="F333" s="21">
        <f>MULTIPLY(D333, E333)</f>
      </c>
      <c r="G333" s="38"/>
      <c r="H333" s="38"/>
      <c r="I333" s="42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2607</v>
      </c>
      <c r="C334" s="37"/>
      <c r="D334" s="14">
        <v>6</v>
      </c>
      <c r="E334" s="21">
        <v>11.99</v>
      </c>
      <c r="F334" s="21">
        <f>MULTIPLY(D334, E334)</f>
      </c>
      <c r="G334" s="38"/>
      <c r="H334" s="38"/>
      <c r="I334" s="42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2608</v>
      </c>
      <c r="C335" s="37"/>
      <c r="D335" s="14">
        <v>1</v>
      </c>
      <c r="E335" s="21">
        <v>19.99</v>
      </c>
      <c r="F335" s="21">
        <f>MULTIPLY(D335, E335)</f>
      </c>
      <c r="G335" s="38"/>
      <c r="H335" s="38"/>
      <c r="I335" s="42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2609</v>
      </c>
      <c r="C336" s="37"/>
      <c r="D336" s="14">
        <v>1</v>
      </c>
      <c r="E336" s="21">
        <v>12.99</v>
      </c>
      <c r="F336" s="21">
        <f>MULTIPLY(D336, E336)</f>
      </c>
      <c r="G336" s="38"/>
      <c r="H336" s="38"/>
      <c r="I336" s="42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2610</v>
      </c>
      <c r="C337" s="37"/>
      <c r="D337" s="14">
        <v>1</v>
      </c>
      <c r="E337" s="38"/>
      <c r="F337" s="14">
        <f>MULTIPLY(D337, E337)</f>
      </c>
      <c r="G337" s="38"/>
      <c r="H337" s="38"/>
      <c r="I337" s="42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2611</v>
      </c>
      <c r="C338" s="37"/>
      <c r="D338" s="14">
        <v>2</v>
      </c>
      <c r="E338" s="21">
        <v>9.99</v>
      </c>
      <c r="F338" s="21">
        <f>MULTIPLY(D338, E338)</f>
      </c>
      <c r="G338" s="38"/>
      <c r="H338" s="38"/>
      <c r="I338" s="42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2612</v>
      </c>
      <c r="C339" s="37"/>
      <c r="D339" s="14">
        <v>1</v>
      </c>
      <c r="E339" s="21">
        <v>19.99</v>
      </c>
      <c r="F339" s="21">
        <f>MULTIPLY(D339, E339)</f>
      </c>
      <c r="G339" s="38"/>
      <c r="H339" s="38"/>
      <c r="I339" s="42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2613</v>
      </c>
      <c r="C340" s="37"/>
      <c r="D340" s="14">
        <v>1</v>
      </c>
      <c r="E340" s="38"/>
      <c r="F340" s="14">
        <f>MULTIPLY(D340, E340)</f>
      </c>
      <c r="G340" s="38"/>
      <c r="H340" s="38"/>
      <c r="I340" s="42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2614</v>
      </c>
      <c r="C341" s="37"/>
      <c r="D341" s="14">
        <v>1</v>
      </c>
      <c r="E341" s="21">
        <v>19.99</v>
      </c>
      <c r="F341" s="21">
        <f>MULTIPLY(D341, E341)</f>
      </c>
      <c r="G341" s="38"/>
      <c r="H341" s="38"/>
      <c r="I341" s="42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2615</v>
      </c>
      <c r="C342" s="37"/>
      <c r="D342" s="14">
        <v>1</v>
      </c>
      <c r="E342" s="38"/>
      <c r="F342" s="14">
        <f>MULTIPLY(D342, E342)</f>
      </c>
      <c r="G342" s="38"/>
      <c r="H342" s="38"/>
      <c r="I342" s="42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2616</v>
      </c>
      <c r="C343" s="37"/>
      <c r="D343" s="14">
        <v>1</v>
      </c>
      <c r="E343" s="21">
        <v>19.99</v>
      </c>
      <c r="F343" s="21">
        <f>MULTIPLY(D343, E343)</f>
      </c>
      <c r="G343" s="38"/>
      <c r="H343" s="38"/>
      <c r="I343" s="42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 t="s">
        <v>2617</v>
      </c>
      <c r="C344" s="37"/>
      <c r="D344" s="14">
        <v>1</v>
      </c>
      <c r="E344" s="21">
        <v>23.99</v>
      </c>
      <c r="F344" s="21">
        <f>MULTIPLY(D344, E344)</f>
      </c>
      <c r="G344" s="38"/>
      <c r="H344" s="38"/>
      <c r="I344" s="42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2618</v>
      </c>
      <c r="C345" s="37"/>
      <c r="D345" s="14">
        <v>1</v>
      </c>
      <c r="E345" s="21">
        <v>21.99</v>
      </c>
      <c r="F345" s="21">
        <f>MULTIPLY(D345, E345)</f>
      </c>
      <c r="G345" s="38"/>
      <c r="H345" s="38"/>
      <c r="I345" s="42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2619</v>
      </c>
      <c r="C346" s="37"/>
      <c r="D346" s="14">
        <v>2</v>
      </c>
      <c r="E346" s="38"/>
      <c r="F346" s="14">
        <f>MULTIPLY(D346, E346)</f>
      </c>
      <c r="G346" s="38"/>
      <c r="H346" s="38"/>
      <c r="I346" s="42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2620</v>
      </c>
      <c r="C347" s="37"/>
      <c r="D347" s="14">
        <v>1</v>
      </c>
      <c r="E347" s="21">
        <v>15.49</v>
      </c>
      <c r="F347" s="21">
        <f>MULTIPLY(D347, E347)</f>
      </c>
      <c r="G347" s="38"/>
      <c r="H347" s="38"/>
      <c r="I347" s="42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2621</v>
      </c>
      <c r="C348" s="37"/>
      <c r="D348" s="14">
        <v>2</v>
      </c>
      <c r="E348" s="21">
        <v>16.99</v>
      </c>
      <c r="F348" s="21">
        <f>MULTIPLY(D348, E348)</f>
      </c>
      <c r="G348" s="38"/>
      <c r="H348" s="38"/>
      <c r="I348" s="42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2622</v>
      </c>
      <c r="C349" s="37"/>
      <c r="D349" s="14">
        <v>1</v>
      </c>
      <c r="E349" s="38"/>
      <c r="F349" s="14">
        <f>MULTIPLY(D349, E349)</f>
      </c>
      <c r="G349" s="38"/>
      <c r="H349" s="38"/>
      <c r="I349" s="42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 t="s">
        <v>2623</v>
      </c>
      <c r="C350" s="37"/>
      <c r="D350" s="14">
        <v>1</v>
      </c>
      <c r="E350" s="38"/>
      <c r="F350" s="14">
        <f>MULTIPLY(D350, E350)</f>
      </c>
      <c r="G350" s="38"/>
      <c r="H350" s="38"/>
      <c r="I350" s="42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2624</v>
      </c>
      <c r="C351" s="37"/>
      <c r="D351" s="14">
        <v>1</v>
      </c>
      <c r="E351" s="38"/>
      <c r="F351" s="14">
        <f>MULTIPLY(D351, E351)</f>
      </c>
      <c r="G351" s="38"/>
      <c r="H351" s="38"/>
      <c r="I351" s="42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2625</v>
      </c>
      <c r="C352" s="37"/>
      <c r="D352" s="14">
        <v>2</v>
      </c>
      <c r="E352" s="21">
        <v>9.99</v>
      </c>
      <c r="F352" s="21">
        <f>MULTIPLY(D352, E352)</f>
      </c>
      <c r="G352" s="38"/>
      <c r="H352" s="38"/>
      <c r="I352" s="42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2626</v>
      </c>
      <c r="C353" s="37" t="s">
        <v>2627</v>
      </c>
      <c r="D353" s="14">
        <v>1</v>
      </c>
      <c r="E353" s="38"/>
      <c r="F353" s="14">
        <f>MULTIPLY(D353, E353)</f>
      </c>
      <c r="G353" s="38"/>
      <c r="H353" s="38"/>
      <c r="I353" s="42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2628</v>
      </c>
      <c r="C354" s="37" t="s">
        <v>2629</v>
      </c>
      <c r="D354" s="14">
        <v>1</v>
      </c>
      <c r="E354" s="38"/>
      <c r="F354" s="14">
        <f>MULTIPLY(D354, E354)</f>
      </c>
      <c r="G354" s="38"/>
      <c r="H354" s="38"/>
      <c r="I354" s="42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2630</v>
      </c>
      <c r="C355" s="37" t="s">
        <v>2631</v>
      </c>
      <c r="D355" s="14">
        <v>1</v>
      </c>
      <c r="E355" s="21">
        <v>54.99</v>
      </c>
      <c r="F355" s="21">
        <f>MULTIPLY(D355, E355)</f>
      </c>
      <c r="G355" s="38"/>
      <c r="H355" s="38"/>
      <c r="I355" s="42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2632</v>
      </c>
      <c r="C356" s="37" t="s">
        <v>2633</v>
      </c>
      <c r="D356" s="14">
        <v>1</v>
      </c>
      <c r="E356" s="38"/>
      <c r="F356" s="14">
        <f>MULTIPLY(D356, E356)</f>
      </c>
      <c r="G356" s="38"/>
      <c r="H356" s="38"/>
      <c r="I356" s="42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2634</v>
      </c>
      <c r="C357" s="37" t="s">
        <v>2635</v>
      </c>
      <c r="D357" s="14">
        <v>1</v>
      </c>
      <c r="E357" s="38"/>
      <c r="F357" s="14">
        <f>MULTIPLY(D357, E357)</f>
      </c>
      <c r="G357" s="38"/>
      <c r="H357" s="38"/>
      <c r="I357" s="42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2636</v>
      </c>
      <c r="C358" s="37"/>
      <c r="D358" s="14">
        <v>1</v>
      </c>
      <c r="E358" s="38"/>
      <c r="F358" s="14">
        <f>MULTIPLY(D358, E358)</f>
      </c>
      <c r="G358" s="38"/>
      <c r="H358" s="38"/>
      <c r="I358" s="42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2637</v>
      </c>
      <c r="C359" s="37"/>
      <c r="D359" s="14">
        <v>1</v>
      </c>
      <c r="E359" s="21">
        <v>37.7</v>
      </c>
      <c r="F359" s="21">
        <f>MULTIPLY(D359, E359)</f>
      </c>
      <c r="G359" s="38"/>
      <c r="H359" s="38"/>
      <c r="I359" s="42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2638</v>
      </c>
      <c r="C360" s="37"/>
      <c r="D360" s="14">
        <v>1</v>
      </c>
      <c r="E360" s="38"/>
      <c r="F360" s="14">
        <f>MULTIPLY(D360, E360)</f>
      </c>
      <c r="G360" s="38"/>
      <c r="H360" s="38"/>
      <c r="I360" s="42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 t="s">
        <v>2639</v>
      </c>
      <c r="C361" s="37"/>
      <c r="D361" s="14">
        <v>1</v>
      </c>
      <c r="E361" s="21">
        <v>11.99</v>
      </c>
      <c r="F361" s="21">
        <f>MULTIPLY(D361, E361)</f>
      </c>
      <c r="G361" s="38"/>
      <c r="H361" s="38"/>
      <c r="I361" s="42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2640</v>
      </c>
      <c r="C362" s="37"/>
      <c r="D362" s="14">
        <v>30</v>
      </c>
      <c r="E362" s="21">
        <v>72.99</v>
      </c>
      <c r="F362" s="38"/>
      <c r="G362" s="21">
        <f>multiply(D362, E362)</f>
      </c>
      <c r="H362" s="38"/>
      <c r="I362" s="42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 t="s">
        <v>2641</v>
      </c>
      <c r="C363" s="37"/>
      <c r="D363" s="14">
        <v>1</v>
      </c>
      <c r="E363" s="21">
        <v>87.99</v>
      </c>
      <c r="F363" s="21">
        <f>MULTIPLY(D363, E363)</f>
      </c>
      <c r="G363" s="38"/>
      <c r="H363" s="21">
        <f>sum(F277:G363)</f>
      </c>
      <c r="I363" s="42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>
        <v>44206</v>
      </c>
      <c r="B364" s="52" t="s">
        <v>2642</v>
      </c>
      <c r="C364" s="37" t="s">
        <v>2643</v>
      </c>
      <c r="D364" s="14">
        <v>1</v>
      </c>
      <c r="E364" s="21">
        <v>39.99</v>
      </c>
      <c r="F364" s="38"/>
      <c r="G364" s="21">
        <f>multiply(D364, E364)</f>
      </c>
      <c r="H364" s="38"/>
      <c r="I364" s="42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2644</v>
      </c>
      <c r="C365" s="37"/>
      <c r="D365" s="14">
        <v>1</v>
      </c>
      <c r="E365" s="21">
        <v>13.99</v>
      </c>
      <c r="F365" s="21">
        <f>MULTIPLY(D365, E365)</f>
      </c>
      <c r="G365" s="38"/>
      <c r="H365" s="38"/>
      <c r="I365" s="42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2645</v>
      </c>
      <c r="C366" s="37" t="s">
        <v>2643</v>
      </c>
      <c r="D366" s="14">
        <v>1</v>
      </c>
      <c r="E366" s="21">
        <v>27.99</v>
      </c>
      <c r="F366" s="38"/>
      <c r="G366" s="21">
        <f>multiply(D366, E366)</f>
      </c>
      <c r="H366" s="21">
        <f>sum(G364, G366)</f>
      </c>
      <c r="I366" s="42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>
        <v>44367</v>
      </c>
      <c r="B367" s="52" t="s">
        <v>2646</v>
      </c>
      <c r="C367" s="37"/>
      <c r="D367" s="14">
        <v>1</v>
      </c>
      <c r="E367" s="21">
        <v>17.99</v>
      </c>
      <c r="F367" s="21">
        <f>MULTIPLY(D367, E367)</f>
      </c>
      <c r="G367" s="38"/>
      <c r="H367" s="38"/>
      <c r="I367" s="42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2647</v>
      </c>
      <c r="C368" s="37"/>
      <c r="D368" s="14">
        <v>1</v>
      </c>
      <c r="E368" s="21">
        <v>33.99</v>
      </c>
      <c r="F368" s="21">
        <f>MULTIPLY(D368, E368)</f>
      </c>
      <c r="G368" s="38"/>
      <c r="H368" s="38"/>
      <c r="I368" s="42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2221</v>
      </c>
      <c r="C369" s="37"/>
      <c r="D369" s="14">
        <v>1</v>
      </c>
      <c r="E369" s="21">
        <v>47.99</v>
      </c>
      <c r="F369" s="21">
        <f>MULTIPLY(D369, E369)</f>
      </c>
      <c r="G369" s="38"/>
      <c r="H369" s="38"/>
      <c r="I369" s="42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 t="s">
        <v>2648</v>
      </c>
      <c r="C370" s="37"/>
      <c r="D370" s="14">
        <v>1</v>
      </c>
      <c r="E370" s="21">
        <v>12.99</v>
      </c>
      <c r="F370" s="21">
        <f>MULTIPLY(D370, E370)</f>
      </c>
      <c r="G370" s="21">
        <f>sum(F367:F370)</f>
      </c>
      <c r="H370" s="38"/>
      <c r="I370" s="42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>
        <v>44427</v>
      </c>
      <c r="B371" s="52" t="s">
        <v>2649</v>
      </c>
      <c r="C371" s="37"/>
      <c r="D371" s="14">
        <v>1</v>
      </c>
      <c r="E371" s="21">
        <v>63.99</v>
      </c>
      <c r="F371" s="38"/>
      <c r="G371" s="38"/>
      <c r="H371" s="38"/>
      <c r="I371" s="42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2650</v>
      </c>
      <c r="C372" s="37"/>
      <c r="D372" s="14">
        <v>1</v>
      </c>
      <c r="E372" s="21">
        <v>29.99</v>
      </c>
      <c r="F372" s="38"/>
      <c r="G372" s="38"/>
      <c r="H372" s="38"/>
      <c r="I372" s="42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38"/>
      <c r="G373" s="38"/>
      <c r="H373" s="38"/>
      <c r="I373" s="42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38"/>
      <c r="G374" s="38"/>
      <c r="H374" s="38"/>
      <c r="I374" s="42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38"/>
      <c r="G375" s="38"/>
      <c r="H375" s="38"/>
      <c r="I375" s="42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38"/>
      <c r="G376" s="38"/>
      <c r="H376" s="38"/>
      <c r="I376" s="42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38"/>
      <c r="G377" s="38"/>
      <c r="H377" s="38"/>
      <c r="I377" s="42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38"/>
      <c r="G378" s="38"/>
      <c r="H378" s="38"/>
      <c r="I378" s="42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38"/>
      <c r="G379" s="38"/>
      <c r="H379" s="38"/>
      <c r="I379" s="42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38"/>
      <c r="G380" s="38"/>
      <c r="H380" s="38"/>
      <c r="I380" s="42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38"/>
      <c r="G381" s="38"/>
      <c r="H381" s="38"/>
      <c r="I381" s="42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38"/>
      <c r="G382" s="38"/>
      <c r="H382" s="38"/>
      <c r="I382" s="42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38"/>
      <c r="G383" s="38"/>
      <c r="H383" s="38"/>
      <c r="I383" s="42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38"/>
      <c r="G384" s="38"/>
      <c r="H384" s="38"/>
      <c r="I384" s="42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38"/>
      <c r="G385" s="38"/>
      <c r="H385" s="38"/>
      <c r="I385" s="42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38"/>
      <c r="G386" s="38"/>
      <c r="H386" s="38"/>
      <c r="I386" s="42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38"/>
      <c r="G387" s="38"/>
      <c r="H387" s="38"/>
      <c r="I387" s="42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38"/>
      <c r="G388" s="38"/>
      <c r="H388" s="38"/>
      <c r="I388" s="42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38"/>
      <c r="G389" s="38"/>
      <c r="H389" s="38"/>
      <c r="I389" s="42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38"/>
      <c r="G390" s="38"/>
      <c r="H390" s="38"/>
      <c r="I390" s="42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38"/>
      <c r="G391" s="38"/>
      <c r="H391" s="38"/>
      <c r="I391" s="42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38"/>
      <c r="G392" s="38"/>
      <c r="H392" s="38"/>
      <c r="I392" s="42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38"/>
      <c r="G393" s="38"/>
      <c r="H393" s="38"/>
      <c r="I393" s="42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38"/>
      <c r="G394" s="38"/>
      <c r="H394" s="38"/>
      <c r="I394" s="42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38"/>
      <c r="G395" s="38"/>
      <c r="H395" s="38"/>
      <c r="I395" s="42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38"/>
      <c r="G396" s="38"/>
      <c r="H396" s="38"/>
      <c r="I396" s="42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38"/>
      <c r="G397" s="38"/>
      <c r="H397" s="38"/>
      <c r="I397" s="42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38"/>
      <c r="G398" s="38"/>
      <c r="H398" s="38"/>
      <c r="I398" s="42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38"/>
      <c r="G399" s="38"/>
      <c r="H399" s="38"/>
      <c r="I399" s="42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38"/>
      <c r="G400" s="38"/>
      <c r="H400" s="38"/>
      <c r="I400" s="42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38"/>
      <c r="G401" s="38"/>
      <c r="H401" s="38"/>
      <c r="I401" s="42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38"/>
      <c r="G402" s="38"/>
      <c r="H402" s="38"/>
      <c r="I402" s="42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38"/>
      <c r="G403" s="38"/>
      <c r="H403" s="38"/>
      <c r="I403" s="42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38"/>
      <c r="G404" s="38"/>
      <c r="H404" s="38"/>
      <c r="I404" s="42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38"/>
      <c r="G405" s="38"/>
      <c r="H405" s="38"/>
      <c r="I405" s="42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38"/>
      <c r="G406" s="38"/>
      <c r="H406" s="38"/>
      <c r="I406" s="42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38"/>
      <c r="G407" s="38"/>
      <c r="H407" s="38"/>
      <c r="I407" s="42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38"/>
      <c r="G408" s="38"/>
      <c r="H408" s="38"/>
      <c r="I408" s="42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38"/>
      <c r="G409" s="38"/>
      <c r="H409" s="38"/>
      <c r="I409" s="42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38"/>
      <c r="G410" s="38"/>
      <c r="H410" s="38"/>
      <c r="I410" s="42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38"/>
      <c r="G411" s="38"/>
      <c r="H411" s="38"/>
      <c r="I411" s="42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38"/>
      <c r="G412" s="38"/>
      <c r="H412" s="38"/>
      <c r="I412" s="42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38"/>
      <c r="G413" s="38"/>
      <c r="H413" s="38"/>
      <c r="I413" s="42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38"/>
      <c r="G414" s="38"/>
      <c r="H414" s="38"/>
      <c r="I414" s="42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38"/>
      <c r="G415" s="38"/>
      <c r="H415" s="38"/>
      <c r="I415" s="42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38"/>
      <c r="G416" s="38"/>
      <c r="H416" s="38"/>
      <c r="I416" s="42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38"/>
      <c r="G417" s="38"/>
      <c r="H417" s="38"/>
      <c r="I417" s="42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38"/>
      <c r="G418" s="38"/>
      <c r="H418" s="38"/>
      <c r="I418" s="42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38"/>
      <c r="G419" s="38"/>
      <c r="H419" s="38"/>
      <c r="I419" s="42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38"/>
      <c r="G420" s="38"/>
      <c r="H420" s="38"/>
      <c r="I420" s="42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38"/>
      <c r="G421" s="38"/>
      <c r="H421" s="38"/>
      <c r="I421" s="42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38"/>
      <c r="G422" s="38"/>
      <c r="H422" s="38"/>
      <c r="I422" s="42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38"/>
      <c r="G423" s="38"/>
      <c r="H423" s="38"/>
      <c r="I423" s="42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38"/>
      <c r="G424" s="38"/>
      <c r="H424" s="38"/>
      <c r="I424" s="42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38"/>
      <c r="G425" s="38"/>
      <c r="H425" s="38"/>
      <c r="I425" s="42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38"/>
      <c r="G426" s="38"/>
      <c r="H426" s="38"/>
      <c r="I426" s="42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38"/>
      <c r="G427" s="38"/>
      <c r="H427" s="38"/>
      <c r="I427" s="42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38"/>
      <c r="G428" s="38"/>
      <c r="H428" s="38"/>
      <c r="I428" s="42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38"/>
      <c r="G429" s="38"/>
      <c r="H429" s="38"/>
      <c r="I429" s="42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38"/>
      <c r="G430" s="38"/>
      <c r="H430" s="38"/>
      <c r="I430" s="42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38"/>
      <c r="G431" s="38"/>
      <c r="H431" s="38"/>
      <c r="I431" s="42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38"/>
      <c r="G432" s="38"/>
      <c r="H432" s="38"/>
      <c r="I432" s="42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38"/>
      <c r="G433" s="38"/>
      <c r="H433" s="38"/>
      <c r="I433" s="42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38"/>
      <c r="G434" s="38"/>
      <c r="H434" s="38"/>
      <c r="I434" s="42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38"/>
      <c r="G435" s="38"/>
      <c r="H435" s="38"/>
      <c r="I435" s="42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38"/>
      <c r="G436" s="38"/>
      <c r="H436" s="38"/>
      <c r="I436" s="42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38"/>
      <c r="G437" s="38"/>
      <c r="H437" s="38"/>
      <c r="I437" s="42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38"/>
      <c r="G438" s="38"/>
      <c r="H438" s="38"/>
      <c r="I438" s="42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38"/>
      <c r="G439" s="38"/>
      <c r="H439" s="38"/>
      <c r="I439" s="42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38"/>
      <c r="G440" s="38"/>
      <c r="H440" s="38"/>
      <c r="I440" s="42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38"/>
      <c r="G441" s="38"/>
      <c r="H441" s="38"/>
      <c r="I441" s="42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38"/>
      <c r="G442" s="38"/>
      <c r="H442" s="38"/>
      <c r="I442" s="42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38"/>
      <c r="G443" s="38"/>
      <c r="H443" s="38"/>
      <c r="I443" s="42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38"/>
      <c r="G444" s="38"/>
      <c r="H444" s="38"/>
      <c r="I444" s="42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38"/>
      <c r="G445" s="38"/>
      <c r="H445" s="38"/>
      <c r="I445" s="42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38"/>
      <c r="G446" s="38"/>
      <c r="H446" s="38"/>
      <c r="I446" s="42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38"/>
      <c r="G447" s="38"/>
      <c r="H447" s="38"/>
      <c r="I447" s="42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38"/>
      <c r="G448" s="38"/>
      <c r="H448" s="38"/>
      <c r="I448" s="42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38"/>
      <c r="G449" s="38"/>
      <c r="H449" s="38"/>
      <c r="I449" s="42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38"/>
      <c r="G450" s="38"/>
      <c r="H450" s="38"/>
      <c r="I450" s="42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38"/>
      <c r="G451" s="38"/>
      <c r="H451" s="38"/>
      <c r="I451" s="42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38"/>
      <c r="G452" s="38"/>
      <c r="H452" s="38"/>
      <c r="I452" s="42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38"/>
      <c r="G453" s="38"/>
      <c r="H453" s="38"/>
      <c r="I453" s="42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38"/>
      <c r="G454" s="38"/>
      <c r="H454" s="38"/>
      <c r="I454" s="42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38"/>
      <c r="G455" s="38"/>
      <c r="H455" s="38"/>
      <c r="I455" s="42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38"/>
      <c r="G456" s="38"/>
      <c r="H456" s="38"/>
      <c r="I456" s="42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38"/>
      <c r="G457" s="38"/>
      <c r="H457" s="38"/>
      <c r="I457" s="42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38"/>
      <c r="G458" s="38"/>
      <c r="H458" s="38"/>
      <c r="I458" s="42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38"/>
      <c r="G459" s="38"/>
      <c r="H459" s="38"/>
      <c r="I459" s="42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38"/>
      <c r="G460" s="38"/>
      <c r="H460" s="38"/>
      <c r="I460" s="42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38"/>
      <c r="G461" s="38"/>
      <c r="H461" s="38"/>
      <c r="I461" s="42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38"/>
      <c r="G462" s="38"/>
      <c r="H462" s="38"/>
      <c r="I462" s="42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38"/>
      <c r="G463" s="38"/>
      <c r="H463" s="38"/>
      <c r="I463" s="42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38"/>
      <c r="G464" s="38"/>
      <c r="H464" s="38"/>
      <c r="I464" s="42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38"/>
      <c r="G465" s="38"/>
      <c r="H465" s="38"/>
      <c r="I465" s="42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38"/>
      <c r="G466" s="38"/>
      <c r="H466" s="38"/>
      <c r="I466" s="42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38"/>
      <c r="G467" s="38"/>
      <c r="H467" s="38"/>
      <c r="I467" s="42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38"/>
      <c r="G468" s="38"/>
      <c r="H468" s="38"/>
      <c r="I468" s="42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38"/>
      <c r="G469" s="38"/>
      <c r="H469" s="38"/>
      <c r="I469" s="42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38"/>
      <c r="G470" s="38"/>
      <c r="H470" s="38"/>
      <c r="I470" s="42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38"/>
      <c r="G471" s="38"/>
      <c r="H471" s="38"/>
      <c r="I471" s="42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38"/>
      <c r="G472" s="38"/>
      <c r="H472" s="38"/>
      <c r="I472" s="42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38"/>
      <c r="G473" s="38"/>
      <c r="H473" s="38"/>
      <c r="I473" s="42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38"/>
      <c r="G474" s="38"/>
      <c r="H474" s="38"/>
      <c r="I474" s="42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38"/>
      <c r="G475" s="38"/>
      <c r="H475" s="38"/>
      <c r="I475" s="42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38"/>
      <c r="G476" s="38"/>
      <c r="H476" s="38"/>
      <c r="I476" s="42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38"/>
      <c r="G477" s="38"/>
      <c r="H477" s="38"/>
      <c r="I477" s="42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38"/>
      <c r="G478" s="38"/>
      <c r="H478" s="38"/>
      <c r="I478" s="42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38"/>
      <c r="G479" s="38"/>
      <c r="H479" s="38"/>
      <c r="I479" s="42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38"/>
      <c r="G480" s="38"/>
      <c r="H480" s="38"/>
      <c r="I480" s="42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38"/>
      <c r="G481" s="38"/>
      <c r="H481" s="38"/>
      <c r="I481" s="42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38"/>
      <c r="G482" s="38"/>
      <c r="H482" s="38"/>
      <c r="I482" s="42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38"/>
      <c r="G483" s="38"/>
      <c r="H483" s="38"/>
      <c r="I483" s="42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38"/>
      <c r="G484" s="38"/>
      <c r="H484" s="38"/>
      <c r="I484" s="42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38"/>
      <c r="G485" s="38"/>
      <c r="H485" s="38"/>
      <c r="I485" s="42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38"/>
      <c r="G486" s="38"/>
      <c r="H486" s="38"/>
      <c r="I486" s="42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38"/>
      <c r="G487" s="38"/>
      <c r="H487" s="38"/>
      <c r="I487" s="42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38"/>
      <c r="G488" s="38"/>
      <c r="H488" s="38"/>
      <c r="I488" s="42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38"/>
      <c r="G489" s="38"/>
      <c r="H489" s="38"/>
      <c r="I489" s="42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38"/>
      <c r="G490" s="38"/>
      <c r="H490" s="38"/>
      <c r="I490" s="42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38"/>
      <c r="G491" s="38"/>
      <c r="H491" s="38"/>
      <c r="I491" s="42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38"/>
      <c r="G492" s="38"/>
      <c r="H492" s="38"/>
      <c r="I492" s="42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38"/>
      <c r="G493" s="38"/>
      <c r="H493" s="38"/>
      <c r="I493" s="42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38"/>
      <c r="G494" s="38"/>
      <c r="H494" s="38"/>
      <c r="I494" s="42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38"/>
      <c r="G495" s="38"/>
      <c r="H495" s="38"/>
      <c r="I495" s="42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38"/>
      <c r="G496" s="38"/>
      <c r="H496" s="38"/>
      <c r="I496" s="42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38"/>
      <c r="G497" s="38"/>
      <c r="H497" s="38"/>
      <c r="I497" s="42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38"/>
      <c r="G498" s="38"/>
      <c r="H498" s="38"/>
      <c r="I498" s="42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38"/>
      <c r="G499" s="38"/>
      <c r="H499" s="38"/>
      <c r="I499" s="42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38"/>
      <c r="G500" s="38"/>
      <c r="H500" s="38"/>
      <c r="I500" s="42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38"/>
      <c r="G501" s="38"/>
      <c r="H501" s="38"/>
      <c r="I501" s="42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38"/>
      <c r="G502" s="38"/>
      <c r="H502" s="38"/>
      <c r="I502" s="42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38"/>
      <c r="G503" s="38"/>
      <c r="H503" s="38"/>
      <c r="I503" s="42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38"/>
      <c r="G504" s="38"/>
      <c r="H504" s="38"/>
      <c r="I504" s="42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38"/>
      <c r="G505" s="38"/>
      <c r="H505" s="38"/>
      <c r="I505" s="42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38"/>
      <c r="G506" s="38"/>
      <c r="H506" s="38"/>
      <c r="I506" s="42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38"/>
      <c r="G507" s="38"/>
      <c r="H507" s="38"/>
      <c r="I507" s="42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38"/>
      <c r="G508" s="38"/>
      <c r="H508" s="38"/>
      <c r="I508" s="42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38"/>
      <c r="G509" s="38"/>
      <c r="H509" s="38"/>
      <c r="I509" s="42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38"/>
      <c r="G510" s="38"/>
      <c r="H510" s="38"/>
      <c r="I510" s="42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38"/>
      <c r="G511" s="38"/>
      <c r="H511" s="38"/>
      <c r="I511" s="42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38"/>
      <c r="G512" s="38"/>
      <c r="H512" s="38"/>
      <c r="I512" s="42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38"/>
      <c r="G513" s="38"/>
      <c r="H513" s="38"/>
      <c r="I513" s="42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38"/>
      <c r="G514" s="38"/>
      <c r="H514" s="38"/>
      <c r="I514" s="42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38"/>
      <c r="G515" s="38"/>
      <c r="H515" s="38"/>
      <c r="I515" s="42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38"/>
      <c r="G516" s="38"/>
      <c r="H516" s="38"/>
      <c r="I516" s="42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38"/>
      <c r="G517" s="38"/>
      <c r="H517" s="38"/>
      <c r="I517" s="42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38"/>
      <c r="G518" s="38"/>
      <c r="H518" s="38"/>
      <c r="I518" s="42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38"/>
      <c r="G519" s="38"/>
      <c r="H519" s="38"/>
      <c r="I519" s="42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38"/>
      <c r="G520" s="38"/>
      <c r="H520" s="38"/>
      <c r="I520" s="42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38"/>
      <c r="G521" s="38"/>
      <c r="H521" s="38"/>
      <c r="I521" s="42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38"/>
      <c r="G522" s="38"/>
      <c r="H522" s="38"/>
      <c r="I522" s="42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38"/>
      <c r="G523" s="38"/>
      <c r="H523" s="38"/>
      <c r="I523" s="42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38"/>
      <c r="G524" s="38"/>
      <c r="H524" s="38"/>
      <c r="I524" s="42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38"/>
      <c r="G525" s="38"/>
      <c r="H525" s="38"/>
      <c r="I525" s="42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38"/>
      <c r="G526" s="38"/>
      <c r="H526" s="38"/>
      <c r="I526" s="42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38"/>
      <c r="G527" s="38"/>
      <c r="H527" s="38"/>
      <c r="I527" s="42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38"/>
      <c r="G528" s="38"/>
      <c r="H528" s="38"/>
      <c r="I528" s="42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38"/>
      <c r="G529" s="38"/>
      <c r="H529" s="38"/>
      <c r="I529" s="42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38"/>
      <c r="G530" s="38"/>
      <c r="H530" s="38"/>
      <c r="I530" s="42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38"/>
      <c r="G531" s="38"/>
      <c r="H531" s="38"/>
      <c r="I531" s="42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38"/>
      <c r="G532" s="38"/>
      <c r="H532" s="38"/>
      <c r="I532" s="42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38"/>
      <c r="G533" s="38"/>
      <c r="H533" s="38"/>
      <c r="I533" s="42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38"/>
      <c r="G534" s="38"/>
      <c r="H534" s="38"/>
      <c r="I534" s="42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38"/>
      <c r="G535" s="38"/>
      <c r="H535" s="38"/>
      <c r="I535" s="42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38"/>
      <c r="G536" s="38"/>
      <c r="H536" s="38"/>
      <c r="I536" s="42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38"/>
      <c r="G537" s="38"/>
      <c r="H537" s="38"/>
      <c r="I537" s="42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38"/>
      <c r="G538" s="38"/>
      <c r="H538" s="38"/>
      <c r="I538" s="42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38"/>
      <c r="G539" s="38"/>
      <c r="H539" s="38"/>
      <c r="I539" s="42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38"/>
      <c r="G540" s="38"/>
      <c r="H540" s="38"/>
      <c r="I540" s="42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38"/>
      <c r="G541" s="38"/>
      <c r="H541" s="38"/>
      <c r="I541" s="42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38"/>
      <c r="G542" s="38"/>
      <c r="H542" s="38"/>
      <c r="I542" s="42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38"/>
      <c r="G543" s="38"/>
      <c r="H543" s="38"/>
      <c r="I543" s="42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38"/>
      <c r="G544" s="38"/>
      <c r="H544" s="38"/>
      <c r="I544" s="42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38"/>
      <c r="G545" s="38"/>
      <c r="H545" s="38"/>
      <c r="I545" s="42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38"/>
      <c r="G546" s="38"/>
      <c r="H546" s="38"/>
      <c r="I546" s="42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38"/>
      <c r="G547" s="38"/>
      <c r="H547" s="38"/>
      <c r="I547" s="42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38"/>
      <c r="G548" s="38"/>
      <c r="H548" s="38"/>
      <c r="I548" s="42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38"/>
      <c r="G549" s="38"/>
      <c r="H549" s="38"/>
      <c r="I549" s="42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38"/>
      <c r="G550" s="38"/>
      <c r="H550" s="38"/>
      <c r="I550" s="42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38"/>
      <c r="G551" s="38"/>
      <c r="H551" s="38"/>
      <c r="I551" s="42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38"/>
      <c r="G552" s="38"/>
      <c r="H552" s="38"/>
      <c r="I552" s="42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38"/>
      <c r="G553" s="38"/>
      <c r="H553" s="38"/>
      <c r="I553" s="42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38"/>
      <c r="G554" s="38"/>
      <c r="H554" s="38"/>
      <c r="I554" s="42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38"/>
      <c r="G555" s="38"/>
      <c r="H555" s="38"/>
      <c r="I555" s="42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38"/>
      <c r="G556" s="38"/>
      <c r="H556" s="38"/>
      <c r="I556" s="42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38"/>
      <c r="G557" s="38"/>
      <c r="H557" s="38"/>
      <c r="I557" s="42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38"/>
      <c r="G558" s="38"/>
      <c r="H558" s="38"/>
      <c r="I558" s="42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38"/>
      <c r="G559" s="38"/>
      <c r="H559" s="38"/>
      <c r="I559" s="42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38"/>
      <c r="G560" s="38"/>
      <c r="H560" s="38"/>
      <c r="I560" s="42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38"/>
      <c r="G561" s="38"/>
      <c r="H561" s="38"/>
      <c r="I561" s="42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38"/>
      <c r="G562" s="38"/>
      <c r="H562" s="38"/>
      <c r="I562" s="42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38"/>
      <c r="G563" s="38"/>
      <c r="H563" s="38"/>
      <c r="I563" s="42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38"/>
      <c r="G564" s="38"/>
      <c r="H564" s="38"/>
      <c r="I564" s="42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38"/>
      <c r="G565" s="38"/>
      <c r="H565" s="38"/>
      <c r="I565" s="42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38"/>
      <c r="G566" s="38"/>
      <c r="H566" s="38"/>
      <c r="I566" s="42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38"/>
      <c r="G567" s="38"/>
      <c r="H567" s="38"/>
      <c r="I567" s="42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38"/>
      <c r="G568" s="38"/>
      <c r="H568" s="38"/>
      <c r="I568" s="42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38"/>
      <c r="G569" s="38"/>
      <c r="H569" s="38"/>
      <c r="I569" s="42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38"/>
      <c r="G570" s="38"/>
      <c r="H570" s="38"/>
      <c r="I570" s="42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38"/>
      <c r="G571" s="38"/>
      <c r="H571" s="38"/>
      <c r="I571" s="42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38"/>
      <c r="G572" s="38"/>
      <c r="H572" s="38"/>
      <c r="I572" s="42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38"/>
      <c r="G573" s="38"/>
      <c r="H573" s="38"/>
      <c r="I573" s="42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38"/>
      <c r="G574" s="38"/>
      <c r="H574" s="38"/>
      <c r="I574" s="42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38"/>
      <c r="G575" s="38"/>
      <c r="H575" s="38"/>
      <c r="I575" s="42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38"/>
      <c r="G576" s="38"/>
      <c r="H576" s="38"/>
      <c r="I576" s="42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38"/>
      <c r="G577" s="38"/>
      <c r="H577" s="38"/>
      <c r="I577" s="42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38"/>
      <c r="G578" s="38"/>
      <c r="H578" s="38"/>
      <c r="I578" s="42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38"/>
      <c r="G579" s="38"/>
      <c r="H579" s="38"/>
      <c r="I579" s="42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38"/>
      <c r="G580" s="38"/>
      <c r="H580" s="38"/>
      <c r="I580" s="42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38"/>
      <c r="G581" s="38"/>
      <c r="H581" s="38"/>
      <c r="I581" s="42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38"/>
      <c r="G582" s="38"/>
      <c r="H582" s="38"/>
      <c r="I582" s="42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38"/>
      <c r="G583" s="38"/>
      <c r="H583" s="38"/>
      <c r="I583" s="42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38"/>
      <c r="G584" s="38"/>
      <c r="H584" s="38"/>
      <c r="I584" s="42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38"/>
      <c r="G585" s="38"/>
      <c r="H585" s="38"/>
      <c r="I585" s="42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38"/>
      <c r="G586" s="38"/>
      <c r="H586" s="38"/>
      <c r="I586" s="42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38"/>
      <c r="G587" s="38"/>
      <c r="H587" s="38"/>
      <c r="I587" s="42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38"/>
      <c r="G588" s="38"/>
      <c r="H588" s="38"/>
      <c r="I588" s="42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38"/>
      <c r="G589" s="38"/>
      <c r="H589" s="38"/>
      <c r="I589" s="42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38"/>
      <c r="G590" s="38"/>
      <c r="H590" s="38"/>
      <c r="I590" s="42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38"/>
      <c r="G591" s="38"/>
      <c r="H591" s="38"/>
      <c r="I591" s="42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38"/>
      <c r="G592" s="38"/>
      <c r="H592" s="38"/>
      <c r="I592" s="42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38"/>
      <c r="G593" s="38"/>
      <c r="H593" s="38"/>
      <c r="I593" s="42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38"/>
      <c r="G594" s="38"/>
      <c r="H594" s="38"/>
      <c r="I594" s="42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38"/>
      <c r="G595" s="38"/>
      <c r="H595" s="38"/>
      <c r="I595" s="42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38"/>
      <c r="G596" s="38"/>
      <c r="H596" s="38"/>
      <c r="I596" s="42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38"/>
      <c r="G597" s="38"/>
      <c r="H597" s="38"/>
      <c r="I597" s="42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38"/>
      <c r="G598" s="38"/>
      <c r="H598" s="38"/>
      <c r="I598" s="42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38"/>
      <c r="G599" s="38"/>
      <c r="H599" s="38"/>
      <c r="I599" s="42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38"/>
      <c r="G600" s="38"/>
      <c r="H600" s="38"/>
      <c r="I600" s="42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38"/>
      <c r="G601" s="38"/>
      <c r="H601" s="38"/>
      <c r="I601" s="42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38"/>
      <c r="G602" s="38"/>
      <c r="H602" s="38"/>
      <c r="I602" s="42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38"/>
      <c r="G603" s="38"/>
      <c r="H603" s="38"/>
      <c r="I603" s="42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38"/>
      <c r="G604" s="38"/>
      <c r="H604" s="38"/>
      <c r="I604" s="42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38"/>
      <c r="G605" s="38"/>
      <c r="H605" s="38"/>
      <c r="I605" s="42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38"/>
      <c r="G606" s="38"/>
      <c r="H606" s="38"/>
      <c r="I606" s="42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38"/>
      <c r="G607" s="38"/>
      <c r="H607" s="38"/>
      <c r="I607" s="42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38"/>
      <c r="G608" s="38"/>
      <c r="H608" s="38"/>
      <c r="I608" s="42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38"/>
      <c r="G609" s="38"/>
      <c r="H609" s="38"/>
      <c r="I609" s="42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38"/>
      <c r="G610" s="38"/>
      <c r="H610" s="38"/>
      <c r="I610" s="42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38"/>
      <c r="G611" s="38"/>
      <c r="H611" s="38"/>
      <c r="I611" s="42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38"/>
      <c r="G612" s="38"/>
      <c r="H612" s="38"/>
      <c r="I612" s="42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38"/>
      <c r="G613" s="38"/>
      <c r="H613" s="38"/>
      <c r="I613" s="42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38"/>
      <c r="G614" s="38"/>
      <c r="H614" s="38"/>
      <c r="I614" s="42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38"/>
      <c r="G615" s="38"/>
      <c r="H615" s="38"/>
      <c r="I615" s="42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38"/>
      <c r="G616" s="38"/>
      <c r="H616" s="38"/>
      <c r="I616" s="42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38"/>
      <c r="G617" s="38"/>
      <c r="H617" s="38"/>
      <c r="I617" s="42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38"/>
      <c r="G618" s="38"/>
      <c r="H618" s="38"/>
      <c r="I618" s="42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38"/>
      <c r="G619" s="38"/>
      <c r="H619" s="38"/>
      <c r="I619" s="42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38"/>
      <c r="G620" s="38"/>
      <c r="H620" s="38"/>
      <c r="I620" s="42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38"/>
      <c r="G621" s="38"/>
      <c r="H621" s="38"/>
      <c r="I621" s="42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38"/>
      <c r="G622" s="38"/>
      <c r="H622" s="38"/>
      <c r="I622" s="42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38"/>
      <c r="G623" s="38"/>
      <c r="H623" s="38"/>
      <c r="I623" s="42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38"/>
      <c r="G624" s="38"/>
      <c r="H624" s="38"/>
      <c r="I624" s="42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38"/>
      <c r="G625" s="38"/>
      <c r="H625" s="38"/>
      <c r="I625" s="42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38"/>
      <c r="G626" s="38"/>
      <c r="H626" s="38"/>
      <c r="I626" s="42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38"/>
      <c r="G627" s="38"/>
      <c r="H627" s="38"/>
      <c r="I627" s="42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38"/>
      <c r="G628" s="38"/>
      <c r="H628" s="38"/>
      <c r="I628" s="42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38"/>
      <c r="G629" s="38"/>
      <c r="H629" s="38"/>
      <c r="I629" s="42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38"/>
      <c r="G630" s="38"/>
      <c r="H630" s="38"/>
      <c r="I630" s="42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38"/>
      <c r="G631" s="38"/>
      <c r="H631" s="38"/>
      <c r="I631" s="42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38"/>
      <c r="G632" s="38"/>
      <c r="H632" s="38"/>
      <c r="I632" s="42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38"/>
      <c r="G633" s="38"/>
      <c r="H633" s="38"/>
      <c r="I633" s="42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38"/>
      <c r="G634" s="38"/>
      <c r="H634" s="38"/>
      <c r="I634" s="42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38"/>
      <c r="G635" s="38"/>
      <c r="H635" s="38"/>
      <c r="I635" s="42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38"/>
      <c r="G636" s="38"/>
      <c r="H636" s="38"/>
      <c r="I636" s="42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38"/>
      <c r="G637" s="38"/>
      <c r="H637" s="38"/>
      <c r="I637" s="42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38"/>
      <c r="G638" s="38"/>
      <c r="H638" s="38"/>
      <c r="I638" s="42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38"/>
      <c r="G639" s="38"/>
      <c r="H639" s="38"/>
      <c r="I639" s="42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38"/>
      <c r="G640" s="38"/>
      <c r="H640" s="38"/>
      <c r="I640" s="42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38"/>
      <c r="G641" s="38"/>
      <c r="H641" s="38"/>
      <c r="I641" s="42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38"/>
      <c r="G642" s="38"/>
      <c r="H642" s="38"/>
      <c r="I642" s="42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38"/>
      <c r="G643" s="38"/>
      <c r="H643" s="38"/>
      <c r="I643" s="42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38"/>
      <c r="G644" s="38"/>
      <c r="H644" s="38"/>
      <c r="I644" s="42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38"/>
      <c r="G645" s="38"/>
      <c r="H645" s="38"/>
      <c r="I645" s="42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38"/>
      <c r="G646" s="38"/>
      <c r="H646" s="38"/>
      <c r="I646" s="42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38"/>
      <c r="G647" s="38"/>
      <c r="H647" s="38"/>
      <c r="I647" s="42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38"/>
      <c r="G648" s="38"/>
      <c r="H648" s="38"/>
      <c r="I648" s="42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38"/>
      <c r="G649" s="38"/>
      <c r="H649" s="38"/>
      <c r="I649" s="42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38"/>
      <c r="G650" s="38"/>
      <c r="H650" s="38"/>
      <c r="I650" s="42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38"/>
      <c r="G651" s="38"/>
      <c r="H651" s="38"/>
      <c r="I651" s="42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38"/>
      <c r="G652" s="38"/>
      <c r="H652" s="38"/>
      <c r="I652" s="42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38"/>
      <c r="G653" s="38"/>
      <c r="H653" s="38"/>
      <c r="I653" s="42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38"/>
      <c r="G654" s="38"/>
      <c r="H654" s="38"/>
      <c r="I654" s="42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38"/>
      <c r="G655" s="38"/>
      <c r="H655" s="38"/>
      <c r="I655" s="42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38"/>
      <c r="G656" s="38"/>
      <c r="H656" s="38"/>
      <c r="I656" s="42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38"/>
      <c r="G657" s="38"/>
      <c r="H657" s="38"/>
      <c r="I657" s="42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38"/>
      <c r="G658" s="38"/>
      <c r="H658" s="38"/>
      <c r="I658" s="42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38"/>
      <c r="G659" s="38"/>
      <c r="H659" s="38"/>
      <c r="I659" s="42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38"/>
      <c r="G660" s="38"/>
      <c r="H660" s="38"/>
      <c r="I660" s="42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38"/>
      <c r="G661" s="38"/>
      <c r="H661" s="38"/>
      <c r="I661" s="42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38"/>
      <c r="G662" s="38"/>
      <c r="H662" s="38"/>
      <c r="I662" s="42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38"/>
      <c r="G663" s="38"/>
      <c r="H663" s="38"/>
      <c r="I663" s="42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38"/>
      <c r="G664" s="38"/>
      <c r="H664" s="38"/>
      <c r="I664" s="42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38"/>
      <c r="G665" s="38"/>
      <c r="H665" s="38"/>
      <c r="I665" s="42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38"/>
      <c r="G666" s="38"/>
      <c r="H666" s="38"/>
      <c r="I666" s="42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38"/>
      <c r="G667" s="38"/>
      <c r="H667" s="38"/>
      <c r="I667" s="42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38"/>
      <c r="G668" s="38"/>
      <c r="H668" s="38"/>
      <c r="I668" s="42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38"/>
      <c r="G669" s="38"/>
      <c r="H669" s="38"/>
      <c r="I669" s="42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38"/>
      <c r="G670" s="38"/>
      <c r="H670" s="38"/>
      <c r="I670" s="42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38"/>
      <c r="G671" s="38"/>
      <c r="H671" s="38"/>
      <c r="I671" s="42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38"/>
      <c r="G672" s="38"/>
      <c r="H672" s="38"/>
      <c r="I672" s="42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38"/>
      <c r="G673" s="38"/>
      <c r="H673" s="38"/>
      <c r="I673" s="42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38"/>
      <c r="G674" s="38"/>
      <c r="H674" s="38"/>
      <c r="I674" s="42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38"/>
      <c r="G675" s="38"/>
      <c r="H675" s="38"/>
      <c r="I675" s="42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38"/>
      <c r="G676" s="38"/>
      <c r="H676" s="38"/>
      <c r="I676" s="42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38"/>
      <c r="G677" s="38"/>
      <c r="H677" s="38"/>
      <c r="I677" s="42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38"/>
      <c r="G678" s="38"/>
      <c r="H678" s="38"/>
      <c r="I678" s="42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38"/>
      <c r="G679" s="38"/>
      <c r="H679" s="38"/>
      <c r="I679" s="42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38"/>
      <c r="G680" s="38"/>
      <c r="H680" s="38"/>
      <c r="I680" s="42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38"/>
      <c r="G681" s="38"/>
      <c r="H681" s="38"/>
      <c r="I681" s="42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38"/>
      <c r="G682" s="38"/>
      <c r="H682" s="38"/>
      <c r="I682" s="42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38"/>
      <c r="G683" s="38"/>
      <c r="H683" s="38"/>
      <c r="I683" s="42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38"/>
      <c r="G684" s="38"/>
      <c r="H684" s="38"/>
      <c r="I684" s="42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38"/>
      <c r="G685" s="38"/>
      <c r="H685" s="38"/>
      <c r="I685" s="42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38"/>
      <c r="G686" s="38"/>
      <c r="H686" s="38"/>
      <c r="I686" s="42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38"/>
      <c r="G687" s="38"/>
      <c r="H687" s="38"/>
      <c r="I687" s="42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38"/>
      <c r="G688" s="38"/>
      <c r="H688" s="38"/>
      <c r="I688" s="42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38"/>
      <c r="G689" s="38"/>
      <c r="H689" s="38"/>
      <c r="I689" s="42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38"/>
      <c r="G690" s="38"/>
      <c r="H690" s="38"/>
      <c r="I690" s="42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38"/>
      <c r="G691" s="38"/>
      <c r="H691" s="38"/>
      <c r="I691" s="42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38"/>
      <c r="G692" s="38"/>
      <c r="H692" s="38"/>
      <c r="I692" s="42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38"/>
      <c r="G693" s="38"/>
      <c r="H693" s="38"/>
      <c r="I693" s="42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38"/>
      <c r="G694" s="38"/>
      <c r="H694" s="38"/>
      <c r="I694" s="42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38"/>
      <c r="G695" s="38"/>
      <c r="H695" s="38"/>
      <c r="I695" s="42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38"/>
      <c r="G696" s="38"/>
      <c r="H696" s="38"/>
      <c r="I696" s="42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38"/>
      <c r="G697" s="38"/>
      <c r="H697" s="38"/>
      <c r="I697" s="42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38"/>
      <c r="G698" s="38"/>
      <c r="H698" s="38"/>
      <c r="I698" s="42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38"/>
      <c r="G699" s="38"/>
      <c r="H699" s="38"/>
      <c r="I699" s="42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38"/>
      <c r="G700" s="38"/>
      <c r="H700" s="38"/>
      <c r="I700" s="42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38"/>
      <c r="G701" s="38"/>
      <c r="H701" s="38"/>
      <c r="I701" s="42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38"/>
      <c r="G702" s="38"/>
      <c r="H702" s="38"/>
      <c r="I702" s="42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38"/>
      <c r="G703" s="38"/>
      <c r="H703" s="38"/>
      <c r="I703" s="42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38"/>
      <c r="G704" s="38"/>
      <c r="H704" s="38"/>
      <c r="I704" s="42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38"/>
      <c r="G705" s="38"/>
      <c r="H705" s="38"/>
      <c r="I705" s="42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38"/>
      <c r="G706" s="38"/>
      <c r="H706" s="38"/>
      <c r="I706" s="42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38"/>
      <c r="G707" s="38"/>
      <c r="H707" s="38"/>
      <c r="I707" s="42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38"/>
      <c r="G708" s="38"/>
      <c r="H708" s="38"/>
      <c r="I708" s="42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38"/>
      <c r="G709" s="38"/>
      <c r="H709" s="38"/>
      <c r="I709" s="42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38"/>
      <c r="G710" s="38"/>
      <c r="H710" s="38"/>
      <c r="I710" s="42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38"/>
      <c r="G711" s="38"/>
      <c r="H711" s="38"/>
      <c r="I711" s="42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38"/>
      <c r="G712" s="38"/>
      <c r="H712" s="38"/>
      <c r="I712" s="42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38"/>
      <c r="G713" s="38"/>
      <c r="H713" s="38"/>
      <c r="I713" s="42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38"/>
      <c r="G714" s="38"/>
      <c r="H714" s="38"/>
      <c r="I714" s="42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38"/>
      <c r="G715" s="38"/>
      <c r="H715" s="38"/>
      <c r="I715" s="42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38"/>
      <c r="G716" s="38"/>
      <c r="H716" s="38"/>
      <c r="I716" s="42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38"/>
      <c r="G717" s="38"/>
      <c r="H717" s="38"/>
      <c r="I717" s="42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38"/>
      <c r="G718" s="38"/>
      <c r="H718" s="38"/>
      <c r="I718" s="42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38"/>
      <c r="G719" s="38"/>
      <c r="H719" s="38"/>
      <c r="I719" s="42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38"/>
      <c r="G720" s="38"/>
      <c r="H720" s="38"/>
      <c r="I720" s="42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38"/>
      <c r="G721" s="38"/>
      <c r="H721" s="38"/>
      <c r="I721" s="42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38"/>
      <c r="G722" s="38"/>
      <c r="H722" s="38"/>
      <c r="I722" s="42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38"/>
      <c r="G723" s="38"/>
      <c r="H723" s="38"/>
      <c r="I723" s="42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38"/>
      <c r="G724" s="38"/>
      <c r="H724" s="38"/>
      <c r="I724" s="42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38"/>
      <c r="G725" s="38"/>
      <c r="H725" s="38"/>
      <c r="I725" s="42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38"/>
      <c r="G726" s="38"/>
      <c r="H726" s="38"/>
      <c r="I726" s="42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38"/>
      <c r="G727" s="38"/>
      <c r="H727" s="38"/>
      <c r="I727" s="42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38"/>
      <c r="G728" s="38"/>
      <c r="H728" s="38"/>
      <c r="I728" s="42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38"/>
      <c r="G729" s="38"/>
      <c r="H729" s="38"/>
      <c r="I729" s="42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38"/>
      <c r="G730" s="38"/>
      <c r="H730" s="38"/>
      <c r="I730" s="42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38"/>
      <c r="G731" s="38"/>
      <c r="H731" s="38"/>
      <c r="I731" s="42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38"/>
      <c r="G732" s="38"/>
      <c r="H732" s="38"/>
      <c r="I732" s="42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38"/>
      <c r="G733" s="38"/>
      <c r="H733" s="38"/>
      <c r="I733" s="42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38"/>
      <c r="G734" s="38"/>
      <c r="H734" s="38"/>
      <c r="I734" s="42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38"/>
      <c r="G735" s="38"/>
      <c r="H735" s="38"/>
      <c r="I735" s="42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38"/>
      <c r="G736" s="38"/>
      <c r="H736" s="38"/>
      <c r="I736" s="42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38"/>
      <c r="G737" s="38"/>
      <c r="H737" s="38"/>
      <c r="I737" s="42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38"/>
      <c r="G738" s="38"/>
      <c r="H738" s="38"/>
      <c r="I738" s="42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38"/>
      <c r="G739" s="38"/>
      <c r="H739" s="38"/>
      <c r="I739" s="42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38"/>
      <c r="G740" s="38"/>
      <c r="H740" s="38"/>
      <c r="I740" s="42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38"/>
      <c r="G741" s="38"/>
      <c r="H741" s="38"/>
      <c r="I741" s="42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38"/>
      <c r="G742" s="38"/>
      <c r="H742" s="38"/>
      <c r="I742" s="42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38"/>
      <c r="G743" s="38"/>
      <c r="H743" s="38"/>
      <c r="I743" s="42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38"/>
      <c r="G744" s="38"/>
      <c r="H744" s="38"/>
      <c r="I744" s="42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38"/>
      <c r="G745" s="38"/>
      <c r="H745" s="38"/>
      <c r="I745" s="42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38"/>
      <c r="G746" s="38"/>
      <c r="H746" s="38"/>
      <c r="I746" s="42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38"/>
      <c r="G747" s="38"/>
      <c r="H747" s="38"/>
      <c r="I747" s="42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38"/>
      <c r="G748" s="38"/>
      <c r="H748" s="38"/>
      <c r="I748" s="42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38"/>
      <c r="G749" s="38"/>
      <c r="H749" s="38"/>
      <c r="I749" s="42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38"/>
      <c r="G750" s="38"/>
      <c r="H750" s="38"/>
      <c r="I750" s="42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38"/>
      <c r="G751" s="38"/>
      <c r="H751" s="38"/>
      <c r="I751" s="42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38"/>
      <c r="G752" s="38"/>
      <c r="H752" s="38"/>
      <c r="I752" s="42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38"/>
      <c r="G753" s="38"/>
      <c r="H753" s="38"/>
      <c r="I753" s="42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38"/>
      <c r="G754" s="38"/>
      <c r="H754" s="38"/>
      <c r="I754" s="42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38"/>
      <c r="G755" s="38"/>
      <c r="H755" s="38"/>
      <c r="I755" s="42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38"/>
      <c r="G756" s="38"/>
      <c r="H756" s="38"/>
      <c r="I756" s="42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38"/>
      <c r="G757" s="38"/>
      <c r="H757" s="38"/>
      <c r="I757" s="42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38"/>
      <c r="G758" s="38"/>
      <c r="H758" s="38"/>
      <c r="I758" s="42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38"/>
      <c r="G759" s="38"/>
      <c r="H759" s="38"/>
      <c r="I759" s="42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38"/>
      <c r="G760" s="38"/>
      <c r="H760" s="38"/>
      <c r="I760" s="42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38"/>
      <c r="G761" s="38"/>
      <c r="H761" s="38"/>
      <c r="I761" s="42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38"/>
      <c r="G762" s="38"/>
      <c r="H762" s="38"/>
      <c r="I762" s="42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38"/>
      <c r="G763" s="38"/>
      <c r="H763" s="38"/>
      <c r="I763" s="42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38"/>
      <c r="G764" s="38"/>
      <c r="H764" s="38"/>
      <c r="I764" s="42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38"/>
      <c r="G765" s="38"/>
      <c r="H765" s="38"/>
      <c r="I765" s="42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38"/>
      <c r="G766" s="38"/>
      <c r="H766" s="38"/>
      <c r="I766" s="42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38"/>
      <c r="G767" s="38"/>
      <c r="H767" s="38"/>
      <c r="I767" s="42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38"/>
      <c r="G768" s="38"/>
      <c r="H768" s="38"/>
      <c r="I768" s="42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38"/>
      <c r="G769" s="38"/>
      <c r="H769" s="38"/>
      <c r="I769" s="42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38"/>
      <c r="G770" s="38"/>
      <c r="H770" s="38"/>
      <c r="I770" s="42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38"/>
      <c r="G771" s="38"/>
      <c r="H771" s="38"/>
      <c r="I771" s="42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38"/>
      <c r="G772" s="38"/>
      <c r="H772" s="38"/>
      <c r="I772" s="42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38"/>
      <c r="G773" s="38"/>
      <c r="H773" s="38"/>
      <c r="I773" s="42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38"/>
      <c r="G774" s="38"/>
      <c r="H774" s="38"/>
      <c r="I774" s="42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38"/>
      <c r="G775" s="38"/>
      <c r="H775" s="38"/>
      <c r="I775" s="42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38"/>
      <c r="G776" s="38"/>
      <c r="H776" s="38"/>
      <c r="I776" s="42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38"/>
      <c r="G777" s="38"/>
      <c r="H777" s="38"/>
      <c r="I777" s="42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38"/>
      <c r="G778" s="38"/>
      <c r="H778" s="38"/>
      <c r="I778" s="42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38"/>
      <c r="G779" s="38"/>
      <c r="H779" s="38"/>
      <c r="I779" s="42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38"/>
      <c r="G780" s="38"/>
      <c r="H780" s="38"/>
      <c r="I780" s="42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38"/>
      <c r="G781" s="38"/>
      <c r="H781" s="38"/>
      <c r="I781" s="42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38"/>
      <c r="G782" s="38"/>
      <c r="H782" s="38"/>
      <c r="I782" s="42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38"/>
      <c r="G783" s="38"/>
      <c r="H783" s="38"/>
      <c r="I783" s="42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38"/>
      <c r="G784" s="38"/>
      <c r="H784" s="38"/>
      <c r="I784" s="42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38"/>
      <c r="G785" s="38"/>
      <c r="H785" s="38"/>
      <c r="I785" s="42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38"/>
      <c r="G786" s="38"/>
      <c r="H786" s="38"/>
      <c r="I786" s="42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38"/>
      <c r="G787" s="38"/>
      <c r="H787" s="38"/>
      <c r="I787" s="42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38"/>
      <c r="G788" s="38"/>
      <c r="H788" s="38"/>
      <c r="I788" s="42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38"/>
      <c r="G789" s="38"/>
      <c r="H789" s="38"/>
      <c r="I789" s="42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38"/>
      <c r="G790" s="38"/>
      <c r="H790" s="38"/>
      <c r="I790" s="42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38"/>
      <c r="G791" s="38"/>
      <c r="H791" s="38"/>
      <c r="I791" s="42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38"/>
      <c r="G792" s="38"/>
      <c r="H792" s="38"/>
      <c r="I792" s="42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38"/>
      <c r="G793" s="38"/>
      <c r="H793" s="38"/>
      <c r="I793" s="42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38"/>
      <c r="G794" s="38"/>
      <c r="H794" s="38"/>
      <c r="I794" s="42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38"/>
      <c r="G795" s="38"/>
      <c r="H795" s="38"/>
      <c r="I795" s="42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38"/>
      <c r="G796" s="38"/>
      <c r="H796" s="38"/>
      <c r="I796" s="42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38"/>
      <c r="G797" s="38"/>
      <c r="H797" s="38"/>
      <c r="I797" s="42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38"/>
      <c r="G798" s="38"/>
      <c r="H798" s="38"/>
      <c r="I798" s="42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38"/>
      <c r="G799" s="38"/>
      <c r="H799" s="38"/>
      <c r="I799" s="42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38"/>
      <c r="G800" s="38"/>
      <c r="H800" s="38"/>
      <c r="I800" s="42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38"/>
      <c r="G801" s="38"/>
      <c r="H801" s="38"/>
      <c r="I801" s="42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38"/>
      <c r="G802" s="38"/>
      <c r="H802" s="38"/>
      <c r="I802" s="42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38"/>
      <c r="G803" s="38"/>
      <c r="H803" s="38"/>
      <c r="I803" s="42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38"/>
      <c r="G804" s="38"/>
      <c r="H804" s="38"/>
      <c r="I804" s="42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38"/>
      <c r="G805" s="38"/>
      <c r="H805" s="38"/>
      <c r="I805" s="42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38"/>
      <c r="G806" s="38"/>
      <c r="H806" s="38"/>
      <c r="I806" s="42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38"/>
      <c r="G807" s="38"/>
      <c r="H807" s="38"/>
      <c r="I807" s="42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38"/>
      <c r="G808" s="38"/>
      <c r="H808" s="38"/>
      <c r="I808" s="42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38"/>
      <c r="G809" s="38"/>
      <c r="H809" s="38"/>
      <c r="I809" s="42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38"/>
      <c r="G810" s="38"/>
      <c r="H810" s="38"/>
      <c r="I810" s="42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38"/>
      <c r="G811" s="38"/>
      <c r="H811" s="38"/>
      <c r="I811" s="42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38"/>
      <c r="G812" s="38"/>
      <c r="H812" s="38"/>
      <c r="I812" s="42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38"/>
      <c r="G813" s="38"/>
      <c r="H813" s="38"/>
      <c r="I813" s="42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38"/>
      <c r="G814" s="38"/>
      <c r="H814" s="38"/>
      <c r="I814" s="42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38"/>
      <c r="G815" s="38"/>
      <c r="H815" s="38"/>
      <c r="I815" s="42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38"/>
      <c r="G816" s="38"/>
      <c r="H816" s="38"/>
      <c r="I816" s="42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38"/>
      <c r="G817" s="38"/>
      <c r="H817" s="38"/>
      <c r="I817" s="42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38"/>
      <c r="G818" s="38"/>
      <c r="H818" s="38"/>
      <c r="I818" s="42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38"/>
      <c r="G819" s="38"/>
      <c r="H819" s="38"/>
      <c r="I819" s="42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38"/>
      <c r="G820" s="38"/>
      <c r="H820" s="38"/>
      <c r="I820" s="42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38"/>
      <c r="G821" s="38"/>
      <c r="H821" s="38"/>
      <c r="I821" s="42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38"/>
      <c r="G822" s="38"/>
      <c r="H822" s="38"/>
      <c r="I822" s="42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38"/>
      <c r="G823" s="38"/>
      <c r="H823" s="38"/>
      <c r="I823" s="42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38"/>
      <c r="G824" s="38"/>
      <c r="H824" s="38"/>
      <c r="I824" s="42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38"/>
      <c r="G825" s="38"/>
      <c r="H825" s="38"/>
      <c r="I825" s="42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38"/>
      <c r="G826" s="38"/>
      <c r="H826" s="38"/>
      <c r="I826" s="42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38"/>
      <c r="G827" s="38"/>
      <c r="H827" s="38"/>
      <c r="I827" s="42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38"/>
      <c r="G828" s="38"/>
      <c r="H828" s="38"/>
      <c r="I828" s="42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38"/>
      <c r="G829" s="38"/>
      <c r="H829" s="38"/>
      <c r="I829" s="42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38"/>
      <c r="G830" s="38"/>
      <c r="H830" s="38"/>
      <c r="I830" s="42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38"/>
      <c r="G831" s="38"/>
      <c r="H831" s="38"/>
      <c r="I831" s="42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38"/>
      <c r="G832" s="38"/>
      <c r="H832" s="38"/>
      <c r="I832" s="42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38"/>
      <c r="G833" s="38"/>
      <c r="H833" s="38"/>
      <c r="I833" s="42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38"/>
      <c r="G834" s="38"/>
      <c r="H834" s="38"/>
      <c r="I834" s="42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38"/>
      <c r="G835" s="38"/>
      <c r="H835" s="38"/>
      <c r="I835" s="42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38"/>
      <c r="G836" s="38"/>
      <c r="H836" s="38"/>
      <c r="I836" s="42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38"/>
      <c r="G837" s="38"/>
      <c r="H837" s="38"/>
      <c r="I837" s="42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38"/>
      <c r="G838" s="38"/>
      <c r="H838" s="38"/>
      <c r="I838" s="42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38"/>
      <c r="G839" s="38"/>
      <c r="H839" s="38"/>
      <c r="I839" s="42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38"/>
      <c r="G840" s="38"/>
      <c r="H840" s="38"/>
      <c r="I840" s="42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38"/>
      <c r="G841" s="38"/>
      <c r="H841" s="38"/>
      <c r="I841" s="42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38"/>
      <c r="G842" s="38"/>
      <c r="H842" s="38"/>
      <c r="I842" s="42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38"/>
      <c r="G843" s="38"/>
      <c r="H843" s="38"/>
      <c r="I843" s="42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38"/>
      <c r="G844" s="38"/>
      <c r="H844" s="38"/>
      <c r="I844" s="42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38"/>
      <c r="G845" s="38"/>
      <c r="H845" s="38"/>
      <c r="I845" s="42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38"/>
      <c r="G846" s="38"/>
      <c r="H846" s="38"/>
      <c r="I846" s="42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38"/>
      <c r="G847" s="38"/>
      <c r="H847" s="38"/>
      <c r="I847" s="42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38"/>
      <c r="G848" s="38"/>
      <c r="H848" s="38"/>
      <c r="I848" s="42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38"/>
      <c r="G849" s="38"/>
      <c r="H849" s="38"/>
      <c r="I849" s="42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38"/>
      <c r="G850" s="38"/>
      <c r="H850" s="38"/>
      <c r="I850" s="42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38"/>
      <c r="G851" s="38"/>
      <c r="H851" s="38"/>
      <c r="I851" s="42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38"/>
      <c r="G852" s="38"/>
      <c r="H852" s="38"/>
      <c r="I852" s="42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38"/>
      <c r="G853" s="38"/>
      <c r="H853" s="38"/>
      <c r="I853" s="42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38"/>
      <c r="G854" s="38"/>
      <c r="H854" s="38"/>
      <c r="I854" s="42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38"/>
      <c r="G855" s="38"/>
      <c r="H855" s="38"/>
      <c r="I855" s="42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38"/>
      <c r="G856" s="38"/>
      <c r="H856" s="38"/>
      <c r="I856" s="42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38"/>
      <c r="G857" s="38"/>
      <c r="H857" s="38"/>
      <c r="I857" s="42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38"/>
      <c r="G858" s="38"/>
      <c r="H858" s="38"/>
      <c r="I858" s="42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38"/>
      <c r="G859" s="38"/>
      <c r="H859" s="38"/>
      <c r="I859" s="42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38"/>
      <c r="G860" s="38"/>
      <c r="H860" s="38"/>
      <c r="I860" s="42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38"/>
      <c r="G861" s="38"/>
      <c r="H861" s="38"/>
      <c r="I861" s="42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38"/>
      <c r="G862" s="38"/>
      <c r="H862" s="38"/>
      <c r="I862" s="42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38"/>
      <c r="G863" s="38"/>
      <c r="H863" s="38"/>
      <c r="I863" s="42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38"/>
      <c r="G864" s="38"/>
      <c r="H864" s="38"/>
      <c r="I864" s="42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38"/>
      <c r="G865" s="38"/>
      <c r="H865" s="38"/>
      <c r="I865" s="42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38"/>
      <c r="G866" s="38"/>
      <c r="H866" s="38"/>
      <c r="I866" s="42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38"/>
      <c r="G867" s="38"/>
      <c r="H867" s="38"/>
      <c r="I867" s="42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38"/>
      <c r="G868" s="38"/>
      <c r="H868" s="38"/>
      <c r="I868" s="42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38"/>
      <c r="G869" s="38"/>
      <c r="H869" s="38"/>
      <c r="I869" s="42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38"/>
      <c r="G870" s="38"/>
      <c r="H870" s="38"/>
      <c r="I870" s="42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38"/>
      <c r="G871" s="38"/>
      <c r="H871" s="38"/>
      <c r="I871" s="42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38"/>
      <c r="G872" s="38"/>
      <c r="H872" s="38"/>
      <c r="I872" s="42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38"/>
      <c r="G873" s="38"/>
      <c r="H873" s="38"/>
      <c r="I873" s="42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38"/>
      <c r="G874" s="38"/>
      <c r="H874" s="38"/>
      <c r="I874" s="42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38"/>
      <c r="G875" s="38"/>
      <c r="H875" s="38"/>
      <c r="I875" s="42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38"/>
      <c r="G876" s="38"/>
      <c r="H876" s="38"/>
      <c r="I876" s="42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38"/>
      <c r="G877" s="38"/>
      <c r="H877" s="38"/>
      <c r="I877" s="42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38"/>
      <c r="G878" s="38"/>
      <c r="H878" s="38"/>
      <c r="I878" s="42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38"/>
      <c r="G879" s="38"/>
      <c r="H879" s="38"/>
      <c r="I879" s="42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38"/>
      <c r="G880" s="38"/>
      <c r="H880" s="38"/>
      <c r="I880" s="42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38"/>
      <c r="G881" s="38"/>
      <c r="H881" s="38"/>
      <c r="I881" s="42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38"/>
      <c r="G882" s="38"/>
      <c r="H882" s="38"/>
      <c r="I882" s="42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38"/>
      <c r="G883" s="38"/>
      <c r="H883" s="38"/>
      <c r="I883" s="42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38"/>
      <c r="G884" s="38"/>
      <c r="H884" s="38"/>
      <c r="I884" s="42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38"/>
      <c r="G885" s="38"/>
      <c r="H885" s="38"/>
      <c r="I885" s="42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38"/>
      <c r="G886" s="38"/>
      <c r="H886" s="38"/>
      <c r="I886" s="42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38"/>
      <c r="G887" s="38"/>
      <c r="H887" s="38"/>
      <c r="I887" s="42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38"/>
      <c r="G888" s="38"/>
      <c r="H888" s="38"/>
      <c r="I888" s="42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38"/>
      <c r="G889" s="38"/>
      <c r="H889" s="38"/>
      <c r="I889" s="42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38"/>
      <c r="G890" s="38"/>
      <c r="H890" s="38"/>
      <c r="I890" s="42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38"/>
      <c r="G891" s="38"/>
      <c r="H891" s="38"/>
      <c r="I891" s="42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38"/>
      <c r="G892" s="38"/>
      <c r="H892" s="38"/>
      <c r="I892" s="42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38"/>
      <c r="G893" s="38"/>
      <c r="H893" s="38"/>
      <c r="I893" s="42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38"/>
      <c r="G894" s="38"/>
      <c r="H894" s="38"/>
      <c r="I894" s="42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38"/>
      <c r="G895" s="38"/>
      <c r="H895" s="38"/>
      <c r="I895" s="42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38"/>
      <c r="G896" s="38"/>
      <c r="H896" s="38"/>
      <c r="I896" s="42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38"/>
      <c r="G897" s="38"/>
      <c r="H897" s="38"/>
      <c r="I897" s="42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38"/>
      <c r="G898" s="38"/>
      <c r="H898" s="38"/>
      <c r="I898" s="42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38"/>
      <c r="G899" s="38"/>
      <c r="H899" s="38"/>
      <c r="I899" s="42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38"/>
      <c r="G900" s="38"/>
      <c r="H900" s="38"/>
      <c r="I900" s="42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38"/>
      <c r="G901" s="38"/>
      <c r="H901" s="38"/>
      <c r="I901" s="42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38"/>
      <c r="G902" s="38"/>
      <c r="H902" s="38"/>
      <c r="I902" s="42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38"/>
      <c r="G903" s="38"/>
      <c r="H903" s="38"/>
      <c r="I903" s="42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38"/>
      <c r="G904" s="38"/>
      <c r="H904" s="38"/>
      <c r="I904" s="42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38"/>
      <c r="G905" s="38"/>
      <c r="H905" s="38"/>
      <c r="I905" s="42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38"/>
      <c r="G906" s="38"/>
      <c r="H906" s="38"/>
      <c r="I906" s="42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38"/>
      <c r="G907" s="38"/>
      <c r="H907" s="38"/>
      <c r="I907" s="42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38"/>
      <c r="G908" s="38"/>
      <c r="H908" s="38"/>
      <c r="I908" s="42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38"/>
      <c r="G909" s="38"/>
      <c r="H909" s="38"/>
      <c r="I909" s="42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38"/>
      <c r="G910" s="38"/>
      <c r="H910" s="38"/>
      <c r="I910" s="42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38"/>
      <c r="G911" s="38"/>
      <c r="H911" s="38"/>
      <c r="I911" s="42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38"/>
      <c r="G912" s="38"/>
      <c r="H912" s="38"/>
      <c r="I912" s="42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38"/>
      <c r="G913" s="38"/>
      <c r="H913" s="38"/>
      <c r="I913" s="42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38"/>
      <c r="G914" s="38"/>
      <c r="H914" s="38"/>
      <c r="I914" s="42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38"/>
      <c r="G915" s="38"/>
      <c r="H915" s="38"/>
      <c r="I915" s="42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38"/>
      <c r="G916" s="38"/>
      <c r="H916" s="38"/>
      <c r="I916" s="42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38"/>
      <c r="G917" s="38"/>
      <c r="H917" s="38"/>
      <c r="I917" s="42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38"/>
      <c r="G918" s="38"/>
      <c r="H918" s="38"/>
      <c r="I918" s="42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38"/>
      <c r="G919" s="38"/>
      <c r="H919" s="38"/>
      <c r="I919" s="42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38"/>
      <c r="G920" s="38"/>
      <c r="H920" s="38"/>
      <c r="I920" s="42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38"/>
      <c r="G921" s="38"/>
      <c r="H921" s="38"/>
      <c r="I921" s="42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38"/>
      <c r="G922" s="38"/>
      <c r="H922" s="38"/>
      <c r="I922" s="42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38"/>
      <c r="G923" s="38"/>
      <c r="H923" s="38"/>
      <c r="I923" s="42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38"/>
      <c r="G924" s="38"/>
      <c r="H924" s="38"/>
      <c r="I924" s="42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38"/>
      <c r="G925" s="38"/>
      <c r="H925" s="38"/>
      <c r="I925" s="42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38"/>
      <c r="G926" s="38"/>
      <c r="H926" s="38"/>
      <c r="I926" s="42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38"/>
      <c r="G927" s="38"/>
      <c r="H927" s="38"/>
      <c r="I927" s="42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38"/>
      <c r="G928" s="38"/>
      <c r="H928" s="38"/>
      <c r="I928" s="42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38"/>
      <c r="G929" s="38"/>
      <c r="H929" s="38"/>
      <c r="I929" s="42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38"/>
      <c r="G930" s="38"/>
      <c r="H930" s="38"/>
      <c r="I930" s="42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38"/>
      <c r="G931" s="38"/>
      <c r="H931" s="38"/>
      <c r="I931" s="42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38"/>
      <c r="G932" s="38"/>
      <c r="H932" s="38"/>
      <c r="I932" s="42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38"/>
      <c r="G933" s="38"/>
      <c r="H933" s="38"/>
      <c r="I933" s="42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38"/>
      <c r="G934" s="38"/>
      <c r="H934" s="38"/>
      <c r="I934" s="42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38"/>
      <c r="G935" s="38"/>
      <c r="H935" s="38"/>
      <c r="I935" s="42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38"/>
      <c r="G936" s="38"/>
      <c r="H936" s="38"/>
      <c r="I936" s="42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38"/>
      <c r="G937" s="38"/>
      <c r="H937" s="38"/>
      <c r="I937" s="42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38"/>
      <c r="G938" s="38"/>
      <c r="H938" s="38"/>
      <c r="I938" s="42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38"/>
      <c r="G939" s="38"/>
      <c r="H939" s="38"/>
      <c r="I939" s="42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38"/>
      <c r="G940" s="38"/>
      <c r="H940" s="38"/>
      <c r="I940" s="42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38"/>
      <c r="G941" s="38"/>
      <c r="H941" s="38"/>
      <c r="I941" s="42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38"/>
      <c r="G942" s="38"/>
      <c r="H942" s="38"/>
      <c r="I942" s="42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38"/>
      <c r="G943" s="38"/>
      <c r="H943" s="38"/>
      <c r="I943" s="42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38"/>
      <c r="G944" s="38"/>
      <c r="H944" s="38"/>
      <c r="I944" s="42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38"/>
      <c r="G945" s="38"/>
      <c r="H945" s="38"/>
      <c r="I945" s="42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38"/>
      <c r="G946" s="38"/>
      <c r="H946" s="38"/>
      <c r="I946" s="42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38"/>
      <c r="G947" s="38"/>
      <c r="H947" s="38"/>
      <c r="I947" s="42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38"/>
      <c r="G948" s="38"/>
      <c r="H948" s="38"/>
      <c r="I948" s="42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38"/>
      <c r="G949" s="38"/>
      <c r="H949" s="38"/>
      <c r="I949" s="42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38"/>
      <c r="G950" s="38"/>
      <c r="H950" s="38"/>
      <c r="I950" s="42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38"/>
      <c r="G951" s="38"/>
      <c r="H951" s="38"/>
      <c r="I951" s="42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38"/>
      <c r="G952" s="38"/>
      <c r="H952" s="38"/>
      <c r="I952" s="42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38"/>
      <c r="G953" s="38"/>
      <c r="H953" s="38"/>
      <c r="I953" s="42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38"/>
      <c r="G954" s="38"/>
      <c r="H954" s="38"/>
      <c r="I954" s="42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38"/>
      <c r="G955" s="38"/>
      <c r="H955" s="38"/>
      <c r="I955" s="42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38"/>
      <c r="G956" s="38"/>
      <c r="H956" s="38"/>
      <c r="I956" s="42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38"/>
      <c r="G957" s="38"/>
      <c r="H957" s="38"/>
      <c r="I957" s="42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38"/>
      <c r="G958" s="38"/>
      <c r="H958" s="38"/>
      <c r="I958" s="42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38"/>
      <c r="G959" s="38"/>
      <c r="H959" s="38"/>
      <c r="I959" s="42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38"/>
      <c r="G960" s="38"/>
      <c r="H960" s="38"/>
      <c r="I960" s="42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38"/>
      <c r="G961" s="38"/>
      <c r="H961" s="38"/>
      <c r="I961" s="42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38"/>
      <c r="G962" s="38"/>
      <c r="H962" s="38"/>
      <c r="I962" s="42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38"/>
      <c r="G963" s="38"/>
      <c r="H963" s="38"/>
      <c r="I963" s="42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38"/>
      <c r="G964" s="38"/>
      <c r="H964" s="38"/>
      <c r="I964" s="42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38"/>
      <c r="G965" s="38"/>
      <c r="H965" s="38"/>
      <c r="I965" s="42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38"/>
      <c r="G966" s="38"/>
      <c r="H966" s="38"/>
      <c r="I966" s="42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38"/>
      <c r="G967" s="38"/>
      <c r="H967" s="38"/>
      <c r="I967" s="42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38"/>
      <c r="G968" s="38"/>
      <c r="H968" s="38"/>
      <c r="I968" s="42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38"/>
      <c r="G969" s="38"/>
      <c r="H969" s="38"/>
      <c r="I969" s="42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38"/>
      <c r="G970" s="38"/>
      <c r="H970" s="38"/>
      <c r="I970" s="42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38"/>
      <c r="G971" s="38"/>
      <c r="H971" s="38"/>
      <c r="I971" s="42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38"/>
      <c r="G972" s="38"/>
      <c r="H972" s="38"/>
      <c r="I972" s="42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38"/>
      <c r="G973" s="38"/>
      <c r="H973" s="38"/>
      <c r="I973" s="42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38"/>
      <c r="G974" s="38"/>
      <c r="H974" s="38"/>
      <c r="I974" s="42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38"/>
      <c r="G975" s="38"/>
      <c r="H975" s="38"/>
      <c r="I975" s="42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38"/>
      <c r="G976" s="38"/>
      <c r="H976" s="38"/>
      <c r="I976" s="42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38"/>
      <c r="G977" s="38"/>
      <c r="H977" s="38"/>
      <c r="I977" s="42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38"/>
      <c r="G978" s="38"/>
      <c r="H978" s="38"/>
      <c r="I978" s="42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38"/>
      <c r="G979" s="38"/>
      <c r="H979" s="38"/>
      <c r="I979" s="42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38"/>
      <c r="G980" s="38"/>
      <c r="H980" s="38"/>
      <c r="I980" s="42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38"/>
      <c r="G981" s="38"/>
      <c r="H981" s="38"/>
      <c r="I981" s="42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38"/>
      <c r="G982" s="38"/>
      <c r="H982" s="38"/>
      <c r="I982" s="42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38"/>
      <c r="G983" s="38"/>
      <c r="H983" s="38"/>
      <c r="I983" s="42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38"/>
      <c r="G984" s="38"/>
      <c r="H984" s="38"/>
      <c r="I984" s="42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38"/>
      <c r="G985" s="38"/>
      <c r="H985" s="38"/>
      <c r="I985" s="42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38"/>
      <c r="G986" s="38"/>
      <c r="H986" s="38"/>
      <c r="I986" s="42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38"/>
      <c r="G987" s="38"/>
      <c r="H987" s="38"/>
      <c r="I987" s="42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38"/>
      <c r="G988" s="38"/>
      <c r="H988" s="38"/>
      <c r="I988" s="42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38"/>
      <c r="G989" s="38"/>
      <c r="H989" s="38"/>
      <c r="I989" s="42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38"/>
      <c r="G990" s="38"/>
      <c r="H990" s="38"/>
      <c r="I990" s="42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38"/>
      <c r="G991" s="38"/>
      <c r="H991" s="38"/>
      <c r="I991" s="42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38"/>
      <c r="G992" s="38"/>
      <c r="H992" s="38"/>
      <c r="I992" s="42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38"/>
      <c r="G993" s="38"/>
      <c r="H993" s="38"/>
      <c r="I993" s="42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38"/>
      <c r="G994" s="38"/>
      <c r="H994" s="38"/>
      <c r="I994" s="42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38"/>
      <c r="G995" s="38"/>
      <c r="H995" s="38"/>
      <c r="I995" s="42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38"/>
      <c r="G996" s="38"/>
      <c r="H996" s="38"/>
      <c r="I996" s="42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38"/>
      <c r="G997" s="38"/>
      <c r="H997" s="38"/>
      <c r="I997" s="42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38"/>
      <c r="G998" s="38"/>
      <c r="H998" s="38"/>
      <c r="I998" s="42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38"/>
      <c r="G999" s="38"/>
      <c r="H999" s="38"/>
      <c r="I999" s="42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38"/>
      <c r="G1000" s="38"/>
      <c r="H1000" s="38"/>
      <c r="I1000" s="42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38"/>
      <c r="G1001" s="38"/>
      <c r="H1001" s="38"/>
      <c r="I1001" s="42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37"/>
      <c r="D1002" s="42"/>
      <c r="E1002" s="38"/>
      <c r="F1002" s="38"/>
      <c r="G1002" s="38"/>
      <c r="H1002" s="38"/>
      <c r="I1002" s="42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37"/>
      <c r="D1003" s="42"/>
      <c r="E1003" s="38"/>
      <c r="F1003" s="38"/>
      <c r="G1003" s="38"/>
      <c r="H1003" s="38"/>
      <c r="I1003" s="42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37"/>
      <c r="D1004" s="42"/>
      <c r="E1004" s="38"/>
      <c r="F1004" s="38"/>
      <c r="G1004" s="38"/>
      <c r="H1004" s="38"/>
      <c r="I1004" s="42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37"/>
      <c r="D1005" s="42"/>
      <c r="E1005" s="38"/>
      <c r="F1005" s="38"/>
      <c r="G1005" s="38"/>
      <c r="H1005" s="38"/>
      <c r="I1005" s="42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37"/>
      <c r="D1006" s="42"/>
      <c r="E1006" s="38"/>
      <c r="F1006" s="38"/>
      <c r="G1006" s="38"/>
      <c r="H1006" s="38"/>
      <c r="I1006" s="42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37"/>
      <c r="D1007" s="42"/>
      <c r="E1007" s="38"/>
      <c r="F1007" s="38"/>
      <c r="G1007" s="38"/>
      <c r="H1007" s="38"/>
      <c r="I1007" s="42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37"/>
      <c r="D1008" s="42"/>
      <c r="E1008" s="38"/>
      <c r="F1008" s="38"/>
      <c r="G1008" s="38"/>
      <c r="H1008" s="38"/>
      <c r="I1008" s="42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37"/>
      <c r="D1009" s="42"/>
      <c r="E1009" s="38"/>
      <c r="F1009" s="38"/>
      <c r="G1009" s="38"/>
      <c r="H1009" s="38"/>
      <c r="I1009" s="42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37"/>
      <c r="D1010" s="42"/>
      <c r="E1010" s="38"/>
      <c r="F1010" s="38"/>
      <c r="G1010" s="38"/>
      <c r="H1010" s="38"/>
      <c r="I1010" s="42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37"/>
      <c r="D1011" s="42"/>
      <c r="E1011" s="38"/>
      <c r="F1011" s="38"/>
      <c r="G1011" s="38"/>
      <c r="H1011" s="38"/>
      <c r="I1011" s="42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5"/>
  <sheetViews>
    <sheetView workbookViewId="0"/>
  </sheetViews>
  <sheetFormatPr defaultRowHeight="15" x14ac:dyDescent="0.25"/>
  <cols>
    <col min="1" max="1" style="25" width="12.43357142857143" customWidth="1" bestFit="1"/>
    <col min="2" max="2" style="48" width="21.862142857142857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32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43887</v>
      </c>
      <c r="B2" s="52" t="s">
        <v>2172</v>
      </c>
      <c r="C2" s="52"/>
      <c r="D2" s="11">
        <v>2</v>
      </c>
      <c r="E2" s="12">
        <v>28.56</v>
      </c>
      <c r="F2" s="12">
        <f>MULTIPLY(D2, E2)</f>
      </c>
      <c r="G2" s="12"/>
      <c r="H2" s="12"/>
      <c r="I2" s="12">
        <f>Round(AVERAGE(H2:H1005), 2)</f>
      </c>
      <c r="J2" s="13">
        <f>SUM(G2:G1005)</f>
      </c>
      <c r="K2" s="14">
        <f>sum(D2:D1005)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2173</v>
      </c>
      <c r="C3" s="52"/>
      <c r="D3" s="11">
        <v>1</v>
      </c>
      <c r="E3" s="12">
        <v>47.76</v>
      </c>
      <c r="F3" s="12">
        <f>MULTIPLY(D3, E3)</f>
      </c>
      <c r="G3" s="12"/>
      <c r="H3" s="12"/>
      <c r="I3" s="5" t="s">
        <v>13</v>
      </c>
      <c r="J3" s="12">
        <f>SUM(F2:F1005)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2174</v>
      </c>
      <c r="C4" s="52"/>
      <c r="D4" s="11">
        <v>1</v>
      </c>
      <c r="E4" s="12">
        <v>47.76</v>
      </c>
      <c r="F4" s="12">
        <f>MULTIPLY(D4, E4)</f>
      </c>
      <c r="G4" s="12"/>
      <c r="H4" s="12"/>
      <c r="I4" s="21">
        <f>MAX(H2:H1005)</f>
      </c>
      <c r="J4" s="22">
        <f>SUM(H2:H1005)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2175</v>
      </c>
      <c r="C5" s="52"/>
      <c r="D5" s="11">
        <v>1</v>
      </c>
      <c r="E5" s="12">
        <v>47.76</v>
      </c>
      <c r="F5" s="12">
        <f>MULTIPLY(D5, E5)</f>
      </c>
      <c r="G5" s="12"/>
      <c r="H5" s="12"/>
      <c r="I5" s="18"/>
      <c r="J5" s="18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52" t="s">
        <v>2176</v>
      </c>
      <c r="C6" s="52"/>
      <c r="D6" s="11">
        <v>2</v>
      </c>
      <c r="E6" s="12">
        <v>1.99</v>
      </c>
      <c r="F6" s="12">
        <f>MULTIPLY(D6, E6)</f>
      </c>
      <c r="G6" s="12"/>
      <c r="H6" s="12"/>
      <c r="I6" s="18"/>
      <c r="J6" s="18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2177</v>
      </c>
      <c r="C7" s="52"/>
      <c r="D7" s="11">
        <v>7</v>
      </c>
      <c r="E7" s="12">
        <v>1.99</v>
      </c>
      <c r="F7" s="12">
        <f>MULTIPLY(D7, E7)</f>
      </c>
      <c r="G7" s="12"/>
      <c r="H7" s="12"/>
      <c r="I7" s="18"/>
      <c r="J7" s="18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2178</v>
      </c>
      <c r="C8" s="52"/>
      <c r="D8" s="11">
        <v>3</v>
      </c>
      <c r="E8" s="12">
        <v>1.99</v>
      </c>
      <c r="F8" s="12">
        <f>MULTIPLY(D8, E8)</f>
      </c>
      <c r="G8" s="12"/>
      <c r="H8" s="12"/>
      <c r="I8" s="18"/>
      <c r="J8" s="18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2179</v>
      </c>
      <c r="C9" s="52"/>
      <c r="D9" s="11">
        <v>1</v>
      </c>
      <c r="E9" s="12">
        <v>1</v>
      </c>
      <c r="F9" s="12">
        <f>MULTIPLY(D9, E9)</f>
      </c>
      <c r="G9" s="12"/>
      <c r="H9" s="12"/>
      <c r="I9" s="18"/>
      <c r="J9" s="18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2180</v>
      </c>
      <c r="C10" s="52"/>
      <c r="D10" s="11">
        <v>2</v>
      </c>
      <c r="E10" s="12"/>
      <c r="F10" s="12">
        <f>MULTIPLY(D10, E10)</f>
      </c>
      <c r="G10" s="12"/>
      <c r="H10" s="12"/>
      <c r="I10" s="18"/>
      <c r="J10" s="18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6"/>
      <c r="B11" s="52" t="s">
        <v>2181</v>
      </c>
      <c r="C11" s="52"/>
      <c r="D11" s="11">
        <v>2</v>
      </c>
      <c r="E11" s="12">
        <v>54.99</v>
      </c>
      <c r="F11" s="12">
        <f>MULTIPLY(D11, E11)</f>
      </c>
      <c r="G11" s="12"/>
      <c r="H11" s="12"/>
      <c r="I11" s="18"/>
      <c r="J11" s="18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2182</v>
      </c>
      <c r="C12" s="52"/>
      <c r="D12" s="11">
        <v>1</v>
      </c>
      <c r="E12" s="12">
        <v>62.99</v>
      </c>
      <c r="F12" s="12">
        <f>MULTIPLY(D12, E12)</f>
      </c>
      <c r="G12" s="12"/>
      <c r="H12" s="12"/>
      <c r="I12" s="18"/>
      <c r="J12" s="18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2183</v>
      </c>
      <c r="C13" s="52"/>
      <c r="D13" s="11">
        <v>1</v>
      </c>
      <c r="E13" s="12">
        <v>62.99</v>
      </c>
      <c r="F13" s="12">
        <f>MULTIPLY(D13, E13)</f>
      </c>
      <c r="G13" s="12"/>
      <c r="H13" s="12"/>
      <c r="I13" s="18"/>
      <c r="J13" s="18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2184</v>
      </c>
      <c r="C14" s="52"/>
      <c r="D14" s="11">
        <v>1</v>
      </c>
      <c r="E14" s="12">
        <v>169.99</v>
      </c>
      <c r="F14" s="12">
        <f>MULTIPLY(D14, E14)</f>
      </c>
      <c r="G14" s="12"/>
      <c r="H14" s="12"/>
      <c r="I14" s="18"/>
      <c r="J14" s="18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2185</v>
      </c>
      <c r="C15" s="52"/>
      <c r="D15" s="11">
        <v>1</v>
      </c>
      <c r="E15" s="12">
        <v>52.99</v>
      </c>
      <c r="F15" s="12">
        <f>MULTIPLY(D15, E15)</f>
      </c>
      <c r="G15" s="12"/>
      <c r="H15" s="12"/>
      <c r="I15" s="18"/>
      <c r="J15" s="18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2186</v>
      </c>
      <c r="C16" s="52"/>
      <c r="D16" s="11">
        <v>1</v>
      </c>
      <c r="E16" s="12">
        <v>99.99</v>
      </c>
      <c r="F16" s="12">
        <f>MULTIPLY(D16, E16)</f>
      </c>
      <c r="G16" s="12"/>
      <c r="H16" s="12">
        <f>sum(F2:G16)</f>
      </c>
      <c r="I16" s="18"/>
      <c r="J16" s="18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8">
        <v>44010</v>
      </c>
      <c r="B17" s="52" t="s">
        <v>2187</v>
      </c>
      <c r="C17" s="52"/>
      <c r="D17" s="11">
        <v>2</v>
      </c>
      <c r="E17" s="12">
        <v>39.99</v>
      </c>
      <c r="F17" s="12">
        <f>MULTIPLY(D17, E17)</f>
      </c>
      <c r="G17" s="12"/>
      <c r="H17" s="12"/>
      <c r="I17" s="18"/>
      <c r="J17" s="18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2188</v>
      </c>
      <c r="C18" s="52"/>
      <c r="D18" s="11">
        <v>3</v>
      </c>
      <c r="E18" s="12">
        <v>5.99</v>
      </c>
      <c r="F18" s="12">
        <f>MULTIPLY(D18, E18)</f>
      </c>
      <c r="G18" s="12"/>
      <c r="H18" s="12"/>
      <c r="I18" s="18"/>
      <c r="J18" s="18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2189</v>
      </c>
      <c r="C19" s="52"/>
      <c r="D19" s="11">
        <v>1</v>
      </c>
      <c r="E19" s="18"/>
      <c r="F19" s="18"/>
      <c r="G19" s="12"/>
      <c r="H19" s="12">
        <f>sum(F17:G19)</f>
      </c>
      <c r="I19" s="18"/>
      <c r="J19" s="18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8">
        <v>44011</v>
      </c>
      <c r="B20" s="52" t="s">
        <v>2190</v>
      </c>
      <c r="C20" s="52"/>
      <c r="D20" s="11">
        <v>1</v>
      </c>
      <c r="E20" s="12">
        <v>10.62</v>
      </c>
      <c r="F20" s="12">
        <f>MULTIPLY(D20, E20)</f>
      </c>
      <c r="G20" s="12"/>
      <c r="H20" s="12"/>
      <c r="I20" s="18"/>
      <c r="J20" s="18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2191</v>
      </c>
      <c r="C21" s="52"/>
      <c r="D21" s="11">
        <v>1</v>
      </c>
      <c r="E21" s="12">
        <v>69.99</v>
      </c>
      <c r="F21" s="12">
        <f>MULTIPLY(D21, E21)</f>
      </c>
      <c r="G21" s="12"/>
      <c r="H21" s="12">
        <f>sum(F20:G21)</f>
      </c>
      <c r="I21" s="18"/>
      <c r="J21" s="18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8">
        <v>44020</v>
      </c>
      <c r="B22" s="102" t="s">
        <v>2192</v>
      </c>
      <c r="C22" s="52"/>
      <c r="D22" s="11">
        <v>1</v>
      </c>
      <c r="E22" s="12">
        <v>126.99</v>
      </c>
      <c r="F22" s="12">
        <f>MULTIPLY(D22, E22)</f>
      </c>
      <c r="G22" s="12"/>
      <c r="H22" s="12"/>
      <c r="I22" s="18"/>
      <c r="J22" s="18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8"/>
      <c r="B23" s="102" t="s">
        <v>2193</v>
      </c>
      <c r="C23" s="52"/>
      <c r="D23" s="11">
        <v>1</v>
      </c>
      <c r="E23" s="12">
        <v>28.99</v>
      </c>
      <c r="F23" s="12">
        <f>MULTIPLY(D23, E23)</f>
      </c>
      <c r="G23" s="12"/>
      <c r="H23" s="12"/>
      <c r="I23" s="18"/>
      <c r="J23" s="18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8"/>
      <c r="B24" s="102" t="s">
        <v>2194</v>
      </c>
      <c r="C24" s="52"/>
      <c r="D24" s="11">
        <v>1</v>
      </c>
      <c r="E24" s="12">
        <v>42.99</v>
      </c>
      <c r="F24" s="12">
        <f>MULTIPLY(D24, E24)</f>
      </c>
      <c r="G24" s="12"/>
      <c r="H24" s="12">
        <f>sum(F22:F24)</f>
      </c>
      <c r="I24" s="18"/>
      <c r="J24" s="18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8">
        <v>44025</v>
      </c>
      <c r="B25" s="103" t="s">
        <v>2195</v>
      </c>
      <c r="C25" s="52"/>
      <c r="D25" s="11">
        <v>1</v>
      </c>
      <c r="E25" s="12">
        <v>6.99</v>
      </c>
      <c r="F25" s="12">
        <f>MULTIPLY(D25, E25)</f>
      </c>
      <c r="G25" s="12"/>
      <c r="H25" s="12"/>
      <c r="I25" s="18"/>
      <c r="J25" s="18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102" t="s">
        <v>2196</v>
      </c>
      <c r="C26" s="52"/>
      <c r="D26" s="11">
        <v>1</v>
      </c>
      <c r="E26" s="12">
        <v>29.99</v>
      </c>
      <c r="F26" s="12">
        <f>MULTIPLY(D26, E26)</f>
      </c>
      <c r="G26" s="12"/>
      <c r="H26" s="12"/>
      <c r="I26" s="18"/>
      <c r="J26" s="18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102" t="s">
        <v>2197</v>
      </c>
      <c r="C27" s="52"/>
      <c r="D27" s="11">
        <v>1</v>
      </c>
      <c r="E27" s="12">
        <v>9.99</v>
      </c>
      <c r="F27" s="12">
        <f>MULTIPLY(D27, E27)</f>
      </c>
      <c r="G27" s="12"/>
      <c r="H27" s="12"/>
      <c r="I27" s="18"/>
      <c r="J27" s="18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102" t="s">
        <v>2198</v>
      </c>
      <c r="C28" s="52"/>
      <c r="D28" s="11">
        <v>2</v>
      </c>
      <c r="E28" s="12">
        <v>9.99</v>
      </c>
      <c r="F28" s="12">
        <f>MULTIPLY(D28, E28)</f>
      </c>
      <c r="G28" s="12"/>
      <c r="H28" s="12"/>
      <c r="I28" s="18"/>
      <c r="J28" s="18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102" t="s">
        <v>2199</v>
      </c>
      <c r="C29" s="52"/>
      <c r="D29" s="11">
        <v>1</v>
      </c>
      <c r="E29" s="12">
        <v>54.99</v>
      </c>
      <c r="F29" s="12">
        <f>MULTIPLY(D29, E29)</f>
      </c>
      <c r="G29" s="12"/>
      <c r="H29" s="12"/>
      <c r="I29" s="18"/>
      <c r="J29" s="18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102" t="s">
        <v>2200</v>
      </c>
      <c r="C30" s="52"/>
      <c r="D30" s="11">
        <v>1</v>
      </c>
      <c r="E30" s="12">
        <v>79.99</v>
      </c>
      <c r="F30" s="12">
        <f>MULTIPLY(D30, E30)</f>
      </c>
      <c r="G30" s="12"/>
      <c r="H30" s="12"/>
      <c r="I30" s="18"/>
      <c r="J30" s="18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102" t="s">
        <v>2201</v>
      </c>
      <c r="C31" s="52"/>
      <c r="D31" s="11">
        <v>1</v>
      </c>
      <c r="E31" s="12">
        <v>71.99</v>
      </c>
      <c r="F31" s="12">
        <f>MULTIPLY(D31, E31)</f>
      </c>
      <c r="G31" s="12"/>
      <c r="H31" s="12"/>
      <c r="I31" s="18"/>
      <c r="J31" s="18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102" t="s">
        <v>2202</v>
      </c>
      <c r="C32" s="52"/>
      <c r="D32" s="11">
        <v>1</v>
      </c>
      <c r="E32" s="12">
        <v>109.99</v>
      </c>
      <c r="F32" s="12">
        <f>MULTIPLY(D32, E32)</f>
      </c>
      <c r="G32" s="12"/>
      <c r="H32" s="12"/>
      <c r="I32" s="18"/>
      <c r="J32" s="18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102" t="s">
        <v>2203</v>
      </c>
      <c r="C33" s="52"/>
      <c r="D33" s="11">
        <v>1</v>
      </c>
      <c r="E33" s="12">
        <v>49.99</v>
      </c>
      <c r="F33" s="12">
        <f>MULTIPLY(D33, E33)</f>
      </c>
      <c r="G33" s="12"/>
      <c r="H33" s="12">
        <f>sum(F25:F33)</f>
      </c>
      <c r="I33" s="18"/>
      <c r="J33" s="18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8">
        <v>44040</v>
      </c>
      <c r="B34" s="52" t="s">
        <v>2204</v>
      </c>
      <c r="C34" s="52" t="s">
        <v>2205</v>
      </c>
      <c r="D34" s="11">
        <v>1</v>
      </c>
      <c r="E34" s="12">
        <v>61.99</v>
      </c>
      <c r="F34" s="12">
        <f>MULTIPLY(D34, E34)</f>
      </c>
      <c r="G34" s="12"/>
      <c r="H34" s="12"/>
      <c r="I34" s="18"/>
      <c r="J34" s="18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2206</v>
      </c>
      <c r="C35" s="52" t="s">
        <v>2207</v>
      </c>
      <c r="D35" s="11">
        <v>2</v>
      </c>
      <c r="E35" s="12">
        <v>21.99</v>
      </c>
      <c r="F35" s="12">
        <f>MULTIPLY(D35, E35)</f>
      </c>
      <c r="G35" s="12"/>
      <c r="H35" s="12"/>
      <c r="I35" s="18"/>
      <c r="J35" s="18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2208</v>
      </c>
      <c r="C36" s="52"/>
      <c r="D36" s="11">
        <v>1</v>
      </c>
      <c r="E36" s="12">
        <v>9.99</v>
      </c>
      <c r="F36" s="12">
        <f>MULTIPLY(D36, E36)</f>
      </c>
      <c r="G36" s="12"/>
      <c r="H36" s="12"/>
      <c r="I36" s="18"/>
      <c r="J36" s="18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2209</v>
      </c>
      <c r="C37" s="52" t="s">
        <v>2210</v>
      </c>
      <c r="D37" s="11">
        <v>1</v>
      </c>
      <c r="E37" s="12">
        <v>24.99</v>
      </c>
      <c r="F37" s="12">
        <f>MULTIPLY(D37, E37)</f>
      </c>
      <c r="G37" s="12"/>
      <c r="H37" s="12"/>
      <c r="I37" s="18"/>
      <c r="J37" s="18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2211</v>
      </c>
      <c r="C38" s="52" t="s">
        <v>2210</v>
      </c>
      <c r="D38" s="11">
        <v>1</v>
      </c>
      <c r="E38" s="12">
        <v>39.99</v>
      </c>
      <c r="F38" s="12">
        <f>MULTIPLY(D38, E38)</f>
      </c>
      <c r="G38" s="12"/>
      <c r="H38" s="12"/>
      <c r="I38" s="18"/>
      <c r="J38" s="18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2212</v>
      </c>
      <c r="C39" s="52" t="s">
        <v>429</v>
      </c>
      <c r="D39" s="11">
        <v>2</v>
      </c>
      <c r="E39" s="12">
        <v>9.99</v>
      </c>
      <c r="F39" s="12">
        <f>MULTIPLY(D39, E39)</f>
      </c>
      <c r="G39" s="12"/>
      <c r="H39" s="12"/>
      <c r="I39" s="18"/>
      <c r="J39" s="18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2213</v>
      </c>
      <c r="C40" s="52" t="s">
        <v>2214</v>
      </c>
      <c r="D40" s="11">
        <v>1</v>
      </c>
      <c r="E40" s="12">
        <v>9.99</v>
      </c>
      <c r="F40" s="12">
        <f>MULTIPLY(D40, E40)</f>
      </c>
      <c r="G40" s="12"/>
      <c r="H40" s="12">
        <f>sum(F34:F40)</f>
      </c>
      <c r="I40" s="18"/>
      <c r="J40" s="18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8">
        <v>44014</v>
      </c>
      <c r="B41" s="52" t="s">
        <v>2215</v>
      </c>
      <c r="C41" s="52"/>
      <c r="D41" s="11">
        <v>1</v>
      </c>
      <c r="E41" s="12">
        <v>26.99</v>
      </c>
      <c r="F41" s="12">
        <f>MULTIPLY(D41, E41)</f>
      </c>
      <c r="G41" s="12"/>
      <c r="H41" s="12"/>
      <c r="I41" s="18"/>
      <c r="J41" s="18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2216</v>
      </c>
      <c r="C42" s="52"/>
      <c r="D42" s="11">
        <v>1</v>
      </c>
      <c r="E42" s="12">
        <v>10.99</v>
      </c>
      <c r="F42" s="12">
        <f>MULTIPLY(D42, E42)</f>
      </c>
      <c r="G42" s="12"/>
      <c r="H42" s="12"/>
      <c r="I42" s="18"/>
      <c r="J42" s="18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2217</v>
      </c>
      <c r="C43" s="52"/>
      <c r="D43" s="11">
        <v>1</v>
      </c>
      <c r="E43" s="12">
        <v>17.99</v>
      </c>
      <c r="F43" s="12">
        <f>MULTIPLY(D43, E43)</f>
      </c>
      <c r="G43" s="12"/>
      <c r="H43" s="12"/>
      <c r="I43" s="18"/>
      <c r="J43" s="18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2218</v>
      </c>
      <c r="C44" s="52"/>
      <c r="D44" s="11">
        <v>1</v>
      </c>
      <c r="E44" s="12">
        <v>8.99</v>
      </c>
      <c r="F44" s="12">
        <f>MULTIPLY(D44, E44)</f>
      </c>
      <c r="G44" s="12"/>
      <c r="H44" s="12"/>
      <c r="I44" s="18"/>
      <c r="J44" s="18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2219</v>
      </c>
      <c r="C45" s="52"/>
      <c r="D45" s="11">
        <v>1</v>
      </c>
      <c r="E45" s="12">
        <v>7.99</v>
      </c>
      <c r="F45" s="12">
        <f>MULTIPLY(D45, E45)</f>
      </c>
      <c r="G45" s="12"/>
      <c r="H45" s="12"/>
      <c r="I45" s="18"/>
      <c r="J45" s="18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2220</v>
      </c>
      <c r="C46" s="52"/>
      <c r="D46" s="11">
        <v>1</v>
      </c>
      <c r="E46" s="12">
        <v>14.99</v>
      </c>
      <c r="F46" s="12">
        <f>MULTIPLY(D46, E46)</f>
      </c>
      <c r="G46" s="12"/>
      <c r="H46" s="12">
        <f>sum(F41:G46)</f>
      </c>
      <c r="I46" s="18"/>
      <c r="J46" s="18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8">
        <v>44102</v>
      </c>
      <c r="B47" s="52" t="s">
        <v>2221</v>
      </c>
      <c r="C47" s="52" t="s">
        <v>2222</v>
      </c>
      <c r="D47" s="11">
        <v>3</v>
      </c>
      <c r="E47" s="12">
        <v>40.99</v>
      </c>
      <c r="F47" s="18"/>
      <c r="G47" s="12">
        <f>multiply(D47, E47)</f>
      </c>
      <c r="H47" s="12"/>
      <c r="I47" s="18"/>
      <c r="J47" s="18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2223</v>
      </c>
      <c r="C48" s="52" t="s">
        <v>2222</v>
      </c>
      <c r="D48" s="11">
        <v>1</v>
      </c>
      <c r="E48" s="12">
        <v>35.99</v>
      </c>
      <c r="F48" s="18"/>
      <c r="G48" s="12">
        <f>multiply(D48, E48)</f>
      </c>
      <c r="H48" s="12"/>
      <c r="I48" s="18"/>
      <c r="J48" s="18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2224</v>
      </c>
      <c r="C49" s="52" t="s">
        <v>2222</v>
      </c>
      <c r="D49" s="11">
        <v>1</v>
      </c>
      <c r="E49" s="12">
        <v>22.99</v>
      </c>
      <c r="F49" s="18"/>
      <c r="G49" s="12">
        <f>multiply(D49, E49)</f>
      </c>
      <c r="H49" s="12"/>
      <c r="I49" s="18"/>
      <c r="J49" s="18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2225</v>
      </c>
      <c r="C50" s="52" t="s">
        <v>2222</v>
      </c>
      <c r="D50" s="11">
        <v>1</v>
      </c>
      <c r="E50" s="12">
        <v>29.99</v>
      </c>
      <c r="F50" s="12">
        <f>MULTIPLY(D50, E50)</f>
      </c>
      <c r="G50" s="12"/>
      <c r="H50" s="12"/>
      <c r="I50" s="18"/>
      <c r="J50" s="18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2226</v>
      </c>
      <c r="C51" s="52" t="s">
        <v>2227</v>
      </c>
      <c r="D51" s="11">
        <v>1</v>
      </c>
      <c r="E51" s="12">
        <v>46.99</v>
      </c>
      <c r="F51" s="18"/>
      <c r="G51" s="12">
        <f>multiply(D51, E51)</f>
      </c>
      <c r="H51" s="12"/>
      <c r="I51" s="18"/>
      <c r="J51" s="18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2228</v>
      </c>
      <c r="C52" s="52" t="s">
        <v>404</v>
      </c>
      <c r="D52" s="11">
        <v>13</v>
      </c>
      <c r="E52" s="12">
        <v>9.99</v>
      </c>
      <c r="F52" s="12">
        <f>MULTIPLY(D52, E52)</f>
      </c>
      <c r="G52" s="12"/>
      <c r="H52" s="12"/>
      <c r="I52" s="18"/>
      <c r="J52" s="18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2229</v>
      </c>
      <c r="C53" s="52" t="s">
        <v>404</v>
      </c>
      <c r="D53" s="11">
        <v>20</v>
      </c>
      <c r="E53" s="12">
        <v>9.99</v>
      </c>
      <c r="F53" s="18"/>
      <c r="G53" s="12">
        <f>multiply(D53, E53)</f>
      </c>
      <c r="H53" s="12">
        <f>SUM(F47:G53)</f>
      </c>
      <c r="I53" s="18"/>
      <c r="J53" s="18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8">
        <v>44184</v>
      </c>
      <c r="B54" s="52" t="s">
        <v>2230</v>
      </c>
      <c r="C54" s="52"/>
      <c r="D54" s="11">
        <v>1</v>
      </c>
      <c r="E54" s="12">
        <v>36.99</v>
      </c>
      <c r="F54" s="12">
        <f>MULTIPLY(D54, E54)</f>
      </c>
      <c r="G54" s="12"/>
      <c r="H54" s="12"/>
      <c r="I54" s="18"/>
      <c r="J54" s="18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2231</v>
      </c>
      <c r="C55" s="52"/>
      <c r="D55" s="11">
        <v>7</v>
      </c>
      <c r="E55" s="12">
        <v>16.99</v>
      </c>
      <c r="F55" s="18"/>
      <c r="G55" s="12">
        <f>MULTIPLY(D55, E55)</f>
      </c>
      <c r="H55" s="12"/>
      <c r="I55" s="18"/>
      <c r="J55" s="18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2232</v>
      </c>
      <c r="C56" s="52"/>
      <c r="D56" s="11">
        <v>3</v>
      </c>
      <c r="E56" s="12">
        <v>12.99</v>
      </c>
      <c r="F56" s="18"/>
      <c r="G56" s="12">
        <f>MULTIPLY(D56, E56)</f>
      </c>
      <c r="H56" s="12">
        <f>sum(F54:G56)</f>
      </c>
      <c r="I56" s="18"/>
      <c r="J56" s="18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8">
        <v>44199</v>
      </c>
      <c r="B57" s="52" t="s">
        <v>2233</v>
      </c>
      <c r="C57" s="52"/>
      <c r="D57" s="11">
        <v>1</v>
      </c>
      <c r="E57" s="12">
        <v>16.99</v>
      </c>
      <c r="F57" s="12">
        <f>MULTIPLY(D57, E57)</f>
      </c>
      <c r="G57" s="12"/>
      <c r="H57" s="12">
        <f>F57</f>
      </c>
      <c r="I57" s="18"/>
      <c r="J57" s="18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80">
        <v>44399</v>
      </c>
      <c r="B58" s="52" t="s">
        <v>2234</v>
      </c>
      <c r="C58" s="10"/>
      <c r="D58" s="14">
        <v>1</v>
      </c>
      <c r="E58" s="12">
        <v>18.99</v>
      </c>
      <c r="F58" s="12">
        <f>MULTIPLY(D58, E58)</f>
      </c>
      <c r="G58" s="12"/>
      <c r="H58" s="12"/>
      <c r="I58" s="18"/>
      <c r="J58" s="18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8"/>
      <c r="B59" s="52" t="s">
        <v>2235</v>
      </c>
      <c r="C59" s="10"/>
      <c r="D59" s="14">
        <v>1</v>
      </c>
      <c r="E59" s="12">
        <v>39.99</v>
      </c>
      <c r="F59" s="12">
        <f>MULTIPLY(D59, E59)</f>
      </c>
      <c r="G59" s="12"/>
      <c r="H59" s="12"/>
      <c r="I59" s="18"/>
      <c r="J59" s="18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8"/>
      <c r="B60" s="52" t="s">
        <v>2236</v>
      </c>
      <c r="C60" s="10"/>
      <c r="D60" s="14">
        <v>1</v>
      </c>
      <c r="E60" s="12">
        <v>24.99</v>
      </c>
      <c r="F60" s="12">
        <f>MULTIPLY(D60, E60)</f>
      </c>
      <c r="G60" s="12"/>
      <c r="H60" s="12"/>
      <c r="I60" s="18"/>
      <c r="J60" s="18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8"/>
      <c r="B61" s="52" t="s">
        <v>2237</v>
      </c>
      <c r="C61" s="10"/>
      <c r="D61" s="14">
        <v>1</v>
      </c>
      <c r="E61" s="12">
        <v>49.99</v>
      </c>
      <c r="F61" s="12">
        <f>MULTIPLY(D61, E61)</f>
      </c>
      <c r="G61" s="12"/>
      <c r="H61" s="12">
        <f>sum(F58:F61)</f>
      </c>
      <c r="I61" s="18"/>
      <c r="J61" s="18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/>
      <c r="C62" s="52"/>
      <c r="D62" s="17"/>
      <c r="E62" s="18"/>
      <c r="F62" s="18"/>
      <c r="G62" s="12"/>
      <c r="H62" s="12"/>
      <c r="I62" s="18"/>
      <c r="J62" s="18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/>
      <c r="C63" s="52"/>
      <c r="D63" s="17"/>
      <c r="E63" s="18"/>
      <c r="F63" s="18"/>
      <c r="G63" s="12"/>
      <c r="H63" s="12"/>
      <c r="I63" s="18"/>
      <c r="J63" s="18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/>
      <c r="C64" s="52"/>
      <c r="D64" s="17"/>
      <c r="E64" s="18"/>
      <c r="F64" s="18"/>
      <c r="G64" s="12"/>
      <c r="H64" s="12"/>
      <c r="I64" s="18"/>
      <c r="J64" s="18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/>
      <c r="C65" s="52"/>
      <c r="D65" s="17"/>
      <c r="E65" s="18"/>
      <c r="F65" s="18"/>
      <c r="G65" s="12"/>
      <c r="H65" s="12"/>
      <c r="I65" s="18"/>
      <c r="J65" s="18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/>
      <c r="C66" s="52"/>
      <c r="D66" s="17"/>
      <c r="E66" s="18"/>
      <c r="F66" s="18"/>
      <c r="G66" s="12"/>
      <c r="H66" s="12"/>
      <c r="I66" s="18"/>
      <c r="J66" s="18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/>
      <c r="C67" s="52"/>
      <c r="D67" s="17"/>
      <c r="E67" s="18"/>
      <c r="F67" s="18"/>
      <c r="G67" s="12"/>
      <c r="H67" s="12"/>
      <c r="I67" s="18"/>
      <c r="J67" s="18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/>
      <c r="C68" s="52"/>
      <c r="D68" s="17"/>
      <c r="E68" s="18"/>
      <c r="F68" s="18"/>
      <c r="G68" s="12"/>
      <c r="H68" s="12"/>
      <c r="I68" s="18"/>
      <c r="J68" s="18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/>
      <c r="C69" s="52"/>
      <c r="D69" s="17"/>
      <c r="E69" s="18"/>
      <c r="F69" s="18"/>
      <c r="G69" s="12"/>
      <c r="H69" s="12"/>
      <c r="I69" s="18"/>
      <c r="J69" s="18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/>
      <c r="C70" s="52"/>
      <c r="D70" s="17"/>
      <c r="E70" s="18"/>
      <c r="F70" s="18"/>
      <c r="G70" s="12"/>
      <c r="H70" s="12"/>
      <c r="I70" s="18"/>
      <c r="J70" s="18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/>
      <c r="C71" s="52"/>
      <c r="D71" s="17"/>
      <c r="E71" s="18"/>
      <c r="F71" s="18"/>
      <c r="G71" s="12"/>
      <c r="H71" s="12"/>
      <c r="I71" s="18"/>
      <c r="J71" s="18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/>
      <c r="C72" s="52"/>
      <c r="D72" s="17"/>
      <c r="E72" s="18"/>
      <c r="F72" s="18"/>
      <c r="G72" s="12"/>
      <c r="H72" s="12"/>
      <c r="I72" s="18"/>
      <c r="J72" s="18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/>
      <c r="C73" s="52"/>
      <c r="D73" s="17"/>
      <c r="E73" s="18"/>
      <c r="F73" s="18"/>
      <c r="G73" s="12"/>
      <c r="H73" s="12"/>
      <c r="I73" s="18"/>
      <c r="J73" s="18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52"/>
      <c r="C74" s="52"/>
      <c r="D74" s="17"/>
      <c r="E74" s="18"/>
      <c r="F74" s="18"/>
      <c r="G74" s="12"/>
      <c r="H74" s="12"/>
      <c r="I74" s="18"/>
      <c r="J74" s="18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52"/>
      <c r="C75" s="52"/>
      <c r="D75" s="17"/>
      <c r="E75" s="18"/>
      <c r="F75" s="18"/>
      <c r="G75" s="12"/>
      <c r="H75" s="12"/>
      <c r="I75" s="18"/>
      <c r="J75" s="18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/>
      <c r="C76" s="52"/>
      <c r="D76" s="17"/>
      <c r="E76" s="18"/>
      <c r="F76" s="18"/>
      <c r="G76" s="12"/>
      <c r="H76" s="12"/>
      <c r="I76" s="18"/>
      <c r="J76" s="18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/>
      <c r="C77" s="52"/>
      <c r="D77" s="17"/>
      <c r="E77" s="18"/>
      <c r="F77" s="18"/>
      <c r="G77" s="12"/>
      <c r="H77" s="12"/>
      <c r="I77" s="18"/>
      <c r="J77" s="18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/>
      <c r="C78" s="52"/>
      <c r="D78" s="17"/>
      <c r="E78" s="18"/>
      <c r="F78" s="18"/>
      <c r="G78" s="12"/>
      <c r="H78" s="12"/>
      <c r="I78" s="18"/>
      <c r="J78" s="18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/>
      <c r="C79" s="52"/>
      <c r="D79" s="17"/>
      <c r="E79" s="18"/>
      <c r="F79" s="18"/>
      <c r="G79" s="12"/>
      <c r="H79" s="12"/>
      <c r="I79" s="18"/>
      <c r="J79" s="18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52"/>
      <c r="C80" s="52"/>
      <c r="D80" s="17"/>
      <c r="E80" s="18"/>
      <c r="F80" s="18"/>
      <c r="G80" s="12"/>
      <c r="H80" s="12"/>
      <c r="I80" s="18"/>
      <c r="J80" s="18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52"/>
      <c r="C81" s="52"/>
      <c r="D81" s="17"/>
      <c r="E81" s="18"/>
      <c r="F81" s="18"/>
      <c r="G81" s="12"/>
      <c r="H81" s="12"/>
      <c r="I81" s="18"/>
      <c r="J81" s="18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/>
      <c r="C82" s="52"/>
      <c r="D82" s="17"/>
      <c r="E82" s="18"/>
      <c r="F82" s="18"/>
      <c r="G82" s="12"/>
      <c r="H82" s="12"/>
      <c r="I82" s="18"/>
      <c r="J82" s="18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/>
      <c r="C83" s="52"/>
      <c r="D83" s="17"/>
      <c r="E83" s="18"/>
      <c r="F83" s="18"/>
      <c r="G83" s="12"/>
      <c r="H83" s="12"/>
      <c r="I83" s="18"/>
      <c r="J83" s="18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/>
      <c r="C84" s="52"/>
      <c r="D84" s="17"/>
      <c r="E84" s="18"/>
      <c r="F84" s="18"/>
      <c r="G84" s="12"/>
      <c r="H84" s="12"/>
      <c r="I84" s="18"/>
      <c r="J84" s="18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/>
      <c r="C85" s="52"/>
      <c r="D85" s="17"/>
      <c r="E85" s="18"/>
      <c r="F85" s="18"/>
      <c r="G85" s="12"/>
      <c r="H85" s="12"/>
      <c r="I85" s="18"/>
      <c r="J85" s="18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/>
      <c r="C86" s="52"/>
      <c r="D86" s="17"/>
      <c r="E86" s="18"/>
      <c r="F86" s="18"/>
      <c r="G86" s="12"/>
      <c r="H86" s="12"/>
      <c r="I86" s="18"/>
      <c r="J86" s="18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/>
      <c r="C87" s="52"/>
      <c r="D87" s="17"/>
      <c r="E87" s="18"/>
      <c r="F87" s="18"/>
      <c r="G87" s="12"/>
      <c r="H87" s="12"/>
      <c r="I87" s="18"/>
      <c r="J87" s="18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/>
      <c r="C88" s="52"/>
      <c r="D88" s="17"/>
      <c r="E88" s="18"/>
      <c r="F88" s="18"/>
      <c r="G88" s="12"/>
      <c r="H88" s="12"/>
      <c r="I88" s="18"/>
      <c r="J88" s="18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/>
      <c r="C89" s="52"/>
      <c r="D89" s="17"/>
      <c r="E89" s="18"/>
      <c r="F89" s="18"/>
      <c r="G89" s="12"/>
      <c r="H89" s="12"/>
      <c r="I89" s="18"/>
      <c r="J89" s="18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/>
      <c r="C90" s="52"/>
      <c r="D90" s="17"/>
      <c r="E90" s="18"/>
      <c r="F90" s="18"/>
      <c r="G90" s="12"/>
      <c r="H90" s="12"/>
      <c r="I90" s="18"/>
      <c r="J90" s="18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/>
      <c r="C91" s="52"/>
      <c r="D91" s="17"/>
      <c r="E91" s="18"/>
      <c r="F91" s="18"/>
      <c r="G91" s="12"/>
      <c r="H91" s="12"/>
      <c r="I91" s="18"/>
      <c r="J91" s="18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/>
      <c r="C92" s="52"/>
      <c r="D92" s="17"/>
      <c r="E92" s="18"/>
      <c r="F92" s="18"/>
      <c r="G92" s="12"/>
      <c r="H92" s="12"/>
      <c r="I92" s="18"/>
      <c r="J92" s="18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/>
      <c r="C93" s="52"/>
      <c r="D93" s="17"/>
      <c r="E93" s="18"/>
      <c r="F93" s="18"/>
      <c r="G93" s="12"/>
      <c r="H93" s="12"/>
      <c r="I93" s="18"/>
      <c r="J93" s="18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52"/>
      <c r="C94" s="52"/>
      <c r="D94" s="17"/>
      <c r="E94" s="18"/>
      <c r="F94" s="18"/>
      <c r="G94" s="12"/>
      <c r="H94" s="12"/>
      <c r="I94" s="18"/>
      <c r="J94" s="18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/>
      <c r="C95" s="52"/>
      <c r="D95" s="17"/>
      <c r="E95" s="18"/>
      <c r="F95" s="18"/>
      <c r="G95" s="12"/>
      <c r="H95" s="12"/>
      <c r="I95" s="18"/>
      <c r="J95" s="18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/>
      <c r="C96" s="52"/>
      <c r="D96" s="17"/>
      <c r="E96" s="18"/>
      <c r="F96" s="18"/>
      <c r="G96" s="12"/>
      <c r="H96" s="12"/>
      <c r="I96" s="18"/>
      <c r="J96" s="18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/>
      <c r="C97" s="52"/>
      <c r="D97" s="17"/>
      <c r="E97" s="18"/>
      <c r="F97" s="18"/>
      <c r="G97" s="12"/>
      <c r="H97" s="12"/>
      <c r="I97" s="18"/>
      <c r="J97" s="18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/>
      <c r="C98" s="52"/>
      <c r="D98" s="17"/>
      <c r="E98" s="18"/>
      <c r="F98" s="18"/>
      <c r="G98" s="12"/>
      <c r="H98" s="12"/>
      <c r="I98" s="18"/>
      <c r="J98" s="18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/>
      <c r="C99" s="52"/>
      <c r="D99" s="17"/>
      <c r="E99" s="18"/>
      <c r="F99" s="18"/>
      <c r="G99" s="12"/>
      <c r="H99" s="12"/>
      <c r="I99" s="18"/>
      <c r="J99" s="18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/>
      <c r="C100" s="52"/>
      <c r="D100" s="17"/>
      <c r="E100" s="18"/>
      <c r="F100" s="18"/>
      <c r="G100" s="12"/>
      <c r="H100" s="12"/>
      <c r="I100" s="18"/>
      <c r="J100" s="18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/>
      <c r="C101" s="52"/>
      <c r="D101" s="17"/>
      <c r="E101" s="18"/>
      <c r="F101" s="18"/>
      <c r="G101" s="12"/>
      <c r="H101" s="12"/>
      <c r="I101" s="18"/>
      <c r="J101" s="18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52"/>
      <c r="C102" s="52"/>
      <c r="D102" s="17"/>
      <c r="E102" s="18"/>
      <c r="F102" s="18"/>
      <c r="G102" s="12"/>
      <c r="H102" s="12"/>
      <c r="I102" s="18"/>
      <c r="J102" s="18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/>
      <c r="C103" s="52"/>
      <c r="D103" s="17"/>
      <c r="E103" s="18"/>
      <c r="F103" s="18"/>
      <c r="G103" s="12"/>
      <c r="H103" s="12"/>
      <c r="I103" s="18"/>
      <c r="J103" s="18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/>
      <c r="C104" s="52"/>
      <c r="D104" s="17"/>
      <c r="E104" s="18"/>
      <c r="F104" s="18"/>
      <c r="G104" s="12"/>
      <c r="H104" s="12"/>
      <c r="I104" s="18"/>
      <c r="J104" s="18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/>
      <c r="C105" s="52"/>
      <c r="D105" s="17"/>
      <c r="E105" s="18"/>
      <c r="F105" s="18"/>
      <c r="G105" s="12"/>
      <c r="H105" s="12"/>
      <c r="I105" s="18"/>
      <c r="J105" s="18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/>
      <c r="C106" s="52"/>
      <c r="D106" s="17"/>
      <c r="E106" s="18"/>
      <c r="F106" s="18"/>
      <c r="G106" s="12"/>
      <c r="H106" s="12"/>
      <c r="I106" s="18"/>
      <c r="J106" s="18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/>
      <c r="C107" s="52"/>
      <c r="D107" s="17"/>
      <c r="E107" s="18"/>
      <c r="F107" s="18"/>
      <c r="G107" s="12"/>
      <c r="H107" s="12"/>
      <c r="I107" s="18"/>
      <c r="J107" s="18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/>
      <c r="C108" s="52"/>
      <c r="D108" s="17"/>
      <c r="E108" s="18"/>
      <c r="F108" s="18"/>
      <c r="G108" s="12"/>
      <c r="H108" s="12"/>
      <c r="I108" s="18"/>
      <c r="J108" s="18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52"/>
      <c r="C109" s="52"/>
      <c r="D109" s="17"/>
      <c r="E109" s="18"/>
      <c r="F109" s="18"/>
      <c r="G109" s="12"/>
      <c r="H109" s="12"/>
      <c r="I109" s="18"/>
      <c r="J109" s="18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/>
      <c r="C110" s="52"/>
      <c r="D110" s="17"/>
      <c r="E110" s="18"/>
      <c r="F110" s="18"/>
      <c r="G110" s="12"/>
      <c r="H110" s="12"/>
      <c r="I110" s="18"/>
      <c r="J110" s="18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/>
      <c r="C111" s="52"/>
      <c r="D111" s="17"/>
      <c r="E111" s="18"/>
      <c r="F111" s="18"/>
      <c r="G111" s="12"/>
      <c r="H111" s="12"/>
      <c r="I111" s="18"/>
      <c r="J111" s="18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/>
      <c r="C112" s="52"/>
      <c r="D112" s="17"/>
      <c r="E112" s="18"/>
      <c r="F112" s="18"/>
      <c r="G112" s="12"/>
      <c r="H112" s="12"/>
      <c r="I112" s="18"/>
      <c r="J112" s="18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/>
      <c r="C113" s="52"/>
      <c r="D113" s="17"/>
      <c r="E113" s="18"/>
      <c r="F113" s="18"/>
      <c r="G113" s="12"/>
      <c r="H113" s="12"/>
      <c r="I113" s="18"/>
      <c r="J113" s="18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/>
      <c r="C114" s="52"/>
      <c r="D114" s="17"/>
      <c r="E114" s="18"/>
      <c r="F114" s="18"/>
      <c r="G114" s="12"/>
      <c r="H114" s="12"/>
      <c r="I114" s="18"/>
      <c r="J114" s="18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/>
      <c r="C115" s="52"/>
      <c r="D115" s="17"/>
      <c r="E115" s="18"/>
      <c r="F115" s="18"/>
      <c r="G115" s="12"/>
      <c r="H115" s="12"/>
      <c r="I115" s="18"/>
      <c r="J115" s="18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/>
      <c r="C116" s="52"/>
      <c r="D116" s="17"/>
      <c r="E116" s="18"/>
      <c r="F116" s="18"/>
      <c r="G116" s="12"/>
      <c r="H116" s="12"/>
      <c r="I116" s="18"/>
      <c r="J116" s="18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/>
      <c r="C117" s="52"/>
      <c r="D117" s="17"/>
      <c r="E117" s="18"/>
      <c r="F117" s="18"/>
      <c r="G117" s="12"/>
      <c r="H117" s="12"/>
      <c r="I117" s="18"/>
      <c r="J117" s="18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/>
      <c r="C118" s="52"/>
      <c r="D118" s="17"/>
      <c r="E118" s="18"/>
      <c r="F118" s="18"/>
      <c r="G118" s="12"/>
      <c r="H118" s="12"/>
      <c r="I118" s="18"/>
      <c r="J118" s="18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/>
      <c r="C119" s="52"/>
      <c r="D119" s="17"/>
      <c r="E119" s="18"/>
      <c r="F119" s="18"/>
      <c r="G119" s="12"/>
      <c r="H119" s="12"/>
      <c r="I119" s="18"/>
      <c r="J119" s="18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/>
      <c r="C120" s="52"/>
      <c r="D120" s="17"/>
      <c r="E120" s="18"/>
      <c r="F120" s="18"/>
      <c r="G120" s="12"/>
      <c r="H120" s="12"/>
      <c r="I120" s="18"/>
      <c r="J120" s="18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/>
      <c r="C121" s="52"/>
      <c r="D121" s="17"/>
      <c r="E121" s="18"/>
      <c r="F121" s="18"/>
      <c r="G121" s="12"/>
      <c r="H121" s="12"/>
      <c r="I121" s="18"/>
      <c r="J121" s="18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/>
      <c r="C122" s="52"/>
      <c r="D122" s="17"/>
      <c r="E122" s="18"/>
      <c r="F122" s="18"/>
      <c r="G122" s="12"/>
      <c r="H122" s="12"/>
      <c r="I122" s="18"/>
      <c r="J122" s="18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/>
      <c r="C123" s="52"/>
      <c r="D123" s="17"/>
      <c r="E123" s="18"/>
      <c r="F123" s="18"/>
      <c r="G123" s="12"/>
      <c r="H123" s="12"/>
      <c r="I123" s="18"/>
      <c r="J123" s="18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/>
      <c r="C124" s="52"/>
      <c r="D124" s="17"/>
      <c r="E124" s="18"/>
      <c r="F124" s="18"/>
      <c r="G124" s="12"/>
      <c r="H124" s="12"/>
      <c r="I124" s="18"/>
      <c r="J124" s="18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/>
      <c r="C125" s="52"/>
      <c r="D125" s="17"/>
      <c r="E125" s="18"/>
      <c r="F125" s="18"/>
      <c r="G125" s="12"/>
      <c r="H125" s="12"/>
      <c r="I125" s="18"/>
      <c r="J125" s="18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/>
      <c r="C126" s="52"/>
      <c r="D126" s="17"/>
      <c r="E126" s="18"/>
      <c r="F126" s="18"/>
      <c r="G126" s="12"/>
      <c r="H126" s="12"/>
      <c r="I126" s="18"/>
      <c r="J126" s="18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/>
      <c r="C127" s="52"/>
      <c r="D127" s="17"/>
      <c r="E127" s="18"/>
      <c r="F127" s="18"/>
      <c r="G127" s="12"/>
      <c r="H127" s="12"/>
      <c r="I127" s="18"/>
      <c r="J127" s="18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/>
      <c r="C128" s="52"/>
      <c r="D128" s="17"/>
      <c r="E128" s="18"/>
      <c r="F128" s="18"/>
      <c r="G128" s="12"/>
      <c r="H128" s="12"/>
      <c r="I128" s="18"/>
      <c r="J128" s="18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/>
      <c r="C129" s="52"/>
      <c r="D129" s="17"/>
      <c r="E129" s="18"/>
      <c r="F129" s="18"/>
      <c r="G129" s="12"/>
      <c r="H129" s="12"/>
      <c r="I129" s="18"/>
      <c r="J129" s="18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/>
      <c r="C130" s="52"/>
      <c r="D130" s="17"/>
      <c r="E130" s="18"/>
      <c r="F130" s="18"/>
      <c r="G130" s="12"/>
      <c r="H130" s="12"/>
      <c r="I130" s="18"/>
      <c r="J130" s="18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/>
      <c r="C131" s="52"/>
      <c r="D131" s="17"/>
      <c r="E131" s="18"/>
      <c r="F131" s="18"/>
      <c r="G131" s="12"/>
      <c r="H131" s="12"/>
      <c r="I131" s="18"/>
      <c r="J131" s="18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/>
      <c r="C132" s="52"/>
      <c r="D132" s="17"/>
      <c r="E132" s="18"/>
      <c r="F132" s="18"/>
      <c r="G132" s="12"/>
      <c r="H132" s="12"/>
      <c r="I132" s="18"/>
      <c r="J132" s="18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/>
      <c r="C133" s="52"/>
      <c r="D133" s="17"/>
      <c r="E133" s="18"/>
      <c r="F133" s="18"/>
      <c r="G133" s="12"/>
      <c r="H133" s="12"/>
      <c r="I133" s="18"/>
      <c r="J133" s="18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/>
      <c r="C134" s="52"/>
      <c r="D134" s="17"/>
      <c r="E134" s="18"/>
      <c r="F134" s="18"/>
      <c r="G134" s="12"/>
      <c r="H134" s="12"/>
      <c r="I134" s="18"/>
      <c r="J134" s="18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/>
      <c r="C135" s="52"/>
      <c r="D135" s="17"/>
      <c r="E135" s="18"/>
      <c r="F135" s="18"/>
      <c r="G135" s="12"/>
      <c r="H135" s="12"/>
      <c r="I135" s="18"/>
      <c r="J135" s="18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/>
      <c r="C136" s="52"/>
      <c r="D136" s="17"/>
      <c r="E136" s="18"/>
      <c r="F136" s="18"/>
      <c r="G136" s="12"/>
      <c r="H136" s="12"/>
      <c r="I136" s="18"/>
      <c r="J136" s="18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/>
      <c r="C137" s="52"/>
      <c r="D137" s="17"/>
      <c r="E137" s="18"/>
      <c r="F137" s="18"/>
      <c r="G137" s="12"/>
      <c r="H137" s="12"/>
      <c r="I137" s="18"/>
      <c r="J137" s="18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52"/>
      <c r="C138" s="52"/>
      <c r="D138" s="17"/>
      <c r="E138" s="18"/>
      <c r="F138" s="18"/>
      <c r="G138" s="12"/>
      <c r="H138" s="12"/>
      <c r="I138" s="18"/>
      <c r="J138" s="18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52"/>
      <c r="C139" s="52"/>
      <c r="D139" s="17"/>
      <c r="E139" s="18"/>
      <c r="F139" s="18"/>
      <c r="G139" s="12"/>
      <c r="H139" s="12"/>
      <c r="I139" s="18"/>
      <c r="J139" s="18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52"/>
      <c r="C140" s="52"/>
      <c r="D140" s="17"/>
      <c r="E140" s="18"/>
      <c r="F140" s="18"/>
      <c r="G140" s="12"/>
      <c r="H140" s="12"/>
      <c r="I140" s="18"/>
      <c r="J140" s="18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52"/>
      <c r="C141" s="52"/>
      <c r="D141" s="17"/>
      <c r="E141" s="18"/>
      <c r="F141" s="18"/>
      <c r="G141" s="12"/>
      <c r="H141" s="12"/>
      <c r="I141" s="18"/>
      <c r="J141" s="18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52"/>
      <c r="C142" s="52"/>
      <c r="D142" s="17"/>
      <c r="E142" s="18"/>
      <c r="F142" s="18"/>
      <c r="G142" s="12"/>
      <c r="H142" s="12"/>
      <c r="I142" s="18"/>
      <c r="J142" s="18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52"/>
      <c r="C143" s="52"/>
      <c r="D143" s="17"/>
      <c r="E143" s="18"/>
      <c r="F143" s="18"/>
      <c r="G143" s="12"/>
      <c r="H143" s="12"/>
      <c r="I143" s="18"/>
      <c r="J143" s="18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52"/>
      <c r="C144" s="52"/>
      <c r="D144" s="17"/>
      <c r="E144" s="18"/>
      <c r="F144" s="18"/>
      <c r="G144" s="12"/>
      <c r="H144" s="12"/>
      <c r="I144" s="18"/>
      <c r="J144" s="18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52"/>
      <c r="C145" s="52"/>
      <c r="D145" s="17"/>
      <c r="E145" s="18"/>
      <c r="F145" s="18"/>
      <c r="G145" s="12"/>
      <c r="H145" s="12"/>
      <c r="I145" s="18"/>
      <c r="J145" s="18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52"/>
      <c r="C146" s="52"/>
      <c r="D146" s="17"/>
      <c r="E146" s="18"/>
      <c r="F146" s="18"/>
      <c r="G146" s="12"/>
      <c r="H146" s="12"/>
      <c r="I146" s="18"/>
      <c r="J146" s="18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52"/>
      <c r="C147" s="52"/>
      <c r="D147" s="17"/>
      <c r="E147" s="18"/>
      <c r="F147" s="18"/>
      <c r="G147" s="12"/>
      <c r="H147" s="12"/>
      <c r="I147" s="18"/>
      <c r="J147" s="18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52"/>
      <c r="C148" s="52"/>
      <c r="D148" s="17"/>
      <c r="E148" s="18"/>
      <c r="F148" s="18"/>
      <c r="G148" s="12"/>
      <c r="H148" s="12"/>
      <c r="I148" s="18"/>
      <c r="J148" s="18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52"/>
      <c r="C149" s="52"/>
      <c r="D149" s="17"/>
      <c r="E149" s="18"/>
      <c r="F149" s="18"/>
      <c r="G149" s="12"/>
      <c r="H149" s="12"/>
      <c r="I149" s="18"/>
      <c r="J149" s="18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52"/>
      <c r="C150" s="52"/>
      <c r="D150" s="17"/>
      <c r="E150" s="18"/>
      <c r="F150" s="18"/>
      <c r="G150" s="12"/>
      <c r="H150" s="12"/>
      <c r="I150" s="18"/>
      <c r="J150" s="18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52"/>
      <c r="C151" s="52"/>
      <c r="D151" s="17"/>
      <c r="E151" s="18"/>
      <c r="F151" s="18"/>
      <c r="G151" s="12"/>
      <c r="H151" s="12"/>
      <c r="I151" s="18"/>
      <c r="J151" s="18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52"/>
      <c r="C152" s="52"/>
      <c r="D152" s="17"/>
      <c r="E152" s="18"/>
      <c r="F152" s="18"/>
      <c r="G152" s="12"/>
      <c r="H152" s="12"/>
      <c r="I152" s="18"/>
      <c r="J152" s="18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52"/>
      <c r="C153" s="52"/>
      <c r="D153" s="17"/>
      <c r="E153" s="18"/>
      <c r="F153" s="18"/>
      <c r="G153" s="12"/>
      <c r="H153" s="12"/>
      <c r="I153" s="18"/>
      <c r="J153" s="18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52"/>
      <c r="C154" s="52"/>
      <c r="D154" s="17"/>
      <c r="E154" s="18"/>
      <c r="F154" s="18"/>
      <c r="G154" s="12"/>
      <c r="H154" s="12"/>
      <c r="I154" s="18"/>
      <c r="J154" s="18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52"/>
      <c r="C155" s="52"/>
      <c r="D155" s="17"/>
      <c r="E155" s="18"/>
      <c r="F155" s="18"/>
      <c r="G155" s="12"/>
      <c r="H155" s="12"/>
      <c r="I155" s="18"/>
      <c r="J155" s="18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52"/>
      <c r="C156" s="52"/>
      <c r="D156" s="17"/>
      <c r="E156" s="18"/>
      <c r="F156" s="18"/>
      <c r="G156" s="12"/>
      <c r="H156" s="12"/>
      <c r="I156" s="18"/>
      <c r="J156" s="18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52"/>
      <c r="C157" s="52"/>
      <c r="D157" s="17"/>
      <c r="E157" s="18"/>
      <c r="F157" s="18"/>
      <c r="G157" s="12"/>
      <c r="H157" s="12"/>
      <c r="I157" s="18"/>
      <c r="J157" s="18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52"/>
      <c r="C158" s="52"/>
      <c r="D158" s="17"/>
      <c r="E158" s="18"/>
      <c r="F158" s="18"/>
      <c r="G158" s="12"/>
      <c r="H158" s="12"/>
      <c r="I158" s="18"/>
      <c r="J158" s="18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52"/>
      <c r="C159" s="52"/>
      <c r="D159" s="17"/>
      <c r="E159" s="18"/>
      <c r="F159" s="18"/>
      <c r="G159" s="12"/>
      <c r="H159" s="12"/>
      <c r="I159" s="18"/>
      <c r="J159" s="18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52"/>
      <c r="C160" s="52"/>
      <c r="D160" s="17"/>
      <c r="E160" s="18"/>
      <c r="F160" s="18"/>
      <c r="G160" s="12"/>
      <c r="H160" s="12"/>
      <c r="I160" s="18"/>
      <c r="J160" s="18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52"/>
      <c r="C161" s="52"/>
      <c r="D161" s="17"/>
      <c r="E161" s="18"/>
      <c r="F161" s="18"/>
      <c r="G161" s="12"/>
      <c r="H161" s="12"/>
      <c r="I161" s="18"/>
      <c r="J161" s="18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52"/>
      <c r="C162" s="52"/>
      <c r="D162" s="17"/>
      <c r="E162" s="18"/>
      <c r="F162" s="18"/>
      <c r="G162" s="12"/>
      <c r="H162" s="12"/>
      <c r="I162" s="18"/>
      <c r="J162" s="18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52"/>
      <c r="C163" s="52"/>
      <c r="D163" s="17"/>
      <c r="E163" s="18"/>
      <c r="F163" s="18"/>
      <c r="G163" s="12"/>
      <c r="H163" s="12"/>
      <c r="I163" s="18"/>
      <c r="J163" s="18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52"/>
      <c r="C164" s="52"/>
      <c r="D164" s="17"/>
      <c r="E164" s="18"/>
      <c r="F164" s="18"/>
      <c r="G164" s="12"/>
      <c r="H164" s="12"/>
      <c r="I164" s="18"/>
      <c r="J164" s="18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52"/>
      <c r="C165" s="52"/>
      <c r="D165" s="17"/>
      <c r="E165" s="18"/>
      <c r="F165" s="18"/>
      <c r="G165" s="12"/>
      <c r="H165" s="12"/>
      <c r="I165" s="18"/>
      <c r="J165" s="18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52"/>
      <c r="C166" s="52"/>
      <c r="D166" s="17"/>
      <c r="E166" s="18"/>
      <c r="F166" s="18"/>
      <c r="G166" s="12"/>
      <c r="H166" s="12"/>
      <c r="I166" s="18"/>
      <c r="J166" s="18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52"/>
      <c r="C167" s="52"/>
      <c r="D167" s="17"/>
      <c r="E167" s="18"/>
      <c r="F167" s="18"/>
      <c r="G167" s="12"/>
      <c r="H167" s="12"/>
      <c r="I167" s="18"/>
      <c r="J167" s="18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52"/>
      <c r="C168" s="52"/>
      <c r="D168" s="17"/>
      <c r="E168" s="18"/>
      <c r="F168" s="18"/>
      <c r="G168" s="12"/>
      <c r="H168" s="12"/>
      <c r="I168" s="18"/>
      <c r="J168" s="18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52"/>
      <c r="C169" s="52"/>
      <c r="D169" s="17"/>
      <c r="E169" s="18"/>
      <c r="F169" s="18"/>
      <c r="G169" s="12"/>
      <c r="H169" s="12"/>
      <c r="I169" s="18"/>
      <c r="J169" s="18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52"/>
      <c r="C170" s="52"/>
      <c r="D170" s="17"/>
      <c r="E170" s="18"/>
      <c r="F170" s="18"/>
      <c r="G170" s="12"/>
      <c r="H170" s="12"/>
      <c r="I170" s="18"/>
      <c r="J170" s="18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52"/>
      <c r="C171" s="52"/>
      <c r="D171" s="17"/>
      <c r="E171" s="18"/>
      <c r="F171" s="18"/>
      <c r="G171" s="12"/>
      <c r="H171" s="12"/>
      <c r="I171" s="18"/>
      <c r="J171" s="18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52"/>
      <c r="C172" s="52"/>
      <c r="D172" s="17"/>
      <c r="E172" s="18"/>
      <c r="F172" s="18"/>
      <c r="G172" s="12"/>
      <c r="H172" s="12"/>
      <c r="I172" s="18"/>
      <c r="J172" s="18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52"/>
      <c r="C173" s="52"/>
      <c r="D173" s="17"/>
      <c r="E173" s="18"/>
      <c r="F173" s="18"/>
      <c r="G173" s="12"/>
      <c r="H173" s="12"/>
      <c r="I173" s="18"/>
      <c r="J173" s="18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52"/>
      <c r="C174" s="52"/>
      <c r="D174" s="17"/>
      <c r="E174" s="18"/>
      <c r="F174" s="18"/>
      <c r="G174" s="12"/>
      <c r="H174" s="12"/>
      <c r="I174" s="18"/>
      <c r="J174" s="18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52"/>
      <c r="C175" s="52"/>
      <c r="D175" s="17"/>
      <c r="E175" s="18"/>
      <c r="F175" s="18"/>
      <c r="G175" s="12"/>
      <c r="H175" s="12"/>
      <c r="I175" s="18"/>
      <c r="J175" s="18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52"/>
      <c r="C176" s="52"/>
      <c r="D176" s="17"/>
      <c r="E176" s="18"/>
      <c r="F176" s="18"/>
      <c r="G176" s="12"/>
      <c r="H176" s="12"/>
      <c r="I176" s="18"/>
      <c r="J176" s="18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52"/>
      <c r="C177" s="52"/>
      <c r="D177" s="17"/>
      <c r="E177" s="18"/>
      <c r="F177" s="18"/>
      <c r="G177" s="12"/>
      <c r="H177" s="12"/>
      <c r="I177" s="18"/>
      <c r="J177" s="18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52"/>
      <c r="C178" s="52"/>
      <c r="D178" s="17"/>
      <c r="E178" s="18"/>
      <c r="F178" s="18"/>
      <c r="G178" s="12"/>
      <c r="H178" s="12"/>
      <c r="I178" s="18"/>
      <c r="J178" s="18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52"/>
      <c r="C179" s="52"/>
      <c r="D179" s="17"/>
      <c r="E179" s="18"/>
      <c r="F179" s="18"/>
      <c r="G179" s="12"/>
      <c r="H179" s="12"/>
      <c r="I179" s="18"/>
      <c r="J179" s="18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52"/>
      <c r="C180" s="52"/>
      <c r="D180" s="17"/>
      <c r="E180" s="18"/>
      <c r="F180" s="18"/>
      <c r="G180" s="12"/>
      <c r="H180" s="12"/>
      <c r="I180" s="18"/>
      <c r="J180" s="18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52"/>
      <c r="C181" s="52"/>
      <c r="D181" s="17"/>
      <c r="E181" s="18"/>
      <c r="F181" s="18"/>
      <c r="G181" s="12"/>
      <c r="H181" s="12"/>
      <c r="I181" s="18"/>
      <c r="J181" s="18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52"/>
      <c r="C182" s="52"/>
      <c r="D182" s="17"/>
      <c r="E182" s="18"/>
      <c r="F182" s="18"/>
      <c r="G182" s="12"/>
      <c r="H182" s="12"/>
      <c r="I182" s="18"/>
      <c r="J182" s="18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52"/>
      <c r="C183" s="52"/>
      <c r="D183" s="17"/>
      <c r="E183" s="18"/>
      <c r="F183" s="18"/>
      <c r="G183" s="12"/>
      <c r="H183" s="12"/>
      <c r="I183" s="18"/>
      <c r="J183" s="18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52"/>
      <c r="C184" s="52"/>
      <c r="D184" s="17"/>
      <c r="E184" s="18"/>
      <c r="F184" s="18"/>
      <c r="G184" s="12"/>
      <c r="H184" s="12"/>
      <c r="I184" s="18"/>
      <c r="J184" s="18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52"/>
      <c r="C185" s="52"/>
      <c r="D185" s="17"/>
      <c r="E185" s="18"/>
      <c r="F185" s="18"/>
      <c r="G185" s="12"/>
      <c r="H185" s="12"/>
      <c r="I185" s="18"/>
      <c r="J185" s="18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52"/>
      <c r="C186" s="52"/>
      <c r="D186" s="17"/>
      <c r="E186" s="18"/>
      <c r="F186" s="18"/>
      <c r="G186" s="12"/>
      <c r="H186" s="12"/>
      <c r="I186" s="18"/>
      <c r="J186" s="18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52"/>
      <c r="C187" s="52"/>
      <c r="D187" s="17"/>
      <c r="E187" s="18"/>
      <c r="F187" s="18"/>
      <c r="G187" s="12"/>
      <c r="H187" s="12"/>
      <c r="I187" s="18"/>
      <c r="J187" s="18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52"/>
      <c r="C188" s="52"/>
      <c r="D188" s="17"/>
      <c r="E188" s="18"/>
      <c r="F188" s="18"/>
      <c r="G188" s="12"/>
      <c r="H188" s="12"/>
      <c r="I188" s="18"/>
      <c r="J188" s="18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52"/>
      <c r="C189" s="52"/>
      <c r="D189" s="17"/>
      <c r="E189" s="18"/>
      <c r="F189" s="18"/>
      <c r="G189" s="12"/>
      <c r="H189" s="12"/>
      <c r="I189" s="18"/>
      <c r="J189" s="18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52"/>
      <c r="C190" s="52"/>
      <c r="D190" s="17"/>
      <c r="E190" s="18"/>
      <c r="F190" s="18"/>
      <c r="G190" s="12"/>
      <c r="H190" s="12"/>
      <c r="I190" s="18"/>
      <c r="J190" s="18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52"/>
      <c r="C191" s="52"/>
      <c r="D191" s="17"/>
      <c r="E191" s="18"/>
      <c r="F191" s="18"/>
      <c r="G191" s="12"/>
      <c r="H191" s="12"/>
      <c r="I191" s="18"/>
      <c r="J191" s="18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52"/>
      <c r="C192" s="52"/>
      <c r="D192" s="17"/>
      <c r="E192" s="18"/>
      <c r="F192" s="18"/>
      <c r="G192" s="12"/>
      <c r="H192" s="12"/>
      <c r="I192" s="18"/>
      <c r="J192" s="18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52"/>
      <c r="C193" s="52"/>
      <c r="D193" s="17"/>
      <c r="E193" s="18"/>
      <c r="F193" s="18"/>
      <c r="G193" s="12"/>
      <c r="H193" s="12"/>
      <c r="I193" s="18"/>
      <c r="J193" s="18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52"/>
      <c r="C194" s="52"/>
      <c r="D194" s="17"/>
      <c r="E194" s="18"/>
      <c r="F194" s="18"/>
      <c r="G194" s="12"/>
      <c r="H194" s="12"/>
      <c r="I194" s="18"/>
      <c r="J194" s="18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52"/>
      <c r="C195" s="52"/>
      <c r="D195" s="17"/>
      <c r="E195" s="18"/>
      <c r="F195" s="18"/>
      <c r="G195" s="12"/>
      <c r="H195" s="12"/>
      <c r="I195" s="18"/>
      <c r="J195" s="18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52"/>
      <c r="C196" s="52"/>
      <c r="D196" s="17"/>
      <c r="E196" s="18"/>
      <c r="F196" s="18"/>
      <c r="G196" s="12"/>
      <c r="H196" s="12"/>
      <c r="I196" s="18"/>
      <c r="J196" s="18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52"/>
      <c r="C197" s="52"/>
      <c r="D197" s="17"/>
      <c r="E197" s="18"/>
      <c r="F197" s="18"/>
      <c r="G197" s="12"/>
      <c r="H197" s="12"/>
      <c r="I197" s="18"/>
      <c r="J197" s="18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52"/>
      <c r="C198" s="52"/>
      <c r="D198" s="17"/>
      <c r="E198" s="18"/>
      <c r="F198" s="18"/>
      <c r="G198" s="12"/>
      <c r="H198" s="12"/>
      <c r="I198" s="18"/>
      <c r="J198" s="18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52"/>
      <c r="C199" s="52"/>
      <c r="D199" s="17"/>
      <c r="E199" s="18"/>
      <c r="F199" s="18"/>
      <c r="G199" s="12"/>
      <c r="H199" s="12"/>
      <c r="I199" s="18"/>
      <c r="J199" s="18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52"/>
      <c r="C200" s="52"/>
      <c r="D200" s="17"/>
      <c r="E200" s="18"/>
      <c r="F200" s="18"/>
      <c r="G200" s="12"/>
      <c r="H200" s="12"/>
      <c r="I200" s="18"/>
      <c r="J200" s="18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52"/>
      <c r="C201" s="52"/>
      <c r="D201" s="17"/>
      <c r="E201" s="18"/>
      <c r="F201" s="18"/>
      <c r="G201" s="12"/>
      <c r="H201" s="12"/>
      <c r="I201" s="18"/>
      <c r="J201" s="18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52"/>
      <c r="C202" s="52"/>
      <c r="D202" s="17"/>
      <c r="E202" s="18"/>
      <c r="F202" s="18"/>
      <c r="G202" s="12"/>
      <c r="H202" s="12"/>
      <c r="I202" s="18"/>
      <c r="J202" s="18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52"/>
      <c r="C203" s="52"/>
      <c r="D203" s="17"/>
      <c r="E203" s="18"/>
      <c r="F203" s="18"/>
      <c r="G203" s="12"/>
      <c r="H203" s="12"/>
      <c r="I203" s="18"/>
      <c r="J203" s="18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52"/>
      <c r="C204" s="52"/>
      <c r="D204" s="17"/>
      <c r="E204" s="18"/>
      <c r="F204" s="18"/>
      <c r="G204" s="12"/>
      <c r="H204" s="12"/>
      <c r="I204" s="18"/>
      <c r="J204" s="18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52"/>
      <c r="C205" s="52"/>
      <c r="D205" s="17"/>
      <c r="E205" s="18"/>
      <c r="F205" s="18"/>
      <c r="G205" s="12"/>
      <c r="H205" s="12"/>
      <c r="I205" s="18"/>
      <c r="J205" s="18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52"/>
      <c r="C206" s="52"/>
      <c r="D206" s="17"/>
      <c r="E206" s="18"/>
      <c r="F206" s="18"/>
      <c r="G206" s="12"/>
      <c r="H206" s="12"/>
      <c r="I206" s="18"/>
      <c r="J206" s="18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52"/>
      <c r="C207" s="52"/>
      <c r="D207" s="17"/>
      <c r="E207" s="18"/>
      <c r="F207" s="18"/>
      <c r="G207" s="12"/>
      <c r="H207" s="12"/>
      <c r="I207" s="18"/>
      <c r="J207" s="18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52"/>
      <c r="C208" s="52"/>
      <c r="D208" s="17"/>
      <c r="E208" s="18"/>
      <c r="F208" s="18"/>
      <c r="G208" s="12"/>
      <c r="H208" s="12"/>
      <c r="I208" s="18"/>
      <c r="J208" s="18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52"/>
      <c r="C209" s="52"/>
      <c r="D209" s="17"/>
      <c r="E209" s="18"/>
      <c r="F209" s="18"/>
      <c r="G209" s="12"/>
      <c r="H209" s="12"/>
      <c r="I209" s="18"/>
      <c r="J209" s="18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52"/>
      <c r="C210" s="52"/>
      <c r="D210" s="17"/>
      <c r="E210" s="18"/>
      <c r="F210" s="18"/>
      <c r="G210" s="12"/>
      <c r="H210" s="12"/>
      <c r="I210" s="18"/>
      <c r="J210" s="18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52"/>
      <c r="C211" s="52"/>
      <c r="D211" s="17"/>
      <c r="E211" s="18"/>
      <c r="F211" s="18"/>
      <c r="G211" s="12"/>
      <c r="H211" s="12"/>
      <c r="I211" s="18"/>
      <c r="J211" s="18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52"/>
      <c r="C212" s="52"/>
      <c r="D212" s="17"/>
      <c r="E212" s="18"/>
      <c r="F212" s="18"/>
      <c r="G212" s="12"/>
      <c r="H212" s="12"/>
      <c r="I212" s="18"/>
      <c r="J212" s="18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52"/>
      <c r="C213" s="52"/>
      <c r="D213" s="17"/>
      <c r="E213" s="18"/>
      <c r="F213" s="18"/>
      <c r="G213" s="12"/>
      <c r="H213" s="12"/>
      <c r="I213" s="18"/>
      <c r="J213" s="18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52"/>
      <c r="C214" s="52"/>
      <c r="D214" s="17"/>
      <c r="E214" s="18"/>
      <c r="F214" s="18"/>
      <c r="G214" s="12"/>
      <c r="H214" s="12"/>
      <c r="I214" s="18"/>
      <c r="J214" s="18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52"/>
      <c r="C215" s="52"/>
      <c r="D215" s="17"/>
      <c r="E215" s="18"/>
      <c r="F215" s="18"/>
      <c r="G215" s="12"/>
      <c r="H215" s="12"/>
      <c r="I215" s="18"/>
      <c r="J215" s="18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52"/>
      <c r="C216" s="52"/>
      <c r="D216" s="17"/>
      <c r="E216" s="18"/>
      <c r="F216" s="18"/>
      <c r="G216" s="12"/>
      <c r="H216" s="12"/>
      <c r="I216" s="18"/>
      <c r="J216" s="18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52"/>
      <c r="C217" s="52"/>
      <c r="D217" s="17"/>
      <c r="E217" s="18"/>
      <c r="F217" s="18"/>
      <c r="G217" s="12"/>
      <c r="H217" s="12"/>
      <c r="I217" s="18"/>
      <c r="J217" s="18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52"/>
      <c r="C218" s="52"/>
      <c r="D218" s="17"/>
      <c r="E218" s="18"/>
      <c r="F218" s="18"/>
      <c r="G218" s="12"/>
      <c r="H218" s="12"/>
      <c r="I218" s="18"/>
      <c r="J218" s="18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52"/>
      <c r="C219" s="52"/>
      <c r="D219" s="17"/>
      <c r="E219" s="18"/>
      <c r="F219" s="18"/>
      <c r="G219" s="12"/>
      <c r="H219" s="12"/>
      <c r="I219" s="18"/>
      <c r="J219" s="18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52"/>
      <c r="C220" s="52"/>
      <c r="D220" s="17"/>
      <c r="E220" s="18"/>
      <c r="F220" s="18"/>
      <c r="G220" s="12"/>
      <c r="H220" s="12"/>
      <c r="I220" s="18"/>
      <c r="J220" s="18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52"/>
      <c r="C221" s="52"/>
      <c r="D221" s="17"/>
      <c r="E221" s="18"/>
      <c r="F221" s="18"/>
      <c r="G221" s="12"/>
      <c r="H221" s="12"/>
      <c r="I221" s="18"/>
      <c r="J221" s="18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52"/>
      <c r="C222" s="52"/>
      <c r="D222" s="17"/>
      <c r="E222" s="18"/>
      <c r="F222" s="18"/>
      <c r="G222" s="12"/>
      <c r="H222" s="12"/>
      <c r="I222" s="18"/>
      <c r="J222" s="18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52"/>
      <c r="C223" s="52"/>
      <c r="D223" s="17"/>
      <c r="E223" s="18"/>
      <c r="F223" s="18"/>
      <c r="G223" s="12"/>
      <c r="H223" s="12"/>
      <c r="I223" s="18"/>
      <c r="J223" s="18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52"/>
      <c r="C224" s="52"/>
      <c r="D224" s="17"/>
      <c r="E224" s="18"/>
      <c r="F224" s="18"/>
      <c r="G224" s="12"/>
      <c r="H224" s="12"/>
      <c r="I224" s="18"/>
      <c r="J224" s="18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52"/>
      <c r="C225" s="52"/>
      <c r="D225" s="17"/>
      <c r="E225" s="18"/>
      <c r="F225" s="18"/>
      <c r="G225" s="12"/>
      <c r="H225" s="12"/>
      <c r="I225" s="18"/>
      <c r="J225" s="18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52"/>
      <c r="C226" s="52"/>
      <c r="D226" s="17"/>
      <c r="E226" s="18"/>
      <c r="F226" s="18"/>
      <c r="G226" s="12"/>
      <c r="H226" s="12"/>
      <c r="I226" s="18"/>
      <c r="J226" s="18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52"/>
      <c r="C227" s="52"/>
      <c r="D227" s="17"/>
      <c r="E227" s="18"/>
      <c r="F227" s="18"/>
      <c r="G227" s="12"/>
      <c r="H227" s="12"/>
      <c r="I227" s="18"/>
      <c r="J227" s="18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52"/>
      <c r="C228" s="52"/>
      <c r="D228" s="17"/>
      <c r="E228" s="18"/>
      <c r="F228" s="18"/>
      <c r="G228" s="12"/>
      <c r="H228" s="12"/>
      <c r="I228" s="18"/>
      <c r="J228" s="18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52"/>
      <c r="C229" s="52"/>
      <c r="D229" s="17"/>
      <c r="E229" s="18"/>
      <c r="F229" s="18"/>
      <c r="G229" s="12"/>
      <c r="H229" s="12"/>
      <c r="I229" s="18"/>
      <c r="J229" s="18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52"/>
      <c r="C230" s="52"/>
      <c r="D230" s="17"/>
      <c r="E230" s="18"/>
      <c r="F230" s="18"/>
      <c r="G230" s="12"/>
      <c r="H230" s="12"/>
      <c r="I230" s="18"/>
      <c r="J230" s="18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52"/>
      <c r="C231" s="52"/>
      <c r="D231" s="17"/>
      <c r="E231" s="18"/>
      <c r="F231" s="18"/>
      <c r="G231" s="12"/>
      <c r="H231" s="12"/>
      <c r="I231" s="18"/>
      <c r="J231" s="18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52"/>
      <c r="C232" s="52"/>
      <c r="D232" s="17"/>
      <c r="E232" s="18"/>
      <c r="F232" s="18"/>
      <c r="G232" s="12"/>
      <c r="H232" s="12"/>
      <c r="I232" s="18"/>
      <c r="J232" s="18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52"/>
      <c r="C233" s="52"/>
      <c r="D233" s="17"/>
      <c r="E233" s="18"/>
      <c r="F233" s="18"/>
      <c r="G233" s="12"/>
      <c r="H233" s="12"/>
      <c r="I233" s="18"/>
      <c r="J233" s="18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52"/>
      <c r="C234" s="52"/>
      <c r="D234" s="17"/>
      <c r="E234" s="18"/>
      <c r="F234" s="18"/>
      <c r="G234" s="12"/>
      <c r="H234" s="12"/>
      <c r="I234" s="18"/>
      <c r="J234" s="18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52"/>
      <c r="C235" s="52"/>
      <c r="D235" s="17"/>
      <c r="E235" s="18"/>
      <c r="F235" s="18"/>
      <c r="G235" s="12"/>
      <c r="H235" s="12"/>
      <c r="I235" s="18"/>
      <c r="J235" s="18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52"/>
      <c r="C236" s="52"/>
      <c r="D236" s="17"/>
      <c r="E236" s="18"/>
      <c r="F236" s="18"/>
      <c r="G236" s="12"/>
      <c r="H236" s="12"/>
      <c r="I236" s="18"/>
      <c r="J236" s="18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52"/>
      <c r="C237" s="52"/>
      <c r="D237" s="17"/>
      <c r="E237" s="18"/>
      <c r="F237" s="18"/>
      <c r="G237" s="12"/>
      <c r="H237" s="12"/>
      <c r="I237" s="18"/>
      <c r="J237" s="18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52"/>
      <c r="C238" s="52"/>
      <c r="D238" s="17"/>
      <c r="E238" s="18"/>
      <c r="F238" s="18"/>
      <c r="G238" s="12"/>
      <c r="H238" s="12"/>
      <c r="I238" s="18"/>
      <c r="J238" s="18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52"/>
      <c r="C239" s="52"/>
      <c r="D239" s="17"/>
      <c r="E239" s="18"/>
      <c r="F239" s="18"/>
      <c r="G239" s="12"/>
      <c r="H239" s="12"/>
      <c r="I239" s="18"/>
      <c r="J239" s="18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52"/>
      <c r="C240" s="52"/>
      <c r="D240" s="17"/>
      <c r="E240" s="18"/>
      <c r="F240" s="18"/>
      <c r="G240" s="12"/>
      <c r="H240" s="12"/>
      <c r="I240" s="18"/>
      <c r="J240" s="18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52"/>
      <c r="C241" s="52"/>
      <c r="D241" s="17"/>
      <c r="E241" s="18"/>
      <c r="F241" s="18"/>
      <c r="G241" s="12"/>
      <c r="H241" s="12"/>
      <c r="I241" s="18"/>
      <c r="J241" s="18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52"/>
      <c r="C242" s="52"/>
      <c r="D242" s="17"/>
      <c r="E242" s="18"/>
      <c r="F242" s="18"/>
      <c r="G242" s="12"/>
      <c r="H242" s="12"/>
      <c r="I242" s="18"/>
      <c r="J242" s="18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52"/>
      <c r="C243" s="52"/>
      <c r="D243" s="17"/>
      <c r="E243" s="18"/>
      <c r="F243" s="18"/>
      <c r="G243" s="12"/>
      <c r="H243" s="12"/>
      <c r="I243" s="18"/>
      <c r="J243" s="18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52"/>
      <c r="C244" s="52"/>
      <c r="D244" s="17"/>
      <c r="E244" s="18"/>
      <c r="F244" s="18"/>
      <c r="G244" s="12"/>
      <c r="H244" s="12"/>
      <c r="I244" s="18"/>
      <c r="J244" s="18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52"/>
      <c r="C245" s="52"/>
      <c r="D245" s="17"/>
      <c r="E245" s="18"/>
      <c r="F245" s="18"/>
      <c r="G245" s="12"/>
      <c r="H245" s="12"/>
      <c r="I245" s="18"/>
      <c r="J245" s="18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52"/>
      <c r="C246" s="52"/>
      <c r="D246" s="17"/>
      <c r="E246" s="18"/>
      <c r="F246" s="18"/>
      <c r="G246" s="12"/>
      <c r="H246" s="12"/>
      <c r="I246" s="18"/>
      <c r="J246" s="18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52"/>
      <c r="C247" s="52"/>
      <c r="D247" s="17"/>
      <c r="E247" s="18"/>
      <c r="F247" s="18"/>
      <c r="G247" s="12"/>
      <c r="H247" s="12"/>
      <c r="I247" s="18"/>
      <c r="J247" s="18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52"/>
      <c r="C248" s="52"/>
      <c r="D248" s="17"/>
      <c r="E248" s="18"/>
      <c r="F248" s="18"/>
      <c r="G248" s="12"/>
      <c r="H248" s="12"/>
      <c r="I248" s="18"/>
      <c r="J248" s="18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52"/>
      <c r="C249" s="52"/>
      <c r="D249" s="17"/>
      <c r="E249" s="18"/>
      <c r="F249" s="18"/>
      <c r="G249" s="12"/>
      <c r="H249" s="12"/>
      <c r="I249" s="18"/>
      <c r="J249" s="18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52"/>
      <c r="C250" s="52"/>
      <c r="D250" s="17"/>
      <c r="E250" s="18"/>
      <c r="F250" s="18"/>
      <c r="G250" s="12"/>
      <c r="H250" s="12"/>
      <c r="I250" s="18"/>
      <c r="J250" s="18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52"/>
      <c r="C251" s="52"/>
      <c r="D251" s="17"/>
      <c r="E251" s="18"/>
      <c r="F251" s="18"/>
      <c r="G251" s="12"/>
      <c r="H251" s="12"/>
      <c r="I251" s="18"/>
      <c r="J251" s="18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52"/>
      <c r="C252" s="52"/>
      <c r="D252" s="17"/>
      <c r="E252" s="18"/>
      <c r="F252" s="18"/>
      <c r="G252" s="12"/>
      <c r="H252" s="12"/>
      <c r="I252" s="18"/>
      <c r="J252" s="18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52"/>
      <c r="C253" s="52"/>
      <c r="D253" s="17"/>
      <c r="E253" s="18"/>
      <c r="F253" s="18"/>
      <c r="G253" s="12"/>
      <c r="H253" s="12"/>
      <c r="I253" s="18"/>
      <c r="J253" s="18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52"/>
      <c r="C254" s="52"/>
      <c r="D254" s="17"/>
      <c r="E254" s="18"/>
      <c r="F254" s="18"/>
      <c r="G254" s="12"/>
      <c r="H254" s="12"/>
      <c r="I254" s="18"/>
      <c r="J254" s="18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52"/>
      <c r="C255" s="52"/>
      <c r="D255" s="17"/>
      <c r="E255" s="18"/>
      <c r="F255" s="18"/>
      <c r="G255" s="12"/>
      <c r="H255" s="12"/>
      <c r="I255" s="18"/>
      <c r="J255" s="18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52"/>
      <c r="C256" s="52"/>
      <c r="D256" s="17"/>
      <c r="E256" s="18"/>
      <c r="F256" s="18"/>
      <c r="G256" s="12"/>
      <c r="H256" s="12"/>
      <c r="I256" s="18"/>
      <c r="J256" s="18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52"/>
      <c r="C257" s="52"/>
      <c r="D257" s="17"/>
      <c r="E257" s="18"/>
      <c r="F257" s="18"/>
      <c r="G257" s="12"/>
      <c r="H257" s="12"/>
      <c r="I257" s="18"/>
      <c r="J257" s="18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52"/>
      <c r="C258" s="52"/>
      <c r="D258" s="17"/>
      <c r="E258" s="18"/>
      <c r="F258" s="18"/>
      <c r="G258" s="12"/>
      <c r="H258" s="12"/>
      <c r="I258" s="18"/>
      <c r="J258" s="18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52"/>
      <c r="C259" s="52"/>
      <c r="D259" s="17"/>
      <c r="E259" s="18"/>
      <c r="F259" s="18"/>
      <c r="G259" s="12"/>
      <c r="H259" s="12"/>
      <c r="I259" s="18"/>
      <c r="J259" s="18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52"/>
      <c r="C260" s="52"/>
      <c r="D260" s="17"/>
      <c r="E260" s="18"/>
      <c r="F260" s="18"/>
      <c r="G260" s="12"/>
      <c r="H260" s="12"/>
      <c r="I260" s="18"/>
      <c r="J260" s="18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52"/>
      <c r="C261" s="52"/>
      <c r="D261" s="17"/>
      <c r="E261" s="18"/>
      <c r="F261" s="18"/>
      <c r="G261" s="12"/>
      <c r="H261" s="12"/>
      <c r="I261" s="18"/>
      <c r="J261" s="18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52"/>
      <c r="C262" s="52"/>
      <c r="D262" s="17"/>
      <c r="E262" s="18"/>
      <c r="F262" s="18"/>
      <c r="G262" s="12"/>
      <c r="H262" s="12"/>
      <c r="I262" s="18"/>
      <c r="J262" s="18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52"/>
      <c r="C263" s="52"/>
      <c r="D263" s="17"/>
      <c r="E263" s="18"/>
      <c r="F263" s="18"/>
      <c r="G263" s="12"/>
      <c r="H263" s="12"/>
      <c r="I263" s="18"/>
      <c r="J263" s="18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52"/>
      <c r="C264" s="52"/>
      <c r="D264" s="17"/>
      <c r="E264" s="18"/>
      <c r="F264" s="18"/>
      <c r="G264" s="12"/>
      <c r="H264" s="12"/>
      <c r="I264" s="18"/>
      <c r="J264" s="18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52"/>
      <c r="C265" s="52"/>
      <c r="D265" s="17"/>
      <c r="E265" s="18"/>
      <c r="F265" s="18"/>
      <c r="G265" s="12"/>
      <c r="H265" s="12"/>
      <c r="I265" s="18"/>
      <c r="J265" s="18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52"/>
      <c r="C266" s="52"/>
      <c r="D266" s="17"/>
      <c r="E266" s="18"/>
      <c r="F266" s="18"/>
      <c r="G266" s="12"/>
      <c r="H266" s="12"/>
      <c r="I266" s="18"/>
      <c r="J266" s="18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52"/>
      <c r="C267" s="52"/>
      <c r="D267" s="17"/>
      <c r="E267" s="18"/>
      <c r="F267" s="18"/>
      <c r="G267" s="12"/>
      <c r="H267" s="12"/>
      <c r="I267" s="18"/>
      <c r="J267" s="18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52"/>
      <c r="C268" s="52"/>
      <c r="D268" s="17"/>
      <c r="E268" s="18"/>
      <c r="F268" s="18"/>
      <c r="G268" s="12"/>
      <c r="H268" s="12"/>
      <c r="I268" s="18"/>
      <c r="J268" s="18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52"/>
      <c r="C269" s="52"/>
      <c r="D269" s="17"/>
      <c r="E269" s="18"/>
      <c r="F269" s="18"/>
      <c r="G269" s="12"/>
      <c r="H269" s="12"/>
      <c r="I269" s="18"/>
      <c r="J269" s="18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52"/>
      <c r="C270" s="52"/>
      <c r="D270" s="17"/>
      <c r="E270" s="18"/>
      <c r="F270" s="18"/>
      <c r="G270" s="12"/>
      <c r="H270" s="12"/>
      <c r="I270" s="18"/>
      <c r="J270" s="18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52"/>
      <c r="C271" s="52"/>
      <c r="D271" s="17"/>
      <c r="E271" s="18"/>
      <c r="F271" s="18"/>
      <c r="G271" s="12"/>
      <c r="H271" s="12"/>
      <c r="I271" s="18"/>
      <c r="J271" s="18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52"/>
      <c r="C272" s="52"/>
      <c r="D272" s="17"/>
      <c r="E272" s="18"/>
      <c r="F272" s="18"/>
      <c r="G272" s="12"/>
      <c r="H272" s="12"/>
      <c r="I272" s="18"/>
      <c r="J272" s="18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52"/>
      <c r="C273" s="52"/>
      <c r="D273" s="17"/>
      <c r="E273" s="18"/>
      <c r="F273" s="18"/>
      <c r="G273" s="12"/>
      <c r="H273" s="12"/>
      <c r="I273" s="18"/>
      <c r="J273" s="18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52"/>
      <c r="C274" s="52"/>
      <c r="D274" s="17"/>
      <c r="E274" s="18"/>
      <c r="F274" s="18"/>
      <c r="G274" s="12"/>
      <c r="H274" s="12"/>
      <c r="I274" s="18"/>
      <c r="J274" s="18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52"/>
      <c r="C275" s="52"/>
      <c r="D275" s="17"/>
      <c r="E275" s="18"/>
      <c r="F275" s="18"/>
      <c r="G275" s="12"/>
      <c r="H275" s="12"/>
      <c r="I275" s="18"/>
      <c r="J275" s="18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52"/>
      <c r="C276" s="52"/>
      <c r="D276" s="17"/>
      <c r="E276" s="18"/>
      <c r="F276" s="18"/>
      <c r="G276" s="12"/>
      <c r="H276" s="12"/>
      <c r="I276" s="18"/>
      <c r="J276" s="18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52"/>
      <c r="C277" s="52"/>
      <c r="D277" s="17"/>
      <c r="E277" s="18"/>
      <c r="F277" s="18"/>
      <c r="G277" s="12"/>
      <c r="H277" s="12"/>
      <c r="I277" s="18"/>
      <c r="J277" s="18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52"/>
      <c r="C278" s="52"/>
      <c r="D278" s="17"/>
      <c r="E278" s="18"/>
      <c r="F278" s="18"/>
      <c r="G278" s="12"/>
      <c r="H278" s="12"/>
      <c r="I278" s="18"/>
      <c r="J278" s="18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52"/>
      <c r="C279" s="52"/>
      <c r="D279" s="17"/>
      <c r="E279" s="18"/>
      <c r="F279" s="18"/>
      <c r="G279" s="12"/>
      <c r="H279" s="12"/>
      <c r="I279" s="18"/>
      <c r="J279" s="18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52"/>
      <c r="C280" s="52"/>
      <c r="D280" s="17"/>
      <c r="E280" s="18"/>
      <c r="F280" s="18"/>
      <c r="G280" s="12"/>
      <c r="H280" s="12"/>
      <c r="I280" s="18"/>
      <c r="J280" s="18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52"/>
      <c r="C281" s="52"/>
      <c r="D281" s="17"/>
      <c r="E281" s="18"/>
      <c r="F281" s="18"/>
      <c r="G281" s="12"/>
      <c r="H281" s="12"/>
      <c r="I281" s="18"/>
      <c r="J281" s="18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52"/>
      <c r="C282" s="52"/>
      <c r="D282" s="17"/>
      <c r="E282" s="18"/>
      <c r="F282" s="18"/>
      <c r="G282" s="12"/>
      <c r="H282" s="12"/>
      <c r="I282" s="18"/>
      <c r="J282" s="18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52"/>
      <c r="C283" s="52"/>
      <c r="D283" s="17"/>
      <c r="E283" s="18"/>
      <c r="F283" s="18"/>
      <c r="G283" s="12"/>
      <c r="H283" s="12"/>
      <c r="I283" s="18"/>
      <c r="J283" s="18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52"/>
      <c r="C284" s="52"/>
      <c r="D284" s="17"/>
      <c r="E284" s="18"/>
      <c r="F284" s="18"/>
      <c r="G284" s="12"/>
      <c r="H284" s="12"/>
      <c r="I284" s="18"/>
      <c r="J284" s="18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52"/>
      <c r="C285" s="52"/>
      <c r="D285" s="17"/>
      <c r="E285" s="18"/>
      <c r="F285" s="18"/>
      <c r="G285" s="12"/>
      <c r="H285" s="12"/>
      <c r="I285" s="18"/>
      <c r="J285" s="18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52"/>
      <c r="C286" s="52"/>
      <c r="D286" s="17"/>
      <c r="E286" s="18"/>
      <c r="F286" s="18"/>
      <c r="G286" s="12"/>
      <c r="H286" s="12"/>
      <c r="I286" s="18"/>
      <c r="J286" s="18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52"/>
      <c r="C287" s="52"/>
      <c r="D287" s="17"/>
      <c r="E287" s="18"/>
      <c r="F287" s="18"/>
      <c r="G287" s="12"/>
      <c r="H287" s="12"/>
      <c r="I287" s="18"/>
      <c r="J287" s="18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52"/>
      <c r="C288" s="52"/>
      <c r="D288" s="17"/>
      <c r="E288" s="18"/>
      <c r="F288" s="18"/>
      <c r="G288" s="12"/>
      <c r="H288" s="12"/>
      <c r="I288" s="18"/>
      <c r="J288" s="18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52"/>
      <c r="C289" s="52"/>
      <c r="D289" s="17"/>
      <c r="E289" s="18"/>
      <c r="F289" s="18"/>
      <c r="G289" s="12"/>
      <c r="H289" s="12"/>
      <c r="I289" s="18"/>
      <c r="J289" s="18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52"/>
      <c r="C290" s="52"/>
      <c r="D290" s="17"/>
      <c r="E290" s="18"/>
      <c r="F290" s="18"/>
      <c r="G290" s="12"/>
      <c r="H290" s="12"/>
      <c r="I290" s="18"/>
      <c r="J290" s="18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52"/>
      <c r="C291" s="52"/>
      <c r="D291" s="17"/>
      <c r="E291" s="18"/>
      <c r="F291" s="18"/>
      <c r="G291" s="12"/>
      <c r="H291" s="12"/>
      <c r="I291" s="18"/>
      <c r="J291" s="18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52"/>
      <c r="C292" s="52"/>
      <c r="D292" s="17"/>
      <c r="E292" s="18"/>
      <c r="F292" s="18"/>
      <c r="G292" s="12"/>
      <c r="H292" s="12"/>
      <c r="I292" s="18"/>
      <c r="J292" s="18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52"/>
      <c r="C293" s="52"/>
      <c r="D293" s="17"/>
      <c r="E293" s="18"/>
      <c r="F293" s="18"/>
      <c r="G293" s="12"/>
      <c r="H293" s="12"/>
      <c r="I293" s="18"/>
      <c r="J293" s="18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52"/>
      <c r="C294" s="52"/>
      <c r="D294" s="17"/>
      <c r="E294" s="18"/>
      <c r="F294" s="18"/>
      <c r="G294" s="12"/>
      <c r="H294" s="12"/>
      <c r="I294" s="18"/>
      <c r="J294" s="18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52"/>
      <c r="C295" s="52"/>
      <c r="D295" s="17"/>
      <c r="E295" s="18"/>
      <c r="F295" s="18"/>
      <c r="G295" s="12"/>
      <c r="H295" s="12"/>
      <c r="I295" s="18"/>
      <c r="J295" s="18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52"/>
      <c r="C296" s="52"/>
      <c r="D296" s="17"/>
      <c r="E296" s="18"/>
      <c r="F296" s="18"/>
      <c r="G296" s="12"/>
      <c r="H296" s="12"/>
      <c r="I296" s="18"/>
      <c r="J296" s="18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52"/>
      <c r="C297" s="52"/>
      <c r="D297" s="17"/>
      <c r="E297" s="18"/>
      <c r="F297" s="18"/>
      <c r="G297" s="12"/>
      <c r="H297" s="12"/>
      <c r="I297" s="18"/>
      <c r="J297" s="18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52"/>
      <c r="C298" s="52"/>
      <c r="D298" s="17"/>
      <c r="E298" s="18"/>
      <c r="F298" s="18"/>
      <c r="G298" s="12"/>
      <c r="H298" s="12"/>
      <c r="I298" s="18"/>
      <c r="J298" s="18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52"/>
      <c r="C299" s="52"/>
      <c r="D299" s="17"/>
      <c r="E299" s="18"/>
      <c r="F299" s="18"/>
      <c r="G299" s="12"/>
      <c r="H299" s="12"/>
      <c r="I299" s="18"/>
      <c r="J299" s="18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52"/>
      <c r="C300" s="52"/>
      <c r="D300" s="17"/>
      <c r="E300" s="18"/>
      <c r="F300" s="18"/>
      <c r="G300" s="12"/>
      <c r="H300" s="12"/>
      <c r="I300" s="18"/>
      <c r="J300" s="18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52"/>
      <c r="C301" s="52"/>
      <c r="D301" s="17"/>
      <c r="E301" s="18"/>
      <c r="F301" s="18"/>
      <c r="G301" s="12"/>
      <c r="H301" s="12"/>
      <c r="I301" s="18"/>
      <c r="J301" s="18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52"/>
      <c r="C302" s="52"/>
      <c r="D302" s="17"/>
      <c r="E302" s="18"/>
      <c r="F302" s="18"/>
      <c r="G302" s="12"/>
      <c r="H302" s="12"/>
      <c r="I302" s="18"/>
      <c r="J302" s="18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52"/>
      <c r="C303" s="52"/>
      <c r="D303" s="17"/>
      <c r="E303" s="18"/>
      <c r="F303" s="18"/>
      <c r="G303" s="12"/>
      <c r="H303" s="12"/>
      <c r="I303" s="18"/>
      <c r="J303" s="18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52"/>
      <c r="C304" s="52"/>
      <c r="D304" s="17"/>
      <c r="E304" s="18"/>
      <c r="F304" s="18"/>
      <c r="G304" s="12"/>
      <c r="H304" s="12"/>
      <c r="I304" s="18"/>
      <c r="J304" s="18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52"/>
      <c r="C305" s="52"/>
      <c r="D305" s="17"/>
      <c r="E305" s="18"/>
      <c r="F305" s="18"/>
      <c r="G305" s="12"/>
      <c r="H305" s="12"/>
      <c r="I305" s="18"/>
      <c r="J305" s="18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52"/>
      <c r="C306" s="52"/>
      <c r="D306" s="17"/>
      <c r="E306" s="18"/>
      <c r="F306" s="18"/>
      <c r="G306" s="12"/>
      <c r="H306" s="12"/>
      <c r="I306" s="18"/>
      <c r="J306" s="18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52"/>
      <c r="C307" s="52"/>
      <c r="D307" s="17"/>
      <c r="E307" s="18"/>
      <c r="F307" s="18"/>
      <c r="G307" s="12"/>
      <c r="H307" s="12"/>
      <c r="I307" s="18"/>
      <c r="J307" s="18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52"/>
      <c r="C308" s="52"/>
      <c r="D308" s="17"/>
      <c r="E308" s="18"/>
      <c r="F308" s="18"/>
      <c r="G308" s="12"/>
      <c r="H308" s="12"/>
      <c r="I308" s="18"/>
      <c r="J308" s="18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52"/>
      <c r="C309" s="52"/>
      <c r="D309" s="17"/>
      <c r="E309" s="18"/>
      <c r="F309" s="18"/>
      <c r="G309" s="12"/>
      <c r="H309" s="12"/>
      <c r="I309" s="18"/>
      <c r="J309" s="18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52"/>
      <c r="C310" s="52"/>
      <c r="D310" s="17"/>
      <c r="E310" s="18"/>
      <c r="F310" s="18"/>
      <c r="G310" s="12"/>
      <c r="H310" s="12"/>
      <c r="I310" s="18"/>
      <c r="J310" s="18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52"/>
      <c r="C311" s="52"/>
      <c r="D311" s="17"/>
      <c r="E311" s="18"/>
      <c r="F311" s="18"/>
      <c r="G311" s="12"/>
      <c r="H311" s="12"/>
      <c r="I311" s="18"/>
      <c r="J311" s="18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52"/>
      <c r="C312" s="52"/>
      <c r="D312" s="17"/>
      <c r="E312" s="18"/>
      <c r="F312" s="18"/>
      <c r="G312" s="12"/>
      <c r="H312" s="12"/>
      <c r="I312" s="18"/>
      <c r="J312" s="18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52"/>
      <c r="C313" s="52"/>
      <c r="D313" s="17"/>
      <c r="E313" s="18"/>
      <c r="F313" s="18"/>
      <c r="G313" s="12"/>
      <c r="H313" s="12"/>
      <c r="I313" s="18"/>
      <c r="J313" s="18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52"/>
      <c r="C314" s="52"/>
      <c r="D314" s="17"/>
      <c r="E314" s="18"/>
      <c r="F314" s="18"/>
      <c r="G314" s="12"/>
      <c r="H314" s="12"/>
      <c r="I314" s="18"/>
      <c r="J314" s="18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52"/>
      <c r="C315" s="52"/>
      <c r="D315" s="17"/>
      <c r="E315" s="18"/>
      <c r="F315" s="18"/>
      <c r="G315" s="12"/>
      <c r="H315" s="12"/>
      <c r="I315" s="18"/>
      <c r="J315" s="18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52"/>
      <c r="C316" s="52"/>
      <c r="D316" s="17"/>
      <c r="E316" s="18"/>
      <c r="F316" s="18"/>
      <c r="G316" s="12"/>
      <c r="H316" s="12"/>
      <c r="I316" s="18"/>
      <c r="J316" s="18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52"/>
      <c r="C317" s="52"/>
      <c r="D317" s="17"/>
      <c r="E317" s="18"/>
      <c r="F317" s="18"/>
      <c r="G317" s="12"/>
      <c r="H317" s="12"/>
      <c r="I317" s="18"/>
      <c r="J317" s="18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52"/>
      <c r="C318" s="52"/>
      <c r="D318" s="17"/>
      <c r="E318" s="18"/>
      <c r="F318" s="18"/>
      <c r="G318" s="12"/>
      <c r="H318" s="12"/>
      <c r="I318" s="18"/>
      <c r="J318" s="18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52"/>
      <c r="C319" s="52"/>
      <c r="D319" s="17"/>
      <c r="E319" s="18"/>
      <c r="F319" s="18"/>
      <c r="G319" s="12"/>
      <c r="H319" s="12"/>
      <c r="I319" s="18"/>
      <c r="J319" s="18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52"/>
      <c r="C320" s="52"/>
      <c r="D320" s="17"/>
      <c r="E320" s="18"/>
      <c r="F320" s="18"/>
      <c r="G320" s="12"/>
      <c r="H320" s="12"/>
      <c r="I320" s="18"/>
      <c r="J320" s="18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52"/>
      <c r="C321" s="52"/>
      <c r="D321" s="17"/>
      <c r="E321" s="18"/>
      <c r="F321" s="18"/>
      <c r="G321" s="12"/>
      <c r="H321" s="12"/>
      <c r="I321" s="18"/>
      <c r="J321" s="18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52"/>
      <c r="C322" s="52"/>
      <c r="D322" s="17"/>
      <c r="E322" s="18"/>
      <c r="F322" s="18"/>
      <c r="G322" s="12"/>
      <c r="H322" s="12"/>
      <c r="I322" s="18"/>
      <c r="J322" s="18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52"/>
      <c r="C323" s="52"/>
      <c r="D323" s="17"/>
      <c r="E323" s="18"/>
      <c r="F323" s="18"/>
      <c r="G323" s="12"/>
      <c r="H323" s="12"/>
      <c r="I323" s="18"/>
      <c r="J323" s="18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52"/>
      <c r="C324" s="52"/>
      <c r="D324" s="17"/>
      <c r="E324" s="18"/>
      <c r="F324" s="18"/>
      <c r="G324" s="12"/>
      <c r="H324" s="12"/>
      <c r="I324" s="18"/>
      <c r="J324" s="18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52"/>
      <c r="C325" s="52"/>
      <c r="D325" s="17"/>
      <c r="E325" s="18"/>
      <c r="F325" s="18"/>
      <c r="G325" s="12"/>
      <c r="H325" s="12"/>
      <c r="I325" s="18"/>
      <c r="J325" s="18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52"/>
      <c r="C326" s="52"/>
      <c r="D326" s="17"/>
      <c r="E326" s="18"/>
      <c r="F326" s="18"/>
      <c r="G326" s="12"/>
      <c r="H326" s="12"/>
      <c r="I326" s="18"/>
      <c r="J326" s="18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52"/>
      <c r="C327" s="52"/>
      <c r="D327" s="17"/>
      <c r="E327" s="18"/>
      <c r="F327" s="18"/>
      <c r="G327" s="12"/>
      <c r="H327" s="12"/>
      <c r="I327" s="18"/>
      <c r="J327" s="18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52"/>
      <c r="C328" s="52"/>
      <c r="D328" s="17"/>
      <c r="E328" s="18"/>
      <c r="F328" s="18"/>
      <c r="G328" s="12"/>
      <c r="H328" s="12"/>
      <c r="I328" s="18"/>
      <c r="J328" s="18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52"/>
      <c r="C329" s="52"/>
      <c r="D329" s="17"/>
      <c r="E329" s="18"/>
      <c r="F329" s="18"/>
      <c r="G329" s="12"/>
      <c r="H329" s="12"/>
      <c r="I329" s="18"/>
      <c r="J329" s="18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52"/>
      <c r="C330" s="52"/>
      <c r="D330" s="17"/>
      <c r="E330" s="18"/>
      <c r="F330" s="18"/>
      <c r="G330" s="12"/>
      <c r="H330" s="12"/>
      <c r="I330" s="18"/>
      <c r="J330" s="18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52"/>
      <c r="C331" s="52"/>
      <c r="D331" s="17"/>
      <c r="E331" s="18"/>
      <c r="F331" s="18"/>
      <c r="G331" s="12"/>
      <c r="H331" s="12"/>
      <c r="I331" s="18"/>
      <c r="J331" s="18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52"/>
      <c r="C332" s="52"/>
      <c r="D332" s="17"/>
      <c r="E332" s="18"/>
      <c r="F332" s="18"/>
      <c r="G332" s="12"/>
      <c r="H332" s="12"/>
      <c r="I332" s="18"/>
      <c r="J332" s="18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52"/>
      <c r="C333" s="52"/>
      <c r="D333" s="17"/>
      <c r="E333" s="18"/>
      <c r="F333" s="18"/>
      <c r="G333" s="12"/>
      <c r="H333" s="12"/>
      <c r="I333" s="18"/>
      <c r="J333" s="18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52"/>
      <c r="C334" s="52"/>
      <c r="D334" s="17"/>
      <c r="E334" s="18"/>
      <c r="F334" s="18"/>
      <c r="G334" s="12"/>
      <c r="H334" s="12"/>
      <c r="I334" s="18"/>
      <c r="J334" s="18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52"/>
      <c r="C335" s="52"/>
      <c r="D335" s="17"/>
      <c r="E335" s="18"/>
      <c r="F335" s="18"/>
      <c r="G335" s="12"/>
      <c r="H335" s="12"/>
      <c r="I335" s="18"/>
      <c r="J335" s="18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52"/>
      <c r="C336" s="52"/>
      <c r="D336" s="17"/>
      <c r="E336" s="18"/>
      <c r="F336" s="18"/>
      <c r="G336" s="12"/>
      <c r="H336" s="12"/>
      <c r="I336" s="18"/>
      <c r="J336" s="18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52"/>
      <c r="C337" s="52"/>
      <c r="D337" s="17"/>
      <c r="E337" s="18"/>
      <c r="F337" s="18"/>
      <c r="G337" s="12"/>
      <c r="H337" s="12"/>
      <c r="I337" s="18"/>
      <c r="J337" s="18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52"/>
      <c r="C338" s="52"/>
      <c r="D338" s="17"/>
      <c r="E338" s="18"/>
      <c r="F338" s="18"/>
      <c r="G338" s="12"/>
      <c r="H338" s="12"/>
      <c r="I338" s="18"/>
      <c r="J338" s="18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52"/>
      <c r="C339" s="52"/>
      <c r="D339" s="17"/>
      <c r="E339" s="18"/>
      <c r="F339" s="18"/>
      <c r="G339" s="12"/>
      <c r="H339" s="12"/>
      <c r="I339" s="18"/>
      <c r="J339" s="18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52"/>
      <c r="C340" s="52"/>
      <c r="D340" s="17"/>
      <c r="E340" s="18"/>
      <c r="F340" s="18"/>
      <c r="G340" s="12"/>
      <c r="H340" s="12"/>
      <c r="I340" s="18"/>
      <c r="J340" s="18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52"/>
      <c r="C341" s="52"/>
      <c r="D341" s="17"/>
      <c r="E341" s="18"/>
      <c r="F341" s="18"/>
      <c r="G341" s="12"/>
      <c r="H341" s="12"/>
      <c r="I341" s="18"/>
      <c r="J341" s="18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52"/>
      <c r="C342" s="52"/>
      <c r="D342" s="17"/>
      <c r="E342" s="18"/>
      <c r="F342" s="18"/>
      <c r="G342" s="12"/>
      <c r="H342" s="12"/>
      <c r="I342" s="18"/>
      <c r="J342" s="18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52"/>
      <c r="C343" s="52"/>
      <c r="D343" s="17"/>
      <c r="E343" s="18"/>
      <c r="F343" s="18"/>
      <c r="G343" s="12"/>
      <c r="H343" s="12"/>
      <c r="I343" s="18"/>
      <c r="J343" s="18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52"/>
      <c r="C344" s="52"/>
      <c r="D344" s="17"/>
      <c r="E344" s="18"/>
      <c r="F344" s="18"/>
      <c r="G344" s="12"/>
      <c r="H344" s="12"/>
      <c r="I344" s="18"/>
      <c r="J344" s="18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52"/>
      <c r="C345" s="52"/>
      <c r="D345" s="17"/>
      <c r="E345" s="18"/>
      <c r="F345" s="18"/>
      <c r="G345" s="12"/>
      <c r="H345" s="12"/>
      <c r="I345" s="18"/>
      <c r="J345" s="18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52"/>
      <c r="C346" s="52"/>
      <c r="D346" s="17"/>
      <c r="E346" s="18"/>
      <c r="F346" s="18"/>
      <c r="G346" s="12"/>
      <c r="H346" s="12"/>
      <c r="I346" s="18"/>
      <c r="J346" s="18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52"/>
      <c r="C347" s="52"/>
      <c r="D347" s="17"/>
      <c r="E347" s="18"/>
      <c r="F347" s="18"/>
      <c r="G347" s="12"/>
      <c r="H347" s="12"/>
      <c r="I347" s="18"/>
      <c r="J347" s="18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52"/>
      <c r="C348" s="52"/>
      <c r="D348" s="17"/>
      <c r="E348" s="18"/>
      <c r="F348" s="18"/>
      <c r="G348" s="12"/>
      <c r="H348" s="12"/>
      <c r="I348" s="18"/>
      <c r="J348" s="18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52"/>
      <c r="C349" s="52"/>
      <c r="D349" s="17"/>
      <c r="E349" s="18"/>
      <c r="F349" s="18"/>
      <c r="G349" s="12"/>
      <c r="H349" s="12"/>
      <c r="I349" s="18"/>
      <c r="J349" s="18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52"/>
      <c r="C350" s="52"/>
      <c r="D350" s="17"/>
      <c r="E350" s="18"/>
      <c r="F350" s="18"/>
      <c r="G350" s="12"/>
      <c r="H350" s="12"/>
      <c r="I350" s="18"/>
      <c r="J350" s="18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52"/>
      <c r="C351" s="52"/>
      <c r="D351" s="17"/>
      <c r="E351" s="18"/>
      <c r="F351" s="18"/>
      <c r="G351" s="12"/>
      <c r="H351" s="12"/>
      <c r="I351" s="18"/>
      <c r="J351" s="18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52"/>
      <c r="C352" s="52"/>
      <c r="D352" s="17"/>
      <c r="E352" s="18"/>
      <c r="F352" s="18"/>
      <c r="G352" s="12"/>
      <c r="H352" s="12"/>
      <c r="I352" s="18"/>
      <c r="J352" s="18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52"/>
      <c r="C353" s="52"/>
      <c r="D353" s="17"/>
      <c r="E353" s="18"/>
      <c r="F353" s="18"/>
      <c r="G353" s="12"/>
      <c r="H353" s="12"/>
      <c r="I353" s="18"/>
      <c r="J353" s="18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52"/>
      <c r="C354" s="52"/>
      <c r="D354" s="17"/>
      <c r="E354" s="18"/>
      <c r="F354" s="18"/>
      <c r="G354" s="12"/>
      <c r="H354" s="12"/>
      <c r="I354" s="18"/>
      <c r="J354" s="18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52"/>
      <c r="C355" s="52"/>
      <c r="D355" s="17"/>
      <c r="E355" s="18"/>
      <c r="F355" s="18"/>
      <c r="G355" s="12"/>
      <c r="H355" s="12"/>
      <c r="I355" s="18"/>
      <c r="J355" s="18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52"/>
      <c r="C356" s="52"/>
      <c r="D356" s="17"/>
      <c r="E356" s="18"/>
      <c r="F356" s="18"/>
      <c r="G356" s="12"/>
      <c r="H356" s="12"/>
      <c r="I356" s="18"/>
      <c r="J356" s="18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52"/>
      <c r="C357" s="52"/>
      <c r="D357" s="17"/>
      <c r="E357" s="18"/>
      <c r="F357" s="18"/>
      <c r="G357" s="12"/>
      <c r="H357" s="12"/>
      <c r="I357" s="18"/>
      <c r="J357" s="18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52"/>
      <c r="C358" s="52"/>
      <c r="D358" s="17"/>
      <c r="E358" s="18"/>
      <c r="F358" s="18"/>
      <c r="G358" s="12"/>
      <c r="H358" s="12"/>
      <c r="I358" s="18"/>
      <c r="J358" s="18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52"/>
      <c r="C359" s="52"/>
      <c r="D359" s="17"/>
      <c r="E359" s="18"/>
      <c r="F359" s="18"/>
      <c r="G359" s="12"/>
      <c r="H359" s="12"/>
      <c r="I359" s="18"/>
      <c r="J359" s="18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52"/>
      <c r="C360" s="52"/>
      <c r="D360" s="17"/>
      <c r="E360" s="18"/>
      <c r="F360" s="18"/>
      <c r="G360" s="12"/>
      <c r="H360" s="12"/>
      <c r="I360" s="18"/>
      <c r="J360" s="18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52"/>
      <c r="C361" s="52"/>
      <c r="D361" s="17"/>
      <c r="E361" s="18"/>
      <c r="F361" s="18"/>
      <c r="G361" s="12"/>
      <c r="H361" s="12"/>
      <c r="I361" s="18"/>
      <c r="J361" s="18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52"/>
      <c r="C362" s="52"/>
      <c r="D362" s="17"/>
      <c r="E362" s="18"/>
      <c r="F362" s="18"/>
      <c r="G362" s="12"/>
      <c r="H362" s="12"/>
      <c r="I362" s="18"/>
      <c r="J362" s="18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52"/>
      <c r="C363" s="52"/>
      <c r="D363" s="17"/>
      <c r="E363" s="18"/>
      <c r="F363" s="18"/>
      <c r="G363" s="12"/>
      <c r="H363" s="12"/>
      <c r="I363" s="18"/>
      <c r="J363" s="18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52"/>
      <c r="C364" s="52"/>
      <c r="D364" s="17"/>
      <c r="E364" s="18"/>
      <c r="F364" s="18"/>
      <c r="G364" s="12"/>
      <c r="H364" s="12"/>
      <c r="I364" s="18"/>
      <c r="J364" s="18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52"/>
      <c r="C365" s="52"/>
      <c r="D365" s="17"/>
      <c r="E365" s="18"/>
      <c r="F365" s="18"/>
      <c r="G365" s="12"/>
      <c r="H365" s="12"/>
      <c r="I365" s="18"/>
      <c r="J365" s="18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52"/>
      <c r="C366" s="52"/>
      <c r="D366" s="17"/>
      <c r="E366" s="18"/>
      <c r="F366" s="18"/>
      <c r="G366" s="12"/>
      <c r="H366" s="12"/>
      <c r="I366" s="18"/>
      <c r="J366" s="18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52"/>
      <c r="C367" s="52"/>
      <c r="D367" s="17"/>
      <c r="E367" s="18"/>
      <c r="F367" s="18"/>
      <c r="G367" s="12"/>
      <c r="H367" s="12"/>
      <c r="I367" s="18"/>
      <c r="J367" s="18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52"/>
      <c r="C368" s="52"/>
      <c r="D368" s="17"/>
      <c r="E368" s="18"/>
      <c r="F368" s="18"/>
      <c r="G368" s="12"/>
      <c r="H368" s="12"/>
      <c r="I368" s="18"/>
      <c r="J368" s="18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52"/>
      <c r="C369" s="52"/>
      <c r="D369" s="17"/>
      <c r="E369" s="18"/>
      <c r="F369" s="18"/>
      <c r="G369" s="12"/>
      <c r="H369" s="12"/>
      <c r="I369" s="18"/>
      <c r="J369" s="18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52"/>
      <c r="C370" s="52"/>
      <c r="D370" s="17"/>
      <c r="E370" s="18"/>
      <c r="F370" s="18"/>
      <c r="G370" s="12"/>
      <c r="H370" s="12"/>
      <c r="I370" s="18"/>
      <c r="J370" s="18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52"/>
      <c r="C371" s="52"/>
      <c r="D371" s="17"/>
      <c r="E371" s="18"/>
      <c r="F371" s="18"/>
      <c r="G371" s="12"/>
      <c r="H371" s="12"/>
      <c r="I371" s="18"/>
      <c r="J371" s="18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52"/>
      <c r="C372" s="52"/>
      <c r="D372" s="17"/>
      <c r="E372" s="18"/>
      <c r="F372" s="18"/>
      <c r="G372" s="12"/>
      <c r="H372" s="12"/>
      <c r="I372" s="18"/>
      <c r="J372" s="18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52"/>
      <c r="C373" s="52"/>
      <c r="D373" s="17"/>
      <c r="E373" s="18"/>
      <c r="F373" s="18"/>
      <c r="G373" s="12"/>
      <c r="H373" s="12"/>
      <c r="I373" s="18"/>
      <c r="J373" s="18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52"/>
      <c r="C374" s="52"/>
      <c r="D374" s="17"/>
      <c r="E374" s="18"/>
      <c r="F374" s="18"/>
      <c r="G374" s="12"/>
      <c r="H374" s="12"/>
      <c r="I374" s="18"/>
      <c r="J374" s="18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52"/>
      <c r="C375" s="52"/>
      <c r="D375" s="17"/>
      <c r="E375" s="18"/>
      <c r="F375" s="18"/>
      <c r="G375" s="12"/>
      <c r="H375" s="12"/>
      <c r="I375" s="18"/>
      <c r="J375" s="18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52"/>
      <c r="C376" s="52"/>
      <c r="D376" s="17"/>
      <c r="E376" s="18"/>
      <c r="F376" s="18"/>
      <c r="G376" s="12"/>
      <c r="H376" s="12"/>
      <c r="I376" s="18"/>
      <c r="J376" s="18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52"/>
      <c r="C377" s="52"/>
      <c r="D377" s="17"/>
      <c r="E377" s="18"/>
      <c r="F377" s="18"/>
      <c r="G377" s="12"/>
      <c r="H377" s="12"/>
      <c r="I377" s="18"/>
      <c r="J377" s="18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52"/>
      <c r="C378" s="52"/>
      <c r="D378" s="17"/>
      <c r="E378" s="18"/>
      <c r="F378" s="18"/>
      <c r="G378" s="12"/>
      <c r="H378" s="12"/>
      <c r="I378" s="18"/>
      <c r="J378" s="18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52"/>
      <c r="C379" s="52"/>
      <c r="D379" s="17"/>
      <c r="E379" s="18"/>
      <c r="F379" s="18"/>
      <c r="G379" s="12"/>
      <c r="H379" s="12"/>
      <c r="I379" s="18"/>
      <c r="J379" s="18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52"/>
      <c r="C380" s="52"/>
      <c r="D380" s="17"/>
      <c r="E380" s="18"/>
      <c r="F380" s="18"/>
      <c r="G380" s="12"/>
      <c r="H380" s="12"/>
      <c r="I380" s="18"/>
      <c r="J380" s="18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52"/>
      <c r="C381" s="52"/>
      <c r="D381" s="17"/>
      <c r="E381" s="18"/>
      <c r="F381" s="18"/>
      <c r="G381" s="12"/>
      <c r="H381" s="12"/>
      <c r="I381" s="18"/>
      <c r="J381" s="18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52"/>
      <c r="C382" s="52"/>
      <c r="D382" s="17"/>
      <c r="E382" s="18"/>
      <c r="F382" s="18"/>
      <c r="G382" s="12"/>
      <c r="H382" s="12"/>
      <c r="I382" s="18"/>
      <c r="J382" s="18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52"/>
      <c r="C383" s="52"/>
      <c r="D383" s="17"/>
      <c r="E383" s="18"/>
      <c r="F383" s="18"/>
      <c r="G383" s="12"/>
      <c r="H383" s="12"/>
      <c r="I383" s="18"/>
      <c r="J383" s="18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52"/>
      <c r="C384" s="52"/>
      <c r="D384" s="17"/>
      <c r="E384" s="18"/>
      <c r="F384" s="18"/>
      <c r="G384" s="12"/>
      <c r="H384" s="12"/>
      <c r="I384" s="18"/>
      <c r="J384" s="18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52"/>
      <c r="C385" s="52"/>
      <c r="D385" s="17"/>
      <c r="E385" s="18"/>
      <c r="F385" s="18"/>
      <c r="G385" s="12"/>
      <c r="H385" s="12"/>
      <c r="I385" s="18"/>
      <c r="J385" s="18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52"/>
      <c r="C386" s="52"/>
      <c r="D386" s="17"/>
      <c r="E386" s="18"/>
      <c r="F386" s="18"/>
      <c r="G386" s="12"/>
      <c r="H386" s="12"/>
      <c r="I386" s="18"/>
      <c r="J386" s="18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52"/>
      <c r="C387" s="52"/>
      <c r="D387" s="17"/>
      <c r="E387" s="18"/>
      <c r="F387" s="18"/>
      <c r="G387" s="12"/>
      <c r="H387" s="12"/>
      <c r="I387" s="18"/>
      <c r="J387" s="18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52"/>
      <c r="C388" s="52"/>
      <c r="D388" s="17"/>
      <c r="E388" s="18"/>
      <c r="F388" s="18"/>
      <c r="G388" s="12"/>
      <c r="H388" s="12"/>
      <c r="I388" s="18"/>
      <c r="J388" s="18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52"/>
      <c r="C389" s="52"/>
      <c r="D389" s="17"/>
      <c r="E389" s="18"/>
      <c r="F389" s="18"/>
      <c r="G389" s="12"/>
      <c r="H389" s="12"/>
      <c r="I389" s="18"/>
      <c r="J389" s="18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52"/>
      <c r="C390" s="52"/>
      <c r="D390" s="17"/>
      <c r="E390" s="18"/>
      <c r="F390" s="18"/>
      <c r="G390" s="12"/>
      <c r="H390" s="12"/>
      <c r="I390" s="18"/>
      <c r="J390" s="18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52"/>
      <c r="C391" s="52"/>
      <c r="D391" s="17"/>
      <c r="E391" s="18"/>
      <c r="F391" s="18"/>
      <c r="G391" s="12"/>
      <c r="H391" s="12"/>
      <c r="I391" s="18"/>
      <c r="J391" s="18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52"/>
      <c r="C392" s="52"/>
      <c r="D392" s="17"/>
      <c r="E392" s="18"/>
      <c r="F392" s="18"/>
      <c r="G392" s="12"/>
      <c r="H392" s="12"/>
      <c r="I392" s="18"/>
      <c r="J392" s="18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52"/>
      <c r="C393" s="52"/>
      <c r="D393" s="17"/>
      <c r="E393" s="18"/>
      <c r="F393" s="18"/>
      <c r="G393" s="12"/>
      <c r="H393" s="12"/>
      <c r="I393" s="18"/>
      <c r="J393" s="18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52"/>
      <c r="C394" s="52"/>
      <c r="D394" s="17"/>
      <c r="E394" s="18"/>
      <c r="F394" s="18"/>
      <c r="G394" s="12"/>
      <c r="H394" s="12"/>
      <c r="I394" s="18"/>
      <c r="J394" s="18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52"/>
      <c r="C395" s="52"/>
      <c r="D395" s="17"/>
      <c r="E395" s="18"/>
      <c r="F395" s="18"/>
      <c r="G395" s="12"/>
      <c r="H395" s="12"/>
      <c r="I395" s="18"/>
      <c r="J395" s="18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52"/>
      <c r="C396" s="52"/>
      <c r="D396" s="17"/>
      <c r="E396" s="18"/>
      <c r="F396" s="18"/>
      <c r="G396" s="12"/>
      <c r="H396" s="12"/>
      <c r="I396" s="18"/>
      <c r="J396" s="18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52"/>
      <c r="C397" s="52"/>
      <c r="D397" s="17"/>
      <c r="E397" s="18"/>
      <c r="F397" s="18"/>
      <c r="G397" s="12"/>
      <c r="H397" s="12"/>
      <c r="I397" s="18"/>
      <c r="J397" s="18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52"/>
      <c r="C398" s="52"/>
      <c r="D398" s="17"/>
      <c r="E398" s="18"/>
      <c r="F398" s="18"/>
      <c r="G398" s="12"/>
      <c r="H398" s="12"/>
      <c r="I398" s="18"/>
      <c r="J398" s="18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52"/>
      <c r="C399" s="52"/>
      <c r="D399" s="17"/>
      <c r="E399" s="18"/>
      <c r="F399" s="18"/>
      <c r="G399" s="12"/>
      <c r="H399" s="12"/>
      <c r="I399" s="18"/>
      <c r="J399" s="18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52"/>
      <c r="C400" s="52"/>
      <c r="D400" s="17"/>
      <c r="E400" s="18"/>
      <c r="F400" s="18"/>
      <c r="G400" s="12"/>
      <c r="H400" s="12"/>
      <c r="I400" s="18"/>
      <c r="J400" s="18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52"/>
      <c r="C401" s="52"/>
      <c r="D401" s="17"/>
      <c r="E401" s="18"/>
      <c r="F401" s="18"/>
      <c r="G401" s="12"/>
      <c r="H401" s="12"/>
      <c r="I401" s="18"/>
      <c r="J401" s="18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52"/>
      <c r="C402" s="52"/>
      <c r="D402" s="17"/>
      <c r="E402" s="18"/>
      <c r="F402" s="18"/>
      <c r="G402" s="12"/>
      <c r="H402" s="12"/>
      <c r="I402" s="18"/>
      <c r="J402" s="18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52"/>
      <c r="C403" s="52"/>
      <c r="D403" s="17"/>
      <c r="E403" s="18"/>
      <c r="F403" s="18"/>
      <c r="G403" s="12"/>
      <c r="H403" s="12"/>
      <c r="I403" s="18"/>
      <c r="J403" s="18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52"/>
      <c r="C404" s="52"/>
      <c r="D404" s="17"/>
      <c r="E404" s="18"/>
      <c r="F404" s="18"/>
      <c r="G404" s="12"/>
      <c r="H404" s="12"/>
      <c r="I404" s="18"/>
      <c r="J404" s="18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52"/>
      <c r="C405" s="52"/>
      <c r="D405" s="17"/>
      <c r="E405" s="18"/>
      <c r="F405" s="18"/>
      <c r="G405" s="12"/>
      <c r="H405" s="12"/>
      <c r="I405" s="18"/>
      <c r="J405" s="18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52"/>
      <c r="C406" s="52"/>
      <c r="D406" s="17"/>
      <c r="E406" s="18"/>
      <c r="F406" s="18"/>
      <c r="G406" s="12"/>
      <c r="H406" s="12"/>
      <c r="I406" s="18"/>
      <c r="J406" s="18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52"/>
      <c r="C407" s="52"/>
      <c r="D407" s="17"/>
      <c r="E407" s="18"/>
      <c r="F407" s="18"/>
      <c r="G407" s="12"/>
      <c r="H407" s="12"/>
      <c r="I407" s="18"/>
      <c r="J407" s="18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52"/>
      <c r="C408" s="52"/>
      <c r="D408" s="17"/>
      <c r="E408" s="18"/>
      <c r="F408" s="18"/>
      <c r="G408" s="12"/>
      <c r="H408" s="12"/>
      <c r="I408" s="18"/>
      <c r="J408" s="18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52"/>
      <c r="C409" s="52"/>
      <c r="D409" s="17"/>
      <c r="E409" s="18"/>
      <c r="F409" s="18"/>
      <c r="G409" s="12"/>
      <c r="H409" s="12"/>
      <c r="I409" s="18"/>
      <c r="J409" s="18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52"/>
      <c r="C410" s="52"/>
      <c r="D410" s="17"/>
      <c r="E410" s="18"/>
      <c r="F410" s="18"/>
      <c r="G410" s="12"/>
      <c r="H410" s="12"/>
      <c r="I410" s="18"/>
      <c r="J410" s="18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52"/>
      <c r="C411" s="52"/>
      <c r="D411" s="17"/>
      <c r="E411" s="18"/>
      <c r="F411" s="18"/>
      <c r="G411" s="12"/>
      <c r="H411" s="12"/>
      <c r="I411" s="18"/>
      <c r="J411" s="18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52"/>
      <c r="C412" s="52"/>
      <c r="D412" s="17"/>
      <c r="E412" s="18"/>
      <c r="F412" s="18"/>
      <c r="G412" s="12"/>
      <c r="H412" s="12"/>
      <c r="I412" s="18"/>
      <c r="J412" s="18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52"/>
      <c r="C413" s="52"/>
      <c r="D413" s="17"/>
      <c r="E413" s="18"/>
      <c r="F413" s="18"/>
      <c r="G413" s="12"/>
      <c r="H413" s="12"/>
      <c r="I413" s="18"/>
      <c r="J413" s="18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52"/>
      <c r="C414" s="52"/>
      <c r="D414" s="17"/>
      <c r="E414" s="18"/>
      <c r="F414" s="18"/>
      <c r="G414" s="12"/>
      <c r="H414" s="12"/>
      <c r="I414" s="18"/>
      <c r="J414" s="18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52"/>
      <c r="C415" s="52"/>
      <c r="D415" s="17"/>
      <c r="E415" s="18"/>
      <c r="F415" s="18"/>
      <c r="G415" s="12"/>
      <c r="H415" s="12"/>
      <c r="I415" s="18"/>
      <c r="J415" s="18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52"/>
      <c r="C416" s="52"/>
      <c r="D416" s="17"/>
      <c r="E416" s="18"/>
      <c r="F416" s="18"/>
      <c r="G416" s="12"/>
      <c r="H416" s="12"/>
      <c r="I416" s="18"/>
      <c r="J416" s="18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52"/>
      <c r="C417" s="52"/>
      <c r="D417" s="17"/>
      <c r="E417" s="18"/>
      <c r="F417" s="18"/>
      <c r="G417" s="12"/>
      <c r="H417" s="12"/>
      <c r="I417" s="18"/>
      <c r="J417" s="18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52"/>
      <c r="C418" s="52"/>
      <c r="D418" s="17"/>
      <c r="E418" s="18"/>
      <c r="F418" s="18"/>
      <c r="G418" s="12"/>
      <c r="H418" s="12"/>
      <c r="I418" s="18"/>
      <c r="J418" s="18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52"/>
      <c r="C419" s="52"/>
      <c r="D419" s="17"/>
      <c r="E419" s="18"/>
      <c r="F419" s="18"/>
      <c r="G419" s="12"/>
      <c r="H419" s="12"/>
      <c r="I419" s="18"/>
      <c r="J419" s="18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52"/>
      <c r="C420" s="52"/>
      <c r="D420" s="17"/>
      <c r="E420" s="18"/>
      <c r="F420" s="18"/>
      <c r="G420" s="12"/>
      <c r="H420" s="12"/>
      <c r="I420" s="18"/>
      <c r="J420" s="18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52"/>
      <c r="C421" s="52"/>
      <c r="D421" s="17"/>
      <c r="E421" s="18"/>
      <c r="F421" s="18"/>
      <c r="G421" s="12"/>
      <c r="H421" s="12"/>
      <c r="I421" s="18"/>
      <c r="J421" s="18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52"/>
      <c r="C422" s="52"/>
      <c r="D422" s="17"/>
      <c r="E422" s="18"/>
      <c r="F422" s="18"/>
      <c r="G422" s="12"/>
      <c r="H422" s="12"/>
      <c r="I422" s="18"/>
      <c r="J422" s="18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52"/>
      <c r="C423" s="52"/>
      <c r="D423" s="17"/>
      <c r="E423" s="18"/>
      <c r="F423" s="18"/>
      <c r="G423" s="12"/>
      <c r="H423" s="12"/>
      <c r="I423" s="18"/>
      <c r="J423" s="18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52"/>
      <c r="C424" s="52"/>
      <c r="D424" s="17"/>
      <c r="E424" s="18"/>
      <c r="F424" s="18"/>
      <c r="G424" s="12"/>
      <c r="H424" s="12"/>
      <c r="I424" s="18"/>
      <c r="J424" s="18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52"/>
      <c r="C425" s="52"/>
      <c r="D425" s="17"/>
      <c r="E425" s="18"/>
      <c r="F425" s="18"/>
      <c r="G425" s="12"/>
      <c r="H425" s="12"/>
      <c r="I425" s="18"/>
      <c r="J425" s="18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52"/>
      <c r="C426" s="52"/>
      <c r="D426" s="17"/>
      <c r="E426" s="18"/>
      <c r="F426" s="18"/>
      <c r="G426" s="12"/>
      <c r="H426" s="12"/>
      <c r="I426" s="18"/>
      <c r="J426" s="18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52"/>
      <c r="C427" s="52"/>
      <c r="D427" s="17"/>
      <c r="E427" s="18"/>
      <c r="F427" s="18"/>
      <c r="G427" s="12"/>
      <c r="H427" s="12"/>
      <c r="I427" s="18"/>
      <c r="J427" s="18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52"/>
      <c r="C428" s="52"/>
      <c r="D428" s="17"/>
      <c r="E428" s="18"/>
      <c r="F428" s="18"/>
      <c r="G428" s="12"/>
      <c r="H428" s="12"/>
      <c r="I428" s="18"/>
      <c r="J428" s="18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52"/>
      <c r="C429" s="52"/>
      <c r="D429" s="17"/>
      <c r="E429" s="18"/>
      <c r="F429" s="18"/>
      <c r="G429" s="12"/>
      <c r="H429" s="12"/>
      <c r="I429" s="18"/>
      <c r="J429" s="18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52"/>
      <c r="C430" s="52"/>
      <c r="D430" s="17"/>
      <c r="E430" s="18"/>
      <c r="F430" s="18"/>
      <c r="G430" s="12"/>
      <c r="H430" s="12"/>
      <c r="I430" s="18"/>
      <c r="J430" s="18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52"/>
      <c r="C431" s="52"/>
      <c r="D431" s="17"/>
      <c r="E431" s="18"/>
      <c r="F431" s="18"/>
      <c r="G431" s="12"/>
      <c r="H431" s="12"/>
      <c r="I431" s="18"/>
      <c r="J431" s="18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52"/>
      <c r="C432" s="52"/>
      <c r="D432" s="17"/>
      <c r="E432" s="18"/>
      <c r="F432" s="18"/>
      <c r="G432" s="12"/>
      <c r="H432" s="12"/>
      <c r="I432" s="18"/>
      <c r="J432" s="18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52"/>
      <c r="C433" s="52"/>
      <c r="D433" s="17"/>
      <c r="E433" s="18"/>
      <c r="F433" s="18"/>
      <c r="G433" s="12"/>
      <c r="H433" s="12"/>
      <c r="I433" s="18"/>
      <c r="J433" s="18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52"/>
      <c r="C434" s="52"/>
      <c r="D434" s="17"/>
      <c r="E434" s="18"/>
      <c r="F434" s="18"/>
      <c r="G434" s="12"/>
      <c r="H434" s="12"/>
      <c r="I434" s="18"/>
      <c r="J434" s="18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52"/>
      <c r="C435" s="52"/>
      <c r="D435" s="17"/>
      <c r="E435" s="18"/>
      <c r="F435" s="18"/>
      <c r="G435" s="12"/>
      <c r="H435" s="12"/>
      <c r="I435" s="18"/>
      <c r="J435" s="18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52"/>
      <c r="C436" s="52"/>
      <c r="D436" s="17"/>
      <c r="E436" s="18"/>
      <c r="F436" s="18"/>
      <c r="G436" s="12"/>
      <c r="H436" s="12"/>
      <c r="I436" s="18"/>
      <c r="J436" s="18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52"/>
      <c r="C437" s="52"/>
      <c r="D437" s="17"/>
      <c r="E437" s="18"/>
      <c r="F437" s="18"/>
      <c r="G437" s="12"/>
      <c r="H437" s="12"/>
      <c r="I437" s="18"/>
      <c r="J437" s="18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52"/>
      <c r="C438" s="52"/>
      <c r="D438" s="17"/>
      <c r="E438" s="18"/>
      <c r="F438" s="18"/>
      <c r="G438" s="12"/>
      <c r="H438" s="12"/>
      <c r="I438" s="18"/>
      <c r="J438" s="18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52"/>
      <c r="C439" s="52"/>
      <c r="D439" s="17"/>
      <c r="E439" s="18"/>
      <c r="F439" s="18"/>
      <c r="G439" s="12"/>
      <c r="H439" s="12"/>
      <c r="I439" s="18"/>
      <c r="J439" s="18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52"/>
      <c r="C440" s="52"/>
      <c r="D440" s="17"/>
      <c r="E440" s="18"/>
      <c r="F440" s="18"/>
      <c r="G440" s="12"/>
      <c r="H440" s="12"/>
      <c r="I440" s="18"/>
      <c r="J440" s="18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52"/>
      <c r="C441" s="52"/>
      <c r="D441" s="17"/>
      <c r="E441" s="18"/>
      <c r="F441" s="18"/>
      <c r="G441" s="12"/>
      <c r="H441" s="12"/>
      <c r="I441" s="18"/>
      <c r="J441" s="18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52"/>
      <c r="C442" s="52"/>
      <c r="D442" s="17"/>
      <c r="E442" s="18"/>
      <c r="F442" s="18"/>
      <c r="G442" s="12"/>
      <c r="H442" s="12"/>
      <c r="I442" s="18"/>
      <c r="J442" s="18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52"/>
      <c r="C443" s="52"/>
      <c r="D443" s="17"/>
      <c r="E443" s="18"/>
      <c r="F443" s="18"/>
      <c r="G443" s="12"/>
      <c r="H443" s="12"/>
      <c r="I443" s="18"/>
      <c r="J443" s="18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52"/>
      <c r="C444" s="52"/>
      <c r="D444" s="17"/>
      <c r="E444" s="18"/>
      <c r="F444" s="18"/>
      <c r="G444" s="12"/>
      <c r="H444" s="12"/>
      <c r="I444" s="18"/>
      <c r="J444" s="18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52"/>
      <c r="C445" s="52"/>
      <c r="D445" s="17"/>
      <c r="E445" s="18"/>
      <c r="F445" s="18"/>
      <c r="G445" s="12"/>
      <c r="H445" s="12"/>
      <c r="I445" s="18"/>
      <c r="J445" s="18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52"/>
      <c r="C446" s="52"/>
      <c r="D446" s="17"/>
      <c r="E446" s="18"/>
      <c r="F446" s="18"/>
      <c r="G446" s="12"/>
      <c r="H446" s="12"/>
      <c r="I446" s="18"/>
      <c r="J446" s="18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52"/>
      <c r="C447" s="52"/>
      <c r="D447" s="17"/>
      <c r="E447" s="18"/>
      <c r="F447" s="18"/>
      <c r="G447" s="12"/>
      <c r="H447" s="12"/>
      <c r="I447" s="18"/>
      <c r="J447" s="18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52"/>
      <c r="C448" s="52"/>
      <c r="D448" s="17"/>
      <c r="E448" s="18"/>
      <c r="F448" s="18"/>
      <c r="G448" s="12"/>
      <c r="H448" s="12"/>
      <c r="I448" s="18"/>
      <c r="J448" s="18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52"/>
      <c r="C449" s="52"/>
      <c r="D449" s="17"/>
      <c r="E449" s="18"/>
      <c r="F449" s="18"/>
      <c r="G449" s="12"/>
      <c r="H449" s="12"/>
      <c r="I449" s="18"/>
      <c r="J449" s="18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52"/>
      <c r="C450" s="52"/>
      <c r="D450" s="17"/>
      <c r="E450" s="18"/>
      <c r="F450" s="18"/>
      <c r="G450" s="12"/>
      <c r="H450" s="12"/>
      <c r="I450" s="18"/>
      <c r="J450" s="18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52"/>
      <c r="C451" s="52"/>
      <c r="D451" s="17"/>
      <c r="E451" s="18"/>
      <c r="F451" s="18"/>
      <c r="G451" s="12"/>
      <c r="H451" s="12"/>
      <c r="I451" s="18"/>
      <c r="J451" s="18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52"/>
      <c r="C452" s="52"/>
      <c r="D452" s="17"/>
      <c r="E452" s="18"/>
      <c r="F452" s="18"/>
      <c r="G452" s="12"/>
      <c r="H452" s="12"/>
      <c r="I452" s="18"/>
      <c r="J452" s="18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52"/>
      <c r="C453" s="52"/>
      <c r="D453" s="17"/>
      <c r="E453" s="18"/>
      <c r="F453" s="18"/>
      <c r="G453" s="12"/>
      <c r="H453" s="12"/>
      <c r="I453" s="18"/>
      <c r="J453" s="18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52"/>
      <c r="C454" s="52"/>
      <c r="D454" s="17"/>
      <c r="E454" s="18"/>
      <c r="F454" s="18"/>
      <c r="G454" s="12"/>
      <c r="H454" s="12"/>
      <c r="I454" s="18"/>
      <c r="J454" s="18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52"/>
      <c r="C455" s="52"/>
      <c r="D455" s="17"/>
      <c r="E455" s="18"/>
      <c r="F455" s="18"/>
      <c r="G455" s="12"/>
      <c r="H455" s="12"/>
      <c r="I455" s="18"/>
      <c r="J455" s="18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52"/>
      <c r="C456" s="52"/>
      <c r="D456" s="17"/>
      <c r="E456" s="18"/>
      <c r="F456" s="18"/>
      <c r="G456" s="12"/>
      <c r="H456" s="12"/>
      <c r="I456" s="18"/>
      <c r="J456" s="18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52"/>
      <c r="C457" s="52"/>
      <c r="D457" s="17"/>
      <c r="E457" s="18"/>
      <c r="F457" s="18"/>
      <c r="G457" s="12"/>
      <c r="H457" s="12"/>
      <c r="I457" s="18"/>
      <c r="J457" s="18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52"/>
      <c r="C458" s="52"/>
      <c r="D458" s="17"/>
      <c r="E458" s="18"/>
      <c r="F458" s="18"/>
      <c r="G458" s="12"/>
      <c r="H458" s="12"/>
      <c r="I458" s="18"/>
      <c r="J458" s="18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52"/>
      <c r="C459" s="52"/>
      <c r="D459" s="17"/>
      <c r="E459" s="18"/>
      <c r="F459" s="18"/>
      <c r="G459" s="12"/>
      <c r="H459" s="12"/>
      <c r="I459" s="18"/>
      <c r="J459" s="18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52"/>
      <c r="C460" s="52"/>
      <c r="D460" s="17"/>
      <c r="E460" s="18"/>
      <c r="F460" s="18"/>
      <c r="G460" s="12"/>
      <c r="H460" s="12"/>
      <c r="I460" s="18"/>
      <c r="J460" s="18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52"/>
      <c r="C461" s="52"/>
      <c r="D461" s="17"/>
      <c r="E461" s="18"/>
      <c r="F461" s="18"/>
      <c r="G461" s="12"/>
      <c r="H461" s="12"/>
      <c r="I461" s="18"/>
      <c r="J461" s="18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52"/>
      <c r="C462" s="52"/>
      <c r="D462" s="17"/>
      <c r="E462" s="18"/>
      <c r="F462" s="18"/>
      <c r="G462" s="12"/>
      <c r="H462" s="12"/>
      <c r="I462" s="18"/>
      <c r="J462" s="18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52"/>
      <c r="C463" s="52"/>
      <c r="D463" s="17"/>
      <c r="E463" s="18"/>
      <c r="F463" s="18"/>
      <c r="G463" s="12"/>
      <c r="H463" s="12"/>
      <c r="I463" s="18"/>
      <c r="J463" s="18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52"/>
      <c r="C464" s="52"/>
      <c r="D464" s="17"/>
      <c r="E464" s="18"/>
      <c r="F464" s="18"/>
      <c r="G464" s="12"/>
      <c r="H464" s="12"/>
      <c r="I464" s="18"/>
      <c r="J464" s="18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52"/>
      <c r="C465" s="52"/>
      <c r="D465" s="17"/>
      <c r="E465" s="18"/>
      <c r="F465" s="18"/>
      <c r="G465" s="12"/>
      <c r="H465" s="12"/>
      <c r="I465" s="18"/>
      <c r="J465" s="18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52"/>
      <c r="C466" s="52"/>
      <c r="D466" s="17"/>
      <c r="E466" s="18"/>
      <c r="F466" s="18"/>
      <c r="G466" s="12"/>
      <c r="H466" s="12"/>
      <c r="I466" s="18"/>
      <c r="J466" s="18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52"/>
      <c r="C467" s="52"/>
      <c r="D467" s="17"/>
      <c r="E467" s="18"/>
      <c r="F467" s="18"/>
      <c r="G467" s="12"/>
      <c r="H467" s="12"/>
      <c r="I467" s="18"/>
      <c r="J467" s="18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52"/>
      <c r="C468" s="52"/>
      <c r="D468" s="17"/>
      <c r="E468" s="18"/>
      <c r="F468" s="18"/>
      <c r="G468" s="12"/>
      <c r="H468" s="12"/>
      <c r="I468" s="18"/>
      <c r="J468" s="18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52"/>
      <c r="C469" s="52"/>
      <c r="D469" s="17"/>
      <c r="E469" s="18"/>
      <c r="F469" s="18"/>
      <c r="G469" s="12"/>
      <c r="H469" s="12"/>
      <c r="I469" s="18"/>
      <c r="J469" s="18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52"/>
      <c r="C470" s="52"/>
      <c r="D470" s="17"/>
      <c r="E470" s="18"/>
      <c r="F470" s="18"/>
      <c r="G470" s="12"/>
      <c r="H470" s="12"/>
      <c r="I470" s="18"/>
      <c r="J470" s="18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52"/>
      <c r="C471" s="52"/>
      <c r="D471" s="17"/>
      <c r="E471" s="18"/>
      <c r="F471" s="18"/>
      <c r="G471" s="12"/>
      <c r="H471" s="12"/>
      <c r="I471" s="18"/>
      <c r="J471" s="18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52"/>
      <c r="C472" s="52"/>
      <c r="D472" s="17"/>
      <c r="E472" s="18"/>
      <c r="F472" s="18"/>
      <c r="G472" s="12"/>
      <c r="H472" s="12"/>
      <c r="I472" s="18"/>
      <c r="J472" s="18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52"/>
      <c r="C473" s="52"/>
      <c r="D473" s="17"/>
      <c r="E473" s="18"/>
      <c r="F473" s="18"/>
      <c r="G473" s="12"/>
      <c r="H473" s="12"/>
      <c r="I473" s="18"/>
      <c r="J473" s="18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52"/>
      <c r="C474" s="52"/>
      <c r="D474" s="17"/>
      <c r="E474" s="18"/>
      <c r="F474" s="18"/>
      <c r="G474" s="12"/>
      <c r="H474" s="12"/>
      <c r="I474" s="18"/>
      <c r="J474" s="18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52"/>
      <c r="C475" s="52"/>
      <c r="D475" s="17"/>
      <c r="E475" s="18"/>
      <c r="F475" s="18"/>
      <c r="G475" s="12"/>
      <c r="H475" s="12"/>
      <c r="I475" s="18"/>
      <c r="J475" s="18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52"/>
      <c r="C476" s="52"/>
      <c r="D476" s="17"/>
      <c r="E476" s="18"/>
      <c r="F476" s="18"/>
      <c r="G476" s="12"/>
      <c r="H476" s="12"/>
      <c r="I476" s="18"/>
      <c r="J476" s="18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52"/>
      <c r="C477" s="52"/>
      <c r="D477" s="17"/>
      <c r="E477" s="18"/>
      <c r="F477" s="18"/>
      <c r="G477" s="12"/>
      <c r="H477" s="12"/>
      <c r="I477" s="18"/>
      <c r="J477" s="18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52"/>
      <c r="C478" s="52"/>
      <c r="D478" s="17"/>
      <c r="E478" s="18"/>
      <c r="F478" s="18"/>
      <c r="G478" s="12"/>
      <c r="H478" s="12"/>
      <c r="I478" s="18"/>
      <c r="J478" s="18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52"/>
      <c r="C479" s="52"/>
      <c r="D479" s="17"/>
      <c r="E479" s="18"/>
      <c r="F479" s="18"/>
      <c r="G479" s="12"/>
      <c r="H479" s="12"/>
      <c r="I479" s="18"/>
      <c r="J479" s="18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52"/>
      <c r="C480" s="52"/>
      <c r="D480" s="17"/>
      <c r="E480" s="18"/>
      <c r="F480" s="18"/>
      <c r="G480" s="12"/>
      <c r="H480" s="12"/>
      <c r="I480" s="18"/>
      <c r="J480" s="18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52"/>
      <c r="C481" s="52"/>
      <c r="D481" s="17"/>
      <c r="E481" s="18"/>
      <c r="F481" s="18"/>
      <c r="G481" s="12"/>
      <c r="H481" s="12"/>
      <c r="I481" s="18"/>
      <c r="J481" s="18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52"/>
      <c r="C482" s="52"/>
      <c r="D482" s="17"/>
      <c r="E482" s="18"/>
      <c r="F482" s="18"/>
      <c r="G482" s="12"/>
      <c r="H482" s="12"/>
      <c r="I482" s="18"/>
      <c r="J482" s="18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52"/>
      <c r="C483" s="52"/>
      <c r="D483" s="17"/>
      <c r="E483" s="18"/>
      <c r="F483" s="18"/>
      <c r="G483" s="12"/>
      <c r="H483" s="12"/>
      <c r="I483" s="18"/>
      <c r="J483" s="18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52"/>
      <c r="C484" s="52"/>
      <c r="D484" s="17"/>
      <c r="E484" s="18"/>
      <c r="F484" s="18"/>
      <c r="G484" s="12"/>
      <c r="H484" s="12"/>
      <c r="I484" s="18"/>
      <c r="J484" s="18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52"/>
      <c r="C485" s="52"/>
      <c r="D485" s="17"/>
      <c r="E485" s="18"/>
      <c r="F485" s="18"/>
      <c r="G485" s="12"/>
      <c r="H485" s="12"/>
      <c r="I485" s="18"/>
      <c r="J485" s="18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52"/>
      <c r="C486" s="52"/>
      <c r="D486" s="17"/>
      <c r="E486" s="18"/>
      <c r="F486" s="18"/>
      <c r="G486" s="12"/>
      <c r="H486" s="12"/>
      <c r="I486" s="18"/>
      <c r="J486" s="18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52"/>
      <c r="C487" s="52"/>
      <c r="D487" s="17"/>
      <c r="E487" s="18"/>
      <c r="F487" s="18"/>
      <c r="G487" s="12"/>
      <c r="H487" s="12"/>
      <c r="I487" s="18"/>
      <c r="J487" s="18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52"/>
      <c r="C488" s="52"/>
      <c r="D488" s="17"/>
      <c r="E488" s="18"/>
      <c r="F488" s="18"/>
      <c r="G488" s="12"/>
      <c r="H488" s="12"/>
      <c r="I488" s="18"/>
      <c r="J488" s="18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52"/>
      <c r="C489" s="52"/>
      <c r="D489" s="17"/>
      <c r="E489" s="18"/>
      <c r="F489" s="18"/>
      <c r="G489" s="12"/>
      <c r="H489" s="12"/>
      <c r="I489" s="18"/>
      <c r="J489" s="18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52"/>
      <c r="C490" s="52"/>
      <c r="D490" s="17"/>
      <c r="E490" s="18"/>
      <c r="F490" s="18"/>
      <c r="G490" s="12"/>
      <c r="H490" s="12"/>
      <c r="I490" s="18"/>
      <c r="J490" s="18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52"/>
      <c r="C491" s="52"/>
      <c r="D491" s="17"/>
      <c r="E491" s="18"/>
      <c r="F491" s="18"/>
      <c r="G491" s="12"/>
      <c r="H491" s="12"/>
      <c r="I491" s="18"/>
      <c r="J491" s="18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52"/>
      <c r="C492" s="52"/>
      <c r="D492" s="17"/>
      <c r="E492" s="18"/>
      <c r="F492" s="18"/>
      <c r="G492" s="12"/>
      <c r="H492" s="12"/>
      <c r="I492" s="18"/>
      <c r="J492" s="18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52"/>
      <c r="C493" s="52"/>
      <c r="D493" s="17"/>
      <c r="E493" s="18"/>
      <c r="F493" s="18"/>
      <c r="G493" s="12"/>
      <c r="H493" s="12"/>
      <c r="I493" s="18"/>
      <c r="J493" s="18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52"/>
      <c r="C494" s="52"/>
      <c r="D494" s="17"/>
      <c r="E494" s="18"/>
      <c r="F494" s="18"/>
      <c r="G494" s="12"/>
      <c r="H494" s="12"/>
      <c r="I494" s="18"/>
      <c r="J494" s="18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52"/>
      <c r="C495" s="52"/>
      <c r="D495" s="17"/>
      <c r="E495" s="18"/>
      <c r="F495" s="18"/>
      <c r="G495" s="12"/>
      <c r="H495" s="12"/>
      <c r="I495" s="18"/>
      <c r="J495" s="18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52"/>
      <c r="C496" s="52"/>
      <c r="D496" s="17"/>
      <c r="E496" s="18"/>
      <c r="F496" s="18"/>
      <c r="G496" s="12"/>
      <c r="H496" s="12"/>
      <c r="I496" s="18"/>
      <c r="J496" s="18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52"/>
      <c r="C497" s="52"/>
      <c r="D497" s="17"/>
      <c r="E497" s="18"/>
      <c r="F497" s="18"/>
      <c r="G497" s="12"/>
      <c r="H497" s="12"/>
      <c r="I497" s="18"/>
      <c r="J497" s="18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52"/>
      <c r="C498" s="52"/>
      <c r="D498" s="17"/>
      <c r="E498" s="18"/>
      <c r="F498" s="18"/>
      <c r="G498" s="12"/>
      <c r="H498" s="12"/>
      <c r="I498" s="18"/>
      <c r="J498" s="18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52"/>
      <c r="C499" s="52"/>
      <c r="D499" s="17"/>
      <c r="E499" s="18"/>
      <c r="F499" s="18"/>
      <c r="G499" s="12"/>
      <c r="H499" s="12"/>
      <c r="I499" s="18"/>
      <c r="J499" s="18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52"/>
      <c r="C500" s="52"/>
      <c r="D500" s="17"/>
      <c r="E500" s="18"/>
      <c r="F500" s="18"/>
      <c r="G500" s="12"/>
      <c r="H500" s="12"/>
      <c r="I500" s="18"/>
      <c r="J500" s="18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52"/>
      <c r="C501" s="52"/>
      <c r="D501" s="17"/>
      <c r="E501" s="18"/>
      <c r="F501" s="18"/>
      <c r="G501" s="12"/>
      <c r="H501" s="12"/>
      <c r="I501" s="18"/>
      <c r="J501" s="18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52"/>
      <c r="C502" s="52"/>
      <c r="D502" s="17"/>
      <c r="E502" s="18"/>
      <c r="F502" s="18"/>
      <c r="G502" s="12"/>
      <c r="H502" s="12"/>
      <c r="I502" s="18"/>
      <c r="J502" s="18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52"/>
      <c r="C503" s="52"/>
      <c r="D503" s="17"/>
      <c r="E503" s="18"/>
      <c r="F503" s="18"/>
      <c r="G503" s="12"/>
      <c r="H503" s="12"/>
      <c r="I503" s="18"/>
      <c r="J503" s="18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52"/>
      <c r="C504" s="52"/>
      <c r="D504" s="17"/>
      <c r="E504" s="18"/>
      <c r="F504" s="18"/>
      <c r="G504" s="12"/>
      <c r="H504" s="12"/>
      <c r="I504" s="18"/>
      <c r="J504" s="18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52"/>
      <c r="C505" s="52"/>
      <c r="D505" s="17"/>
      <c r="E505" s="18"/>
      <c r="F505" s="18"/>
      <c r="G505" s="12"/>
      <c r="H505" s="12"/>
      <c r="I505" s="18"/>
      <c r="J505" s="18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52"/>
      <c r="C506" s="52"/>
      <c r="D506" s="17"/>
      <c r="E506" s="18"/>
      <c r="F506" s="18"/>
      <c r="G506" s="12"/>
      <c r="H506" s="12"/>
      <c r="I506" s="18"/>
      <c r="J506" s="18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52"/>
      <c r="C507" s="52"/>
      <c r="D507" s="17"/>
      <c r="E507" s="18"/>
      <c r="F507" s="18"/>
      <c r="G507" s="12"/>
      <c r="H507" s="12"/>
      <c r="I507" s="18"/>
      <c r="J507" s="18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52"/>
      <c r="C508" s="52"/>
      <c r="D508" s="17"/>
      <c r="E508" s="18"/>
      <c r="F508" s="18"/>
      <c r="G508" s="12"/>
      <c r="H508" s="12"/>
      <c r="I508" s="18"/>
      <c r="J508" s="18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52"/>
      <c r="C509" s="52"/>
      <c r="D509" s="17"/>
      <c r="E509" s="18"/>
      <c r="F509" s="18"/>
      <c r="G509" s="12"/>
      <c r="H509" s="12"/>
      <c r="I509" s="18"/>
      <c r="J509" s="18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52"/>
      <c r="C510" s="52"/>
      <c r="D510" s="17"/>
      <c r="E510" s="18"/>
      <c r="F510" s="18"/>
      <c r="G510" s="12"/>
      <c r="H510" s="12"/>
      <c r="I510" s="18"/>
      <c r="J510" s="18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52"/>
      <c r="C511" s="52"/>
      <c r="D511" s="17"/>
      <c r="E511" s="18"/>
      <c r="F511" s="18"/>
      <c r="G511" s="12"/>
      <c r="H511" s="12"/>
      <c r="I511" s="18"/>
      <c r="J511" s="18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52"/>
      <c r="C512" s="52"/>
      <c r="D512" s="17"/>
      <c r="E512" s="18"/>
      <c r="F512" s="18"/>
      <c r="G512" s="12"/>
      <c r="H512" s="12"/>
      <c r="I512" s="18"/>
      <c r="J512" s="18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52"/>
      <c r="C513" s="52"/>
      <c r="D513" s="17"/>
      <c r="E513" s="18"/>
      <c r="F513" s="18"/>
      <c r="G513" s="12"/>
      <c r="H513" s="12"/>
      <c r="I513" s="18"/>
      <c r="J513" s="18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52"/>
      <c r="C514" s="52"/>
      <c r="D514" s="17"/>
      <c r="E514" s="18"/>
      <c r="F514" s="18"/>
      <c r="G514" s="12"/>
      <c r="H514" s="12"/>
      <c r="I514" s="18"/>
      <c r="J514" s="18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52"/>
      <c r="C515" s="52"/>
      <c r="D515" s="17"/>
      <c r="E515" s="18"/>
      <c r="F515" s="18"/>
      <c r="G515" s="12"/>
      <c r="H515" s="12"/>
      <c r="I515" s="18"/>
      <c r="J515" s="18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52"/>
      <c r="C516" s="52"/>
      <c r="D516" s="17"/>
      <c r="E516" s="18"/>
      <c r="F516" s="18"/>
      <c r="G516" s="12"/>
      <c r="H516" s="12"/>
      <c r="I516" s="18"/>
      <c r="J516" s="18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52"/>
      <c r="C517" s="52"/>
      <c r="D517" s="17"/>
      <c r="E517" s="18"/>
      <c r="F517" s="18"/>
      <c r="G517" s="12"/>
      <c r="H517" s="12"/>
      <c r="I517" s="18"/>
      <c r="J517" s="18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52"/>
      <c r="C518" s="52"/>
      <c r="D518" s="17"/>
      <c r="E518" s="18"/>
      <c r="F518" s="18"/>
      <c r="G518" s="12"/>
      <c r="H518" s="12"/>
      <c r="I518" s="18"/>
      <c r="J518" s="18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52"/>
      <c r="C519" s="52"/>
      <c r="D519" s="17"/>
      <c r="E519" s="18"/>
      <c r="F519" s="18"/>
      <c r="G519" s="12"/>
      <c r="H519" s="12"/>
      <c r="I519" s="18"/>
      <c r="J519" s="18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52"/>
      <c r="C520" s="52"/>
      <c r="D520" s="17"/>
      <c r="E520" s="18"/>
      <c r="F520" s="18"/>
      <c r="G520" s="12"/>
      <c r="H520" s="12"/>
      <c r="I520" s="18"/>
      <c r="J520" s="18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52"/>
      <c r="C521" s="52"/>
      <c r="D521" s="17"/>
      <c r="E521" s="18"/>
      <c r="F521" s="18"/>
      <c r="G521" s="12"/>
      <c r="H521" s="12"/>
      <c r="I521" s="18"/>
      <c r="J521" s="18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52"/>
      <c r="C522" s="52"/>
      <c r="D522" s="17"/>
      <c r="E522" s="18"/>
      <c r="F522" s="18"/>
      <c r="G522" s="12"/>
      <c r="H522" s="12"/>
      <c r="I522" s="18"/>
      <c r="J522" s="18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52"/>
      <c r="C523" s="52"/>
      <c r="D523" s="17"/>
      <c r="E523" s="18"/>
      <c r="F523" s="18"/>
      <c r="G523" s="12"/>
      <c r="H523" s="12"/>
      <c r="I523" s="18"/>
      <c r="J523" s="18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52"/>
      <c r="C524" s="52"/>
      <c r="D524" s="17"/>
      <c r="E524" s="18"/>
      <c r="F524" s="18"/>
      <c r="G524" s="12"/>
      <c r="H524" s="12"/>
      <c r="I524" s="18"/>
      <c r="J524" s="18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52"/>
      <c r="C525" s="52"/>
      <c r="D525" s="17"/>
      <c r="E525" s="18"/>
      <c r="F525" s="18"/>
      <c r="G525" s="12"/>
      <c r="H525" s="12"/>
      <c r="I525" s="18"/>
      <c r="J525" s="18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52"/>
      <c r="C526" s="52"/>
      <c r="D526" s="17"/>
      <c r="E526" s="18"/>
      <c r="F526" s="18"/>
      <c r="G526" s="12"/>
      <c r="H526" s="12"/>
      <c r="I526" s="18"/>
      <c r="J526" s="18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52"/>
      <c r="C527" s="52"/>
      <c r="D527" s="17"/>
      <c r="E527" s="18"/>
      <c r="F527" s="18"/>
      <c r="G527" s="12"/>
      <c r="H527" s="12"/>
      <c r="I527" s="18"/>
      <c r="J527" s="18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52"/>
      <c r="C528" s="52"/>
      <c r="D528" s="17"/>
      <c r="E528" s="18"/>
      <c r="F528" s="18"/>
      <c r="G528" s="12"/>
      <c r="H528" s="12"/>
      <c r="I528" s="18"/>
      <c r="J528" s="18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52"/>
      <c r="C529" s="52"/>
      <c r="D529" s="17"/>
      <c r="E529" s="18"/>
      <c r="F529" s="18"/>
      <c r="G529" s="12"/>
      <c r="H529" s="12"/>
      <c r="I529" s="18"/>
      <c r="J529" s="18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52"/>
      <c r="C530" s="52"/>
      <c r="D530" s="17"/>
      <c r="E530" s="18"/>
      <c r="F530" s="18"/>
      <c r="G530" s="12"/>
      <c r="H530" s="12"/>
      <c r="I530" s="18"/>
      <c r="J530" s="18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52"/>
      <c r="C531" s="52"/>
      <c r="D531" s="17"/>
      <c r="E531" s="18"/>
      <c r="F531" s="18"/>
      <c r="G531" s="12"/>
      <c r="H531" s="12"/>
      <c r="I531" s="18"/>
      <c r="J531" s="18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52"/>
      <c r="C532" s="52"/>
      <c r="D532" s="17"/>
      <c r="E532" s="18"/>
      <c r="F532" s="18"/>
      <c r="G532" s="12"/>
      <c r="H532" s="12"/>
      <c r="I532" s="18"/>
      <c r="J532" s="18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52"/>
      <c r="C533" s="52"/>
      <c r="D533" s="17"/>
      <c r="E533" s="18"/>
      <c r="F533" s="18"/>
      <c r="G533" s="12"/>
      <c r="H533" s="12"/>
      <c r="I533" s="18"/>
      <c r="J533" s="18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52"/>
      <c r="C534" s="52"/>
      <c r="D534" s="17"/>
      <c r="E534" s="18"/>
      <c r="F534" s="18"/>
      <c r="G534" s="12"/>
      <c r="H534" s="12"/>
      <c r="I534" s="18"/>
      <c r="J534" s="18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52"/>
      <c r="C535" s="52"/>
      <c r="D535" s="17"/>
      <c r="E535" s="18"/>
      <c r="F535" s="18"/>
      <c r="G535" s="12"/>
      <c r="H535" s="12"/>
      <c r="I535" s="18"/>
      <c r="J535" s="18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52"/>
      <c r="C536" s="52"/>
      <c r="D536" s="17"/>
      <c r="E536" s="18"/>
      <c r="F536" s="18"/>
      <c r="G536" s="12"/>
      <c r="H536" s="12"/>
      <c r="I536" s="18"/>
      <c r="J536" s="18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52"/>
      <c r="C537" s="52"/>
      <c r="D537" s="17"/>
      <c r="E537" s="18"/>
      <c r="F537" s="18"/>
      <c r="G537" s="12"/>
      <c r="H537" s="12"/>
      <c r="I537" s="18"/>
      <c r="J537" s="18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52"/>
      <c r="C538" s="52"/>
      <c r="D538" s="17"/>
      <c r="E538" s="18"/>
      <c r="F538" s="18"/>
      <c r="G538" s="12"/>
      <c r="H538" s="12"/>
      <c r="I538" s="18"/>
      <c r="J538" s="18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52"/>
      <c r="C539" s="52"/>
      <c r="D539" s="17"/>
      <c r="E539" s="18"/>
      <c r="F539" s="18"/>
      <c r="G539" s="12"/>
      <c r="H539" s="12"/>
      <c r="I539" s="18"/>
      <c r="J539" s="18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52"/>
      <c r="C540" s="52"/>
      <c r="D540" s="17"/>
      <c r="E540" s="18"/>
      <c r="F540" s="18"/>
      <c r="G540" s="12"/>
      <c r="H540" s="12"/>
      <c r="I540" s="18"/>
      <c r="J540" s="18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52"/>
      <c r="C541" s="52"/>
      <c r="D541" s="17"/>
      <c r="E541" s="18"/>
      <c r="F541" s="18"/>
      <c r="G541" s="12"/>
      <c r="H541" s="12"/>
      <c r="I541" s="18"/>
      <c r="J541" s="18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52"/>
      <c r="C542" s="52"/>
      <c r="D542" s="17"/>
      <c r="E542" s="18"/>
      <c r="F542" s="18"/>
      <c r="G542" s="12"/>
      <c r="H542" s="12"/>
      <c r="I542" s="18"/>
      <c r="J542" s="18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52"/>
      <c r="C543" s="52"/>
      <c r="D543" s="17"/>
      <c r="E543" s="18"/>
      <c r="F543" s="18"/>
      <c r="G543" s="12"/>
      <c r="H543" s="12"/>
      <c r="I543" s="18"/>
      <c r="J543" s="18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52"/>
      <c r="C544" s="52"/>
      <c r="D544" s="17"/>
      <c r="E544" s="18"/>
      <c r="F544" s="18"/>
      <c r="G544" s="12"/>
      <c r="H544" s="12"/>
      <c r="I544" s="18"/>
      <c r="J544" s="18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52"/>
      <c r="C545" s="52"/>
      <c r="D545" s="17"/>
      <c r="E545" s="18"/>
      <c r="F545" s="18"/>
      <c r="G545" s="12"/>
      <c r="H545" s="12"/>
      <c r="I545" s="18"/>
      <c r="J545" s="18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52"/>
      <c r="C546" s="52"/>
      <c r="D546" s="17"/>
      <c r="E546" s="18"/>
      <c r="F546" s="18"/>
      <c r="G546" s="12"/>
      <c r="H546" s="12"/>
      <c r="I546" s="18"/>
      <c r="J546" s="18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52"/>
      <c r="C547" s="52"/>
      <c r="D547" s="17"/>
      <c r="E547" s="18"/>
      <c r="F547" s="18"/>
      <c r="G547" s="12"/>
      <c r="H547" s="12"/>
      <c r="I547" s="18"/>
      <c r="J547" s="18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52"/>
      <c r="C548" s="52"/>
      <c r="D548" s="17"/>
      <c r="E548" s="18"/>
      <c r="F548" s="18"/>
      <c r="G548" s="12"/>
      <c r="H548" s="12"/>
      <c r="I548" s="18"/>
      <c r="J548" s="18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52"/>
      <c r="C549" s="52"/>
      <c r="D549" s="17"/>
      <c r="E549" s="18"/>
      <c r="F549" s="18"/>
      <c r="G549" s="12"/>
      <c r="H549" s="12"/>
      <c r="I549" s="18"/>
      <c r="J549" s="18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52"/>
      <c r="C550" s="52"/>
      <c r="D550" s="17"/>
      <c r="E550" s="18"/>
      <c r="F550" s="18"/>
      <c r="G550" s="12"/>
      <c r="H550" s="12"/>
      <c r="I550" s="18"/>
      <c r="J550" s="18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52"/>
      <c r="C551" s="52"/>
      <c r="D551" s="17"/>
      <c r="E551" s="18"/>
      <c r="F551" s="18"/>
      <c r="G551" s="12"/>
      <c r="H551" s="12"/>
      <c r="I551" s="18"/>
      <c r="J551" s="18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52"/>
      <c r="C552" s="52"/>
      <c r="D552" s="17"/>
      <c r="E552" s="18"/>
      <c r="F552" s="18"/>
      <c r="G552" s="12"/>
      <c r="H552" s="12"/>
      <c r="I552" s="18"/>
      <c r="J552" s="18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52"/>
      <c r="C553" s="52"/>
      <c r="D553" s="17"/>
      <c r="E553" s="18"/>
      <c r="F553" s="18"/>
      <c r="G553" s="12"/>
      <c r="H553" s="12"/>
      <c r="I553" s="18"/>
      <c r="J553" s="18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52"/>
      <c r="C554" s="52"/>
      <c r="D554" s="17"/>
      <c r="E554" s="18"/>
      <c r="F554" s="18"/>
      <c r="G554" s="12"/>
      <c r="H554" s="12"/>
      <c r="I554" s="18"/>
      <c r="J554" s="18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52"/>
      <c r="C555" s="52"/>
      <c r="D555" s="17"/>
      <c r="E555" s="18"/>
      <c r="F555" s="18"/>
      <c r="G555" s="12"/>
      <c r="H555" s="12"/>
      <c r="I555" s="18"/>
      <c r="J555" s="18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52"/>
      <c r="C556" s="52"/>
      <c r="D556" s="17"/>
      <c r="E556" s="18"/>
      <c r="F556" s="18"/>
      <c r="G556" s="12"/>
      <c r="H556" s="12"/>
      <c r="I556" s="18"/>
      <c r="J556" s="18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52"/>
      <c r="C557" s="52"/>
      <c r="D557" s="17"/>
      <c r="E557" s="18"/>
      <c r="F557" s="18"/>
      <c r="G557" s="12"/>
      <c r="H557" s="12"/>
      <c r="I557" s="18"/>
      <c r="J557" s="18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52"/>
      <c r="C558" s="52"/>
      <c r="D558" s="17"/>
      <c r="E558" s="18"/>
      <c r="F558" s="18"/>
      <c r="G558" s="12"/>
      <c r="H558" s="12"/>
      <c r="I558" s="18"/>
      <c r="J558" s="18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52"/>
      <c r="C559" s="52"/>
      <c r="D559" s="17"/>
      <c r="E559" s="18"/>
      <c r="F559" s="18"/>
      <c r="G559" s="12"/>
      <c r="H559" s="12"/>
      <c r="I559" s="18"/>
      <c r="J559" s="18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52"/>
      <c r="C560" s="52"/>
      <c r="D560" s="17"/>
      <c r="E560" s="18"/>
      <c r="F560" s="18"/>
      <c r="G560" s="12"/>
      <c r="H560" s="12"/>
      <c r="I560" s="18"/>
      <c r="J560" s="18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52"/>
      <c r="C561" s="52"/>
      <c r="D561" s="17"/>
      <c r="E561" s="18"/>
      <c r="F561" s="18"/>
      <c r="G561" s="12"/>
      <c r="H561" s="12"/>
      <c r="I561" s="18"/>
      <c r="J561" s="18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52"/>
      <c r="C562" s="52"/>
      <c r="D562" s="17"/>
      <c r="E562" s="18"/>
      <c r="F562" s="18"/>
      <c r="G562" s="12"/>
      <c r="H562" s="12"/>
      <c r="I562" s="18"/>
      <c r="J562" s="18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52"/>
      <c r="C563" s="52"/>
      <c r="D563" s="17"/>
      <c r="E563" s="18"/>
      <c r="F563" s="18"/>
      <c r="G563" s="12"/>
      <c r="H563" s="12"/>
      <c r="I563" s="18"/>
      <c r="J563" s="18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52"/>
      <c r="C564" s="52"/>
      <c r="D564" s="17"/>
      <c r="E564" s="18"/>
      <c r="F564" s="18"/>
      <c r="G564" s="12"/>
      <c r="H564" s="12"/>
      <c r="I564" s="18"/>
      <c r="J564" s="18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52"/>
      <c r="C565" s="52"/>
      <c r="D565" s="17"/>
      <c r="E565" s="18"/>
      <c r="F565" s="18"/>
      <c r="G565" s="12"/>
      <c r="H565" s="12"/>
      <c r="I565" s="18"/>
      <c r="J565" s="18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52"/>
      <c r="C566" s="52"/>
      <c r="D566" s="17"/>
      <c r="E566" s="18"/>
      <c r="F566" s="18"/>
      <c r="G566" s="12"/>
      <c r="H566" s="12"/>
      <c r="I566" s="18"/>
      <c r="J566" s="18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52"/>
      <c r="C567" s="52"/>
      <c r="D567" s="17"/>
      <c r="E567" s="18"/>
      <c r="F567" s="18"/>
      <c r="G567" s="12"/>
      <c r="H567" s="12"/>
      <c r="I567" s="18"/>
      <c r="J567" s="18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52"/>
      <c r="C568" s="52"/>
      <c r="D568" s="17"/>
      <c r="E568" s="18"/>
      <c r="F568" s="18"/>
      <c r="G568" s="12"/>
      <c r="H568" s="12"/>
      <c r="I568" s="18"/>
      <c r="J568" s="18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52"/>
      <c r="C569" s="52"/>
      <c r="D569" s="17"/>
      <c r="E569" s="18"/>
      <c r="F569" s="18"/>
      <c r="G569" s="12"/>
      <c r="H569" s="12"/>
      <c r="I569" s="18"/>
      <c r="J569" s="18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52"/>
      <c r="C570" s="52"/>
      <c r="D570" s="17"/>
      <c r="E570" s="18"/>
      <c r="F570" s="18"/>
      <c r="G570" s="12"/>
      <c r="H570" s="12"/>
      <c r="I570" s="18"/>
      <c r="J570" s="18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52"/>
      <c r="C571" s="52"/>
      <c r="D571" s="17"/>
      <c r="E571" s="18"/>
      <c r="F571" s="18"/>
      <c r="G571" s="12"/>
      <c r="H571" s="12"/>
      <c r="I571" s="18"/>
      <c r="J571" s="18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52"/>
      <c r="C572" s="52"/>
      <c r="D572" s="17"/>
      <c r="E572" s="18"/>
      <c r="F572" s="18"/>
      <c r="G572" s="12"/>
      <c r="H572" s="12"/>
      <c r="I572" s="18"/>
      <c r="J572" s="18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52"/>
      <c r="C573" s="52"/>
      <c r="D573" s="17"/>
      <c r="E573" s="18"/>
      <c r="F573" s="18"/>
      <c r="G573" s="12"/>
      <c r="H573" s="12"/>
      <c r="I573" s="18"/>
      <c r="J573" s="18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52"/>
      <c r="C574" s="52"/>
      <c r="D574" s="17"/>
      <c r="E574" s="18"/>
      <c r="F574" s="18"/>
      <c r="G574" s="12"/>
      <c r="H574" s="12"/>
      <c r="I574" s="18"/>
      <c r="J574" s="18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52"/>
      <c r="C575" s="52"/>
      <c r="D575" s="17"/>
      <c r="E575" s="18"/>
      <c r="F575" s="18"/>
      <c r="G575" s="12"/>
      <c r="H575" s="12"/>
      <c r="I575" s="18"/>
      <c r="J575" s="18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52"/>
      <c r="C576" s="52"/>
      <c r="D576" s="17"/>
      <c r="E576" s="18"/>
      <c r="F576" s="18"/>
      <c r="G576" s="12"/>
      <c r="H576" s="12"/>
      <c r="I576" s="18"/>
      <c r="J576" s="18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52"/>
      <c r="C577" s="52"/>
      <c r="D577" s="17"/>
      <c r="E577" s="18"/>
      <c r="F577" s="18"/>
      <c r="G577" s="12"/>
      <c r="H577" s="12"/>
      <c r="I577" s="18"/>
      <c r="J577" s="18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52"/>
      <c r="C578" s="52"/>
      <c r="D578" s="17"/>
      <c r="E578" s="18"/>
      <c r="F578" s="18"/>
      <c r="G578" s="12"/>
      <c r="H578" s="12"/>
      <c r="I578" s="18"/>
      <c r="J578" s="18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52"/>
      <c r="C579" s="52"/>
      <c r="D579" s="17"/>
      <c r="E579" s="18"/>
      <c r="F579" s="18"/>
      <c r="G579" s="12"/>
      <c r="H579" s="12"/>
      <c r="I579" s="18"/>
      <c r="J579" s="18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52"/>
      <c r="C580" s="52"/>
      <c r="D580" s="17"/>
      <c r="E580" s="18"/>
      <c r="F580" s="18"/>
      <c r="G580" s="12"/>
      <c r="H580" s="12"/>
      <c r="I580" s="18"/>
      <c r="J580" s="18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52"/>
      <c r="C581" s="52"/>
      <c r="D581" s="17"/>
      <c r="E581" s="18"/>
      <c r="F581" s="18"/>
      <c r="G581" s="12"/>
      <c r="H581" s="12"/>
      <c r="I581" s="18"/>
      <c r="J581" s="18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52"/>
      <c r="C582" s="52"/>
      <c r="D582" s="17"/>
      <c r="E582" s="18"/>
      <c r="F582" s="18"/>
      <c r="G582" s="12"/>
      <c r="H582" s="12"/>
      <c r="I582" s="18"/>
      <c r="J582" s="18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52"/>
      <c r="C583" s="52"/>
      <c r="D583" s="17"/>
      <c r="E583" s="18"/>
      <c r="F583" s="18"/>
      <c r="G583" s="12"/>
      <c r="H583" s="12"/>
      <c r="I583" s="18"/>
      <c r="J583" s="18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52"/>
      <c r="C584" s="52"/>
      <c r="D584" s="17"/>
      <c r="E584" s="18"/>
      <c r="F584" s="18"/>
      <c r="G584" s="12"/>
      <c r="H584" s="12"/>
      <c r="I584" s="18"/>
      <c r="J584" s="18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52"/>
      <c r="C585" s="52"/>
      <c r="D585" s="17"/>
      <c r="E585" s="18"/>
      <c r="F585" s="18"/>
      <c r="G585" s="12"/>
      <c r="H585" s="12"/>
      <c r="I585" s="18"/>
      <c r="J585" s="18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52"/>
      <c r="C586" s="52"/>
      <c r="D586" s="17"/>
      <c r="E586" s="18"/>
      <c r="F586" s="18"/>
      <c r="G586" s="12"/>
      <c r="H586" s="12"/>
      <c r="I586" s="18"/>
      <c r="J586" s="18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52"/>
      <c r="C587" s="52"/>
      <c r="D587" s="17"/>
      <c r="E587" s="18"/>
      <c r="F587" s="18"/>
      <c r="G587" s="12"/>
      <c r="H587" s="12"/>
      <c r="I587" s="18"/>
      <c r="J587" s="18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52"/>
      <c r="C588" s="52"/>
      <c r="D588" s="17"/>
      <c r="E588" s="18"/>
      <c r="F588" s="18"/>
      <c r="G588" s="12"/>
      <c r="H588" s="12"/>
      <c r="I588" s="18"/>
      <c r="J588" s="18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52"/>
      <c r="C589" s="52"/>
      <c r="D589" s="17"/>
      <c r="E589" s="18"/>
      <c r="F589" s="18"/>
      <c r="G589" s="12"/>
      <c r="H589" s="12"/>
      <c r="I589" s="18"/>
      <c r="J589" s="18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52"/>
      <c r="C590" s="52"/>
      <c r="D590" s="17"/>
      <c r="E590" s="18"/>
      <c r="F590" s="18"/>
      <c r="G590" s="12"/>
      <c r="H590" s="12"/>
      <c r="I590" s="18"/>
      <c r="J590" s="18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52"/>
      <c r="C591" s="52"/>
      <c r="D591" s="17"/>
      <c r="E591" s="18"/>
      <c r="F591" s="18"/>
      <c r="G591" s="12"/>
      <c r="H591" s="12"/>
      <c r="I591" s="18"/>
      <c r="J591" s="18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52"/>
      <c r="C592" s="52"/>
      <c r="D592" s="17"/>
      <c r="E592" s="18"/>
      <c r="F592" s="18"/>
      <c r="G592" s="12"/>
      <c r="H592" s="12"/>
      <c r="I592" s="18"/>
      <c r="J592" s="18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52"/>
      <c r="C593" s="52"/>
      <c r="D593" s="17"/>
      <c r="E593" s="18"/>
      <c r="F593" s="18"/>
      <c r="G593" s="12"/>
      <c r="H593" s="12"/>
      <c r="I593" s="18"/>
      <c r="J593" s="18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52"/>
      <c r="C594" s="52"/>
      <c r="D594" s="17"/>
      <c r="E594" s="18"/>
      <c r="F594" s="18"/>
      <c r="G594" s="12"/>
      <c r="H594" s="12"/>
      <c r="I594" s="18"/>
      <c r="J594" s="18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52"/>
      <c r="C595" s="52"/>
      <c r="D595" s="17"/>
      <c r="E595" s="18"/>
      <c r="F595" s="18"/>
      <c r="G595" s="12"/>
      <c r="H595" s="12"/>
      <c r="I595" s="18"/>
      <c r="J595" s="18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52"/>
      <c r="C596" s="52"/>
      <c r="D596" s="17"/>
      <c r="E596" s="18"/>
      <c r="F596" s="18"/>
      <c r="G596" s="12"/>
      <c r="H596" s="12"/>
      <c r="I596" s="18"/>
      <c r="J596" s="18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52"/>
      <c r="C597" s="52"/>
      <c r="D597" s="17"/>
      <c r="E597" s="18"/>
      <c r="F597" s="18"/>
      <c r="G597" s="12"/>
      <c r="H597" s="12"/>
      <c r="I597" s="18"/>
      <c r="J597" s="18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52"/>
      <c r="C598" s="52"/>
      <c r="D598" s="17"/>
      <c r="E598" s="18"/>
      <c r="F598" s="18"/>
      <c r="G598" s="12"/>
      <c r="H598" s="12"/>
      <c r="I598" s="18"/>
      <c r="J598" s="18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52"/>
      <c r="C599" s="52"/>
      <c r="D599" s="17"/>
      <c r="E599" s="18"/>
      <c r="F599" s="18"/>
      <c r="G599" s="12"/>
      <c r="H599" s="12"/>
      <c r="I599" s="18"/>
      <c r="J599" s="18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52"/>
      <c r="C600" s="52"/>
      <c r="D600" s="17"/>
      <c r="E600" s="18"/>
      <c r="F600" s="18"/>
      <c r="G600" s="12"/>
      <c r="H600" s="12"/>
      <c r="I600" s="18"/>
      <c r="J600" s="18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52"/>
      <c r="C601" s="52"/>
      <c r="D601" s="17"/>
      <c r="E601" s="18"/>
      <c r="F601" s="18"/>
      <c r="G601" s="12"/>
      <c r="H601" s="12"/>
      <c r="I601" s="18"/>
      <c r="J601" s="18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52"/>
      <c r="C602" s="52"/>
      <c r="D602" s="17"/>
      <c r="E602" s="18"/>
      <c r="F602" s="18"/>
      <c r="G602" s="12"/>
      <c r="H602" s="12"/>
      <c r="I602" s="18"/>
      <c r="J602" s="18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52"/>
      <c r="C603" s="52"/>
      <c r="D603" s="17"/>
      <c r="E603" s="18"/>
      <c r="F603" s="18"/>
      <c r="G603" s="12"/>
      <c r="H603" s="12"/>
      <c r="I603" s="18"/>
      <c r="J603" s="18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52"/>
      <c r="C604" s="52"/>
      <c r="D604" s="17"/>
      <c r="E604" s="18"/>
      <c r="F604" s="18"/>
      <c r="G604" s="12"/>
      <c r="H604" s="12"/>
      <c r="I604" s="18"/>
      <c r="J604" s="18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52"/>
      <c r="C605" s="52"/>
      <c r="D605" s="17"/>
      <c r="E605" s="18"/>
      <c r="F605" s="18"/>
      <c r="G605" s="12"/>
      <c r="H605" s="12"/>
      <c r="I605" s="18"/>
      <c r="J605" s="18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52"/>
      <c r="C606" s="52"/>
      <c r="D606" s="17"/>
      <c r="E606" s="18"/>
      <c r="F606" s="18"/>
      <c r="G606" s="12"/>
      <c r="H606" s="12"/>
      <c r="I606" s="18"/>
      <c r="J606" s="18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52"/>
      <c r="C607" s="52"/>
      <c r="D607" s="17"/>
      <c r="E607" s="18"/>
      <c r="F607" s="18"/>
      <c r="G607" s="12"/>
      <c r="H607" s="12"/>
      <c r="I607" s="18"/>
      <c r="J607" s="18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52"/>
      <c r="C608" s="52"/>
      <c r="D608" s="17"/>
      <c r="E608" s="18"/>
      <c r="F608" s="18"/>
      <c r="G608" s="12"/>
      <c r="H608" s="12"/>
      <c r="I608" s="18"/>
      <c r="J608" s="18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52"/>
      <c r="C609" s="52"/>
      <c r="D609" s="17"/>
      <c r="E609" s="18"/>
      <c r="F609" s="18"/>
      <c r="G609" s="12"/>
      <c r="H609" s="12"/>
      <c r="I609" s="18"/>
      <c r="J609" s="18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52"/>
      <c r="C610" s="52"/>
      <c r="D610" s="17"/>
      <c r="E610" s="18"/>
      <c r="F610" s="18"/>
      <c r="G610" s="12"/>
      <c r="H610" s="12"/>
      <c r="I610" s="18"/>
      <c r="J610" s="18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52"/>
      <c r="C611" s="52"/>
      <c r="D611" s="17"/>
      <c r="E611" s="18"/>
      <c r="F611" s="18"/>
      <c r="G611" s="12"/>
      <c r="H611" s="12"/>
      <c r="I611" s="18"/>
      <c r="J611" s="18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52"/>
      <c r="C612" s="52"/>
      <c r="D612" s="17"/>
      <c r="E612" s="18"/>
      <c r="F612" s="18"/>
      <c r="G612" s="12"/>
      <c r="H612" s="12"/>
      <c r="I612" s="18"/>
      <c r="J612" s="18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52"/>
      <c r="C613" s="52"/>
      <c r="D613" s="17"/>
      <c r="E613" s="18"/>
      <c r="F613" s="18"/>
      <c r="G613" s="12"/>
      <c r="H613" s="12"/>
      <c r="I613" s="18"/>
      <c r="J613" s="18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52"/>
      <c r="C614" s="52"/>
      <c r="D614" s="17"/>
      <c r="E614" s="18"/>
      <c r="F614" s="18"/>
      <c r="G614" s="12"/>
      <c r="H614" s="12"/>
      <c r="I614" s="18"/>
      <c r="J614" s="18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52"/>
      <c r="C615" s="52"/>
      <c r="D615" s="17"/>
      <c r="E615" s="18"/>
      <c r="F615" s="18"/>
      <c r="G615" s="12"/>
      <c r="H615" s="12"/>
      <c r="I615" s="18"/>
      <c r="J615" s="18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52"/>
      <c r="C616" s="52"/>
      <c r="D616" s="17"/>
      <c r="E616" s="18"/>
      <c r="F616" s="18"/>
      <c r="G616" s="12"/>
      <c r="H616" s="12"/>
      <c r="I616" s="18"/>
      <c r="J616" s="18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52"/>
      <c r="C617" s="52"/>
      <c r="D617" s="17"/>
      <c r="E617" s="18"/>
      <c r="F617" s="18"/>
      <c r="G617" s="12"/>
      <c r="H617" s="12"/>
      <c r="I617" s="18"/>
      <c r="J617" s="18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52"/>
      <c r="C618" s="52"/>
      <c r="D618" s="17"/>
      <c r="E618" s="18"/>
      <c r="F618" s="18"/>
      <c r="G618" s="12"/>
      <c r="H618" s="12"/>
      <c r="I618" s="18"/>
      <c r="J618" s="18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52"/>
      <c r="C619" s="52"/>
      <c r="D619" s="17"/>
      <c r="E619" s="18"/>
      <c r="F619" s="18"/>
      <c r="G619" s="12"/>
      <c r="H619" s="12"/>
      <c r="I619" s="18"/>
      <c r="J619" s="18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52"/>
      <c r="C620" s="52"/>
      <c r="D620" s="17"/>
      <c r="E620" s="18"/>
      <c r="F620" s="18"/>
      <c r="G620" s="12"/>
      <c r="H620" s="12"/>
      <c r="I620" s="18"/>
      <c r="J620" s="18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52"/>
      <c r="C621" s="52"/>
      <c r="D621" s="17"/>
      <c r="E621" s="18"/>
      <c r="F621" s="18"/>
      <c r="G621" s="12"/>
      <c r="H621" s="12"/>
      <c r="I621" s="18"/>
      <c r="J621" s="18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52"/>
      <c r="C622" s="52"/>
      <c r="D622" s="17"/>
      <c r="E622" s="18"/>
      <c r="F622" s="18"/>
      <c r="G622" s="12"/>
      <c r="H622" s="12"/>
      <c r="I622" s="18"/>
      <c r="J622" s="18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52"/>
      <c r="C623" s="52"/>
      <c r="D623" s="17"/>
      <c r="E623" s="18"/>
      <c r="F623" s="18"/>
      <c r="G623" s="12"/>
      <c r="H623" s="12"/>
      <c r="I623" s="18"/>
      <c r="J623" s="18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52"/>
      <c r="C624" s="52"/>
      <c r="D624" s="17"/>
      <c r="E624" s="18"/>
      <c r="F624" s="18"/>
      <c r="G624" s="12"/>
      <c r="H624" s="12"/>
      <c r="I624" s="18"/>
      <c r="J624" s="18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52"/>
      <c r="C625" s="52"/>
      <c r="D625" s="17"/>
      <c r="E625" s="18"/>
      <c r="F625" s="18"/>
      <c r="G625" s="12"/>
      <c r="H625" s="12"/>
      <c r="I625" s="18"/>
      <c r="J625" s="18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52"/>
      <c r="C626" s="52"/>
      <c r="D626" s="17"/>
      <c r="E626" s="18"/>
      <c r="F626" s="18"/>
      <c r="G626" s="12"/>
      <c r="H626" s="12"/>
      <c r="I626" s="18"/>
      <c r="J626" s="18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52"/>
      <c r="C627" s="52"/>
      <c r="D627" s="17"/>
      <c r="E627" s="18"/>
      <c r="F627" s="18"/>
      <c r="G627" s="12"/>
      <c r="H627" s="12"/>
      <c r="I627" s="18"/>
      <c r="J627" s="18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52"/>
      <c r="C628" s="52"/>
      <c r="D628" s="17"/>
      <c r="E628" s="18"/>
      <c r="F628" s="18"/>
      <c r="G628" s="12"/>
      <c r="H628" s="12"/>
      <c r="I628" s="18"/>
      <c r="J628" s="18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52"/>
      <c r="C629" s="52"/>
      <c r="D629" s="17"/>
      <c r="E629" s="18"/>
      <c r="F629" s="18"/>
      <c r="G629" s="12"/>
      <c r="H629" s="12"/>
      <c r="I629" s="18"/>
      <c r="J629" s="18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52"/>
      <c r="C630" s="52"/>
      <c r="D630" s="17"/>
      <c r="E630" s="18"/>
      <c r="F630" s="18"/>
      <c r="G630" s="12"/>
      <c r="H630" s="12"/>
      <c r="I630" s="18"/>
      <c r="J630" s="18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52"/>
      <c r="C631" s="52"/>
      <c r="D631" s="17"/>
      <c r="E631" s="18"/>
      <c r="F631" s="18"/>
      <c r="G631" s="12"/>
      <c r="H631" s="12"/>
      <c r="I631" s="18"/>
      <c r="J631" s="18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52"/>
      <c r="C632" s="52"/>
      <c r="D632" s="17"/>
      <c r="E632" s="18"/>
      <c r="F632" s="18"/>
      <c r="G632" s="12"/>
      <c r="H632" s="12"/>
      <c r="I632" s="18"/>
      <c r="J632" s="18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52"/>
      <c r="C633" s="52"/>
      <c r="D633" s="17"/>
      <c r="E633" s="18"/>
      <c r="F633" s="18"/>
      <c r="G633" s="12"/>
      <c r="H633" s="12"/>
      <c r="I633" s="18"/>
      <c r="J633" s="18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52"/>
      <c r="C634" s="52"/>
      <c r="D634" s="17"/>
      <c r="E634" s="18"/>
      <c r="F634" s="18"/>
      <c r="G634" s="12"/>
      <c r="H634" s="12"/>
      <c r="I634" s="18"/>
      <c r="J634" s="18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52"/>
      <c r="C635" s="52"/>
      <c r="D635" s="17"/>
      <c r="E635" s="18"/>
      <c r="F635" s="18"/>
      <c r="G635" s="12"/>
      <c r="H635" s="12"/>
      <c r="I635" s="18"/>
      <c r="J635" s="18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52"/>
      <c r="C636" s="52"/>
      <c r="D636" s="17"/>
      <c r="E636" s="18"/>
      <c r="F636" s="18"/>
      <c r="G636" s="12"/>
      <c r="H636" s="12"/>
      <c r="I636" s="18"/>
      <c r="J636" s="18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52"/>
      <c r="C637" s="52"/>
      <c r="D637" s="17"/>
      <c r="E637" s="18"/>
      <c r="F637" s="18"/>
      <c r="G637" s="12"/>
      <c r="H637" s="12"/>
      <c r="I637" s="18"/>
      <c r="J637" s="18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52"/>
      <c r="C638" s="52"/>
      <c r="D638" s="17"/>
      <c r="E638" s="18"/>
      <c r="F638" s="18"/>
      <c r="G638" s="12"/>
      <c r="H638" s="12"/>
      <c r="I638" s="18"/>
      <c r="J638" s="18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52"/>
      <c r="C639" s="52"/>
      <c r="D639" s="17"/>
      <c r="E639" s="18"/>
      <c r="F639" s="18"/>
      <c r="G639" s="12"/>
      <c r="H639" s="12"/>
      <c r="I639" s="18"/>
      <c r="J639" s="18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52"/>
      <c r="C640" s="52"/>
      <c r="D640" s="17"/>
      <c r="E640" s="18"/>
      <c r="F640" s="18"/>
      <c r="G640" s="12"/>
      <c r="H640" s="12"/>
      <c r="I640" s="18"/>
      <c r="J640" s="18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52"/>
      <c r="C641" s="52"/>
      <c r="D641" s="17"/>
      <c r="E641" s="18"/>
      <c r="F641" s="18"/>
      <c r="G641" s="12"/>
      <c r="H641" s="12"/>
      <c r="I641" s="18"/>
      <c r="J641" s="18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52"/>
      <c r="C642" s="52"/>
      <c r="D642" s="17"/>
      <c r="E642" s="18"/>
      <c r="F642" s="18"/>
      <c r="G642" s="12"/>
      <c r="H642" s="12"/>
      <c r="I642" s="18"/>
      <c r="J642" s="18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52"/>
      <c r="C643" s="52"/>
      <c r="D643" s="17"/>
      <c r="E643" s="18"/>
      <c r="F643" s="18"/>
      <c r="G643" s="12"/>
      <c r="H643" s="12"/>
      <c r="I643" s="18"/>
      <c r="J643" s="18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52"/>
      <c r="C644" s="52"/>
      <c r="D644" s="17"/>
      <c r="E644" s="18"/>
      <c r="F644" s="18"/>
      <c r="G644" s="12"/>
      <c r="H644" s="12"/>
      <c r="I644" s="18"/>
      <c r="J644" s="18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52"/>
      <c r="C645" s="52"/>
      <c r="D645" s="17"/>
      <c r="E645" s="18"/>
      <c r="F645" s="18"/>
      <c r="G645" s="12"/>
      <c r="H645" s="12"/>
      <c r="I645" s="18"/>
      <c r="J645" s="18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52"/>
      <c r="C646" s="52"/>
      <c r="D646" s="17"/>
      <c r="E646" s="18"/>
      <c r="F646" s="18"/>
      <c r="G646" s="12"/>
      <c r="H646" s="12"/>
      <c r="I646" s="18"/>
      <c r="J646" s="18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52"/>
      <c r="C647" s="52"/>
      <c r="D647" s="17"/>
      <c r="E647" s="18"/>
      <c r="F647" s="18"/>
      <c r="G647" s="12"/>
      <c r="H647" s="12"/>
      <c r="I647" s="18"/>
      <c r="J647" s="18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52"/>
      <c r="C648" s="52"/>
      <c r="D648" s="17"/>
      <c r="E648" s="18"/>
      <c r="F648" s="18"/>
      <c r="G648" s="12"/>
      <c r="H648" s="12"/>
      <c r="I648" s="18"/>
      <c r="J648" s="18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52"/>
      <c r="C649" s="52"/>
      <c r="D649" s="17"/>
      <c r="E649" s="18"/>
      <c r="F649" s="18"/>
      <c r="G649" s="12"/>
      <c r="H649" s="12"/>
      <c r="I649" s="18"/>
      <c r="J649" s="18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52"/>
      <c r="C650" s="52"/>
      <c r="D650" s="17"/>
      <c r="E650" s="18"/>
      <c r="F650" s="18"/>
      <c r="G650" s="12"/>
      <c r="H650" s="12"/>
      <c r="I650" s="18"/>
      <c r="J650" s="18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52"/>
      <c r="C651" s="52"/>
      <c r="D651" s="17"/>
      <c r="E651" s="18"/>
      <c r="F651" s="18"/>
      <c r="G651" s="12"/>
      <c r="H651" s="12"/>
      <c r="I651" s="18"/>
      <c r="J651" s="18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52"/>
      <c r="C652" s="52"/>
      <c r="D652" s="17"/>
      <c r="E652" s="18"/>
      <c r="F652" s="18"/>
      <c r="G652" s="12"/>
      <c r="H652" s="12"/>
      <c r="I652" s="18"/>
      <c r="J652" s="18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52"/>
      <c r="C653" s="52"/>
      <c r="D653" s="17"/>
      <c r="E653" s="18"/>
      <c r="F653" s="18"/>
      <c r="G653" s="12"/>
      <c r="H653" s="12"/>
      <c r="I653" s="18"/>
      <c r="J653" s="18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52"/>
      <c r="C654" s="52"/>
      <c r="D654" s="17"/>
      <c r="E654" s="18"/>
      <c r="F654" s="18"/>
      <c r="G654" s="12"/>
      <c r="H654" s="12"/>
      <c r="I654" s="18"/>
      <c r="J654" s="18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52"/>
      <c r="C655" s="52"/>
      <c r="D655" s="17"/>
      <c r="E655" s="18"/>
      <c r="F655" s="18"/>
      <c r="G655" s="12"/>
      <c r="H655" s="12"/>
      <c r="I655" s="18"/>
      <c r="J655" s="18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52"/>
      <c r="C656" s="52"/>
      <c r="D656" s="17"/>
      <c r="E656" s="18"/>
      <c r="F656" s="18"/>
      <c r="G656" s="12"/>
      <c r="H656" s="12"/>
      <c r="I656" s="18"/>
      <c r="J656" s="18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52"/>
      <c r="C657" s="52"/>
      <c r="D657" s="17"/>
      <c r="E657" s="18"/>
      <c r="F657" s="18"/>
      <c r="G657" s="12"/>
      <c r="H657" s="12"/>
      <c r="I657" s="18"/>
      <c r="J657" s="18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52"/>
      <c r="C658" s="52"/>
      <c r="D658" s="17"/>
      <c r="E658" s="18"/>
      <c r="F658" s="18"/>
      <c r="G658" s="12"/>
      <c r="H658" s="12"/>
      <c r="I658" s="18"/>
      <c r="J658" s="18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52"/>
      <c r="C659" s="52"/>
      <c r="D659" s="17"/>
      <c r="E659" s="18"/>
      <c r="F659" s="18"/>
      <c r="G659" s="12"/>
      <c r="H659" s="12"/>
      <c r="I659" s="18"/>
      <c r="J659" s="18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52"/>
      <c r="C660" s="52"/>
      <c r="D660" s="17"/>
      <c r="E660" s="18"/>
      <c r="F660" s="18"/>
      <c r="G660" s="12"/>
      <c r="H660" s="12"/>
      <c r="I660" s="18"/>
      <c r="J660" s="18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52"/>
      <c r="C661" s="52"/>
      <c r="D661" s="17"/>
      <c r="E661" s="18"/>
      <c r="F661" s="18"/>
      <c r="G661" s="12"/>
      <c r="H661" s="12"/>
      <c r="I661" s="18"/>
      <c r="J661" s="18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52"/>
      <c r="C662" s="52"/>
      <c r="D662" s="17"/>
      <c r="E662" s="18"/>
      <c r="F662" s="18"/>
      <c r="G662" s="12"/>
      <c r="H662" s="12"/>
      <c r="I662" s="18"/>
      <c r="J662" s="18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52"/>
      <c r="C663" s="52"/>
      <c r="D663" s="17"/>
      <c r="E663" s="18"/>
      <c r="F663" s="18"/>
      <c r="G663" s="12"/>
      <c r="H663" s="12"/>
      <c r="I663" s="18"/>
      <c r="J663" s="18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52"/>
      <c r="C664" s="52"/>
      <c r="D664" s="17"/>
      <c r="E664" s="18"/>
      <c r="F664" s="18"/>
      <c r="G664" s="12"/>
      <c r="H664" s="12"/>
      <c r="I664" s="18"/>
      <c r="J664" s="18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52"/>
      <c r="C665" s="52"/>
      <c r="D665" s="17"/>
      <c r="E665" s="18"/>
      <c r="F665" s="18"/>
      <c r="G665" s="12"/>
      <c r="H665" s="12"/>
      <c r="I665" s="18"/>
      <c r="J665" s="18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52"/>
      <c r="C666" s="52"/>
      <c r="D666" s="17"/>
      <c r="E666" s="18"/>
      <c r="F666" s="18"/>
      <c r="G666" s="12"/>
      <c r="H666" s="12"/>
      <c r="I666" s="18"/>
      <c r="J666" s="18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52"/>
      <c r="C667" s="52"/>
      <c r="D667" s="17"/>
      <c r="E667" s="18"/>
      <c r="F667" s="18"/>
      <c r="G667" s="12"/>
      <c r="H667" s="12"/>
      <c r="I667" s="18"/>
      <c r="J667" s="18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52"/>
      <c r="C668" s="52"/>
      <c r="D668" s="17"/>
      <c r="E668" s="18"/>
      <c r="F668" s="18"/>
      <c r="G668" s="12"/>
      <c r="H668" s="12"/>
      <c r="I668" s="18"/>
      <c r="J668" s="18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52"/>
      <c r="C669" s="52"/>
      <c r="D669" s="17"/>
      <c r="E669" s="18"/>
      <c r="F669" s="18"/>
      <c r="G669" s="12"/>
      <c r="H669" s="12"/>
      <c r="I669" s="18"/>
      <c r="J669" s="18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52"/>
      <c r="C670" s="52"/>
      <c r="D670" s="17"/>
      <c r="E670" s="18"/>
      <c r="F670" s="18"/>
      <c r="G670" s="12"/>
      <c r="H670" s="12"/>
      <c r="I670" s="18"/>
      <c r="J670" s="18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52"/>
      <c r="C671" s="52"/>
      <c r="D671" s="17"/>
      <c r="E671" s="18"/>
      <c r="F671" s="18"/>
      <c r="G671" s="12"/>
      <c r="H671" s="12"/>
      <c r="I671" s="18"/>
      <c r="J671" s="18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52"/>
      <c r="C672" s="52"/>
      <c r="D672" s="17"/>
      <c r="E672" s="18"/>
      <c r="F672" s="18"/>
      <c r="G672" s="12"/>
      <c r="H672" s="12"/>
      <c r="I672" s="18"/>
      <c r="J672" s="18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52"/>
      <c r="C673" s="52"/>
      <c r="D673" s="17"/>
      <c r="E673" s="18"/>
      <c r="F673" s="18"/>
      <c r="G673" s="12"/>
      <c r="H673" s="12"/>
      <c r="I673" s="18"/>
      <c r="J673" s="18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52"/>
      <c r="C674" s="52"/>
      <c r="D674" s="17"/>
      <c r="E674" s="18"/>
      <c r="F674" s="18"/>
      <c r="G674" s="12"/>
      <c r="H674" s="12"/>
      <c r="I674" s="18"/>
      <c r="J674" s="18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52"/>
      <c r="C675" s="52"/>
      <c r="D675" s="17"/>
      <c r="E675" s="18"/>
      <c r="F675" s="18"/>
      <c r="G675" s="12"/>
      <c r="H675" s="12"/>
      <c r="I675" s="18"/>
      <c r="J675" s="18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52"/>
      <c r="C676" s="52"/>
      <c r="D676" s="17"/>
      <c r="E676" s="18"/>
      <c r="F676" s="18"/>
      <c r="G676" s="12"/>
      <c r="H676" s="12"/>
      <c r="I676" s="18"/>
      <c r="J676" s="18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52"/>
      <c r="C677" s="52"/>
      <c r="D677" s="17"/>
      <c r="E677" s="18"/>
      <c r="F677" s="18"/>
      <c r="G677" s="12"/>
      <c r="H677" s="12"/>
      <c r="I677" s="18"/>
      <c r="J677" s="18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52"/>
      <c r="C678" s="52"/>
      <c r="D678" s="17"/>
      <c r="E678" s="18"/>
      <c r="F678" s="18"/>
      <c r="G678" s="12"/>
      <c r="H678" s="12"/>
      <c r="I678" s="18"/>
      <c r="J678" s="18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52"/>
      <c r="C679" s="52"/>
      <c r="D679" s="17"/>
      <c r="E679" s="18"/>
      <c r="F679" s="18"/>
      <c r="G679" s="12"/>
      <c r="H679" s="12"/>
      <c r="I679" s="18"/>
      <c r="J679" s="18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52"/>
      <c r="C680" s="52"/>
      <c r="D680" s="17"/>
      <c r="E680" s="18"/>
      <c r="F680" s="18"/>
      <c r="G680" s="12"/>
      <c r="H680" s="12"/>
      <c r="I680" s="18"/>
      <c r="J680" s="18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52"/>
      <c r="C681" s="52"/>
      <c r="D681" s="17"/>
      <c r="E681" s="18"/>
      <c r="F681" s="18"/>
      <c r="G681" s="12"/>
      <c r="H681" s="12"/>
      <c r="I681" s="18"/>
      <c r="J681" s="18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52"/>
      <c r="C682" s="52"/>
      <c r="D682" s="17"/>
      <c r="E682" s="18"/>
      <c r="F682" s="18"/>
      <c r="G682" s="12"/>
      <c r="H682" s="12"/>
      <c r="I682" s="18"/>
      <c r="J682" s="18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52"/>
      <c r="C683" s="52"/>
      <c r="D683" s="17"/>
      <c r="E683" s="18"/>
      <c r="F683" s="18"/>
      <c r="G683" s="12"/>
      <c r="H683" s="12"/>
      <c r="I683" s="18"/>
      <c r="J683" s="18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52"/>
      <c r="C684" s="52"/>
      <c r="D684" s="17"/>
      <c r="E684" s="18"/>
      <c r="F684" s="18"/>
      <c r="G684" s="12"/>
      <c r="H684" s="12"/>
      <c r="I684" s="18"/>
      <c r="J684" s="18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52"/>
      <c r="C685" s="52"/>
      <c r="D685" s="17"/>
      <c r="E685" s="18"/>
      <c r="F685" s="18"/>
      <c r="G685" s="12"/>
      <c r="H685" s="12"/>
      <c r="I685" s="18"/>
      <c r="J685" s="18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52"/>
      <c r="C686" s="52"/>
      <c r="D686" s="17"/>
      <c r="E686" s="18"/>
      <c r="F686" s="18"/>
      <c r="G686" s="12"/>
      <c r="H686" s="12"/>
      <c r="I686" s="18"/>
      <c r="J686" s="18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52"/>
      <c r="C687" s="52"/>
      <c r="D687" s="17"/>
      <c r="E687" s="18"/>
      <c r="F687" s="18"/>
      <c r="G687" s="12"/>
      <c r="H687" s="12"/>
      <c r="I687" s="18"/>
      <c r="J687" s="18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52"/>
      <c r="C688" s="52"/>
      <c r="D688" s="17"/>
      <c r="E688" s="18"/>
      <c r="F688" s="18"/>
      <c r="G688" s="12"/>
      <c r="H688" s="12"/>
      <c r="I688" s="18"/>
      <c r="J688" s="18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52"/>
      <c r="C689" s="52"/>
      <c r="D689" s="17"/>
      <c r="E689" s="18"/>
      <c r="F689" s="18"/>
      <c r="G689" s="12"/>
      <c r="H689" s="12"/>
      <c r="I689" s="18"/>
      <c r="J689" s="18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52"/>
      <c r="C690" s="52"/>
      <c r="D690" s="17"/>
      <c r="E690" s="18"/>
      <c r="F690" s="18"/>
      <c r="G690" s="12"/>
      <c r="H690" s="12"/>
      <c r="I690" s="18"/>
      <c r="J690" s="18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52"/>
      <c r="C691" s="52"/>
      <c r="D691" s="17"/>
      <c r="E691" s="18"/>
      <c r="F691" s="18"/>
      <c r="G691" s="12"/>
      <c r="H691" s="12"/>
      <c r="I691" s="18"/>
      <c r="J691" s="18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52"/>
      <c r="C692" s="52"/>
      <c r="D692" s="17"/>
      <c r="E692" s="18"/>
      <c r="F692" s="18"/>
      <c r="G692" s="12"/>
      <c r="H692" s="12"/>
      <c r="I692" s="18"/>
      <c r="J692" s="18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52"/>
      <c r="C693" s="52"/>
      <c r="D693" s="17"/>
      <c r="E693" s="18"/>
      <c r="F693" s="18"/>
      <c r="G693" s="12"/>
      <c r="H693" s="12"/>
      <c r="I693" s="18"/>
      <c r="J693" s="18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52"/>
      <c r="C694" s="52"/>
      <c r="D694" s="17"/>
      <c r="E694" s="18"/>
      <c r="F694" s="18"/>
      <c r="G694" s="12"/>
      <c r="H694" s="12"/>
      <c r="I694" s="18"/>
      <c r="J694" s="18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52"/>
      <c r="C695" s="52"/>
      <c r="D695" s="17"/>
      <c r="E695" s="18"/>
      <c r="F695" s="18"/>
      <c r="G695" s="12"/>
      <c r="H695" s="12"/>
      <c r="I695" s="18"/>
      <c r="J695" s="18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52"/>
      <c r="C696" s="52"/>
      <c r="D696" s="17"/>
      <c r="E696" s="18"/>
      <c r="F696" s="18"/>
      <c r="G696" s="12"/>
      <c r="H696" s="12"/>
      <c r="I696" s="18"/>
      <c r="J696" s="18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52"/>
      <c r="C697" s="52"/>
      <c r="D697" s="17"/>
      <c r="E697" s="18"/>
      <c r="F697" s="18"/>
      <c r="G697" s="12"/>
      <c r="H697" s="12"/>
      <c r="I697" s="18"/>
      <c r="J697" s="18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52"/>
      <c r="C698" s="52"/>
      <c r="D698" s="17"/>
      <c r="E698" s="18"/>
      <c r="F698" s="18"/>
      <c r="G698" s="12"/>
      <c r="H698" s="12"/>
      <c r="I698" s="18"/>
      <c r="J698" s="18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52"/>
      <c r="C699" s="52"/>
      <c r="D699" s="17"/>
      <c r="E699" s="18"/>
      <c r="F699" s="18"/>
      <c r="G699" s="12"/>
      <c r="H699" s="12"/>
      <c r="I699" s="18"/>
      <c r="J699" s="18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52"/>
      <c r="C700" s="52"/>
      <c r="D700" s="17"/>
      <c r="E700" s="18"/>
      <c r="F700" s="18"/>
      <c r="G700" s="12"/>
      <c r="H700" s="12"/>
      <c r="I700" s="18"/>
      <c r="J700" s="18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52"/>
      <c r="C701" s="52"/>
      <c r="D701" s="17"/>
      <c r="E701" s="18"/>
      <c r="F701" s="18"/>
      <c r="G701" s="12"/>
      <c r="H701" s="12"/>
      <c r="I701" s="18"/>
      <c r="J701" s="18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52"/>
      <c r="C702" s="52"/>
      <c r="D702" s="17"/>
      <c r="E702" s="18"/>
      <c r="F702" s="18"/>
      <c r="G702" s="12"/>
      <c r="H702" s="12"/>
      <c r="I702" s="18"/>
      <c r="J702" s="18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52"/>
      <c r="C703" s="52"/>
      <c r="D703" s="17"/>
      <c r="E703" s="18"/>
      <c r="F703" s="18"/>
      <c r="G703" s="12"/>
      <c r="H703" s="12"/>
      <c r="I703" s="18"/>
      <c r="J703" s="18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52"/>
      <c r="C704" s="52"/>
      <c r="D704" s="17"/>
      <c r="E704" s="18"/>
      <c r="F704" s="18"/>
      <c r="G704" s="12"/>
      <c r="H704" s="12"/>
      <c r="I704" s="18"/>
      <c r="J704" s="18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52"/>
      <c r="C705" s="52"/>
      <c r="D705" s="17"/>
      <c r="E705" s="18"/>
      <c r="F705" s="18"/>
      <c r="G705" s="12"/>
      <c r="H705" s="12"/>
      <c r="I705" s="18"/>
      <c r="J705" s="18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52"/>
      <c r="C706" s="52"/>
      <c r="D706" s="17"/>
      <c r="E706" s="18"/>
      <c r="F706" s="18"/>
      <c r="G706" s="12"/>
      <c r="H706" s="12"/>
      <c r="I706" s="18"/>
      <c r="J706" s="18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52"/>
      <c r="C707" s="52"/>
      <c r="D707" s="17"/>
      <c r="E707" s="18"/>
      <c r="F707" s="18"/>
      <c r="G707" s="12"/>
      <c r="H707" s="12"/>
      <c r="I707" s="18"/>
      <c r="J707" s="18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52"/>
      <c r="C708" s="52"/>
      <c r="D708" s="17"/>
      <c r="E708" s="18"/>
      <c r="F708" s="18"/>
      <c r="G708" s="12"/>
      <c r="H708" s="12"/>
      <c r="I708" s="18"/>
      <c r="J708" s="18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52"/>
      <c r="C709" s="52"/>
      <c r="D709" s="17"/>
      <c r="E709" s="18"/>
      <c r="F709" s="18"/>
      <c r="G709" s="12"/>
      <c r="H709" s="12"/>
      <c r="I709" s="18"/>
      <c r="J709" s="18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52"/>
      <c r="C710" s="52"/>
      <c r="D710" s="17"/>
      <c r="E710" s="18"/>
      <c r="F710" s="18"/>
      <c r="G710" s="12"/>
      <c r="H710" s="12"/>
      <c r="I710" s="18"/>
      <c r="J710" s="18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52"/>
      <c r="C711" s="52"/>
      <c r="D711" s="17"/>
      <c r="E711" s="18"/>
      <c r="F711" s="18"/>
      <c r="G711" s="12"/>
      <c r="H711" s="12"/>
      <c r="I711" s="18"/>
      <c r="J711" s="18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52"/>
      <c r="C712" s="52"/>
      <c r="D712" s="17"/>
      <c r="E712" s="18"/>
      <c r="F712" s="18"/>
      <c r="G712" s="12"/>
      <c r="H712" s="12"/>
      <c r="I712" s="18"/>
      <c r="J712" s="18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52"/>
      <c r="C713" s="52"/>
      <c r="D713" s="17"/>
      <c r="E713" s="18"/>
      <c r="F713" s="18"/>
      <c r="G713" s="12"/>
      <c r="H713" s="12"/>
      <c r="I713" s="18"/>
      <c r="J713" s="18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52"/>
      <c r="C714" s="52"/>
      <c r="D714" s="17"/>
      <c r="E714" s="18"/>
      <c r="F714" s="18"/>
      <c r="G714" s="12"/>
      <c r="H714" s="12"/>
      <c r="I714" s="18"/>
      <c r="J714" s="18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52"/>
      <c r="C715" s="52"/>
      <c r="D715" s="17"/>
      <c r="E715" s="18"/>
      <c r="F715" s="18"/>
      <c r="G715" s="12"/>
      <c r="H715" s="12"/>
      <c r="I715" s="18"/>
      <c r="J715" s="18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52"/>
      <c r="C716" s="52"/>
      <c r="D716" s="17"/>
      <c r="E716" s="18"/>
      <c r="F716" s="18"/>
      <c r="G716" s="12"/>
      <c r="H716" s="12"/>
      <c r="I716" s="18"/>
      <c r="J716" s="18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52"/>
      <c r="C717" s="52"/>
      <c r="D717" s="17"/>
      <c r="E717" s="18"/>
      <c r="F717" s="18"/>
      <c r="G717" s="12"/>
      <c r="H717" s="12"/>
      <c r="I717" s="18"/>
      <c r="J717" s="18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52"/>
      <c r="C718" s="52"/>
      <c r="D718" s="17"/>
      <c r="E718" s="18"/>
      <c r="F718" s="18"/>
      <c r="G718" s="12"/>
      <c r="H718" s="12"/>
      <c r="I718" s="18"/>
      <c r="J718" s="18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52"/>
      <c r="C719" s="52"/>
      <c r="D719" s="17"/>
      <c r="E719" s="18"/>
      <c r="F719" s="18"/>
      <c r="G719" s="12"/>
      <c r="H719" s="12"/>
      <c r="I719" s="18"/>
      <c r="J719" s="18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52"/>
      <c r="C720" s="52"/>
      <c r="D720" s="17"/>
      <c r="E720" s="18"/>
      <c r="F720" s="18"/>
      <c r="G720" s="12"/>
      <c r="H720" s="12"/>
      <c r="I720" s="18"/>
      <c r="J720" s="18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52"/>
      <c r="C721" s="52"/>
      <c r="D721" s="17"/>
      <c r="E721" s="18"/>
      <c r="F721" s="18"/>
      <c r="G721" s="12"/>
      <c r="H721" s="12"/>
      <c r="I721" s="18"/>
      <c r="J721" s="18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52"/>
      <c r="C722" s="52"/>
      <c r="D722" s="17"/>
      <c r="E722" s="18"/>
      <c r="F722" s="18"/>
      <c r="G722" s="12"/>
      <c r="H722" s="12"/>
      <c r="I722" s="18"/>
      <c r="J722" s="18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52"/>
      <c r="C723" s="52"/>
      <c r="D723" s="17"/>
      <c r="E723" s="18"/>
      <c r="F723" s="18"/>
      <c r="G723" s="12"/>
      <c r="H723" s="12"/>
      <c r="I723" s="18"/>
      <c r="J723" s="18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52"/>
      <c r="C724" s="52"/>
      <c r="D724" s="17"/>
      <c r="E724" s="18"/>
      <c r="F724" s="18"/>
      <c r="G724" s="12"/>
      <c r="H724" s="12"/>
      <c r="I724" s="18"/>
      <c r="J724" s="18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52"/>
      <c r="C725" s="52"/>
      <c r="D725" s="17"/>
      <c r="E725" s="18"/>
      <c r="F725" s="18"/>
      <c r="G725" s="12"/>
      <c r="H725" s="12"/>
      <c r="I725" s="18"/>
      <c r="J725" s="18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52"/>
      <c r="C726" s="52"/>
      <c r="D726" s="17"/>
      <c r="E726" s="18"/>
      <c r="F726" s="18"/>
      <c r="G726" s="12"/>
      <c r="H726" s="12"/>
      <c r="I726" s="18"/>
      <c r="J726" s="18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52"/>
      <c r="C727" s="52"/>
      <c r="D727" s="17"/>
      <c r="E727" s="18"/>
      <c r="F727" s="18"/>
      <c r="G727" s="12"/>
      <c r="H727" s="12"/>
      <c r="I727" s="18"/>
      <c r="J727" s="18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52"/>
      <c r="C728" s="52"/>
      <c r="D728" s="17"/>
      <c r="E728" s="18"/>
      <c r="F728" s="18"/>
      <c r="G728" s="12"/>
      <c r="H728" s="12"/>
      <c r="I728" s="18"/>
      <c r="J728" s="18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52"/>
      <c r="C729" s="52"/>
      <c r="D729" s="17"/>
      <c r="E729" s="18"/>
      <c r="F729" s="18"/>
      <c r="G729" s="12"/>
      <c r="H729" s="12"/>
      <c r="I729" s="18"/>
      <c r="J729" s="18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52"/>
      <c r="C730" s="52"/>
      <c r="D730" s="17"/>
      <c r="E730" s="18"/>
      <c r="F730" s="18"/>
      <c r="G730" s="12"/>
      <c r="H730" s="12"/>
      <c r="I730" s="18"/>
      <c r="J730" s="18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52"/>
      <c r="C731" s="52"/>
      <c r="D731" s="17"/>
      <c r="E731" s="18"/>
      <c r="F731" s="18"/>
      <c r="G731" s="12"/>
      <c r="H731" s="12"/>
      <c r="I731" s="18"/>
      <c r="J731" s="18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52"/>
      <c r="C732" s="52"/>
      <c r="D732" s="17"/>
      <c r="E732" s="18"/>
      <c r="F732" s="18"/>
      <c r="G732" s="12"/>
      <c r="H732" s="12"/>
      <c r="I732" s="18"/>
      <c r="J732" s="18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52"/>
      <c r="C733" s="52"/>
      <c r="D733" s="17"/>
      <c r="E733" s="18"/>
      <c r="F733" s="18"/>
      <c r="G733" s="12"/>
      <c r="H733" s="12"/>
      <c r="I733" s="18"/>
      <c r="J733" s="18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52"/>
      <c r="C734" s="52"/>
      <c r="D734" s="17"/>
      <c r="E734" s="18"/>
      <c r="F734" s="18"/>
      <c r="G734" s="12"/>
      <c r="H734" s="12"/>
      <c r="I734" s="18"/>
      <c r="J734" s="18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52"/>
      <c r="C735" s="52"/>
      <c r="D735" s="17"/>
      <c r="E735" s="18"/>
      <c r="F735" s="18"/>
      <c r="G735" s="12"/>
      <c r="H735" s="12"/>
      <c r="I735" s="18"/>
      <c r="J735" s="18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52"/>
      <c r="C736" s="52"/>
      <c r="D736" s="17"/>
      <c r="E736" s="18"/>
      <c r="F736" s="18"/>
      <c r="G736" s="12"/>
      <c r="H736" s="12"/>
      <c r="I736" s="18"/>
      <c r="J736" s="18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52"/>
      <c r="C737" s="52"/>
      <c r="D737" s="17"/>
      <c r="E737" s="18"/>
      <c r="F737" s="18"/>
      <c r="G737" s="12"/>
      <c r="H737" s="12"/>
      <c r="I737" s="18"/>
      <c r="J737" s="18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52"/>
      <c r="C738" s="52"/>
      <c r="D738" s="17"/>
      <c r="E738" s="18"/>
      <c r="F738" s="18"/>
      <c r="G738" s="12"/>
      <c r="H738" s="12"/>
      <c r="I738" s="18"/>
      <c r="J738" s="18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52"/>
      <c r="C739" s="52"/>
      <c r="D739" s="17"/>
      <c r="E739" s="18"/>
      <c r="F739" s="18"/>
      <c r="G739" s="12"/>
      <c r="H739" s="12"/>
      <c r="I739" s="18"/>
      <c r="J739" s="18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52"/>
      <c r="C740" s="52"/>
      <c r="D740" s="17"/>
      <c r="E740" s="18"/>
      <c r="F740" s="18"/>
      <c r="G740" s="12"/>
      <c r="H740" s="12"/>
      <c r="I740" s="18"/>
      <c r="J740" s="18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52"/>
      <c r="C741" s="52"/>
      <c r="D741" s="17"/>
      <c r="E741" s="18"/>
      <c r="F741" s="18"/>
      <c r="G741" s="12"/>
      <c r="H741" s="12"/>
      <c r="I741" s="18"/>
      <c r="J741" s="18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52"/>
      <c r="C742" s="52"/>
      <c r="D742" s="17"/>
      <c r="E742" s="18"/>
      <c r="F742" s="18"/>
      <c r="G742" s="12"/>
      <c r="H742" s="12"/>
      <c r="I742" s="18"/>
      <c r="J742" s="18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52"/>
      <c r="C743" s="52"/>
      <c r="D743" s="17"/>
      <c r="E743" s="18"/>
      <c r="F743" s="18"/>
      <c r="G743" s="12"/>
      <c r="H743" s="12"/>
      <c r="I743" s="18"/>
      <c r="J743" s="18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52"/>
      <c r="C744" s="52"/>
      <c r="D744" s="17"/>
      <c r="E744" s="18"/>
      <c r="F744" s="18"/>
      <c r="G744" s="12"/>
      <c r="H744" s="12"/>
      <c r="I744" s="18"/>
      <c r="J744" s="18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52"/>
      <c r="C745" s="52"/>
      <c r="D745" s="17"/>
      <c r="E745" s="18"/>
      <c r="F745" s="18"/>
      <c r="G745" s="12"/>
      <c r="H745" s="12"/>
      <c r="I745" s="18"/>
      <c r="J745" s="18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52"/>
      <c r="C746" s="52"/>
      <c r="D746" s="17"/>
      <c r="E746" s="18"/>
      <c r="F746" s="18"/>
      <c r="G746" s="12"/>
      <c r="H746" s="12"/>
      <c r="I746" s="18"/>
      <c r="J746" s="18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52"/>
      <c r="C747" s="52"/>
      <c r="D747" s="17"/>
      <c r="E747" s="18"/>
      <c r="F747" s="18"/>
      <c r="G747" s="12"/>
      <c r="H747" s="12"/>
      <c r="I747" s="18"/>
      <c r="J747" s="18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52"/>
      <c r="C748" s="52"/>
      <c r="D748" s="17"/>
      <c r="E748" s="18"/>
      <c r="F748" s="18"/>
      <c r="G748" s="12"/>
      <c r="H748" s="12"/>
      <c r="I748" s="18"/>
      <c r="J748" s="18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52"/>
      <c r="C749" s="52"/>
      <c r="D749" s="17"/>
      <c r="E749" s="18"/>
      <c r="F749" s="18"/>
      <c r="G749" s="12"/>
      <c r="H749" s="12"/>
      <c r="I749" s="18"/>
      <c r="J749" s="18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52"/>
      <c r="C750" s="52"/>
      <c r="D750" s="17"/>
      <c r="E750" s="18"/>
      <c r="F750" s="18"/>
      <c r="G750" s="12"/>
      <c r="H750" s="12"/>
      <c r="I750" s="18"/>
      <c r="J750" s="18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52"/>
      <c r="C751" s="52"/>
      <c r="D751" s="17"/>
      <c r="E751" s="18"/>
      <c r="F751" s="18"/>
      <c r="G751" s="12"/>
      <c r="H751" s="12"/>
      <c r="I751" s="18"/>
      <c r="J751" s="18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52"/>
      <c r="C752" s="52"/>
      <c r="D752" s="17"/>
      <c r="E752" s="18"/>
      <c r="F752" s="18"/>
      <c r="G752" s="12"/>
      <c r="H752" s="12"/>
      <c r="I752" s="18"/>
      <c r="J752" s="18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52"/>
      <c r="C753" s="52"/>
      <c r="D753" s="17"/>
      <c r="E753" s="18"/>
      <c r="F753" s="18"/>
      <c r="G753" s="12"/>
      <c r="H753" s="12"/>
      <c r="I753" s="18"/>
      <c r="J753" s="18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52"/>
      <c r="C754" s="52"/>
      <c r="D754" s="17"/>
      <c r="E754" s="18"/>
      <c r="F754" s="18"/>
      <c r="G754" s="12"/>
      <c r="H754" s="12"/>
      <c r="I754" s="18"/>
      <c r="J754" s="18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52"/>
      <c r="C755" s="52"/>
      <c r="D755" s="17"/>
      <c r="E755" s="18"/>
      <c r="F755" s="18"/>
      <c r="G755" s="12"/>
      <c r="H755" s="12"/>
      <c r="I755" s="18"/>
      <c r="J755" s="18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52"/>
      <c r="C756" s="52"/>
      <c r="D756" s="17"/>
      <c r="E756" s="18"/>
      <c r="F756" s="18"/>
      <c r="G756" s="12"/>
      <c r="H756" s="12"/>
      <c r="I756" s="18"/>
      <c r="J756" s="18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52"/>
      <c r="C757" s="52"/>
      <c r="D757" s="17"/>
      <c r="E757" s="18"/>
      <c r="F757" s="18"/>
      <c r="G757" s="12"/>
      <c r="H757" s="12"/>
      <c r="I757" s="18"/>
      <c r="J757" s="18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52"/>
      <c r="C758" s="52"/>
      <c r="D758" s="17"/>
      <c r="E758" s="18"/>
      <c r="F758" s="18"/>
      <c r="G758" s="12"/>
      <c r="H758" s="12"/>
      <c r="I758" s="18"/>
      <c r="J758" s="18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52"/>
      <c r="C759" s="52"/>
      <c r="D759" s="17"/>
      <c r="E759" s="18"/>
      <c r="F759" s="18"/>
      <c r="G759" s="12"/>
      <c r="H759" s="12"/>
      <c r="I759" s="18"/>
      <c r="J759" s="18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52"/>
      <c r="C760" s="52"/>
      <c r="D760" s="17"/>
      <c r="E760" s="18"/>
      <c r="F760" s="18"/>
      <c r="G760" s="12"/>
      <c r="H760" s="12"/>
      <c r="I760" s="18"/>
      <c r="J760" s="18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52"/>
      <c r="C761" s="52"/>
      <c r="D761" s="17"/>
      <c r="E761" s="18"/>
      <c r="F761" s="18"/>
      <c r="G761" s="12"/>
      <c r="H761" s="12"/>
      <c r="I761" s="18"/>
      <c r="J761" s="18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52"/>
      <c r="C762" s="52"/>
      <c r="D762" s="17"/>
      <c r="E762" s="18"/>
      <c r="F762" s="18"/>
      <c r="G762" s="12"/>
      <c r="H762" s="12"/>
      <c r="I762" s="18"/>
      <c r="J762" s="18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52"/>
      <c r="C763" s="52"/>
      <c r="D763" s="17"/>
      <c r="E763" s="18"/>
      <c r="F763" s="18"/>
      <c r="G763" s="12"/>
      <c r="H763" s="12"/>
      <c r="I763" s="18"/>
      <c r="J763" s="18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52"/>
      <c r="C764" s="52"/>
      <c r="D764" s="17"/>
      <c r="E764" s="18"/>
      <c r="F764" s="18"/>
      <c r="G764" s="12"/>
      <c r="H764" s="12"/>
      <c r="I764" s="18"/>
      <c r="J764" s="18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52"/>
      <c r="C765" s="52"/>
      <c r="D765" s="17"/>
      <c r="E765" s="18"/>
      <c r="F765" s="18"/>
      <c r="G765" s="12"/>
      <c r="H765" s="12"/>
      <c r="I765" s="18"/>
      <c r="J765" s="18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52"/>
      <c r="C766" s="52"/>
      <c r="D766" s="17"/>
      <c r="E766" s="18"/>
      <c r="F766" s="18"/>
      <c r="G766" s="12"/>
      <c r="H766" s="12"/>
      <c r="I766" s="18"/>
      <c r="J766" s="18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52"/>
      <c r="C767" s="52"/>
      <c r="D767" s="17"/>
      <c r="E767" s="18"/>
      <c r="F767" s="18"/>
      <c r="G767" s="12"/>
      <c r="H767" s="12"/>
      <c r="I767" s="18"/>
      <c r="J767" s="18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52"/>
      <c r="C768" s="52"/>
      <c r="D768" s="17"/>
      <c r="E768" s="18"/>
      <c r="F768" s="18"/>
      <c r="G768" s="12"/>
      <c r="H768" s="12"/>
      <c r="I768" s="18"/>
      <c r="J768" s="18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52"/>
      <c r="C769" s="52"/>
      <c r="D769" s="17"/>
      <c r="E769" s="18"/>
      <c r="F769" s="18"/>
      <c r="G769" s="12"/>
      <c r="H769" s="12"/>
      <c r="I769" s="18"/>
      <c r="J769" s="18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52"/>
      <c r="C770" s="52"/>
      <c r="D770" s="17"/>
      <c r="E770" s="18"/>
      <c r="F770" s="18"/>
      <c r="G770" s="12"/>
      <c r="H770" s="12"/>
      <c r="I770" s="18"/>
      <c r="J770" s="18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52"/>
      <c r="C771" s="52"/>
      <c r="D771" s="17"/>
      <c r="E771" s="18"/>
      <c r="F771" s="18"/>
      <c r="G771" s="12"/>
      <c r="H771" s="12"/>
      <c r="I771" s="18"/>
      <c r="J771" s="18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52"/>
      <c r="C772" s="52"/>
      <c r="D772" s="17"/>
      <c r="E772" s="18"/>
      <c r="F772" s="18"/>
      <c r="G772" s="12"/>
      <c r="H772" s="12"/>
      <c r="I772" s="18"/>
      <c r="J772" s="18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52"/>
      <c r="C773" s="52"/>
      <c r="D773" s="17"/>
      <c r="E773" s="18"/>
      <c r="F773" s="18"/>
      <c r="G773" s="12"/>
      <c r="H773" s="12"/>
      <c r="I773" s="18"/>
      <c r="J773" s="18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52"/>
      <c r="C774" s="52"/>
      <c r="D774" s="17"/>
      <c r="E774" s="18"/>
      <c r="F774" s="18"/>
      <c r="G774" s="12"/>
      <c r="H774" s="12"/>
      <c r="I774" s="18"/>
      <c r="J774" s="18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52"/>
      <c r="C775" s="52"/>
      <c r="D775" s="17"/>
      <c r="E775" s="18"/>
      <c r="F775" s="18"/>
      <c r="G775" s="12"/>
      <c r="H775" s="12"/>
      <c r="I775" s="18"/>
      <c r="J775" s="18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52"/>
      <c r="C776" s="52"/>
      <c r="D776" s="17"/>
      <c r="E776" s="18"/>
      <c r="F776" s="18"/>
      <c r="G776" s="12"/>
      <c r="H776" s="12"/>
      <c r="I776" s="18"/>
      <c r="J776" s="18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52"/>
      <c r="C777" s="52"/>
      <c r="D777" s="17"/>
      <c r="E777" s="18"/>
      <c r="F777" s="18"/>
      <c r="G777" s="12"/>
      <c r="H777" s="12"/>
      <c r="I777" s="18"/>
      <c r="J777" s="18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52"/>
      <c r="C778" s="52"/>
      <c r="D778" s="17"/>
      <c r="E778" s="18"/>
      <c r="F778" s="18"/>
      <c r="G778" s="12"/>
      <c r="H778" s="12"/>
      <c r="I778" s="18"/>
      <c r="J778" s="18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52"/>
      <c r="C779" s="52"/>
      <c r="D779" s="17"/>
      <c r="E779" s="18"/>
      <c r="F779" s="18"/>
      <c r="G779" s="12"/>
      <c r="H779" s="12"/>
      <c r="I779" s="18"/>
      <c r="J779" s="18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52"/>
      <c r="C780" s="52"/>
      <c r="D780" s="17"/>
      <c r="E780" s="18"/>
      <c r="F780" s="18"/>
      <c r="G780" s="12"/>
      <c r="H780" s="12"/>
      <c r="I780" s="18"/>
      <c r="J780" s="18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52"/>
      <c r="C781" s="52"/>
      <c r="D781" s="17"/>
      <c r="E781" s="18"/>
      <c r="F781" s="18"/>
      <c r="G781" s="12"/>
      <c r="H781" s="12"/>
      <c r="I781" s="18"/>
      <c r="J781" s="18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52"/>
      <c r="C782" s="52"/>
      <c r="D782" s="17"/>
      <c r="E782" s="18"/>
      <c r="F782" s="18"/>
      <c r="G782" s="12"/>
      <c r="H782" s="12"/>
      <c r="I782" s="18"/>
      <c r="J782" s="18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52"/>
      <c r="C783" s="52"/>
      <c r="D783" s="17"/>
      <c r="E783" s="18"/>
      <c r="F783" s="18"/>
      <c r="G783" s="12"/>
      <c r="H783" s="12"/>
      <c r="I783" s="18"/>
      <c r="J783" s="18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52"/>
      <c r="C784" s="52"/>
      <c r="D784" s="17"/>
      <c r="E784" s="18"/>
      <c r="F784" s="18"/>
      <c r="G784" s="12"/>
      <c r="H784" s="12"/>
      <c r="I784" s="18"/>
      <c r="J784" s="18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52"/>
      <c r="C785" s="52"/>
      <c r="D785" s="17"/>
      <c r="E785" s="18"/>
      <c r="F785" s="18"/>
      <c r="G785" s="12"/>
      <c r="H785" s="12"/>
      <c r="I785" s="18"/>
      <c r="J785" s="18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52"/>
      <c r="C786" s="52"/>
      <c r="D786" s="17"/>
      <c r="E786" s="18"/>
      <c r="F786" s="18"/>
      <c r="G786" s="12"/>
      <c r="H786" s="12"/>
      <c r="I786" s="18"/>
      <c r="J786" s="18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52"/>
      <c r="C787" s="52"/>
      <c r="D787" s="17"/>
      <c r="E787" s="18"/>
      <c r="F787" s="18"/>
      <c r="G787" s="12"/>
      <c r="H787" s="12"/>
      <c r="I787" s="18"/>
      <c r="J787" s="18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52"/>
      <c r="C788" s="52"/>
      <c r="D788" s="17"/>
      <c r="E788" s="18"/>
      <c r="F788" s="18"/>
      <c r="G788" s="12"/>
      <c r="H788" s="12"/>
      <c r="I788" s="18"/>
      <c r="J788" s="18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52"/>
      <c r="C789" s="52"/>
      <c r="D789" s="17"/>
      <c r="E789" s="18"/>
      <c r="F789" s="18"/>
      <c r="G789" s="12"/>
      <c r="H789" s="12"/>
      <c r="I789" s="18"/>
      <c r="J789" s="18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52"/>
      <c r="C790" s="52"/>
      <c r="D790" s="17"/>
      <c r="E790" s="18"/>
      <c r="F790" s="18"/>
      <c r="G790" s="12"/>
      <c r="H790" s="12"/>
      <c r="I790" s="18"/>
      <c r="J790" s="18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52"/>
      <c r="C791" s="52"/>
      <c r="D791" s="17"/>
      <c r="E791" s="18"/>
      <c r="F791" s="18"/>
      <c r="G791" s="12"/>
      <c r="H791" s="12"/>
      <c r="I791" s="18"/>
      <c r="J791" s="18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52"/>
      <c r="C792" s="52"/>
      <c r="D792" s="17"/>
      <c r="E792" s="18"/>
      <c r="F792" s="18"/>
      <c r="G792" s="12"/>
      <c r="H792" s="12"/>
      <c r="I792" s="18"/>
      <c r="J792" s="18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52"/>
      <c r="C793" s="52"/>
      <c r="D793" s="17"/>
      <c r="E793" s="18"/>
      <c r="F793" s="18"/>
      <c r="G793" s="12"/>
      <c r="H793" s="12"/>
      <c r="I793" s="18"/>
      <c r="J793" s="18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52"/>
      <c r="C794" s="52"/>
      <c r="D794" s="17"/>
      <c r="E794" s="18"/>
      <c r="F794" s="18"/>
      <c r="G794" s="12"/>
      <c r="H794" s="12"/>
      <c r="I794" s="18"/>
      <c r="J794" s="18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52"/>
      <c r="C795" s="52"/>
      <c r="D795" s="17"/>
      <c r="E795" s="18"/>
      <c r="F795" s="18"/>
      <c r="G795" s="12"/>
      <c r="H795" s="12"/>
      <c r="I795" s="18"/>
      <c r="J795" s="18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52"/>
      <c r="C796" s="52"/>
      <c r="D796" s="17"/>
      <c r="E796" s="18"/>
      <c r="F796" s="18"/>
      <c r="G796" s="12"/>
      <c r="H796" s="12"/>
      <c r="I796" s="18"/>
      <c r="J796" s="18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52"/>
      <c r="C797" s="52"/>
      <c r="D797" s="17"/>
      <c r="E797" s="18"/>
      <c r="F797" s="18"/>
      <c r="G797" s="12"/>
      <c r="H797" s="12"/>
      <c r="I797" s="18"/>
      <c r="J797" s="18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52"/>
      <c r="C798" s="52"/>
      <c r="D798" s="17"/>
      <c r="E798" s="18"/>
      <c r="F798" s="18"/>
      <c r="G798" s="12"/>
      <c r="H798" s="12"/>
      <c r="I798" s="18"/>
      <c r="J798" s="18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52"/>
      <c r="C799" s="52"/>
      <c r="D799" s="17"/>
      <c r="E799" s="18"/>
      <c r="F799" s="18"/>
      <c r="G799" s="12"/>
      <c r="H799" s="12"/>
      <c r="I799" s="18"/>
      <c r="J799" s="18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52"/>
      <c r="C800" s="52"/>
      <c r="D800" s="17"/>
      <c r="E800" s="18"/>
      <c r="F800" s="18"/>
      <c r="G800" s="12"/>
      <c r="H800" s="12"/>
      <c r="I800" s="18"/>
      <c r="J800" s="18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52"/>
      <c r="C801" s="52"/>
      <c r="D801" s="17"/>
      <c r="E801" s="18"/>
      <c r="F801" s="18"/>
      <c r="G801" s="12"/>
      <c r="H801" s="12"/>
      <c r="I801" s="18"/>
      <c r="J801" s="18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52"/>
      <c r="C802" s="52"/>
      <c r="D802" s="17"/>
      <c r="E802" s="18"/>
      <c r="F802" s="18"/>
      <c r="G802" s="12"/>
      <c r="H802" s="12"/>
      <c r="I802" s="18"/>
      <c r="J802" s="18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52"/>
      <c r="C803" s="52"/>
      <c r="D803" s="17"/>
      <c r="E803" s="18"/>
      <c r="F803" s="18"/>
      <c r="G803" s="12"/>
      <c r="H803" s="12"/>
      <c r="I803" s="18"/>
      <c r="J803" s="18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52"/>
      <c r="C804" s="52"/>
      <c r="D804" s="17"/>
      <c r="E804" s="18"/>
      <c r="F804" s="18"/>
      <c r="G804" s="12"/>
      <c r="H804" s="12"/>
      <c r="I804" s="18"/>
      <c r="J804" s="18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52"/>
      <c r="C805" s="52"/>
      <c r="D805" s="17"/>
      <c r="E805" s="18"/>
      <c r="F805" s="18"/>
      <c r="G805" s="12"/>
      <c r="H805" s="12"/>
      <c r="I805" s="18"/>
      <c r="J805" s="18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52"/>
      <c r="C806" s="52"/>
      <c r="D806" s="17"/>
      <c r="E806" s="18"/>
      <c r="F806" s="18"/>
      <c r="G806" s="12"/>
      <c r="H806" s="12"/>
      <c r="I806" s="18"/>
      <c r="J806" s="18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52"/>
      <c r="C807" s="52"/>
      <c r="D807" s="17"/>
      <c r="E807" s="18"/>
      <c r="F807" s="18"/>
      <c r="G807" s="12"/>
      <c r="H807" s="12"/>
      <c r="I807" s="18"/>
      <c r="J807" s="18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52"/>
      <c r="C808" s="52"/>
      <c r="D808" s="17"/>
      <c r="E808" s="18"/>
      <c r="F808" s="18"/>
      <c r="G808" s="12"/>
      <c r="H808" s="12"/>
      <c r="I808" s="18"/>
      <c r="J808" s="18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52"/>
      <c r="C809" s="52"/>
      <c r="D809" s="17"/>
      <c r="E809" s="18"/>
      <c r="F809" s="18"/>
      <c r="G809" s="12"/>
      <c r="H809" s="12"/>
      <c r="I809" s="18"/>
      <c r="J809" s="18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52"/>
      <c r="C810" s="52"/>
      <c r="D810" s="17"/>
      <c r="E810" s="18"/>
      <c r="F810" s="18"/>
      <c r="G810" s="12"/>
      <c r="H810" s="12"/>
      <c r="I810" s="18"/>
      <c r="J810" s="18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52"/>
      <c r="C811" s="52"/>
      <c r="D811" s="17"/>
      <c r="E811" s="18"/>
      <c r="F811" s="18"/>
      <c r="G811" s="12"/>
      <c r="H811" s="12"/>
      <c r="I811" s="18"/>
      <c r="J811" s="18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52"/>
      <c r="C812" s="52"/>
      <c r="D812" s="17"/>
      <c r="E812" s="18"/>
      <c r="F812" s="18"/>
      <c r="G812" s="12"/>
      <c r="H812" s="12"/>
      <c r="I812" s="18"/>
      <c r="J812" s="18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52"/>
      <c r="C813" s="52"/>
      <c r="D813" s="17"/>
      <c r="E813" s="18"/>
      <c r="F813" s="18"/>
      <c r="G813" s="12"/>
      <c r="H813" s="12"/>
      <c r="I813" s="18"/>
      <c r="J813" s="18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52"/>
      <c r="C814" s="52"/>
      <c r="D814" s="17"/>
      <c r="E814" s="18"/>
      <c r="F814" s="18"/>
      <c r="G814" s="12"/>
      <c r="H814" s="12"/>
      <c r="I814" s="18"/>
      <c r="J814" s="18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52"/>
      <c r="C815" s="52"/>
      <c r="D815" s="17"/>
      <c r="E815" s="18"/>
      <c r="F815" s="18"/>
      <c r="G815" s="12"/>
      <c r="H815" s="12"/>
      <c r="I815" s="18"/>
      <c r="J815" s="18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52"/>
      <c r="C816" s="52"/>
      <c r="D816" s="17"/>
      <c r="E816" s="18"/>
      <c r="F816" s="18"/>
      <c r="G816" s="12"/>
      <c r="H816" s="12"/>
      <c r="I816" s="18"/>
      <c r="J816" s="18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52"/>
      <c r="C817" s="52"/>
      <c r="D817" s="17"/>
      <c r="E817" s="18"/>
      <c r="F817" s="18"/>
      <c r="G817" s="12"/>
      <c r="H817" s="12"/>
      <c r="I817" s="18"/>
      <c r="J817" s="18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52"/>
      <c r="C818" s="52"/>
      <c r="D818" s="17"/>
      <c r="E818" s="18"/>
      <c r="F818" s="18"/>
      <c r="G818" s="12"/>
      <c r="H818" s="12"/>
      <c r="I818" s="18"/>
      <c r="J818" s="18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52"/>
      <c r="C819" s="52"/>
      <c r="D819" s="17"/>
      <c r="E819" s="18"/>
      <c r="F819" s="18"/>
      <c r="G819" s="12"/>
      <c r="H819" s="12"/>
      <c r="I819" s="18"/>
      <c r="J819" s="18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52"/>
      <c r="C820" s="52"/>
      <c r="D820" s="17"/>
      <c r="E820" s="18"/>
      <c r="F820" s="18"/>
      <c r="G820" s="12"/>
      <c r="H820" s="12"/>
      <c r="I820" s="18"/>
      <c r="J820" s="18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52"/>
      <c r="C821" s="52"/>
      <c r="D821" s="17"/>
      <c r="E821" s="18"/>
      <c r="F821" s="18"/>
      <c r="G821" s="12"/>
      <c r="H821" s="12"/>
      <c r="I821" s="18"/>
      <c r="J821" s="18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52"/>
      <c r="C822" s="52"/>
      <c r="D822" s="17"/>
      <c r="E822" s="18"/>
      <c r="F822" s="18"/>
      <c r="G822" s="12"/>
      <c r="H822" s="12"/>
      <c r="I822" s="18"/>
      <c r="J822" s="18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52"/>
      <c r="C823" s="52"/>
      <c r="D823" s="17"/>
      <c r="E823" s="18"/>
      <c r="F823" s="18"/>
      <c r="G823" s="12"/>
      <c r="H823" s="12"/>
      <c r="I823" s="18"/>
      <c r="J823" s="18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52"/>
      <c r="C824" s="52"/>
      <c r="D824" s="17"/>
      <c r="E824" s="18"/>
      <c r="F824" s="18"/>
      <c r="G824" s="12"/>
      <c r="H824" s="12"/>
      <c r="I824" s="18"/>
      <c r="J824" s="18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52"/>
      <c r="C825" s="52"/>
      <c r="D825" s="17"/>
      <c r="E825" s="18"/>
      <c r="F825" s="18"/>
      <c r="G825" s="12"/>
      <c r="H825" s="12"/>
      <c r="I825" s="18"/>
      <c r="J825" s="18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52"/>
      <c r="C826" s="52"/>
      <c r="D826" s="17"/>
      <c r="E826" s="18"/>
      <c r="F826" s="18"/>
      <c r="G826" s="12"/>
      <c r="H826" s="12"/>
      <c r="I826" s="18"/>
      <c r="J826" s="18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52"/>
      <c r="C827" s="52"/>
      <c r="D827" s="17"/>
      <c r="E827" s="18"/>
      <c r="F827" s="18"/>
      <c r="G827" s="12"/>
      <c r="H827" s="12"/>
      <c r="I827" s="18"/>
      <c r="J827" s="18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52"/>
      <c r="C828" s="52"/>
      <c r="D828" s="17"/>
      <c r="E828" s="18"/>
      <c r="F828" s="18"/>
      <c r="G828" s="12"/>
      <c r="H828" s="12"/>
      <c r="I828" s="18"/>
      <c r="J828" s="18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52"/>
      <c r="C829" s="52"/>
      <c r="D829" s="17"/>
      <c r="E829" s="18"/>
      <c r="F829" s="18"/>
      <c r="G829" s="12"/>
      <c r="H829" s="12"/>
      <c r="I829" s="18"/>
      <c r="J829" s="18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52"/>
      <c r="C830" s="52"/>
      <c r="D830" s="17"/>
      <c r="E830" s="18"/>
      <c r="F830" s="18"/>
      <c r="G830" s="12"/>
      <c r="H830" s="12"/>
      <c r="I830" s="18"/>
      <c r="J830" s="18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52"/>
      <c r="C831" s="52"/>
      <c r="D831" s="17"/>
      <c r="E831" s="18"/>
      <c r="F831" s="18"/>
      <c r="G831" s="12"/>
      <c r="H831" s="12"/>
      <c r="I831" s="18"/>
      <c r="J831" s="18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52"/>
      <c r="C832" s="52"/>
      <c r="D832" s="17"/>
      <c r="E832" s="18"/>
      <c r="F832" s="18"/>
      <c r="G832" s="12"/>
      <c r="H832" s="12"/>
      <c r="I832" s="18"/>
      <c r="J832" s="18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52"/>
      <c r="C833" s="52"/>
      <c r="D833" s="17"/>
      <c r="E833" s="18"/>
      <c r="F833" s="18"/>
      <c r="G833" s="12"/>
      <c r="H833" s="12"/>
      <c r="I833" s="18"/>
      <c r="J833" s="18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52"/>
      <c r="C834" s="52"/>
      <c r="D834" s="17"/>
      <c r="E834" s="18"/>
      <c r="F834" s="18"/>
      <c r="G834" s="12"/>
      <c r="H834" s="12"/>
      <c r="I834" s="18"/>
      <c r="J834" s="18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52"/>
      <c r="C835" s="52"/>
      <c r="D835" s="17"/>
      <c r="E835" s="18"/>
      <c r="F835" s="18"/>
      <c r="G835" s="12"/>
      <c r="H835" s="12"/>
      <c r="I835" s="18"/>
      <c r="J835" s="18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52"/>
      <c r="C836" s="52"/>
      <c r="D836" s="17"/>
      <c r="E836" s="18"/>
      <c r="F836" s="18"/>
      <c r="G836" s="12"/>
      <c r="H836" s="12"/>
      <c r="I836" s="18"/>
      <c r="J836" s="18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52"/>
      <c r="C837" s="52"/>
      <c r="D837" s="17"/>
      <c r="E837" s="18"/>
      <c r="F837" s="18"/>
      <c r="G837" s="12"/>
      <c r="H837" s="12"/>
      <c r="I837" s="18"/>
      <c r="J837" s="18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52"/>
      <c r="C838" s="52"/>
      <c r="D838" s="17"/>
      <c r="E838" s="18"/>
      <c r="F838" s="18"/>
      <c r="G838" s="12"/>
      <c r="H838" s="12"/>
      <c r="I838" s="18"/>
      <c r="J838" s="18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52"/>
      <c r="C839" s="52"/>
      <c r="D839" s="17"/>
      <c r="E839" s="18"/>
      <c r="F839" s="18"/>
      <c r="G839" s="12"/>
      <c r="H839" s="12"/>
      <c r="I839" s="18"/>
      <c r="J839" s="18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52"/>
      <c r="C840" s="52"/>
      <c r="D840" s="17"/>
      <c r="E840" s="18"/>
      <c r="F840" s="18"/>
      <c r="G840" s="12"/>
      <c r="H840" s="12"/>
      <c r="I840" s="18"/>
      <c r="J840" s="18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52"/>
      <c r="C841" s="52"/>
      <c r="D841" s="17"/>
      <c r="E841" s="18"/>
      <c r="F841" s="18"/>
      <c r="G841" s="12"/>
      <c r="H841" s="12"/>
      <c r="I841" s="18"/>
      <c r="J841" s="18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52"/>
      <c r="C842" s="52"/>
      <c r="D842" s="17"/>
      <c r="E842" s="18"/>
      <c r="F842" s="18"/>
      <c r="G842" s="12"/>
      <c r="H842" s="12"/>
      <c r="I842" s="18"/>
      <c r="J842" s="18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52"/>
      <c r="C843" s="52"/>
      <c r="D843" s="17"/>
      <c r="E843" s="18"/>
      <c r="F843" s="18"/>
      <c r="G843" s="12"/>
      <c r="H843" s="12"/>
      <c r="I843" s="18"/>
      <c r="J843" s="18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52"/>
      <c r="C844" s="52"/>
      <c r="D844" s="17"/>
      <c r="E844" s="18"/>
      <c r="F844" s="18"/>
      <c r="G844" s="12"/>
      <c r="H844" s="12"/>
      <c r="I844" s="18"/>
      <c r="J844" s="18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52"/>
      <c r="C845" s="52"/>
      <c r="D845" s="17"/>
      <c r="E845" s="18"/>
      <c r="F845" s="18"/>
      <c r="G845" s="12"/>
      <c r="H845" s="12"/>
      <c r="I845" s="18"/>
      <c r="J845" s="18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52"/>
      <c r="C846" s="52"/>
      <c r="D846" s="17"/>
      <c r="E846" s="18"/>
      <c r="F846" s="18"/>
      <c r="G846" s="12"/>
      <c r="H846" s="12"/>
      <c r="I846" s="18"/>
      <c r="J846" s="18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52"/>
      <c r="C847" s="52"/>
      <c r="D847" s="17"/>
      <c r="E847" s="18"/>
      <c r="F847" s="18"/>
      <c r="G847" s="12"/>
      <c r="H847" s="12"/>
      <c r="I847" s="18"/>
      <c r="J847" s="18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52"/>
      <c r="C848" s="52"/>
      <c r="D848" s="17"/>
      <c r="E848" s="18"/>
      <c r="F848" s="18"/>
      <c r="G848" s="12"/>
      <c r="H848" s="12"/>
      <c r="I848" s="18"/>
      <c r="J848" s="18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52"/>
      <c r="C849" s="52"/>
      <c r="D849" s="17"/>
      <c r="E849" s="18"/>
      <c r="F849" s="18"/>
      <c r="G849" s="12"/>
      <c r="H849" s="12"/>
      <c r="I849" s="18"/>
      <c r="J849" s="18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52"/>
      <c r="C850" s="52"/>
      <c r="D850" s="17"/>
      <c r="E850" s="18"/>
      <c r="F850" s="18"/>
      <c r="G850" s="12"/>
      <c r="H850" s="12"/>
      <c r="I850" s="18"/>
      <c r="J850" s="18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52"/>
      <c r="C851" s="52"/>
      <c r="D851" s="17"/>
      <c r="E851" s="18"/>
      <c r="F851" s="18"/>
      <c r="G851" s="12"/>
      <c r="H851" s="12"/>
      <c r="I851" s="18"/>
      <c r="J851" s="18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52"/>
      <c r="C852" s="52"/>
      <c r="D852" s="17"/>
      <c r="E852" s="18"/>
      <c r="F852" s="18"/>
      <c r="G852" s="12"/>
      <c r="H852" s="12"/>
      <c r="I852" s="18"/>
      <c r="J852" s="18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52"/>
      <c r="C853" s="52"/>
      <c r="D853" s="17"/>
      <c r="E853" s="18"/>
      <c r="F853" s="18"/>
      <c r="G853" s="12"/>
      <c r="H853" s="12"/>
      <c r="I853" s="18"/>
      <c r="J853" s="18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52"/>
      <c r="C854" s="52"/>
      <c r="D854" s="17"/>
      <c r="E854" s="18"/>
      <c r="F854" s="18"/>
      <c r="G854" s="12"/>
      <c r="H854" s="12"/>
      <c r="I854" s="18"/>
      <c r="J854" s="18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52"/>
      <c r="C855" s="52"/>
      <c r="D855" s="17"/>
      <c r="E855" s="18"/>
      <c r="F855" s="18"/>
      <c r="G855" s="12"/>
      <c r="H855" s="12"/>
      <c r="I855" s="18"/>
      <c r="J855" s="18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52"/>
      <c r="C856" s="52"/>
      <c r="D856" s="17"/>
      <c r="E856" s="18"/>
      <c r="F856" s="18"/>
      <c r="G856" s="12"/>
      <c r="H856" s="12"/>
      <c r="I856" s="18"/>
      <c r="J856" s="18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52"/>
      <c r="C857" s="52"/>
      <c r="D857" s="17"/>
      <c r="E857" s="18"/>
      <c r="F857" s="18"/>
      <c r="G857" s="12"/>
      <c r="H857" s="12"/>
      <c r="I857" s="18"/>
      <c r="J857" s="18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52"/>
      <c r="C858" s="52"/>
      <c r="D858" s="17"/>
      <c r="E858" s="18"/>
      <c r="F858" s="18"/>
      <c r="G858" s="12"/>
      <c r="H858" s="12"/>
      <c r="I858" s="18"/>
      <c r="J858" s="18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52"/>
      <c r="C859" s="52"/>
      <c r="D859" s="17"/>
      <c r="E859" s="18"/>
      <c r="F859" s="18"/>
      <c r="G859" s="12"/>
      <c r="H859" s="12"/>
      <c r="I859" s="18"/>
      <c r="J859" s="18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52"/>
      <c r="C860" s="52"/>
      <c r="D860" s="17"/>
      <c r="E860" s="18"/>
      <c r="F860" s="18"/>
      <c r="G860" s="12"/>
      <c r="H860" s="12"/>
      <c r="I860" s="18"/>
      <c r="J860" s="18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52"/>
      <c r="C861" s="52"/>
      <c r="D861" s="17"/>
      <c r="E861" s="18"/>
      <c r="F861" s="18"/>
      <c r="G861" s="12"/>
      <c r="H861" s="12"/>
      <c r="I861" s="18"/>
      <c r="J861" s="18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52"/>
      <c r="C862" s="52"/>
      <c r="D862" s="17"/>
      <c r="E862" s="18"/>
      <c r="F862" s="18"/>
      <c r="G862" s="12"/>
      <c r="H862" s="12"/>
      <c r="I862" s="18"/>
      <c r="J862" s="18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52"/>
      <c r="C863" s="52"/>
      <c r="D863" s="17"/>
      <c r="E863" s="18"/>
      <c r="F863" s="18"/>
      <c r="G863" s="12"/>
      <c r="H863" s="12"/>
      <c r="I863" s="18"/>
      <c r="J863" s="18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52"/>
      <c r="C864" s="52"/>
      <c r="D864" s="17"/>
      <c r="E864" s="18"/>
      <c r="F864" s="18"/>
      <c r="G864" s="12"/>
      <c r="H864" s="12"/>
      <c r="I864" s="18"/>
      <c r="J864" s="18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52"/>
      <c r="C865" s="52"/>
      <c r="D865" s="17"/>
      <c r="E865" s="18"/>
      <c r="F865" s="18"/>
      <c r="G865" s="12"/>
      <c r="H865" s="12"/>
      <c r="I865" s="18"/>
      <c r="J865" s="18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52"/>
      <c r="C866" s="52"/>
      <c r="D866" s="17"/>
      <c r="E866" s="18"/>
      <c r="F866" s="18"/>
      <c r="G866" s="12"/>
      <c r="H866" s="12"/>
      <c r="I866" s="18"/>
      <c r="J866" s="18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52"/>
      <c r="C867" s="52"/>
      <c r="D867" s="17"/>
      <c r="E867" s="18"/>
      <c r="F867" s="18"/>
      <c r="G867" s="12"/>
      <c r="H867" s="12"/>
      <c r="I867" s="18"/>
      <c r="J867" s="18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52"/>
      <c r="C868" s="52"/>
      <c r="D868" s="17"/>
      <c r="E868" s="18"/>
      <c r="F868" s="18"/>
      <c r="G868" s="12"/>
      <c r="H868" s="12"/>
      <c r="I868" s="18"/>
      <c r="J868" s="18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52"/>
      <c r="C869" s="52"/>
      <c r="D869" s="17"/>
      <c r="E869" s="18"/>
      <c r="F869" s="18"/>
      <c r="G869" s="12"/>
      <c r="H869" s="12"/>
      <c r="I869" s="18"/>
      <c r="J869" s="18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52"/>
      <c r="C870" s="52"/>
      <c r="D870" s="17"/>
      <c r="E870" s="18"/>
      <c r="F870" s="18"/>
      <c r="G870" s="12"/>
      <c r="H870" s="12"/>
      <c r="I870" s="18"/>
      <c r="J870" s="18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52"/>
      <c r="C871" s="52"/>
      <c r="D871" s="17"/>
      <c r="E871" s="18"/>
      <c r="F871" s="18"/>
      <c r="G871" s="12"/>
      <c r="H871" s="12"/>
      <c r="I871" s="18"/>
      <c r="J871" s="18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52"/>
      <c r="C872" s="52"/>
      <c r="D872" s="17"/>
      <c r="E872" s="18"/>
      <c r="F872" s="18"/>
      <c r="G872" s="12"/>
      <c r="H872" s="12"/>
      <c r="I872" s="18"/>
      <c r="J872" s="18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52"/>
      <c r="C873" s="52"/>
      <c r="D873" s="17"/>
      <c r="E873" s="18"/>
      <c r="F873" s="18"/>
      <c r="G873" s="12"/>
      <c r="H873" s="12"/>
      <c r="I873" s="18"/>
      <c r="J873" s="18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52"/>
      <c r="C874" s="52"/>
      <c r="D874" s="17"/>
      <c r="E874" s="18"/>
      <c r="F874" s="18"/>
      <c r="G874" s="12"/>
      <c r="H874" s="12"/>
      <c r="I874" s="18"/>
      <c r="J874" s="18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52"/>
      <c r="C875" s="52"/>
      <c r="D875" s="17"/>
      <c r="E875" s="18"/>
      <c r="F875" s="18"/>
      <c r="G875" s="12"/>
      <c r="H875" s="12"/>
      <c r="I875" s="18"/>
      <c r="J875" s="18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52"/>
      <c r="C876" s="52"/>
      <c r="D876" s="17"/>
      <c r="E876" s="18"/>
      <c r="F876" s="18"/>
      <c r="G876" s="12"/>
      <c r="H876" s="12"/>
      <c r="I876" s="18"/>
      <c r="J876" s="18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52"/>
      <c r="C877" s="52"/>
      <c r="D877" s="17"/>
      <c r="E877" s="18"/>
      <c r="F877" s="18"/>
      <c r="G877" s="12"/>
      <c r="H877" s="12"/>
      <c r="I877" s="18"/>
      <c r="J877" s="18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52"/>
      <c r="C878" s="52"/>
      <c r="D878" s="17"/>
      <c r="E878" s="18"/>
      <c r="F878" s="18"/>
      <c r="G878" s="12"/>
      <c r="H878" s="12"/>
      <c r="I878" s="18"/>
      <c r="J878" s="18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52"/>
      <c r="C879" s="52"/>
      <c r="D879" s="17"/>
      <c r="E879" s="18"/>
      <c r="F879" s="18"/>
      <c r="G879" s="12"/>
      <c r="H879" s="12"/>
      <c r="I879" s="18"/>
      <c r="J879" s="18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52"/>
      <c r="C880" s="52"/>
      <c r="D880" s="17"/>
      <c r="E880" s="18"/>
      <c r="F880" s="18"/>
      <c r="G880" s="12"/>
      <c r="H880" s="12"/>
      <c r="I880" s="18"/>
      <c r="J880" s="18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52"/>
      <c r="C881" s="52"/>
      <c r="D881" s="17"/>
      <c r="E881" s="18"/>
      <c r="F881" s="18"/>
      <c r="G881" s="12"/>
      <c r="H881" s="12"/>
      <c r="I881" s="18"/>
      <c r="J881" s="18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52"/>
      <c r="C882" s="52"/>
      <c r="D882" s="17"/>
      <c r="E882" s="18"/>
      <c r="F882" s="18"/>
      <c r="G882" s="12"/>
      <c r="H882" s="12"/>
      <c r="I882" s="18"/>
      <c r="J882" s="18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52"/>
      <c r="C883" s="52"/>
      <c r="D883" s="17"/>
      <c r="E883" s="18"/>
      <c r="F883" s="18"/>
      <c r="G883" s="12"/>
      <c r="H883" s="12"/>
      <c r="I883" s="18"/>
      <c r="J883" s="18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52"/>
      <c r="C884" s="52"/>
      <c r="D884" s="17"/>
      <c r="E884" s="18"/>
      <c r="F884" s="18"/>
      <c r="G884" s="12"/>
      <c r="H884" s="12"/>
      <c r="I884" s="18"/>
      <c r="J884" s="18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52"/>
      <c r="C885" s="52"/>
      <c r="D885" s="17"/>
      <c r="E885" s="18"/>
      <c r="F885" s="18"/>
      <c r="G885" s="12"/>
      <c r="H885" s="12"/>
      <c r="I885" s="18"/>
      <c r="J885" s="18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52"/>
      <c r="C886" s="52"/>
      <c r="D886" s="17"/>
      <c r="E886" s="18"/>
      <c r="F886" s="18"/>
      <c r="G886" s="12"/>
      <c r="H886" s="12"/>
      <c r="I886" s="18"/>
      <c r="J886" s="18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52"/>
      <c r="C887" s="52"/>
      <c r="D887" s="17"/>
      <c r="E887" s="18"/>
      <c r="F887" s="18"/>
      <c r="G887" s="12"/>
      <c r="H887" s="12"/>
      <c r="I887" s="18"/>
      <c r="J887" s="18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52"/>
      <c r="C888" s="52"/>
      <c r="D888" s="17"/>
      <c r="E888" s="18"/>
      <c r="F888" s="18"/>
      <c r="G888" s="12"/>
      <c r="H888" s="12"/>
      <c r="I888" s="18"/>
      <c r="J888" s="18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52"/>
      <c r="C889" s="52"/>
      <c r="D889" s="17"/>
      <c r="E889" s="18"/>
      <c r="F889" s="18"/>
      <c r="G889" s="12"/>
      <c r="H889" s="12"/>
      <c r="I889" s="18"/>
      <c r="J889" s="18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52"/>
      <c r="C890" s="52"/>
      <c r="D890" s="17"/>
      <c r="E890" s="18"/>
      <c r="F890" s="18"/>
      <c r="G890" s="12"/>
      <c r="H890" s="12"/>
      <c r="I890" s="18"/>
      <c r="J890" s="18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52"/>
      <c r="C891" s="52"/>
      <c r="D891" s="17"/>
      <c r="E891" s="18"/>
      <c r="F891" s="18"/>
      <c r="G891" s="12"/>
      <c r="H891" s="12"/>
      <c r="I891" s="18"/>
      <c r="J891" s="18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52"/>
      <c r="C892" s="52"/>
      <c r="D892" s="17"/>
      <c r="E892" s="18"/>
      <c r="F892" s="18"/>
      <c r="G892" s="12"/>
      <c r="H892" s="12"/>
      <c r="I892" s="18"/>
      <c r="J892" s="18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52"/>
      <c r="C893" s="52"/>
      <c r="D893" s="17"/>
      <c r="E893" s="18"/>
      <c r="F893" s="18"/>
      <c r="G893" s="12"/>
      <c r="H893" s="12"/>
      <c r="I893" s="18"/>
      <c r="J893" s="18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52"/>
      <c r="C894" s="52"/>
      <c r="D894" s="17"/>
      <c r="E894" s="18"/>
      <c r="F894" s="18"/>
      <c r="G894" s="12"/>
      <c r="H894" s="12"/>
      <c r="I894" s="18"/>
      <c r="J894" s="18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52"/>
      <c r="C895" s="52"/>
      <c r="D895" s="17"/>
      <c r="E895" s="18"/>
      <c r="F895" s="18"/>
      <c r="G895" s="12"/>
      <c r="H895" s="12"/>
      <c r="I895" s="18"/>
      <c r="J895" s="18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52"/>
      <c r="C896" s="52"/>
      <c r="D896" s="17"/>
      <c r="E896" s="18"/>
      <c r="F896" s="18"/>
      <c r="G896" s="12"/>
      <c r="H896" s="12"/>
      <c r="I896" s="18"/>
      <c r="J896" s="18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52"/>
      <c r="C897" s="52"/>
      <c r="D897" s="17"/>
      <c r="E897" s="18"/>
      <c r="F897" s="18"/>
      <c r="G897" s="12"/>
      <c r="H897" s="12"/>
      <c r="I897" s="18"/>
      <c r="J897" s="18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52"/>
      <c r="C898" s="52"/>
      <c r="D898" s="17"/>
      <c r="E898" s="18"/>
      <c r="F898" s="18"/>
      <c r="G898" s="12"/>
      <c r="H898" s="12"/>
      <c r="I898" s="18"/>
      <c r="J898" s="18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52"/>
      <c r="C899" s="52"/>
      <c r="D899" s="17"/>
      <c r="E899" s="18"/>
      <c r="F899" s="18"/>
      <c r="G899" s="12"/>
      <c r="H899" s="12"/>
      <c r="I899" s="18"/>
      <c r="J899" s="18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52"/>
      <c r="C900" s="52"/>
      <c r="D900" s="17"/>
      <c r="E900" s="18"/>
      <c r="F900" s="18"/>
      <c r="G900" s="12"/>
      <c r="H900" s="12"/>
      <c r="I900" s="18"/>
      <c r="J900" s="18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52"/>
      <c r="C901" s="52"/>
      <c r="D901" s="17"/>
      <c r="E901" s="18"/>
      <c r="F901" s="18"/>
      <c r="G901" s="12"/>
      <c r="H901" s="12"/>
      <c r="I901" s="18"/>
      <c r="J901" s="18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52"/>
      <c r="C902" s="52"/>
      <c r="D902" s="17"/>
      <c r="E902" s="18"/>
      <c r="F902" s="18"/>
      <c r="G902" s="12"/>
      <c r="H902" s="12"/>
      <c r="I902" s="18"/>
      <c r="J902" s="18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52"/>
      <c r="C903" s="52"/>
      <c r="D903" s="17"/>
      <c r="E903" s="18"/>
      <c r="F903" s="18"/>
      <c r="G903" s="12"/>
      <c r="H903" s="12"/>
      <c r="I903" s="18"/>
      <c r="J903" s="18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52"/>
      <c r="C904" s="52"/>
      <c r="D904" s="17"/>
      <c r="E904" s="18"/>
      <c r="F904" s="18"/>
      <c r="G904" s="12"/>
      <c r="H904" s="12"/>
      <c r="I904" s="18"/>
      <c r="J904" s="18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52"/>
      <c r="C905" s="52"/>
      <c r="D905" s="17"/>
      <c r="E905" s="18"/>
      <c r="F905" s="18"/>
      <c r="G905" s="12"/>
      <c r="H905" s="12"/>
      <c r="I905" s="18"/>
      <c r="J905" s="18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52"/>
      <c r="C906" s="52"/>
      <c r="D906" s="17"/>
      <c r="E906" s="18"/>
      <c r="F906" s="18"/>
      <c r="G906" s="12"/>
      <c r="H906" s="12"/>
      <c r="I906" s="18"/>
      <c r="J906" s="18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52"/>
      <c r="C907" s="52"/>
      <c r="D907" s="17"/>
      <c r="E907" s="18"/>
      <c r="F907" s="18"/>
      <c r="G907" s="12"/>
      <c r="H907" s="12"/>
      <c r="I907" s="18"/>
      <c r="J907" s="18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52"/>
      <c r="C908" s="52"/>
      <c r="D908" s="17"/>
      <c r="E908" s="18"/>
      <c r="F908" s="18"/>
      <c r="G908" s="12"/>
      <c r="H908" s="12"/>
      <c r="I908" s="18"/>
      <c r="J908" s="18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52"/>
      <c r="C909" s="52"/>
      <c r="D909" s="17"/>
      <c r="E909" s="18"/>
      <c r="F909" s="18"/>
      <c r="G909" s="12"/>
      <c r="H909" s="12"/>
      <c r="I909" s="18"/>
      <c r="J909" s="18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52"/>
      <c r="C910" s="52"/>
      <c r="D910" s="17"/>
      <c r="E910" s="18"/>
      <c r="F910" s="18"/>
      <c r="G910" s="12"/>
      <c r="H910" s="12"/>
      <c r="I910" s="18"/>
      <c r="J910" s="18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52"/>
      <c r="C911" s="52"/>
      <c r="D911" s="17"/>
      <c r="E911" s="18"/>
      <c r="F911" s="18"/>
      <c r="G911" s="12"/>
      <c r="H911" s="12"/>
      <c r="I911" s="18"/>
      <c r="J911" s="18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52"/>
      <c r="C912" s="52"/>
      <c r="D912" s="17"/>
      <c r="E912" s="18"/>
      <c r="F912" s="18"/>
      <c r="G912" s="12"/>
      <c r="H912" s="12"/>
      <c r="I912" s="18"/>
      <c r="J912" s="18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52"/>
      <c r="C913" s="52"/>
      <c r="D913" s="17"/>
      <c r="E913" s="18"/>
      <c r="F913" s="18"/>
      <c r="G913" s="12"/>
      <c r="H913" s="12"/>
      <c r="I913" s="18"/>
      <c r="J913" s="18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52"/>
      <c r="C914" s="52"/>
      <c r="D914" s="17"/>
      <c r="E914" s="18"/>
      <c r="F914" s="18"/>
      <c r="G914" s="12"/>
      <c r="H914" s="12"/>
      <c r="I914" s="18"/>
      <c r="J914" s="18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52"/>
      <c r="C915" s="52"/>
      <c r="D915" s="17"/>
      <c r="E915" s="18"/>
      <c r="F915" s="18"/>
      <c r="G915" s="12"/>
      <c r="H915" s="12"/>
      <c r="I915" s="18"/>
      <c r="J915" s="18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52"/>
      <c r="C916" s="52"/>
      <c r="D916" s="17"/>
      <c r="E916" s="18"/>
      <c r="F916" s="18"/>
      <c r="G916" s="12"/>
      <c r="H916" s="12"/>
      <c r="I916" s="18"/>
      <c r="J916" s="18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52"/>
      <c r="C917" s="52"/>
      <c r="D917" s="17"/>
      <c r="E917" s="18"/>
      <c r="F917" s="18"/>
      <c r="G917" s="12"/>
      <c r="H917" s="12"/>
      <c r="I917" s="18"/>
      <c r="J917" s="18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52"/>
      <c r="C918" s="52"/>
      <c r="D918" s="17"/>
      <c r="E918" s="18"/>
      <c r="F918" s="18"/>
      <c r="G918" s="12"/>
      <c r="H918" s="12"/>
      <c r="I918" s="18"/>
      <c r="J918" s="18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52"/>
      <c r="C919" s="52"/>
      <c r="D919" s="17"/>
      <c r="E919" s="18"/>
      <c r="F919" s="18"/>
      <c r="G919" s="12"/>
      <c r="H919" s="12"/>
      <c r="I919" s="18"/>
      <c r="J919" s="18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52"/>
      <c r="C920" s="52"/>
      <c r="D920" s="17"/>
      <c r="E920" s="18"/>
      <c r="F920" s="18"/>
      <c r="G920" s="12"/>
      <c r="H920" s="12"/>
      <c r="I920" s="18"/>
      <c r="J920" s="18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52"/>
      <c r="C921" s="52"/>
      <c r="D921" s="17"/>
      <c r="E921" s="18"/>
      <c r="F921" s="18"/>
      <c r="G921" s="12"/>
      <c r="H921" s="12"/>
      <c r="I921" s="18"/>
      <c r="J921" s="18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52"/>
      <c r="C922" s="52"/>
      <c r="D922" s="17"/>
      <c r="E922" s="18"/>
      <c r="F922" s="18"/>
      <c r="G922" s="12"/>
      <c r="H922" s="12"/>
      <c r="I922" s="18"/>
      <c r="J922" s="18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52"/>
      <c r="C923" s="52"/>
      <c r="D923" s="17"/>
      <c r="E923" s="18"/>
      <c r="F923" s="18"/>
      <c r="G923" s="12"/>
      <c r="H923" s="12"/>
      <c r="I923" s="18"/>
      <c r="J923" s="18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52"/>
      <c r="C924" s="52"/>
      <c r="D924" s="17"/>
      <c r="E924" s="18"/>
      <c r="F924" s="18"/>
      <c r="G924" s="12"/>
      <c r="H924" s="12"/>
      <c r="I924" s="18"/>
      <c r="J924" s="18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52"/>
      <c r="C925" s="52"/>
      <c r="D925" s="17"/>
      <c r="E925" s="18"/>
      <c r="F925" s="18"/>
      <c r="G925" s="12"/>
      <c r="H925" s="12"/>
      <c r="I925" s="18"/>
      <c r="J925" s="18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52"/>
      <c r="C926" s="52"/>
      <c r="D926" s="17"/>
      <c r="E926" s="18"/>
      <c r="F926" s="18"/>
      <c r="G926" s="12"/>
      <c r="H926" s="12"/>
      <c r="I926" s="18"/>
      <c r="J926" s="18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52"/>
      <c r="C927" s="52"/>
      <c r="D927" s="17"/>
      <c r="E927" s="18"/>
      <c r="F927" s="18"/>
      <c r="G927" s="12"/>
      <c r="H927" s="12"/>
      <c r="I927" s="18"/>
      <c r="J927" s="18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52"/>
      <c r="C928" s="52"/>
      <c r="D928" s="17"/>
      <c r="E928" s="18"/>
      <c r="F928" s="18"/>
      <c r="G928" s="12"/>
      <c r="H928" s="12"/>
      <c r="I928" s="18"/>
      <c r="J928" s="18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52"/>
      <c r="C929" s="52"/>
      <c r="D929" s="17"/>
      <c r="E929" s="18"/>
      <c r="F929" s="18"/>
      <c r="G929" s="12"/>
      <c r="H929" s="12"/>
      <c r="I929" s="18"/>
      <c r="J929" s="18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52"/>
      <c r="C930" s="52"/>
      <c r="D930" s="17"/>
      <c r="E930" s="18"/>
      <c r="F930" s="18"/>
      <c r="G930" s="12"/>
      <c r="H930" s="12"/>
      <c r="I930" s="18"/>
      <c r="J930" s="18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52"/>
      <c r="C931" s="52"/>
      <c r="D931" s="17"/>
      <c r="E931" s="18"/>
      <c r="F931" s="18"/>
      <c r="G931" s="12"/>
      <c r="H931" s="12"/>
      <c r="I931" s="18"/>
      <c r="J931" s="18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52"/>
      <c r="C932" s="52"/>
      <c r="D932" s="17"/>
      <c r="E932" s="18"/>
      <c r="F932" s="18"/>
      <c r="G932" s="12"/>
      <c r="H932" s="12"/>
      <c r="I932" s="18"/>
      <c r="J932" s="18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52"/>
      <c r="C933" s="52"/>
      <c r="D933" s="17"/>
      <c r="E933" s="18"/>
      <c r="F933" s="18"/>
      <c r="G933" s="12"/>
      <c r="H933" s="12"/>
      <c r="I933" s="18"/>
      <c r="J933" s="18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52"/>
      <c r="C934" s="52"/>
      <c r="D934" s="17"/>
      <c r="E934" s="18"/>
      <c r="F934" s="18"/>
      <c r="G934" s="12"/>
      <c r="H934" s="12"/>
      <c r="I934" s="18"/>
      <c r="J934" s="18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52"/>
      <c r="C935" s="52"/>
      <c r="D935" s="17"/>
      <c r="E935" s="18"/>
      <c r="F935" s="18"/>
      <c r="G935" s="12"/>
      <c r="H935" s="12"/>
      <c r="I935" s="18"/>
      <c r="J935" s="18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52"/>
      <c r="C936" s="52"/>
      <c r="D936" s="17"/>
      <c r="E936" s="18"/>
      <c r="F936" s="18"/>
      <c r="G936" s="12"/>
      <c r="H936" s="12"/>
      <c r="I936" s="18"/>
      <c r="J936" s="18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52"/>
      <c r="C937" s="52"/>
      <c r="D937" s="17"/>
      <c r="E937" s="18"/>
      <c r="F937" s="18"/>
      <c r="G937" s="12"/>
      <c r="H937" s="12"/>
      <c r="I937" s="18"/>
      <c r="J937" s="18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52"/>
      <c r="C938" s="52"/>
      <c r="D938" s="17"/>
      <c r="E938" s="18"/>
      <c r="F938" s="18"/>
      <c r="G938" s="12"/>
      <c r="H938" s="12"/>
      <c r="I938" s="18"/>
      <c r="J938" s="18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52"/>
      <c r="C939" s="52"/>
      <c r="D939" s="17"/>
      <c r="E939" s="18"/>
      <c r="F939" s="18"/>
      <c r="G939" s="12"/>
      <c r="H939" s="12"/>
      <c r="I939" s="18"/>
      <c r="J939" s="18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52"/>
      <c r="C940" s="52"/>
      <c r="D940" s="17"/>
      <c r="E940" s="18"/>
      <c r="F940" s="18"/>
      <c r="G940" s="12"/>
      <c r="H940" s="12"/>
      <c r="I940" s="18"/>
      <c r="J940" s="18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52"/>
      <c r="C941" s="52"/>
      <c r="D941" s="17"/>
      <c r="E941" s="18"/>
      <c r="F941" s="18"/>
      <c r="G941" s="12"/>
      <c r="H941" s="12"/>
      <c r="I941" s="18"/>
      <c r="J941" s="18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52"/>
      <c r="C942" s="52"/>
      <c r="D942" s="17"/>
      <c r="E942" s="18"/>
      <c r="F942" s="18"/>
      <c r="G942" s="12"/>
      <c r="H942" s="12"/>
      <c r="I942" s="18"/>
      <c r="J942" s="18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52"/>
      <c r="C943" s="52"/>
      <c r="D943" s="17"/>
      <c r="E943" s="18"/>
      <c r="F943" s="18"/>
      <c r="G943" s="12"/>
      <c r="H943" s="12"/>
      <c r="I943" s="18"/>
      <c r="J943" s="18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52"/>
      <c r="C944" s="52"/>
      <c r="D944" s="17"/>
      <c r="E944" s="18"/>
      <c r="F944" s="18"/>
      <c r="G944" s="12"/>
      <c r="H944" s="12"/>
      <c r="I944" s="18"/>
      <c r="J944" s="18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52"/>
      <c r="C945" s="52"/>
      <c r="D945" s="17"/>
      <c r="E945" s="18"/>
      <c r="F945" s="18"/>
      <c r="G945" s="12"/>
      <c r="H945" s="12"/>
      <c r="I945" s="18"/>
      <c r="J945" s="18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52"/>
      <c r="C946" s="52"/>
      <c r="D946" s="17"/>
      <c r="E946" s="18"/>
      <c r="F946" s="18"/>
      <c r="G946" s="12"/>
      <c r="H946" s="12"/>
      <c r="I946" s="18"/>
      <c r="J946" s="18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52"/>
      <c r="C947" s="52"/>
      <c r="D947" s="17"/>
      <c r="E947" s="18"/>
      <c r="F947" s="18"/>
      <c r="G947" s="12"/>
      <c r="H947" s="12"/>
      <c r="I947" s="18"/>
      <c r="J947" s="18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52"/>
      <c r="C948" s="52"/>
      <c r="D948" s="17"/>
      <c r="E948" s="18"/>
      <c r="F948" s="18"/>
      <c r="G948" s="12"/>
      <c r="H948" s="12"/>
      <c r="I948" s="18"/>
      <c r="J948" s="18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52"/>
      <c r="C949" s="52"/>
      <c r="D949" s="17"/>
      <c r="E949" s="18"/>
      <c r="F949" s="18"/>
      <c r="G949" s="12"/>
      <c r="H949" s="12"/>
      <c r="I949" s="18"/>
      <c r="J949" s="18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52"/>
      <c r="C950" s="52"/>
      <c r="D950" s="17"/>
      <c r="E950" s="18"/>
      <c r="F950" s="18"/>
      <c r="G950" s="12"/>
      <c r="H950" s="12"/>
      <c r="I950" s="18"/>
      <c r="J950" s="18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52"/>
      <c r="C951" s="52"/>
      <c r="D951" s="17"/>
      <c r="E951" s="18"/>
      <c r="F951" s="18"/>
      <c r="G951" s="12"/>
      <c r="H951" s="12"/>
      <c r="I951" s="18"/>
      <c r="J951" s="18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52"/>
      <c r="C952" s="52"/>
      <c r="D952" s="17"/>
      <c r="E952" s="18"/>
      <c r="F952" s="18"/>
      <c r="G952" s="12"/>
      <c r="H952" s="12"/>
      <c r="I952" s="18"/>
      <c r="J952" s="18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52"/>
      <c r="C953" s="52"/>
      <c r="D953" s="17"/>
      <c r="E953" s="18"/>
      <c r="F953" s="18"/>
      <c r="G953" s="12"/>
      <c r="H953" s="12"/>
      <c r="I953" s="18"/>
      <c r="J953" s="18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52"/>
      <c r="C954" s="52"/>
      <c r="D954" s="17"/>
      <c r="E954" s="18"/>
      <c r="F954" s="18"/>
      <c r="G954" s="12"/>
      <c r="H954" s="12"/>
      <c r="I954" s="18"/>
      <c r="J954" s="18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52"/>
      <c r="C955" s="52"/>
      <c r="D955" s="17"/>
      <c r="E955" s="18"/>
      <c r="F955" s="18"/>
      <c r="G955" s="12"/>
      <c r="H955" s="12"/>
      <c r="I955" s="18"/>
      <c r="J955" s="18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52"/>
      <c r="C956" s="52"/>
      <c r="D956" s="17"/>
      <c r="E956" s="18"/>
      <c r="F956" s="18"/>
      <c r="G956" s="12"/>
      <c r="H956" s="12"/>
      <c r="I956" s="18"/>
      <c r="J956" s="18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52"/>
      <c r="C957" s="52"/>
      <c r="D957" s="17"/>
      <c r="E957" s="18"/>
      <c r="F957" s="18"/>
      <c r="G957" s="12"/>
      <c r="H957" s="12"/>
      <c r="I957" s="18"/>
      <c r="J957" s="18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52"/>
      <c r="C958" s="52"/>
      <c r="D958" s="17"/>
      <c r="E958" s="18"/>
      <c r="F958" s="18"/>
      <c r="G958" s="12"/>
      <c r="H958" s="12"/>
      <c r="I958" s="18"/>
      <c r="J958" s="18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52"/>
      <c r="C959" s="52"/>
      <c r="D959" s="17"/>
      <c r="E959" s="18"/>
      <c r="F959" s="18"/>
      <c r="G959" s="12"/>
      <c r="H959" s="12"/>
      <c r="I959" s="18"/>
      <c r="J959" s="18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52"/>
      <c r="C960" s="52"/>
      <c r="D960" s="17"/>
      <c r="E960" s="18"/>
      <c r="F960" s="18"/>
      <c r="G960" s="12"/>
      <c r="H960" s="12"/>
      <c r="I960" s="18"/>
      <c r="J960" s="18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52"/>
      <c r="C961" s="52"/>
      <c r="D961" s="17"/>
      <c r="E961" s="18"/>
      <c r="F961" s="18"/>
      <c r="G961" s="12"/>
      <c r="H961" s="12"/>
      <c r="I961" s="18"/>
      <c r="J961" s="18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52"/>
      <c r="C962" s="52"/>
      <c r="D962" s="17"/>
      <c r="E962" s="18"/>
      <c r="F962" s="18"/>
      <c r="G962" s="12"/>
      <c r="H962" s="12"/>
      <c r="I962" s="18"/>
      <c r="J962" s="18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52"/>
      <c r="C963" s="52"/>
      <c r="D963" s="17"/>
      <c r="E963" s="18"/>
      <c r="F963" s="18"/>
      <c r="G963" s="12"/>
      <c r="H963" s="12"/>
      <c r="I963" s="18"/>
      <c r="J963" s="18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52"/>
      <c r="C964" s="52"/>
      <c r="D964" s="17"/>
      <c r="E964" s="18"/>
      <c r="F964" s="18"/>
      <c r="G964" s="12"/>
      <c r="H964" s="12"/>
      <c r="I964" s="18"/>
      <c r="J964" s="18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52"/>
      <c r="C965" s="52"/>
      <c r="D965" s="17"/>
      <c r="E965" s="18"/>
      <c r="F965" s="18"/>
      <c r="G965" s="12"/>
      <c r="H965" s="12"/>
      <c r="I965" s="18"/>
      <c r="J965" s="18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52"/>
      <c r="C966" s="52"/>
      <c r="D966" s="17"/>
      <c r="E966" s="18"/>
      <c r="F966" s="18"/>
      <c r="G966" s="12"/>
      <c r="H966" s="12"/>
      <c r="I966" s="18"/>
      <c r="J966" s="18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52"/>
      <c r="C967" s="52"/>
      <c r="D967" s="17"/>
      <c r="E967" s="18"/>
      <c r="F967" s="18"/>
      <c r="G967" s="12"/>
      <c r="H967" s="12"/>
      <c r="I967" s="18"/>
      <c r="J967" s="18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52"/>
      <c r="C968" s="52"/>
      <c r="D968" s="17"/>
      <c r="E968" s="18"/>
      <c r="F968" s="18"/>
      <c r="G968" s="12"/>
      <c r="H968" s="12"/>
      <c r="I968" s="18"/>
      <c r="J968" s="18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52"/>
      <c r="C969" s="52"/>
      <c r="D969" s="17"/>
      <c r="E969" s="18"/>
      <c r="F969" s="18"/>
      <c r="G969" s="12"/>
      <c r="H969" s="12"/>
      <c r="I969" s="18"/>
      <c r="J969" s="18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52"/>
      <c r="C970" s="52"/>
      <c r="D970" s="17"/>
      <c r="E970" s="18"/>
      <c r="F970" s="18"/>
      <c r="G970" s="12"/>
      <c r="H970" s="12"/>
      <c r="I970" s="18"/>
      <c r="J970" s="18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52"/>
      <c r="C971" s="52"/>
      <c r="D971" s="17"/>
      <c r="E971" s="18"/>
      <c r="F971" s="18"/>
      <c r="G971" s="12"/>
      <c r="H971" s="12"/>
      <c r="I971" s="18"/>
      <c r="J971" s="18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52"/>
      <c r="C972" s="52"/>
      <c r="D972" s="17"/>
      <c r="E972" s="18"/>
      <c r="F972" s="18"/>
      <c r="G972" s="12"/>
      <c r="H972" s="12"/>
      <c r="I972" s="18"/>
      <c r="J972" s="18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52"/>
      <c r="C973" s="52"/>
      <c r="D973" s="17"/>
      <c r="E973" s="18"/>
      <c r="F973" s="18"/>
      <c r="G973" s="12"/>
      <c r="H973" s="12"/>
      <c r="I973" s="18"/>
      <c r="J973" s="18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52"/>
      <c r="C974" s="52"/>
      <c r="D974" s="17"/>
      <c r="E974" s="18"/>
      <c r="F974" s="18"/>
      <c r="G974" s="12"/>
      <c r="H974" s="12"/>
      <c r="I974" s="18"/>
      <c r="J974" s="18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52"/>
      <c r="C975" s="52"/>
      <c r="D975" s="17"/>
      <c r="E975" s="18"/>
      <c r="F975" s="18"/>
      <c r="G975" s="12"/>
      <c r="H975" s="12"/>
      <c r="I975" s="18"/>
      <c r="J975" s="18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52"/>
      <c r="C976" s="52"/>
      <c r="D976" s="17"/>
      <c r="E976" s="18"/>
      <c r="F976" s="18"/>
      <c r="G976" s="12"/>
      <c r="H976" s="12"/>
      <c r="I976" s="18"/>
      <c r="J976" s="18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52"/>
      <c r="C977" s="52"/>
      <c r="D977" s="17"/>
      <c r="E977" s="18"/>
      <c r="F977" s="18"/>
      <c r="G977" s="12"/>
      <c r="H977" s="12"/>
      <c r="I977" s="18"/>
      <c r="J977" s="18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52"/>
      <c r="C978" s="52"/>
      <c r="D978" s="17"/>
      <c r="E978" s="18"/>
      <c r="F978" s="18"/>
      <c r="G978" s="12"/>
      <c r="H978" s="12"/>
      <c r="I978" s="18"/>
      <c r="J978" s="18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52"/>
      <c r="C979" s="52"/>
      <c r="D979" s="17"/>
      <c r="E979" s="18"/>
      <c r="F979" s="18"/>
      <c r="G979" s="12"/>
      <c r="H979" s="12"/>
      <c r="I979" s="18"/>
      <c r="J979" s="18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52"/>
      <c r="C980" s="52"/>
      <c r="D980" s="17"/>
      <c r="E980" s="18"/>
      <c r="F980" s="18"/>
      <c r="G980" s="12"/>
      <c r="H980" s="12"/>
      <c r="I980" s="18"/>
      <c r="J980" s="18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52"/>
      <c r="C981" s="52"/>
      <c r="D981" s="17"/>
      <c r="E981" s="18"/>
      <c r="F981" s="18"/>
      <c r="G981" s="12"/>
      <c r="H981" s="12"/>
      <c r="I981" s="18"/>
      <c r="J981" s="18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52"/>
      <c r="C982" s="52"/>
      <c r="D982" s="17"/>
      <c r="E982" s="18"/>
      <c r="F982" s="18"/>
      <c r="G982" s="12"/>
      <c r="H982" s="12"/>
      <c r="I982" s="18"/>
      <c r="J982" s="18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52"/>
      <c r="C983" s="52"/>
      <c r="D983" s="17"/>
      <c r="E983" s="18"/>
      <c r="F983" s="18"/>
      <c r="G983" s="12"/>
      <c r="H983" s="12"/>
      <c r="I983" s="18"/>
      <c r="J983" s="18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52"/>
      <c r="C984" s="52"/>
      <c r="D984" s="17"/>
      <c r="E984" s="18"/>
      <c r="F984" s="18"/>
      <c r="G984" s="12"/>
      <c r="H984" s="12"/>
      <c r="I984" s="18"/>
      <c r="J984" s="18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52"/>
      <c r="C985" s="52"/>
      <c r="D985" s="17"/>
      <c r="E985" s="18"/>
      <c r="F985" s="18"/>
      <c r="G985" s="12"/>
      <c r="H985" s="12"/>
      <c r="I985" s="18"/>
      <c r="J985" s="18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52"/>
      <c r="C986" s="52"/>
      <c r="D986" s="17"/>
      <c r="E986" s="18"/>
      <c r="F986" s="18"/>
      <c r="G986" s="12"/>
      <c r="H986" s="12"/>
      <c r="I986" s="18"/>
      <c r="J986" s="18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52"/>
      <c r="C987" s="52"/>
      <c r="D987" s="17"/>
      <c r="E987" s="18"/>
      <c r="F987" s="18"/>
      <c r="G987" s="12"/>
      <c r="H987" s="12"/>
      <c r="I987" s="18"/>
      <c r="J987" s="18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52"/>
      <c r="C988" s="52"/>
      <c r="D988" s="17"/>
      <c r="E988" s="18"/>
      <c r="F988" s="18"/>
      <c r="G988" s="12"/>
      <c r="H988" s="12"/>
      <c r="I988" s="18"/>
      <c r="J988" s="18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52"/>
      <c r="C989" s="52"/>
      <c r="D989" s="17"/>
      <c r="E989" s="18"/>
      <c r="F989" s="18"/>
      <c r="G989" s="12"/>
      <c r="H989" s="12"/>
      <c r="I989" s="18"/>
      <c r="J989" s="18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52"/>
      <c r="C990" s="52"/>
      <c r="D990" s="17"/>
      <c r="E990" s="18"/>
      <c r="F990" s="18"/>
      <c r="G990" s="12"/>
      <c r="H990" s="12"/>
      <c r="I990" s="18"/>
      <c r="J990" s="18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52"/>
      <c r="C991" s="52"/>
      <c r="D991" s="17"/>
      <c r="E991" s="18"/>
      <c r="F991" s="18"/>
      <c r="G991" s="12"/>
      <c r="H991" s="12"/>
      <c r="I991" s="18"/>
      <c r="J991" s="18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52"/>
      <c r="C992" s="52"/>
      <c r="D992" s="17"/>
      <c r="E992" s="18"/>
      <c r="F992" s="18"/>
      <c r="G992" s="12"/>
      <c r="H992" s="12"/>
      <c r="I992" s="18"/>
      <c r="J992" s="18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52"/>
      <c r="C993" s="52"/>
      <c r="D993" s="17"/>
      <c r="E993" s="18"/>
      <c r="F993" s="18"/>
      <c r="G993" s="12"/>
      <c r="H993" s="12"/>
      <c r="I993" s="18"/>
      <c r="J993" s="18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52"/>
      <c r="C994" s="52"/>
      <c r="D994" s="17"/>
      <c r="E994" s="18"/>
      <c r="F994" s="18"/>
      <c r="G994" s="12"/>
      <c r="H994" s="12"/>
      <c r="I994" s="18"/>
      <c r="J994" s="18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52"/>
      <c r="C995" s="52"/>
      <c r="D995" s="17"/>
      <c r="E995" s="18"/>
      <c r="F995" s="18"/>
      <c r="G995" s="12"/>
      <c r="H995" s="12"/>
      <c r="I995" s="18"/>
      <c r="J995" s="18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52"/>
      <c r="C996" s="52"/>
      <c r="D996" s="17"/>
      <c r="E996" s="18"/>
      <c r="F996" s="18"/>
      <c r="G996" s="12"/>
      <c r="H996" s="12"/>
      <c r="I996" s="18"/>
      <c r="J996" s="18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52"/>
      <c r="C997" s="52"/>
      <c r="D997" s="17"/>
      <c r="E997" s="18"/>
      <c r="F997" s="18"/>
      <c r="G997" s="12"/>
      <c r="H997" s="12"/>
      <c r="I997" s="18"/>
      <c r="J997" s="18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52"/>
      <c r="C998" s="52"/>
      <c r="D998" s="17"/>
      <c r="E998" s="18"/>
      <c r="F998" s="18"/>
      <c r="G998" s="12"/>
      <c r="H998" s="12"/>
      <c r="I998" s="18"/>
      <c r="J998" s="18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52"/>
      <c r="C999" s="52"/>
      <c r="D999" s="17"/>
      <c r="E999" s="18"/>
      <c r="F999" s="18"/>
      <c r="G999" s="12"/>
      <c r="H999" s="12"/>
      <c r="I999" s="18"/>
      <c r="J999" s="18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52"/>
      <c r="C1000" s="52"/>
      <c r="D1000" s="17"/>
      <c r="E1000" s="18"/>
      <c r="F1000" s="18"/>
      <c r="G1000" s="12"/>
      <c r="H1000" s="12"/>
      <c r="I1000" s="18"/>
      <c r="J1000" s="18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52"/>
      <c r="C1001" s="52"/>
      <c r="D1001" s="17"/>
      <c r="E1001" s="18"/>
      <c r="F1001" s="18"/>
      <c r="G1001" s="12"/>
      <c r="H1001" s="12"/>
      <c r="I1001" s="18"/>
      <c r="J1001" s="18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52"/>
      <c r="C1002" s="52"/>
      <c r="D1002" s="17"/>
      <c r="E1002" s="18"/>
      <c r="F1002" s="18"/>
      <c r="G1002" s="12"/>
      <c r="H1002" s="12"/>
      <c r="I1002" s="18"/>
      <c r="J1002" s="18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52"/>
      <c r="C1003" s="52"/>
      <c r="D1003" s="17"/>
      <c r="E1003" s="18"/>
      <c r="F1003" s="18"/>
      <c r="G1003" s="12"/>
      <c r="H1003" s="12"/>
      <c r="I1003" s="18"/>
      <c r="J1003" s="18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52"/>
      <c r="C1004" s="52"/>
      <c r="D1004" s="17"/>
      <c r="E1004" s="18"/>
      <c r="F1004" s="18"/>
      <c r="G1004" s="12"/>
      <c r="H1004" s="12"/>
      <c r="I1004" s="18"/>
      <c r="J1004" s="18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  <row x14ac:dyDescent="0.25" r="1005" customHeight="1" ht="17.25">
      <c r="A1005" s="16"/>
      <c r="B1005" s="52"/>
      <c r="C1005" s="52"/>
      <c r="D1005" s="17"/>
      <c r="E1005" s="18"/>
      <c r="F1005" s="18"/>
      <c r="G1005" s="12"/>
      <c r="H1005" s="12"/>
      <c r="I1005" s="18"/>
      <c r="J1005" s="18"/>
      <c r="K1005" s="20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24"/>
  <sheetViews>
    <sheetView workbookViewId="0"/>
  </sheetViews>
  <sheetFormatPr defaultRowHeight="15" x14ac:dyDescent="0.25"/>
  <cols>
    <col min="1" max="1" style="47" width="8.147857142857141" customWidth="1" bestFit="1"/>
    <col min="2" max="2" style="26" width="29.576428571428572" customWidth="1" bestFit="1"/>
    <col min="3" max="3" style="26" width="28.719285714285714" customWidth="1" bestFit="1"/>
    <col min="4" max="4" style="29" width="5.576428571428571" customWidth="1" bestFit="1"/>
    <col min="5" max="5" style="49" width="14.862142857142858" customWidth="1" bestFit="1"/>
    <col min="6" max="6" style="49" width="11.576428571428572" customWidth="1" bestFit="1"/>
    <col min="7" max="7" style="49" width="12.862142857142858" customWidth="1" bestFit="1"/>
    <col min="8" max="8" style="49" width="8.147857142857141" customWidth="1" bestFit="1"/>
    <col min="9" max="9" style="29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95" t="s">
        <v>5</v>
      </c>
      <c r="G1" s="33" t="s">
        <v>6</v>
      </c>
      <c r="H1" s="33" t="s">
        <v>7</v>
      </c>
      <c r="I1" s="7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43786</v>
      </c>
      <c r="B2" s="94" t="s">
        <v>1952</v>
      </c>
      <c r="C2" s="52" t="s">
        <v>1953</v>
      </c>
      <c r="D2" s="14">
        <v>1</v>
      </c>
      <c r="E2" s="21">
        <v>45</v>
      </c>
      <c r="F2" s="96">
        <f>MULTIPLY(D2, E2)</f>
      </c>
      <c r="G2" s="38"/>
      <c r="H2" s="38"/>
      <c r="I2" s="39">
        <f>Round(AVERAGE(H2:H1024), 2)</f>
      </c>
      <c r="J2" s="60">
        <f>SUM(G2:G1024)</f>
      </c>
      <c r="K2" s="14">
        <f>sum(D2:D1024)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94" t="s">
        <v>1954</v>
      </c>
      <c r="C3" s="52" t="s">
        <v>1955</v>
      </c>
      <c r="D3" s="14">
        <v>1</v>
      </c>
      <c r="E3" s="21">
        <v>30</v>
      </c>
      <c r="F3" s="96">
        <f>MULTIPLY(D3, E3)</f>
      </c>
      <c r="G3" s="38"/>
      <c r="H3" s="38"/>
      <c r="I3" s="7" t="s">
        <v>13</v>
      </c>
      <c r="J3" s="21">
        <f>SUM(F2:F1024)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94" t="s">
        <v>1956</v>
      </c>
      <c r="C4" s="52" t="s">
        <v>1957</v>
      </c>
      <c r="D4" s="14">
        <v>1</v>
      </c>
      <c r="E4" s="21">
        <v>30</v>
      </c>
      <c r="F4" s="96">
        <f>MULTIPLY(D4, E4)</f>
      </c>
      <c r="G4" s="38"/>
      <c r="H4" s="38"/>
      <c r="I4" s="39">
        <f>MAX(H2:H1024)</f>
      </c>
      <c r="J4" s="43">
        <f>SUM(H2:H1024)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1958</v>
      </c>
      <c r="C5" s="52" t="s">
        <v>404</v>
      </c>
      <c r="D5" s="14">
        <v>1</v>
      </c>
      <c r="E5" s="21">
        <v>2.99</v>
      </c>
      <c r="F5" s="96">
        <f>MULTIPLY(D5, E5)</f>
      </c>
      <c r="G5" s="38"/>
      <c r="H5" s="38"/>
      <c r="I5" s="42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1959</v>
      </c>
      <c r="C6" s="52" t="s">
        <v>1960</v>
      </c>
      <c r="D6" s="14">
        <v>1</v>
      </c>
      <c r="E6" s="21">
        <v>12</v>
      </c>
      <c r="F6" s="96">
        <f>MULTIPLY(D6, E6)</f>
      </c>
      <c r="G6" s="38"/>
      <c r="H6" s="38"/>
      <c r="I6" s="42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1961</v>
      </c>
      <c r="C7" s="52" t="s">
        <v>1962</v>
      </c>
      <c r="D7" s="14">
        <v>1</v>
      </c>
      <c r="E7" s="21">
        <v>9.99</v>
      </c>
      <c r="F7" s="96">
        <f>MULTIPLY(D7, E7)</f>
      </c>
      <c r="G7" s="38"/>
      <c r="H7" s="38"/>
      <c r="I7" s="42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1963</v>
      </c>
      <c r="C8" s="37" t="s">
        <v>1964</v>
      </c>
      <c r="D8" s="14">
        <v>1</v>
      </c>
      <c r="E8" s="21">
        <v>5</v>
      </c>
      <c r="F8" s="96">
        <f>MULTIPLY(D8, E8)</f>
      </c>
      <c r="G8" s="38"/>
      <c r="H8" s="38"/>
      <c r="I8" s="42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1965</v>
      </c>
      <c r="C9" s="52" t="s">
        <v>1966</v>
      </c>
      <c r="D9" s="14">
        <v>1</v>
      </c>
      <c r="E9" s="21">
        <v>14.99</v>
      </c>
      <c r="F9" s="96">
        <f>MULTIPLY(D9, E9)</f>
      </c>
      <c r="G9" s="38"/>
      <c r="H9" s="38"/>
      <c r="I9" s="42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1967</v>
      </c>
      <c r="C10" s="52" t="s">
        <v>1968</v>
      </c>
      <c r="D10" s="14">
        <v>1</v>
      </c>
      <c r="E10" s="21">
        <v>15</v>
      </c>
      <c r="F10" s="96">
        <f>MULTIPLY(D10, E10)</f>
      </c>
      <c r="G10" s="38"/>
      <c r="H10" s="38"/>
      <c r="I10" s="42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1969</v>
      </c>
      <c r="C11" s="52" t="s">
        <v>1105</v>
      </c>
      <c r="D11" s="14">
        <v>1</v>
      </c>
      <c r="E11" s="55">
        <v>6</v>
      </c>
      <c r="F11" s="97">
        <f>MULTIPLY(D11, E11)</f>
      </c>
      <c r="G11" s="67"/>
      <c r="H11" s="38"/>
      <c r="I11" s="42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1970</v>
      </c>
      <c r="C12" s="52" t="s">
        <v>1971</v>
      </c>
      <c r="D12" s="14">
        <v>1</v>
      </c>
      <c r="E12" s="21">
        <v>5</v>
      </c>
      <c r="F12" s="98">
        <f>MULTIPLY(D12, E12)</f>
      </c>
      <c r="G12" s="38"/>
      <c r="H12" s="38"/>
      <c r="I12" s="42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1972</v>
      </c>
      <c r="C13" s="52" t="s">
        <v>404</v>
      </c>
      <c r="D13" s="14">
        <v>1</v>
      </c>
      <c r="E13" s="21">
        <v>3.99</v>
      </c>
      <c r="F13" s="98">
        <f>MULTIPLY(D13, E13)</f>
      </c>
      <c r="G13" s="38"/>
      <c r="H13" s="38"/>
      <c r="I13" s="42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1973</v>
      </c>
      <c r="C14" s="52" t="s">
        <v>1974</v>
      </c>
      <c r="D14" s="14">
        <v>1</v>
      </c>
      <c r="E14" s="21">
        <v>5.99</v>
      </c>
      <c r="F14" s="98">
        <f>MULTIPLY(D14, E14)</f>
      </c>
      <c r="G14" s="38"/>
      <c r="H14" s="38"/>
      <c r="I14" s="42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1975</v>
      </c>
      <c r="C15" s="52" t="s">
        <v>1976</v>
      </c>
      <c r="D15" s="14">
        <v>3</v>
      </c>
      <c r="E15" s="21">
        <v>6</v>
      </c>
      <c r="F15" s="98">
        <f>MULTIPLY(D15, E15)</f>
      </c>
      <c r="G15" s="38"/>
      <c r="H15" s="38"/>
      <c r="I15" s="42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1977</v>
      </c>
      <c r="C16" s="52" t="s">
        <v>1978</v>
      </c>
      <c r="D16" s="14">
        <v>1</v>
      </c>
      <c r="E16" s="21">
        <v>8.99</v>
      </c>
      <c r="F16" s="98">
        <f>MULTIPLY(D16, E16)</f>
      </c>
      <c r="G16" s="38"/>
      <c r="H16" s="38"/>
      <c r="I16" s="42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1979</v>
      </c>
      <c r="C17" s="37" t="s">
        <v>404</v>
      </c>
      <c r="D17" s="14">
        <v>1</v>
      </c>
      <c r="E17" s="21">
        <v>14</v>
      </c>
      <c r="F17" s="96">
        <f>MULTIPLY(D17, E17)</f>
      </c>
      <c r="G17" s="38"/>
      <c r="H17" s="21">
        <f>SUM(F2:F17)</f>
      </c>
      <c r="I17" s="42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>
        <v>43805</v>
      </c>
      <c r="B18" s="52" t="s">
        <v>1980</v>
      </c>
      <c r="C18" s="37" t="s">
        <v>404</v>
      </c>
      <c r="D18" s="14">
        <v>1</v>
      </c>
      <c r="E18" s="21">
        <v>13.49</v>
      </c>
      <c r="F18" s="98">
        <f>MULTIPLY(D18, E18)</f>
      </c>
      <c r="G18" s="38"/>
      <c r="H18" s="38"/>
      <c r="I18" s="42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1981</v>
      </c>
      <c r="C19" s="37" t="s">
        <v>1982</v>
      </c>
      <c r="D19" s="14">
        <v>1</v>
      </c>
      <c r="E19" s="21">
        <v>2.09</v>
      </c>
      <c r="F19" s="99"/>
      <c r="G19" s="61">
        <f>MULTIPLY(D19, E19)</f>
      </c>
      <c r="H19" s="38"/>
      <c r="I19" s="42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1983</v>
      </c>
      <c r="C20" s="37" t="s">
        <v>404</v>
      </c>
      <c r="D20" s="14">
        <v>1</v>
      </c>
      <c r="E20" s="21">
        <v>4.49</v>
      </c>
      <c r="F20" s="98">
        <f>MULTIPLY(D20, E20)</f>
      </c>
      <c r="G20" s="38"/>
      <c r="H20" s="38"/>
      <c r="I20" s="42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1984</v>
      </c>
      <c r="C21" s="37" t="s">
        <v>404</v>
      </c>
      <c r="D21" s="14">
        <v>1</v>
      </c>
      <c r="E21" s="21">
        <v>3.19</v>
      </c>
      <c r="F21" s="98">
        <f>MULTIPLY(D21, E21)</f>
      </c>
      <c r="G21" s="38"/>
      <c r="H21" s="38"/>
      <c r="I21" s="42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1985</v>
      </c>
      <c r="C22" s="37" t="s">
        <v>1986</v>
      </c>
      <c r="D22" s="14">
        <v>1</v>
      </c>
      <c r="E22" s="21">
        <v>7.99</v>
      </c>
      <c r="F22" s="98">
        <f>MULTIPLY(D22, E22)</f>
      </c>
      <c r="G22" s="38"/>
      <c r="H22" s="38"/>
      <c r="I22" s="42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1987</v>
      </c>
      <c r="C23" s="37" t="s">
        <v>1988</v>
      </c>
      <c r="D23" s="14">
        <v>1</v>
      </c>
      <c r="E23" s="21">
        <v>7</v>
      </c>
      <c r="F23" s="98">
        <f>MULTIPLY(D23, E23)</f>
      </c>
      <c r="G23" s="38"/>
      <c r="H23" s="38"/>
      <c r="I23" s="42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1989</v>
      </c>
      <c r="C24" s="37" t="s">
        <v>1990</v>
      </c>
      <c r="D24" s="14">
        <v>1</v>
      </c>
      <c r="E24" s="21">
        <v>13.49</v>
      </c>
      <c r="F24" s="98">
        <f>MULTIPLY(D24, E24)</f>
      </c>
      <c r="G24" s="38"/>
      <c r="H24" s="38"/>
      <c r="I24" s="42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1991</v>
      </c>
      <c r="C25" s="37" t="s">
        <v>404</v>
      </c>
      <c r="D25" s="14">
        <v>1</v>
      </c>
      <c r="E25" s="21">
        <v>5</v>
      </c>
      <c r="F25" s="98">
        <f>MULTIPLY(D25, E25)</f>
      </c>
      <c r="G25" s="38"/>
      <c r="H25" s="38"/>
      <c r="I25" s="42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94" t="s">
        <v>1992</v>
      </c>
      <c r="C26" s="37" t="s">
        <v>1993</v>
      </c>
      <c r="D26" s="14">
        <v>2</v>
      </c>
      <c r="E26" s="21">
        <v>6</v>
      </c>
      <c r="F26" s="98">
        <f>MULTIPLY(D26, E26)</f>
      </c>
      <c r="G26" s="38"/>
      <c r="H26" s="38"/>
      <c r="I26" s="42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1994</v>
      </c>
      <c r="C27" s="37" t="s">
        <v>1995</v>
      </c>
      <c r="D27" s="14">
        <v>4</v>
      </c>
      <c r="E27" s="21">
        <v>3.19</v>
      </c>
      <c r="F27" s="98">
        <f>MULTIPLY(D27, E27)</f>
      </c>
      <c r="G27" s="38"/>
      <c r="H27" s="38"/>
      <c r="I27" s="42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1996</v>
      </c>
      <c r="C28" s="37" t="s">
        <v>1997</v>
      </c>
      <c r="D28" s="14">
        <v>1</v>
      </c>
      <c r="E28" s="21">
        <v>10</v>
      </c>
      <c r="F28" s="98">
        <f>MULTIPLY(D28, E28)</f>
      </c>
      <c r="G28" s="38"/>
      <c r="H28" s="38"/>
      <c r="I28" s="42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1998</v>
      </c>
      <c r="C29" s="37" t="s">
        <v>1999</v>
      </c>
      <c r="D29" s="14">
        <v>1</v>
      </c>
      <c r="E29" s="21">
        <v>1.99</v>
      </c>
      <c r="F29" s="98">
        <f>MULTIPLY(D29, E29)</f>
      </c>
      <c r="G29" s="38"/>
      <c r="H29" s="38"/>
      <c r="I29" s="42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2000</v>
      </c>
      <c r="C30" s="37" t="s">
        <v>2001</v>
      </c>
      <c r="D30" s="14">
        <v>100</v>
      </c>
      <c r="E30" s="21" t="s">
        <v>2002</v>
      </c>
      <c r="F30" s="99"/>
      <c r="G30" s="38"/>
      <c r="H30" s="21">
        <f>SUM(F18:F30, G19)</f>
      </c>
      <c r="I30" s="42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>
        <v>43835</v>
      </c>
      <c r="B31" s="52" t="s">
        <v>2003</v>
      </c>
      <c r="C31" s="37"/>
      <c r="D31" s="14">
        <v>1</v>
      </c>
      <c r="E31" s="21">
        <v>18</v>
      </c>
      <c r="F31" s="98">
        <f>MULTIPLY(D31, E31)</f>
      </c>
      <c r="G31" s="38"/>
      <c r="H31" s="38"/>
      <c r="I31" s="42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2004</v>
      </c>
      <c r="C32" s="37" t="s">
        <v>2005</v>
      </c>
      <c r="D32" s="14">
        <v>1</v>
      </c>
      <c r="E32" s="21">
        <v>35</v>
      </c>
      <c r="F32" s="98">
        <f>MULTIPLY(D32, E32)</f>
      </c>
      <c r="G32" s="38"/>
      <c r="H32" s="38"/>
      <c r="I32" s="42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2006</v>
      </c>
      <c r="C33" s="37" t="s">
        <v>2007</v>
      </c>
      <c r="D33" s="14">
        <v>1</v>
      </c>
      <c r="E33" s="21">
        <v>24.99</v>
      </c>
      <c r="F33" s="98">
        <f>MULTIPLY(D33, E33)</f>
      </c>
      <c r="G33" s="38"/>
      <c r="H33" s="38"/>
      <c r="I33" s="42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2008</v>
      </c>
      <c r="C34" s="37" t="s">
        <v>2009</v>
      </c>
      <c r="D34" s="14">
        <v>1</v>
      </c>
      <c r="E34" s="21">
        <v>60</v>
      </c>
      <c r="F34" s="98">
        <f>MULTIPLY(D34, E34)</f>
      </c>
      <c r="G34" s="38"/>
      <c r="H34" s="38"/>
      <c r="I34" s="42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>
      <c r="A35" s="41"/>
      <c r="B35" s="91" t="s">
        <v>2010</v>
      </c>
      <c r="C35" s="37" t="s">
        <v>2011</v>
      </c>
      <c r="D35" s="14">
        <v>1</v>
      </c>
      <c r="E35" s="21">
        <v>12</v>
      </c>
      <c r="F35" s="98">
        <f>MULTIPLY(D35, E35)</f>
      </c>
      <c r="G35" s="38"/>
      <c r="H35" s="38"/>
      <c r="I35" s="42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>
      <c r="A36" s="41"/>
      <c r="B36" s="91" t="s">
        <v>2012</v>
      </c>
      <c r="C36" s="37"/>
      <c r="D36" s="14">
        <v>1</v>
      </c>
      <c r="E36" s="21">
        <v>12</v>
      </c>
      <c r="F36" s="98">
        <f>MULTIPLY(D36, E36)</f>
      </c>
      <c r="G36" s="38"/>
      <c r="H36" s="38"/>
      <c r="I36" s="42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2013</v>
      </c>
      <c r="C37" s="37" t="s">
        <v>2014</v>
      </c>
      <c r="D37" s="14">
        <v>4</v>
      </c>
      <c r="E37" s="21">
        <v>30</v>
      </c>
      <c r="F37" s="98">
        <f>MULTIPLY(D37, E37)</f>
      </c>
      <c r="G37" s="38"/>
      <c r="H37" s="38"/>
      <c r="I37" s="42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2015</v>
      </c>
      <c r="C38" s="37" t="s">
        <v>2016</v>
      </c>
      <c r="D38" s="14">
        <v>1</v>
      </c>
      <c r="E38" s="21">
        <v>10</v>
      </c>
      <c r="F38" s="98">
        <f>MULTIPLY(D38, E38)</f>
      </c>
      <c r="G38" s="38"/>
      <c r="H38" s="38"/>
      <c r="I38" s="42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2017</v>
      </c>
      <c r="C39" s="37" t="s">
        <v>2018</v>
      </c>
      <c r="D39" s="14">
        <v>1</v>
      </c>
      <c r="E39" s="21">
        <v>3.99</v>
      </c>
      <c r="F39" s="98">
        <f>MULTIPLY(D39, E39)</f>
      </c>
      <c r="G39" s="38"/>
      <c r="H39" s="38"/>
      <c r="I39" s="42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2019</v>
      </c>
      <c r="C40" s="37" t="s">
        <v>370</v>
      </c>
      <c r="D40" s="14">
        <v>1</v>
      </c>
      <c r="E40" s="21">
        <v>11.99</v>
      </c>
      <c r="F40" s="98">
        <f>MULTIPLY(D40, E40)</f>
      </c>
      <c r="G40" s="38"/>
      <c r="H40" s="38"/>
      <c r="I40" s="42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2020</v>
      </c>
      <c r="C41" s="37" t="s">
        <v>2021</v>
      </c>
      <c r="D41" s="14">
        <v>1</v>
      </c>
      <c r="E41" s="21">
        <v>4.99</v>
      </c>
      <c r="F41" s="98">
        <f>MULTIPLY(D41, E41)</f>
      </c>
      <c r="G41" s="38"/>
      <c r="H41" s="21">
        <f>SUM(F31:F41)</f>
      </c>
      <c r="I41" s="42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43842</v>
      </c>
      <c r="B42" s="52" t="s">
        <v>2022</v>
      </c>
      <c r="C42" s="37" t="s">
        <v>2023</v>
      </c>
      <c r="D42" s="14">
        <v>5</v>
      </c>
      <c r="E42" s="21">
        <v>6.99</v>
      </c>
      <c r="F42" s="98">
        <f>MULTIPLY(D42, E42)</f>
      </c>
      <c r="G42" s="38"/>
      <c r="H42" s="38"/>
      <c r="I42" s="42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2024</v>
      </c>
      <c r="C43" s="37" t="s">
        <v>404</v>
      </c>
      <c r="D43" s="14">
        <v>5</v>
      </c>
      <c r="E43" s="21">
        <v>1.99</v>
      </c>
      <c r="F43" s="98">
        <f>MULTIPLY(D43, E43)</f>
      </c>
      <c r="G43" s="38"/>
      <c r="H43" s="38"/>
      <c r="I43" s="42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2025</v>
      </c>
      <c r="C44" s="37" t="s">
        <v>404</v>
      </c>
      <c r="D44" s="14">
        <v>1</v>
      </c>
      <c r="E44" s="21">
        <v>1.99</v>
      </c>
      <c r="F44" s="98">
        <f>MULTIPLY(D44, E44)</f>
      </c>
      <c r="G44" s="38"/>
      <c r="H44" s="38"/>
      <c r="I44" s="42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2026</v>
      </c>
      <c r="C45" s="37" t="s">
        <v>404</v>
      </c>
      <c r="D45" s="14">
        <v>2</v>
      </c>
      <c r="E45" s="21">
        <v>0.99</v>
      </c>
      <c r="F45" s="98">
        <f>MULTIPLY(D45, E45)</f>
      </c>
      <c r="G45" s="38"/>
      <c r="H45" s="38"/>
      <c r="I45" s="42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2027</v>
      </c>
      <c r="C46" s="37" t="s">
        <v>2028</v>
      </c>
      <c r="D46" s="14">
        <v>6</v>
      </c>
      <c r="E46" s="21">
        <v>3.99</v>
      </c>
      <c r="F46" s="98">
        <f>MULTIPLY(D46, E46)</f>
      </c>
      <c r="G46" s="38"/>
      <c r="H46" s="38"/>
      <c r="I46" s="42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2029</v>
      </c>
      <c r="C47" s="37" t="s">
        <v>1757</v>
      </c>
      <c r="D47" s="14">
        <v>1</v>
      </c>
      <c r="E47" s="21">
        <v>4.19</v>
      </c>
      <c r="F47" s="98">
        <f>MULTIPLY(D47, E47)</f>
      </c>
      <c r="G47" s="38"/>
      <c r="H47" s="38"/>
      <c r="I47" s="42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2030</v>
      </c>
      <c r="C48" s="37" t="s">
        <v>404</v>
      </c>
      <c r="D48" s="14">
        <v>2</v>
      </c>
      <c r="E48" s="21">
        <v>12.99</v>
      </c>
      <c r="F48" s="100"/>
      <c r="G48" s="21">
        <f>multiply(D48, E48)</f>
      </c>
      <c r="H48" s="38"/>
      <c r="I48" s="42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2031</v>
      </c>
      <c r="C49" s="37" t="s">
        <v>2032</v>
      </c>
      <c r="D49" s="14">
        <v>1</v>
      </c>
      <c r="E49" s="21">
        <v>9.99</v>
      </c>
      <c r="F49" s="98">
        <f>MULTIPLY(D49, E49)</f>
      </c>
      <c r="G49" s="38"/>
      <c r="H49" s="38"/>
      <c r="I49" s="42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2033</v>
      </c>
      <c r="C50" s="37" t="s">
        <v>2034</v>
      </c>
      <c r="D50" s="14">
        <v>5</v>
      </c>
      <c r="E50" s="21">
        <v>3.99</v>
      </c>
      <c r="F50" s="98">
        <f>MULTIPLY(D50, E50)</f>
      </c>
      <c r="G50" s="38"/>
      <c r="H50" s="38"/>
      <c r="I50" s="42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2035</v>
      </c>
      <c r="C51" s="37" t="s">
        <v>2036</v>
      </c>
      <c r="D51" s="14">
        <v>1</v>
      </c>
      <c r="E51" s="21">
        <v>8.99</v>
      </c>
      <c r="F51" s="98">
        <f>MULTIPLY(D51, E51)</f>
      </c>
      <c r="G51" s="38"/>
      <c r="H51" s="38"/>
      <c r="I51" s="42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2037</v>
      </c>
      <c r="C52" s="37" t="s">
        <v>2038</v>
      </c>
      <c r="D52" s="14">
        <v>1</v>
      </c>
      <c r="E52" s="21"/>
      <c r="F52" s="99"/>
      <c r="G52" s="38"/>
      <c r="H52" s="38"/>
      <c r="I52" s="42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2039</v>
      </c>
      <c r="C53" s="37" t="s">
        <v>2040</v>
      </c>
      <c r="D53" s="14">
        <v>1</v>
      </c>
      <c r="E53" s="21">
        <v>7</v>
      </c>
      <c r="F53" s="98">
        <f>MULTIPLY(D53, E53)</f>
      </c>
      <c r="G53" s="38"/>
      <c r="H53" s="38"/>
      <c r="I53" s="42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2041</v>
      </c>
      <c r="C54" s="37" t="s">
        <v>1978</v>
      </c>
      <c r="D54" s="14">
        <v>4</v>
      </c>
      <c r="E54" s="21">
        <v>16.99</v>
      </c>
      <c r="F54" s="98">
        <f>MULTIPLY(D54, E54)</f>
      </c>
      <c r="G54" s="38"/>
      <c r="H54" s="38"/>
      <c r="I54" s="42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2042</v>
      </c>
      <c r="C55" s="37" t="s">
        <v>2043</v>
      </c>
      <c r="D55" s="14">
        <v>1</v>
      </c>
      <c r="E55" s="21">
        <v>45.99</v>
      </c>
      <c r="F55" s="98">
        <f>MULTIPLY(D55, E55)</f>
      </c>
      <c r="G55" s="38"/>
      <c r="H55" s="38"/>
      <c r="I55" s="42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2044</v>
      </c>
      <c r="C56" s="37" t="s">
        <v>2038</v>
      </c>
      <c r="D56" s="14">
        <v>1</v>
      </c>
      <c r="E56" s="21">
        <v>14.99</v>
      </c>
      <c r="F56" s="98">
        <f>MULTIPLY(D56, E56)</f>
      </c>
      <c r="G56" s="38"/>
      <c r="H56" s="38"/>
      <c r="I56" s="42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2045</v>
      </c>
      <c r="C57" s="37" t="s">
        <v>2046</v>
      </c>
      <c r="D57" s="14">
        <v>3</v>
      </c>
      <c r="E57" s="21">
        <v>3.19</v>
      </c>
      <c r="F57" s="98">
        <f>MULTIPLY(D57, E57)</f>
      </c>
      <c r="G57" s="38"/>
      <c r="H57" s="38"/>
      <c r="I57" s="42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2047</v>
      </c>
      <c r="C58" s="37" t="s">
        <v>2048</v>
      </c>
      <c r="D58" s="14">
        <v>2</v>
      </c>
      <c r="E58" s="21">
        <v>3.99</v>
      </c>
      <c r="F58" s="98">
        <f>MULTIPLY(D58, E58)</f>
      </c>
      <c r="G58" s="38"/>
      <c r="H58" s="38"/>
      <c r="I58" s="42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2049</v>
      </c>
      <c r="C59" s="37" t="s">
        <v>404</v>
      </c>
      <c r="D59" s="14">
        <v>1</v>
      </c>
      <c r="E59" s="21">
        <v>1.69</v>
      </c>
      <c r="F59" s="98">
        <f>MULTIPLY(D59, E59)</f>
      </c>
      <c r="G59" s="38"/>
      <c r="H59" s="38"/>
      <c r="I59" s="42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2050</v>
      </c>
      <c r="C60" s="37" t="s">
        <v>404</v>
      </c>
      <c r="D60" s="14">
        <v>1</v>
      </c>
      <c r="E60" s="21">
        <v>8.99</v>
      </c>
      <c r="F60" s="98">
        <f>MULTIPLY(D60, E60)</f>
      </c>
      <c r="G60" s="38"/>
      <c r="H60" s="38"/>
      <c r="I60" s="42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2051</v>
      </c>
      <c r="C61" s="37" t="s">
        <v>1978</v>
      </c>
      <c r="D61" s="14">
        <v>1</v>
      </c>
      <c r="E61" s="21"/>
      <c r="F61" s="100"/>
      <c r="G61" s="38"/>
      <c r="H61" s="38"/>
      <c r="I61" s="42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2052</v>
      </c>
      <c r="C62" s="37" t="s">
        <v>1978</v>
      </c>
      <c r="D62" s="14">
        <v>1</v>
      </c>
      <c r="E62" s="38"/>
      <c r="F62" s="99"/>
      <c r="G62" s="38"/>
      <c r="H62" s="38"/>
      <c r="I62" s="42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2053</v>
      </c>
      <c r="C63" s="37" t="s">
        <v>404</v>
      </c>
      <c r="D63" s="14">
        <v>1</v>
      </c>
      <c r="E63" s="21">
        <v>1.99</v>
      </c>
      <c r="F63" s="98">
        <f>MULTIPLY(D63, E63)</f>
      </c>
      <c r="G63" s="38"/>
      <c r="H63" s="38"/>
      <c r="I63" s="42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2054</v>
      </c>
      <c r="C64" s="37" t="s">
        <v>2055</v>
      </c>
      <c r="D64" s="14">
        <v>1</v>
      </c>
      <c r="E64" s="21">
        <v>15.99</v>
      </c>
      <c r="F64" s="98">
        <f>MULTIPLY(D64, E64)</f>
      </c>
      <c r="G64" s="38"/>
      <c r="H64" s="38"/>
      <c r="I64" s="42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2056</v>
      </c>
      <c r="C65" s="37" t="s">
        <v>2057</v>
      </c>
      <c r="D65" s="14">
        <v>1</v>
      </c>
      <c r="E65" s="21">
        <v>9.99</v>
      </c>
      <c r="F65" s="98">
        <f>MULTIPLY(D65, E65)</f>
      </c>
      <c r="G65" s="38"/>
      <c r="H65" s="38"/>
      <c r="I65" s="42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2058</v>
      </c>
      <c r="C66" s="37" t="s">
        <v>1978</v>
      </c>
      <c r="D66" s="14">
        <v>1</v>
      </c>
      <c r="E66" s="21">
        <v>8.99</v>
      </c>
      <c r="F66" s="98">
        <f>MULTIPLY(D66, E66)</f>
      </c>
      <c r="G66" s="38"/>
      <c r="H66" s="38"/>
      <c r="I66" s="42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2059</v>
      </c>
      <c r="C67" s="37" t="s">
        <v>2060</v>
      </c>
      <c r="D67" s="14">
        <v>1</v>
      </c>
      <c r="E67" s="21">
        <v>3.99</v>
      </c>
      <c r="F67" s="98">
        <f>MULTIPLY(D67, E67)</f>
      </c>
      <c r="G67" s="38"/>
      <c r="H67" s="38"/>
      <c r="I67" s="42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2061</v>
      </c>
      <c r="C68" s="37" t="s">
        <v>404</v>
      </c>
      <c r="D68" s="14">
        <v>1</v>
      </c>
      <c r="E68" s="38"/>
      <c r="F68" s="99"/>
      <c r="G68" s="38"/>
      <c r="H68" s="38"/>
      <c r="I68" s="42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2062</v>
      </c>
      <c r="C69" s="37" t="s">
        <v>2063</v>
      </c>
      <c r="D69" s="14">
        <v>1</v>
      </c>
      <c r="E69" s="38"/>
      <c r="F69" s="99"/>
      <c r="G69" s="38"/>
      <c r="H69" s="38"/>
      <c r="I69" s="42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2064</v>
      </c>
      <c r="C70" s="37" t="s">
        <v>2040</v>
      </c>
      <c r="D70" s="14">
        <v>1</v>
      </c>
      <c r="E70" s="21">
        <v>13.49</v>
      </c>
      <c r="F70" s="98">
        <f>MULTIPLY(D70, E70)</f>
      </c>
      <c r="G70" s="38"/>
      <c r="H70" s="38"/>
      <c r="I70" s="42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2065</v>
      </c>
      <c r="C71" s="37" t="s">
        <v>404</v>
      </c>
      <c r="D71" s="14">
        <v>1</v>
      </c>
      <c r="E71" s="21">
        <v>5.99</v>
      </c>
      <c r="F71" s="98">
        <f>MULTIPLY(D71, E71)</f>
      </c>
      <c r="G71" s="38"/>
      <c r="H71" s="38"/>
      <c r="I71" s="42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2066</v>
      </c>
      <c r="C72" s="37" t="s">
        <v>404</v>
      </c>
      <c r="D72" s="14">
        <v>1</v>
      </c>
      <c r="E72" s="21">
        <v>9.49</v>
      </c>
      <c r="F72" s="98">
        <f>MULTIPLY(D72, E72)</f>
      </c>
      <c r="G72" s="38"/>
      <c r="H72" s="38"/>
      <c r="I72" s="42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2067</v>
      </c>
      <c r="C73" s="37" t="s">
        <v>404</v>
      </c>
      <c r="D73" s="14">
        <v>1</v>
      </c>
      <c r="E73" s="21">
        <v>2.49</v>
      </c>
      <c r="F73" s="98">
        <f>MULTIPLY(D73, E73)</f>
      </c>
      <c r="G73" s="38"/>
      <c r="H73" s="38"/>
      <c r="I73" s="42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2068</v>
      </c>
      <c r="C74" s="37" t="s">
        <v>2069</v>
      </c>
      <c r="D74" s="14">
        <v>1</v>
      </c>
      <c r="E74" s="21">
        <v>10.99</v>
      </c>
      <c r="F74" s="98">
        <f>MULTIPLY(D74, E74)</f>
      </c>
      <c r="G74" s="38"/>
      <c r="H74" s="38"/>
      <c r="I74" s="42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2070</v>
      </c>
      <c r="C75" s="37" t="s">
        <v>2071</v>
      </c>
      <c r="D75" s="14">
        <v>1</v>
      </c>
      <c r="E75" s="21">
        <v>5</v>
      </c>
      <c r="F75" s="98">
        <f>MULTIPLY(D75, E75)</f>
      </c>
      <c r="G75" s="38"/>
      <c r="H75" s="38"/>
      <c r="I75" s="42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2072</v>
      </c>
      <c r="C76" s="37" t="s">
        <v>2073</v>
      </c>
      <c r="D76" s="14">
        <v>1</v>
      </c>
      <c r="E76" s="21">
        <v>19.99</v>
      </c>
      <c r="F76" s="98">
        <f>MULTIPLY(D76, E76)</f>
      </c>
      <c r="G76" s="38"/>
      <c r="H76" s="38"/>
      <c r="I76" s="42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>
      <c r="A77" s="41"/>
      <c r="B77" s="52" t="s">
        <v>2074</v>
      </c>
      <c r="C77" s="91" t="s">
        <v>2075</v>
      </c>
      <c r="D77" s="14">
        <v>1</v>
      </c>
      <c r="E77" s="21">
        <v>6.99</v>
      </c>
      <c r="F77" s="98">
        <f>MULTIPLY(D77, E77)</f>
      </c>
      <c r="G77" s="38"/>
      <c r="H77" s="38"/>
      <c r="I77" s="42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2076</v>
      </c>
      <c r="C78" s="37" t="s">
        <v>404</v>
      </c>
      <c r="D78" s="14">
        <v>5</v>
      </c>
      <c r="E78" s="21">
        <v>8.49</v>
      </c>
      <c r="F78" s="98">
        <f>MULTIPLY(D78, E78)</f>
      </c>
      <c r="G78" s="38"/>
      <c r="H78" s="38"/>
      <c r="I78" s="42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2077</v>
      </c>
      <c r="C79" s="37" t="s">
        <v>2078</v>
      </c>
      <c r="D79" s="14">
        <v>9</v>
      </c>
      <c r="E79" s="21">
        <v>5.99</v>
      </c>
      <c r="F79" s="98">
        <f>MULTIPLY(D79, E79)</f>
      </c>
      <c r="G79" s="38"/>
      <c r="H79" s="38"/>
      <c r="I79" s="42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2079</v>
      </c>
      <c r="C80" s="37" t="s">
        <v>2080</v>
      </c>
      <c r="D80" s="14">
        <v>1</v>
      </c>
      <c r="E80" s="21">
        <v>4.99</v>
      </c>
      <c r="F80" s="98">
        <f>MULTIPLY(D80, E80)</f>
      </c>
      <c r="G80" s="38"/>
      <c r="H80" s="38"/>
      <c r="I80" s="42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2081</v>
      </c>
      <c r="C81" s="37" t="s">
        <v>2082</v>
      </c>
      <c r="D81" s="14">
        <v>3</v>
      </c>
      <c r="E81" s="21">
        <v>9.99</v>
      </c>
      <c r="F81" s="98">
        <f>MULTIPLY(D81, E81)</f>
      </c>
      <c r="G81" s="38"/>
      <c r="H81" s="38"/>
      <c r="I81" s="42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2083</v>
      </c>
      <c r="C82" s="37" t="s">
        <v>2084</v>
      </c>
      <c r="D82" s="14">
        <v>1</v>
      </c>
      <c r="E82" s="21">
        <v>8.99</v>
      </c>
      <c r="F82" s="98">
        <f>MULTIPLY(D82, E82)</f>
      </c>
      <c r="G82" s="38"/>
      <c r="H82" s="38"/>
      <c r="I82" s="42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2085</v>
      </c>
      <c r="C83" s="37" t="s">
        <v>1978</v>
      </c>
      <c r="D83" s="14">
        <v>1</v>
      </c>
      <c r="E83" s="21">
        <v>1.49</v>
      </c>
      <c r="F83" s="98">
        <f>MULTIPLY(D83, E83)</f>
      </c>
      <c r="G83" s="38"/>
      <c r="H83" s="38"/>
      <c r="I83" s="42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2086</v>
      </c>
      <c r="C84" s="37" t="s">
        <v>404</v>
      </c>
      <c r="D84" s="14">
        <v>1</v>
      </c>
      <c r="E84" s="21">
        <v>2.49</v>
      </c>
      <c r="F84" s="98">
        <f>MULTIPLY(D84, E84)</f>
      </c>
      <c r="G84" s="38"/>
      <c r="H84" s="38"/>
      <c r="I84" s="42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2087</v>
      </c>
      <c r="C85" s="37" t="s">
        <v>1978</v>
      </c>
      <c r="D85" s="14">
        <v>1</v>
      </c>
      <c r="E85" s="21">
        <v>3.99</v>
      </c>
      <c r="F85" s="98">
        <f>MULTIPLY(D85, E85)</f>
      </c>
      <c r="G85" s="38"/>
      <c r="H85" s="38"/>
      <c r="I85" s="42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2088</v>
      </c>
      <c r="C86" s="37" t="s">
        <v>2089</v>
      </c>
      <c r="D86" s="14">
        <v>1</v>
      </c>
      <c r="E86" s="21">
        <v>6.99</v>
      </c>
      <c r="F86" s="98">
        <f>MULTIPLY(D86, E86)</f>
      </c>
      <c r="G86" s="38"/>
      <c r="H86" s="21">
        <f>SUM(F42:F86, G48)</f>
      </c>
      <c r="I86" s="42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>
        <v>43863</v>
      </c>
      <c r="B87" s="52" t="s">
        <v>2090</v>
      </c>
      <c r="C87" s="37" t="s">
        <v>2091</v>
      </c>
      <c r="D87" s="14">
        <v>1</v>
      </c>
      <c r="E87" s="21">
        <v>19.99</v>
      </c>
      <c r="F87" s="98">
        <f>MULTIPLY(D87, E87)</f>
      </c>
      <c r="G87" s="38"/>
      <c r="H87" s="38"/>
      <c r="I87" s="42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2092</v>
      </c>
      <c r="C88" s="37" t="s">
        <v>2093</v>
      </c>
      <c r="D88" s="14">
        <v>1</v>
      </c>
      <c r="E88" s="21">
        <v>11.99</v>
      </c>
      <c r="F88" s="98">
        <f>MULTIPLY(D88, E88)</f>
      </c>
      <c r="G88" s="38"/>
      <c r="H88" s="38"/>
      <c r="I88" s="42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2094</v>
      </c>
      <c r="C89" s="37" t="s">
        <v>404</v>
      </c>
      <c r="D89" s="14">
        <v>1</v>
      </c>
      <c r="E89" s="21">
        <v>2.49</v>
      </c>
      <c r="F89" s="98">
        <f>MULTIPLY(D89, E89)</f>
      </c>
      <c r="G89" s="38"/>
      <c r="H89" s="38"/>
      <c r="I89" s="42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2095</v>
      </c>
      <c r="C90" s="37" t="s">
        <v>404</v>
      </c>
      <c r="D90" s="14">
        <v>3</v>
      </c>
      <c r="E90" s="21">
        <v>3.49</v>
      </c>
      <c r="F90" s="98">
        <f>MULTIPLY(D90, E90)</f>
      </c>
      <c r="G90" s="38"/>
      <c r="H90" s="38"/>
      <c r="I90" s="42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2096</v>
      </c>
      <c r="C91" s="37" t="s">
        <v>2097</v>
      </c>
      <c r="D91" s="14">
        <v>1</v>
      </c>
      <c r="E91" s="21">
        <v>0.99</v>
      </c>
      <c r="F91" s="98">
        <f>MULTIPLY(D91, E91)</f>
      </c>
      <c r="G91" s="38"/>
      <c r="H91" s="38"/>
      <c r="I91" s="42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2098</v>
      </c>
      <c r="C92" s="37" t="s">
        <v>2099</v>
      </c>
      <c r="D92" s="14">
        <v>1</v>
      </c>
      <c r="E92" s="21">
        <v>14.99</v>
      </c>
      <c r="F92" s="98">
        <f>MULTIPLY(D92, E92)</f>
      </c>
      <c r="G92" s="38"/>
      <c r="H92" s="38"/>
      <c r="I92" s="42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2100</v>
      </c>
      <c r="C93" s="37" t="s">
        <v>2101</v>
      </c>
      <c r="D93" s="14">
        <v>1</v>
      </c>
      <c r="E93" s="21">
        <v>22.99</v>
      </c>
      <c r="F93" s="98">
        <f>MULTIPLY(D93, E93)</f>
      </c>
      <c r="G93" s="38"/>
      <c r="H93" s="38"/>
      <c r="I93" s="42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2102</v>
      </c>
      <c r="C94" s="37" t="s">
        <v>2103</v>
      </c>
      <c r="D94" s="14">
        <v>1</v>
      </c>
      <c r="E94" s="21">
        <v>2.59</v>
      </c>
      <c r="F94" s="98">
        <f>MULTIPLY(D94, E94)</f>
      </c>
      <c r="G94" s="38"/>
      <c r="H94" s="21">
        <f>sum(F87:F94)</f>
      </c>
      <c r="I94" s="42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>
        <v>44063</v>
      </c>
      <c r="B95" s="52" t="s">
        <v>2104</v>
      </c>
      <c r="C95" s="37"/>
      <c r="D95" s="14">
        <v>54</v>
      </c>
      <c r="E95" s="55">
        <v>5</v>
      </c>
      <c r="F95" s="101">
        <f>MULTIPLY(D95, E95)</f>
      </c>
      <c r="G95" s="38"/>
      <c r="H95" s="38"/>
      <c r="I95" s="42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2105</v>
      </c>
      <c r="C96" s="37"/>
      <c r="D96" s="14">
        <v>1</v>
      </c>
      <c r="E96" s="21">
        <v>18.99</v>
      </c>
      <c r="F96" s="98">
        <f>MULTIPLY(D96, E96)</f>
      </c>
      <c r="G96" s="38"/>
      <c r="H96" s="38"/>
      <c r="I96" s="42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2106</v>
      </c>
      <c r="C97" s="37"/>
      <c r="D97" s="14">
        <v>2</v>
      </c>
      <c r="E97" s="21">
        <v>9.99</v>
      </c>
      <c r="F97" s="98">
        <f>MULTIPLY(D97, E97)</f>
      </c>
      <c r="G97" s="38"/>
      <c r="H97" s="38"/>
      <c r="I97" s="42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2107</v>
      </c>
      <c r="C98" s="37"/>
      <c r="D98" s="14">
        <v>1</v>
      </c>
      <c r="E98" s="21">
        <v>18.99</v>
      </c>
      <c r="F98" s="98">
        <f>MULTIPLY(D98, E98)</f>
      </c>
      <c r="G98" s="38"/>
      <c r="H98" s="38"/>
      <c r="I98" s="42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2108</v>
      </c>
      <c r="C99" s="37"/>
      <c r="D99" s="14">
        <v>4</v>
      </c>
      <c r="E99" s="21">
        <v>16.99</v>
      </c>
      <c r="F99" s="98">
        <f>MULTIPLY(D99, E99)</f>
      </c>
      <c r="G99" s="38"/>
      <c r="H99" s="38"/>
      <c r="I99" s="42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 t="s">
        <v>2109</v>
      </c>
      <c r="C100" s="37"/>
      <c r="D100" s="14">
        <v>1</v>
      </c>
      <c r="E100" s="21">
        <v>4.99</v>
      </c>
      <c r="F100" s="98">
        <f>MULTIPLY(D100, E100)</f>
      </c>
      <c r="G100" s="38"/>
      <c r="H100" s="38"/>
      <c r="I100" s="42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2110</v>
      </c>
      <c r="C101" s="37"/>
      <c r="D101" s="14">
        <v>1</v>
      </c>
      <c r="E101" s="21">
        <v>7.49</v>
      </c>
      <c r="F101" s="98">
        <f>MULTIPLY(D101, E101)</f>
      </c>
      <c r="G101" s="38"/>
      <c r="H101" s="38"/>
      <c r="I101" s="42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2111</v>
      </c>
      <c r="C102" s="37"/>
      <c r="D102" s="14">
        <v>1</v>
      </c>
      <c r="E102" s="21">
        <v>4.49</v>
      </c>
      <c r="F102" s="98">
        <f>MULTIPLY(D102, E102)</f>
      </c>
      <c r="G102" s="38"/>
      <c r="H102" s="38"/>
      <c r="I102" s="42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2112</v>
      </c>
      <c r="C103" s="37"/>
      <c r="D103" s="14">
        <v>12</v>
      </c>
      <c r="E103" s="21">
        <v>7.29</v>
      </c>
      <c r="F103" s="98">
        <f>MULTIPLY(D103, E103)</f>
      </c>
      <c r="G103" s="38"/>
      <c r="H103" s="38"/>
      <c r="I103" s="42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2113</v>
      </c>
      <c r="C104" s="37"/>
      <c r="D104" s="14">
        <v>1</v>
      </c>
      <c r="E104" s="55">
        <v>16</v>
      </c>
      <c r="F104" s="101">
        <f>MULTIPLY(D104, E104)</f>
      </c>
      <c r="G104" s="38"/>
      <c r="H104" s="38"/>
      <c r="I104" s="42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 t="s">
        <v>2114</v>
      </c>
      <c r="C105" s="37"/>
      <c r="D105" s="14">
        <v>1</v>
      </c>
      <c r="E105" s="21">
        <v>1.99</v>
      </c>
      <c r="F105" s="98">
        <f>MULTIPLY(D105, E105)</f>
      </c>
      <c r="G105" s="38"/>
      <c r="H105" s="38"/>
      <c r="I105" s="42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2115</v>
      </c>
      <c r="C106" s="37"/>
      <c r="D106" s="14">
        <v>3</v>
      </c>
      <c r="E106" s="21">
        <v>2.99</v>
      </c>
      <c r="F106" s="98">
        <f>MULTIPLY(D106, E106)</f>
      </c>
      <c r="G106" s="38"/>
      <c r="H106" s="21">
        <f>sum(F96:F106, F95)</f>
      </c>
      <c r="I106" s="42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>
        <v>44078</v>
      </c>
      <c r="B107" s="52" t="s">
        <v>2116</v>
      </c>
      <c r="C107" s="37"/>
      <c r="D107" s="14">
        <v>9</v>
      </c>
      <c r="E107" s="21">
        <v>34.99</v>
      </c>
      <c r="F107" s="98">
        <f>MULTIPLY(D107, E107)</f>
      </c>
      <c r="G107" s="38"/>
      <c r="H107" s="38"/>
      <c r="I107" s="42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2117</v>
      </c>
      <c r="C108" s="37"/>
      <c r="D108" s="14">
        <v>7</v>
      </c>
      <c r="E108" s="21">
        <v>34.99</v>
      </c>
      <c r="F108" s="98">
        <f>MULTIPLY(D108, E108)</f>
      </c>
      <c r="G108" s="38"/>
      <c r="H108" s="38"/>
      <c r="I108" s="42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2118</v>
      </c>
      <c r="C109" s="37"/>
      <c r="D109" s="14">
        <v>2</v>
      </c>
      <c r="E109" s="21">
        <v>34.99</v>
      </c>
      <c r="F109" s="98">
        <f>MULTIPLY(D109, E109)</f>
      </c>
      <c r="G109" s="38"/>
      <c r="H109" s="38"/>
      <c r="I109" s="42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2119</v>
      </c>
      <c r="C110" s="37"/>
      <c r="D110" s="14">
        <v>4</v>
      </c>
      <c r="E110" s="21">
        <v>29.99</v>
      </c>
      <c r="F110" s="98">
        <f>MULTIPLY(D110, E110)</f>
      </c>
      <c r="G110" s="38"/>
      <c r="H110" s="38"/>
      <c r="I110" s="42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2120</v>
      </c>
      <c r="C111" s="37"/>
      <c r="D111" s="14">
        <v>14</v>
      </c>
      <c r="E111" s="21">
        <v>14.99</v>
      </c>
      <c r="F111" s="98">
        <f>MULTIPLY(D111, E111)</f>
      </c>
      <c r="G111" s="38"/>
      <c r="H111" s="38"/>
      <c r="I111" s="42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2121</v>
      </c>
      <c r="C112" s="37"/>
      <c r="D112" s="14">
        <v>4</v>
      </c>
      <c r="E112" s="21">
        <v>32.99</v>
      </c>
      <c r="F112" s="98">
        <f>MULTIPLY(D112, E112)</f>
      </c>
      <c r="G112" s="38"/>
      <c r="H112" s="38"/>
      <c r="I112" s="42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2122</v>
      </c>
      <c r="C113" s="37"/>
      <c r="D113" s="14">
        <v>8</v>
      </c>
      <c r="E113" s="21">
        <v>29.99</v>
      </c>
      <c r="F113" s="98">
        <f>MULTIPLY(5, E113)</f>
      </c>
      <c r="G113" s="21">
        <f>multiply(E113, 3)</f>
      </c>
      <c r="H113" s="38"/>
      <c r="I113" s="42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2123</v>
      </c>
      <c r="C114" s="37"/>
      <c r="D114" s="14">
        <v>1</v>
      </c>
      <c r="E114" s="21">
        <v>29.99</v>
      </c>
      <c r="F114" s="98">
        <f>MULTIPLY(D114, E114)</f>
      </c>
      <c r="G114" s="38"/>
      <c r="H114" s="38"/>
      <c r="I114" s="42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2124</v>
      </c>
      <c r="C115" s="37"/>
      <c r="D115" s="14">
        <v>7</v>
      </c>
      <c r="E115" s="21">
        <v>14.99</v>
      </c>
      <c r="F115" s="98">
        <f>MULTIPLY(D115, E115)</f>
      </c>
      <c r="G115" s="38"/>
      <c r="H115" s="38"/>
      <c r="I115" s="42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2125</v>
      </c>
      <c r="C116" s="37"/>
      <c r="D116" s="14">
        <v>9</v>
      </c>
      <c r="E116" s="21">
        <v>14.99</v>
      </c>
      <c r="F116" s="98">
        <f>MULTIPLY(D116, E116)</f>
      </c>
      <c r="G116" s="38"/>
      <c r="H116" s="38"/>
      <c r="I116" s="42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 t="s">
        <v>2126</v>
      </c>
      <c r="C117" s="37"/>
      <c r="D117" s="14">
        <v>3</v>
      </c>
      <c r="E117" s="21">
        <v>14.99</v>
      </c>
      <c r="F117" s="98">
        <f>MULTIPLY(D117, E117)</f>
      </c>
      <c r="G117" s="38"/>
      <c r="H117" s="38"/>
      <c r="I117" s="42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 t="s">
        <v>2127</v>
      </c>
      <c r="C118" s="37"/>
      <c r="D118" s="14">
        <v>10</v>
      </c>
      <c r="E118" s="21">
        <v>14.99</v>
      </c>
      <c r="F118" s="98">
        <f>MULTIPLY(D118, E118)</f>
      </c>
      <c r="G118" s="38"/>
      <c r="H118" s="38"/>
      <c r="I118" s="42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 t="s">
        <v>2128</v>
      </c>
      <c r="C119" s="37"/>
      <c r="D119" s="14">
        <v>15</v>
      </c>
      <c r="E119" s="21">
        <v>34.99</v>
      </c>
      <c r="F119" s="98">
        <f>MULTIPLY(D119, E119)</f>
      </c>
      <c r="G119" s="38"/>
      <c r="H119" s="38"/>
      <c r="I119" s="42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 t="s">
        <v>2129</v>
      </c>
      <c r="C120" s="37"/>
      <c r="D120" s="14">
        <v>13</v>
      </c>
      <c r="E120" s="21">
        <v>29.99</v>
      </c>
      <c r="F120" s="98">
        <f>MULTIPLY(D120, E120)</f>
      </c>
      <c r="G120" s="38"/>
      <c r="H120" s="38"/>
      <c r="I120" s="42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 t="s">
        <v>2130</v>
      </c>
      <c r="C121" s="37"/>
      <c r="D121" s="14">
        <v>4</v>
      </c>
      <c r="E121" s="21">
        <v>29.99</v>
      </c>
      <c r="F121" s="98">
        <f>MULTIPLY(D121, E121)</f>
      </c>
      <c r="G121" s="38"/>
      <c r="H121" s="38"/>
      <c r="I121" s="42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2131</v>
      </c>
      <c r="C122" s="37"/>
      <c r="D122" s="14">
        <v>1</v>
      </c>
      <c r="E122" s="21">
        <v>14.99</v>
      </c>
      <c r="F122" s="98">
        <f>MULTIPLY(D122, E122)</f>
      </c>
      <c r="G122" s="38"/>
      <c r="H122" s="38"/>
      <c r="I122" s="42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2132</v>
      </c>
      <c r="C123" s="37"/>
      <c r="D123" s="14">
        <v>39</v>
      </c>
      <c r="E123" s="21">
        <v>32.99</v>
      </c>
      <c r="F123" s="98">
        <f>MULTIPLY(D123, E123)</f>
      </c>
      <c r="G123" s="38"/>
      <c r="H123" s="38"/>
      <c r="I123" s="42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2133</v>
      </c>
      <c r="C124" s="37"/>
      <c r="D124" s="14">
        <v>6</v>
      </c>
      <c r="E124" s="21">
        <v>32.99</v>
      </c>
      <c r="F124" s="98">
        <f>MULTIPLY(D124, E124)</f>
      </c>
      <c r="G124" s="38"/>
      <c r="H124" s="38"/>
      <c r="I124" s="42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2134</v>
      </c>
      <c r="C125" s="37"/>
      <c r="D125" s="14">
        <v>7</v>
      </c>
      <c r="E125" s="21">
        <v>39.99</v>
      </c>
      <c r="F125" s="98">
        <f>MULTIPLY(D125, E125)</f>
      </c>
      <c r="G125" s="38"/>
      <c r="H125" s="38"/>
      <c r="I125" s="42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2135</v>
      </c>
      <c r="C126" s="37"/>
      <c r="D126" s="14">
        <v>3</v>
      </c>
      <c r="E126" s="21">
        <v>39.99</v>
      </c>
      <c r="F126" s="98">
        <f>MULTIPLY(D126, E126)</f>
      </c>
      <c r="G126" s="38"/>
      <c r="H126" s="38"/>
      <c r="I126" s="42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2136</v>
      </c>
      <c r="C127" s="37"/>
      <c r="D127" s="14">
        <v>4</v>
      </c>
      <c r="E127" s="21">
        <v>4.99</v>
      </c>
      <c r="F127" s="98">
        <f>MULTIPLY(D127, E127)</f>
      </c>
      <c r="G127" s="38"/>
      <c r="H127" s="38"/>
      <c r="I127" s="42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2137</v>
      </c>
      <c r="C128" s="37"/>
      <c r="D128" s="14">
        <v>1</v>
      </c>
      <c r="E128" s="21">
        <v>19.99</v>
      </c>
      <c r="F128" s="98">
        <f>MULTIPLY(D128, E128)</f>
      </c>
      <c r="G128" s="38"/>
      <c r="H128" s="38"/>
      <c r="I128" s="42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2138</v>
      </c>
      <c r="C129" s="37"/>
      <c r="D129" s="14">
        <v>1</v>
      </c>
      <c r="E129" s="21">
        <v>25.99</v>
      </c>
      <c r="F129" s="98">
        <f>MULTIPLY(D129, E129)</f>
      </c>
      <c r="G129" s="38"/>
      <c r="H129" s="38"/>
      <c r="I129" s="42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2139</v>
      </c>
      <c r="C130" s="37"/>
      <c r="D130" s="14">
        <v>1</v>
      </c>
      <c r="E130" s="21">
        <v>54.99</v>
      </c>
      <c r="F130" s="98">
        <f>MULTIPLY(D130, E130)</f>
      </c>
      <c r="G130" s="38"/>
      <c r="H130" s="38"/>
      <c r="I130" s="42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2140</v>
      </c>
      <c r="C131" s="37"/>
      <c r="D131" s="14">
        <v>1</v>
      </c>
      <c r="E131" s="21">
        <v>19.99</v>
      </c>
      <c r="F131" s="98">
        <f>MULTIPLY(D131, E131)</f>
      </c>
      <c r="G131" s="38"/>
      <c r="H131" s="38"/>
      <c r="I131" s="42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2141</v>
      </c>
      <c r="C132" s="37"/>
      <c r="D132" s="14">
        <v>1</v>
      </c>
      <c r="E132" s="21">
        <v>9.99</v>
      </c>
      <c r="F132" s="98">
        <f>MULTIPLY(D132, E132)</f>
      </c>
      <c r="G132" s="38"/>
      <c r="H132" s="38"/>
      <c r="I132" s="42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2142</v>
      </c>
      <c r="C133" s="37" t="s">
        <v>2143</v>
      </c>
      <c r="D133" s="14">
        <v>1</v>
      </c>
      <c r="E133" s="21">
        <v>7.49</v>
      </c>
      <c r="F133" s="98">
        <f>MULTIPLY(D133, E133)</f>
      </c>
      <c r="G133" s="38"/>
      <c r="H133" s="38"/>
      <c r="I133" s="42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2144</v>
      </c>
      <c r="C134" s="37"/>
      <c r="D134" s="14">
        <v>1</v>
      </c>
      <c r="E134" s="21">
        <v>4.99</v>
      </c>
      <c r="F134" s="98">
        <f>MULTIPLY(D134, E134)</f>
      </c>
      <c r="G134" s="38"/>
      <c r="H134" s="38"/>
      <c r="I134" s="42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2145</v>
      </c>
      <c r="C135" s="37"/>
      <c r="D135" s="14">
        <v>1</v>
      </c>
      <c r="E135" s="21">
        <v>12.99</v>
      </c>
      <c r="F135" s="98">
        <f>MULTIPLY(D135, E135)</f>
      </c>
      <c r="G135" s="38"/>
      <c r="H135" s="38"/>
      <c r="I135" s="42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2146</v>
      </c>
      <c r="C136" s="37"/>
      <c r="D136" s="14">
        <v>1</v>
      </c>
      <c r="E136" s="21">
        <v>99.99</v>
      </c>
      <c r="F136" s="98">
        <f>MULTIPLY(D136, E136)</f>
      </c>
      <c r="G136" s="38"/>
      <c r="H136" s="38"/>
      <c r="I136" s="42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2147</v>
      </c>
      <c r="C137" s="37"/>
      <c r="D137" s="14">
        <v>1</v>
      </c>
      <c r="E137" s="38"/>
      <c r="F137" s="100"/>
      <c r="G137" s="38"/>
      <c r="H137" s="38"/>
      <c r="I137" s="42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2148</v>
      </c>
      <c r="C138" s="37"/>
      <c r="D138" s="14">
        <v>3</v>
      </c>
      <c r="E138" s="21">
        <v>19.99</v>
      </c>
      <c r="F138" s="98">
        <f>MULTIPLY(D138, E138)</f>
      </c>
      <c r="G138" s="38"/>
      <c r="H138" s="21">
        <f>sum(F107:G138)</f>
      </c>
      <c r="I138" s="14">
        <f>sum(D108, D107, D109, D110, D111, D112, D113, D114:D125, D126)</f>
      </c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>
        <v>44184</v>
      </c>
      <c r="B139" s="52" t="s">
        <v>2149</v>
      </c>
      <c r="C139" s="37"/>
      <c r="D139" s="14">
        <v>1</v>
      </c>
      <c r="E139" s="21">
        <v>109.99</v>
      </c>
      <c r="F139" s="98">
        <f>MULTIPLY(D139, E139)</f>
      </c>
      <c r="G139" s="38"/>
      <c r="H139" s="38"/>
      <c r="I139" s="42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2150</v>
      </c>
      <c r="C140" s="37"/>
      <c r="D140" s="14">
        <v>1</v>
      </c>
      <c r="E140" s="21">
        <v>89.99</v>
      </c>
      <c r="F140" s="98">
        <f>MULTIPLY(D140, E140)</f>
      </c>
      <c r="G140" s="38"/>
      <c r="H140" s="38"/>
      <c r="I140" s="42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2151</v>
      </c>
      <c r="C141" s="37"/>
      <c r="D141" s="14">
        <v>1</v>
      </c>
      <c r="E141" s="21">
        <v>114.93</v>
      </c>
      <c r="F141" s="98">
        <f>MULTIPLY(D141, E141)</f>
      </c>
      <c r="G141" s="38"/>
      <c r="H141" s="21">
        <f>sum(F139:F141)</f>
      </c>
      <c r="I141" s="42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>
        <v>44203</v>
      </c>
      <c r="B142" s="52" t="s">
        <v>2152</v>
      </c>
      <c r="C142" s="37"/>
      <c r="D142" s="14">
        <v>207</v>
      </c>
      <c r="E142" s="21">
        <v>0.99</v>
      </c>
      <c r="F142" s="98">
        <f>MULTIPLY(D142, E142)</f>
      </c>
      <c r="G142" s="38"/>
      <c r="H142" s="38"/>
      <c r="I142" s="42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2153</v>
      </c>
      <c r="C143" s="37"/>
      <c r="D143" s="14">
        <v>5</v>
      </c>
      <c r="E143" s="21">
        <v>18.99</v>
      </c>
      <c r="F143" s="98">
        <f>MULTIPLY(D143, E143)</f>
      </c>
      <c r="G143" s="38"/>
      <c r="H143" s="38"/>
      <c r="I143" s="42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2154</v>
      </c>
      <c r="C144" s="37"/>
      <c r="D144" s="14">
        <v>2</v>
      </c>
      <c r="E144" s="21">
        <v>14.99</v>
      </c>
      <c r="F144" s="98">
        <f>MULTIPLY(D144, E144)</f>
      </c>
      <c r="G144" s="38"/>
      <c r="H144" s="38"/>
      <c r="I144" s="42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2155</v>
      </c>
      <c r="C145" s="37"/>
      <c r="D145" s="14">
        <v>8</v>
      </c>
      <c r="E145" s="21">
        <v>9.99</v>
      </c>
      <c r="F145" s="98">
        <f>MULTIPLY(D145, E145)</f>
      </c>
      <c r="G145" s="38"/>
      <c r="H145" s="38"/>
      <c r="I145" s="42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2156</v>
      </c>
      <c r="C146" s="37"/>
      <c r="D146" s="14">
        <v>4</v>
      </c>
      <c r="E146" s="21">
        <v>12</v>
      </c>
      <c r="F146" s="98">
        <f>MULTIPLY(D146, E146)</f>
      </c>
      <c r="G146" s="38"/>
      <c r="H146" s="38"/>
      <c r="I146" s="42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2157</v>
      </c>
      <c r="C147" s="37" t="s">
        <v>2158</v>
      </c>
      <c r="D147" s="14">
        <v>1</v>
      </c>
      <c r="E147" s="21">
        <v>22.99</v>
      </c>
      <c r="F147" s="98">
        <f>MULTIPLY(D147, E147)</f>
      </c>
      <c r="G147" s="38"/>
      <c r="H147" s="38"/>
      <c r="I147" s="42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2159</v>
      </c>
      <c r="C148" s="37"/>
      <c r="D148" s="14">
        <v>10</v>
      </c>
      <c r="E148" s="21">
        <v>3.99</v>
      </c>
      <c r="F148" s="98">
        <f>MULTIPLY(D148, E148)</f>
      </c>
      <c r="G148" s="38"/>
      <c r="H148" s="38"/>
      <c r="I148" s="42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2160</v>
      </c>
      <c r="C149" s="37"/>
      <c r="D149" s="14">
        <v>3</v>
      </c>
      <c r="E149" s="21">
        <v>7.99</v>
      </c>
      <c r="F149" s="98">
        <f>MULTIPLY(D149, E149)</f>
      </c>
      <c r="G149" s="38"/>
      <c r="H149" s="38"/>
      <c r="I149" s="42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2161</v>
      </c>
      <c r="C150" s="37"/>
      <c r="D150" s="14">
        <v>2</v>
      </c>
      <c r="E150" s="21">
        <v>14.99</v>
      </c>
      <c r="F150" s="98">
        <f>MULTIPLY(D150, E150)</f>
      </c>
      <c r="G150" s="38"/>
      <c r="H150" s="38"/>
      <c r="I150" s="42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2162</v>
      </c>
      <c r="C151" s="37"/>
      <c r="D151" s="14">
        <v>4</v>
      </c>
      <c r="E151" s="21">
        <v>9.99</v>
      </c>
      <c r="F151" s="98">
        <f>MULTIPLY(D151, E151)</f>
      </c>
      <c r="G151" s="38"/>
      <c r="H151" s="38"/>
      <c r="I151" s="42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2163</v>
      </c>
      <c r="C152" s="37"/>
      <c r="D152" s="14">
        <v>3</v>
      </c>
      <c r="E152" s="21"/>
      <c r="F152" s="100"/>
      <c r="G152" s="38"/>
      <c r="H152" s="38"/>
      <c r="I152" s="42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2164</v>
      </c>
      <c r="C153" s="37" t="s">
        <v>1403</v>
      </c>
      <c r="D153" s="14">
        <v>1</v>
      </c>
      <c r="E153" s="21">
        <v>29.99</v>
      </c>
      <c r="F153" s="98">
        <f>MULTIPLY(D153, E153)</f>
      </c>
      <c r="G153" s="38"/>
      <c r="H153" s="21">
        <f>sum(F142:F153)</f>
      </c>
      <c r="I153" s="42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>
        <v>44324</v>
      </c>
      <c r="B154" s="52" t="s">
        <v>2165</v>
      </c>
      <c r="C154" s="37"/>
      <c r="D154" s="14">
        <v>1</v>
      </c>
      <c r="E154" s="21">
        <v>14.98</v>
      </c>
      <c r="F154" s="98">
        <f>MULTIPLY(D154, E154)</f>
      </c>
      <c r="G154" s="38"/>
      <c r="H154" s="21">
        <f>F154</f>
      </c>
      <c r="I154" s="42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>
        <v>44337</v>
      </c>
      <c r="B155" s="52" t="s">
        <v>2166</v>
      </c>
      <c r="C155" s="37"/>
      <c r="D155" s="14">
        <v>4</v>
      </c>
      <c r="E155" s="21">
        <v>29.99</v>
      </c>
      <c r="F155" s="98">
        <f>MULTIPLY(D155, E155)</f>
      </c>
      <c r="G155" s="38"/>
      <c r="H155" s="38"/>
      <c r="I155" s="42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 t="s">
        <v>2167</v>
      </c>
      <c r="C156" s="37"/>
      <c r="D156" s="14">
        <v>6</v>
      </c>
      <c r="E156" s="21">
        <v>14.99</v>
      </c>
      <c r="F156" s="98">
        <f>MULTIPLY(D156, E156)</f>
      </c>
      <c r="G156" s="38"/>
      <c r="H156" s="21">
        <f>sum(F155:F156)</f>
      </c>
      <c r="I156" s="42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>
        <v>44491</v>
      </c>
      <c r="B157" s="52" t="s">
        <v>2168</v>
      </c>
      <c r="C157" s="37" t="s">
        <v>2169</v>
      </c>
      <c r="D157" s="14">
        <v>1</v>
      </c>
      <c r="E157" s="21">
        <v>159.99</v>
      </c>
      <c r="F157" s="98">
        <f>MULTIPLY(D157, E157)</f>
      </c>
      <c r="G157" s="38"/>
      <c r="H157" s="38"/>
      <c r="I157" s="42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2170</v>
      </c>
      <c r="C158" s="37" t="s">
        <v>2171</v>
      </c>
      <c r="D158" s="14">
        <v>3</v>
      </c>
      <c r="E158" s="21">
        <v>4.99</v>
      </c>
      <c r="F158" s="98">
        <f>MULTIPLY(D158, E158)</f>
      </c>
      <c r="G158" s="38"/>
      <c r="H158" s="38"/>
      <c r="I158" s="42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2170</v>
      </c>
      <c r="C159" s="37" t="s">
        <v>2171</v>
      </c>
      <c r="D159" s="14">
        <v>8</v>
      </c>
      <c r="E159" s="21">
        <v>5.99</v>
      </c>
      <c r="F159" s="98">
        <f>MULTIPLY(D159, E159)</f>
      </c>
      <c r="G159" s="38"/>
      <c r="H159" s="38"/>
      <c r="I159" s="42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2170</v>
      </c>
      <c r="C160" s="37" t="s">
        <v>2171</v>
      </c>
      <c r="D160" s="14">
        <v>12</v>
      </c>
      <c r="E160" s="21">
        <v>6.99</v>
      </c>
      <c r="F160" s="98">
        <f>MULTIPLY(D160, E160)</f>
      </c>
      <c r="G160" s="38"/>
      <c r="H160" s="38"/>
      <c r="I160" s="42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2170</v>
      </c>
      <c r="C161" s="37" t="s">
        <v>2171</v>
      </c>
      <c r="D161" s="14">
        <v>9</v>
      </c>
      <c r="E161" s="21">
        <v>7.99</v>
      </c>
      <c r="F161" s="98">
        <f>MULTIPLY(D161, E161)</f>
      </c>
      <c r="G161" s="38"/>
      <c r="H161" s="38"/>
      <c r="I161" s="42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2170</v>
      </c>
      <c r="C162" s="37" t="s">
        <v>2171</v>
      </c>
      <c r="D162" s="14">
        <v>32</v>
      </c>
      <c r="E162" s="21">
        <v>9.99</v>
      </c>
      <c r="F162" s="98">
        <f>MULTIPLY(D162, E162)</f>
      </c>
      <c r="G162" s="38"/>
      <c r="H162" s="38"/>
      <c r="I162" s="42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2170</v>
      </c>
      <c r="C163" s="37" t="s">
        <v>2171</v>
      </c>
      <c r="D163" s="14">
        <v>110</v>
      </c>
      <c r="E163" s="21">
        <v>12.99</v>
      </c>
      <c r="F163" s="98">
        <f>MULTIPLY(D163, E163)</f>
      </c>
      <c r="G163" s="38"/>
      <c r="H163" s="38"/>
      <c r="I163" s="14">
        <f>sum(D158:D165)</f>
      </c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 t="s">
        <v>2170</v>
      </c>
      <c r="C164" s="37" t="s">
        <v>2171</v>
      </c>
      <c r="D164" s="14">
        <v>15</v>
      </c>
      <c r="E164" s="21">
        <v>13.99</v>
      </c>
      <c r="F164" s="98">
        <f>MULTIPLY(D164, E164)</f>
      </c>
      <c r="G164" s="38"/>
      <c r="H164" s="38"/>
      <c r="I164" s="42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2170</v>
      </c>
      <c r="C165" s="37" t="s">
        <v>2171</v>
      </c>
      <c r="D165" s="14">
        <v>23</v>
      </c>
      <c r="E165" s="21">
        <v>14.99</v>
      </c>
      <c r="F165" s="98">
        <f>MULTIPLY(D165, E165)</f>
      </c>
      <c r="G165" s="38"/>
      <c r="H165" s="21">
        <f>sum(F157:F165)</f>
      </c>
      <c r="I165" s="42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99"/>
      <c r="G166" s="38"/>
      <c r="H166" s="38"/>
      <c r="I166" s="42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99"/>
      <c r="G167" s="38"/>
      <c r="H167" s="38"/>
      <c r="I167" s="42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99"/>
      <c r="G168" s="38"/>
      <c r="H168" s="38"/>
      <c r="I168" s="42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99"/>
      <c r="G169" s="38"/>
      <c r="H169" s="38"/>
      <c r="I169" s="42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99"/>
      <c r="G170" s="38"/>
      <c r="H170" s="38"/>
      <c r="I170" s="42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99"/>
      <c r="G171" s="38"/>
      <c r="H171" s="38"/>
      <c r="I171" s="42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99"/>
      <c r="G172" s="38"/>
      <c r="H172" s="38"/>
      <c r="I172" s="42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99"/>
      <c r="G173" s="38"/>
      <c r="H173" s="38"/>
      <c r="I173" s="42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99"/>
      <c r="G174" s="38"/>
      <c r="H174" s="38"/>
      <c r="I174" s="42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99"/>
      <c r="G175" s="38"/>
      <c r="H175" s="38"/>
      <c r="I175" s="42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99"/>
      <c r="G176" s="38"/>
      <c r="H176" s="38"/>
      <c r="I176" s="42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99"/>
      <c r="G177" s="38"/>
      <c r="H177" s="38"/>
      <c r="I177" s="42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99"/>
      <c r="G178" s="38"/>
      <c r="H178" s="38"/>
      <c r="I178" s="42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99"/>
      <c r="G179" s="38"/>
      <c r="H179" s="38"/>
      <c r="I179" s="42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99"/>
      <c r="G180" s="38"/>
      <c r="H180" s="38"/>
      <c r="I180" s="42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99"/>
      <c r="G181" s="38"/>
      <c r="H181" s="38"/>
      <c r="I181" s="42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99"/>
      <c r="G182" s="38"/>
      <c r="H182" s="38"/>
      <c r="I182" s="42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99"/>
      <c r="G183" s="38"/>
      <c r="H183" s="38"/>
      <c r="I183" s="42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99"/>
      <c r="G184" s="38"/>
      <c r="H184" s="38"/>
      <c r="I184" s="42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99"/>
      <c r="G185" s="38"/>
      <c r="H185" s="38"/>
      <c r="I185" s="42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99"/>
      <c r="G186" s="38"/>
      <c r="H186" s="38"/>
      <c r="I186" s="42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99"/>
      <c r="G187" s="38"/>
      <c r="H187" s="38"/>
      <c r="I187" s="42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99"/>
      <c r="G188" s="38"/>
      <c r="H188" s="38"/>
      <c r="I188" s="42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99"/>
      <c r="G189" s="38"/>
      <c r="H189" s="38"/>
      <c r="I189" s="42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99"/>
      <c r="G190" s="38"/>
      <c r="H190" s="38"/>
      <c r="I190" s="42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99"/>
      <c r="G191" s="38"/>
      <c r="H191" s="38"/>
      <c r="I191" s="42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99"/>
      <c r="G192" s="38"/>
      <c r="H192" s="38"/>
      <c r="I192" s="42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99"/>
      <c r="G193" s="38"/>
      <c r="H193" s="38"/>
      <c r="I193" s="42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99"/>
      <c r="G194" s="38"/>
      <c r="H194" s="38"/>
      <c r="I194" s="42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/>
      <c r="C195" s="37"/>
      <c r="D195" s="42"/>
      <c r="E195" s="38"/>
      <c r="F195" s="99"/>
      <c r="G195" s="38"/>
      <c r="H195" s="38"/>
      <c r="I195" s="42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/>
      <c r="C196" s="37"/>
      <c r="D196" s="42"/>
      <c r="E196" s="38"/>
      <c r="F196" s="99"/>
      <c r="G196" s="38"/>
      <c r="H196" s="38"/>
      <c r="I196" s="42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/>
      <c r="C197" s="37"/>
      <c r="D197" s="42"/>
      <c r="E197" s="38"/>
      <c r="F197" s="99"/>
      <c r="G197" s="38"/>
      <c r="H197" s="38"/>
      <c r="I197" s="42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/>
      <c r="C198" s="37"/>
      <c r="D198" s="42"/>
      <c r="E198" s="38"/>
      <c r="F198" s="99"/>
      <c r="G198" s="38"/>
      <c r="H198" s="38"/>
      <c r="I198" s="42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/>
      <c r="C199" s="37"/>
      <c r="D199" s="42"/>
      <c r="E199" s="38"/>
      <c r="F199" s="99"/>
      <c r="G199" s="38"/>
      <c r="H199" s="38"/>
      <c r="I199" s="42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/>
      <c r="C200" s="37"/>
      <c r="D200" s="42"/>
      <c r="E200" s="38"/>
      <c r="F200" s="99"/>
      <c r="G200" s="38"/>
      <c r="H200" s="38"/>
      <c r="I200" s="42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/>
      <c r="C201" s="37"/>
      <c r="D201" s="42"/>
      <c r="E201" s="38"/>
      <c r="F201" s="99"/>
      <c r="G201" s="38"/>
      <c r="H201" s="38"/>
      <c r="I201" s="42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/>
      <c r="C202" s="37"/>
      <c r="D202" s="42"/>
      <c r="E202" s="38"/>
      <c r="F202" s="99"/>
      <c r="G202" s="38"/>
      <c r="H202" s="38"/>
      <c r="I202" s="42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/>
      <c r="C203" s="37"/>
      <c r="D203" s="42"/>
      <c r="E203" s="38"/>
      <c r="F203" s="99"/>
      <c r="G203" s="38"/>
      <c r="H203" s="38"/>
      <c r="I203" s="42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/>
      <c r="C204" s="37"/>
      <c r="D204" s="42"/>
      <c r="E204" s="38"/>
      <c r="F204" s="99"/>
      <c r="G204" s="38"/>
      <c r="H204" s="38"/>
      <c r="I204" s="42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/>
      <c r="C205" s="37"/>
      <c r="D205" s="42"/>
      <c r="E205" s="38"/>
      <c r="F205" s="99"/>
      <c r="G205" s="38"/>
      <c r="H205" s="38"/>
      <c r="I205" s="42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/>
      <c r="C206" s="37"/>
      <c r="D206" s="42"/>
      <c r="E206" s="38"/>
      <c r="F206" s="99"/>
      <c r="G206" s="38"/>
      <c r="H206" s="38"/>
      <c r="I206" s="42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/>
      <c r="C207" s="37"/>
      <c r="D207" s="42"/>
      <c r="E207" s="38"/>
      <c r="F207" s="99"/>
      <c r="G207" s="38"/>
      <c r="H207" s="38"/>
      <c r="I207" s="42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/>
      <c r="C208" s="37"/>
      <c r="D208" s="42"/>
      <c r="E208" s="38"/>
      <c r="F208" s="99"/>
      <c r="G208" s="38"/>
      <c r="H208" s="38"/>
      <c r="I208" s="42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/>
      <c r="C209" s="37"/>
      <c r="D209" s="42"/>
      <c r="E209" s="38"/>
      <c r="F209" s="99"/>
      <c r="G209" s="38"/>
      <c r="H209" s="38"/>
      <c r="I209" s="42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/>
      <c r="C210" s="37"/>
      <c r="D210" s="42"/>
      <c r="E210" s="38"/>
      <c r="F210" s="99"/>
      <c r="G210" s="38"/>
      <c r="H210" s="38"/>
      <c r="I210" s="42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/>
      <c r="C211" s="37"/>
      <c r="D211" s="42"/>
      <c r="E211" s="38"/>
      <c r="F211" s="99"/>
      <c r="G211" s="38"/>
      <c r="H211" s="38"/>
      <c r="I211" s="42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/>
      <c r="C212" s="37"/>
      <c r="D212" s="42"/>
      <c r="E212" s="38"/>
      <c r="F212" s="99"/>
      <c r="G212" s="38"/>
      <c r="H212" s="38"/>
      <c r="I212" s="42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/>
      <c r="C213" s="37"/>
      <c r="D213" s="42"/>
      <c r="E213" s="38"/>
      <c r="F213" s="99"/>
      <c r="G213" s="38"/>
      <c r="H213" s="38"/>
      <c r="I213" s="42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/>
      <c r="C214" s="37"/>
      <c r="D214" s="42"/>
      <c r="E214" s="38"/>
      <c r="F214" s="99"/>
      <c r="G214" s="38"/>
      <c r="H214" s="38"/>
      <c r="I214" s="42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/>
      <c r="C215" s="37"/>
      <c r="D215" s="42"/>
      <c r="E215" s="38"/>
      <c r="F215" s="99"/>
      <c r="G215" s="38"/>
      <c r="H215" s="38"/>
      <c r="I215" s="42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/>
      <c r="C216" s="37"/>
      <c r="D216" s="42"/>
      <c r="E216" s="38"/>
      <c r="F216" s="99"/>
      <c r="G216" s="38"/>
      <c r="H216" s="38"/>
      <c r="I216" s="42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/>
      <c r="C217" s="37"/>
      <c r="D217" s="42"/>
      <c r="E217" s="38"/>
      <c r="F217" s="99"/>
      <c r="G217" s="38"/>
      <c r="H217" s="38"/>
      <c r="I217" s="42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/>
      <c r="C218" s="37"/>
      <c r="D218" s="42"/>
      <c r="E218" s="38"/>
      <c r="F218" s="99"/>
      <c r="G218" s="38"/>
      <c r="H218" s="38"/>
      <c r="I218" s="42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/>
      <c r="C219" s="37"/>
      <c r="D219" s="42"/>
      <c r="E219" s="38"/>
      <c r="F219" s="99"/>
      <c r="G219" s="38"/>
      <c r="H219" s="38"/>
      <c r="I219" s="42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/>
      <c r="C220" s="37"/>
      <c r="D220" s="42"/>
      <c r="E220" s="38"/>
      <c r="F220" s="99"/>
      <c r="G220" s="38"/>
      <c r="H220" s="38"/>
      <c r="I220" s="42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/>
      <c r="C221" s="37"/>
      <c r="D221" s="42"/>
      <c r="E221" s="38"/>
      <c r="F221" s="99"/>
      <c r="G221" s="38"/>
      <c r="H221" s="38"/>
      <c r="I221" s="42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/>
      <c r="C222" s="37"/>
      <c r="D222" s="42"/>
      <c r="E222" s="38"/>
      <c r="F222" s="99"/>
      <c r="G222" s="38"/>
      <c r="H222" s="38"/>
      <c r="I222" s="42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/>
      <c r="C223" s="37"/>
      <c r="D223" s="42"/>
      <c r="E223" s="38"/>
      <c r="F223" s="99"/>
      <c r="G223" s="38"/>
      <c r="H223" s="38"/>
      <c r="I223" s="42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/>
      <c r="C224" s="37"/>
      <c r="D224" s="42"/>
      <c r="E224" s="38"/>
      <c r="F224" s="99"/>
      <c r="G224" s="38"/>
      <c r="H224" s="38"/>
      <c r="I224" s="42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/>
      <c r="C225" s="37"/>
      <c r="D225" s="42"/>
      <c r="E225" s="38"/>
      <c r="F225" s="99"/>
      <c r="G225" s="38"/>
      <c r="H225" s="38"/>
      <c r="I225" s="42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/>
      <c r="C226" s="37"/>
      <c r="D226" s="42"/>
      <c r="E226" s="38"/>
      <c r="F226" s="99"/>
      <c r="G226" s="38"/>
      <c r="H226" s="38"/>
      <c r="I226" s="42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/>
      <c r="C227" s="37"/>
      <c r="D227" s="42"/>
      <c r="E227" s="38"/>
      <c r="F227" s="99"/>
      <c r="G227" s="38"/>
      <c r="H227" s="38"/>
      <c r="I227" s="42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/>
      <c r="C228" s="37"/>
      <c r="D228" s="42"/>
      <c r="E228" s="38"/>
      <c r="F228" s="99"/>
      <c r="G228" s="38"/>
      <c r="H228" s="38"/>
      <c r="I228" s="42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/>
      <c r="C229" s="37"/>
      <c r="D229" s="42"/>
      <c r="E229" s="38"/>
      <c r="F229" s="99"/>
      <c r="G229" s="38"/>
      <c r="H229" s="38"/>
      <c r="I229" s="42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/>
      <c r="C230" s="37"/>
      <c r="D230" s="42"/>
      <c r="E230" s="38"/>
      <c r="F230" s="99"/>
      <c r="G230" s="38"/>
      <c r="H230" s="38"/>
      <c r="I230" s="42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/>
      <c r="C231" s="37"/>
      <c r="D231" s="42"/>
      <c r="E231" s="38"/>
      <c r="F231" s="99"/>
      <c r="G231" s="38"/>
      <c r="H231" s="38"/>
      <c r="I231" s="42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/>
      <c r="C232" s="37"/>
      <c r="D232" s="42"/>
      <c r="E232" s="38"/>
      <c r="F232" s="99"/>
      <c r="G232" s="38"/>
      <c r="H232" s="38"/>
      <c r="I232" s="42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/>
      <c r="C233" s="37"/>
      <c r="D233" s="42"/>
      <c r="E233" s="38"/>
      <c r="F233" s="99"/>
      <c r="G233" s="38"/>
      <c r="H233" s="38"/>
      <c r="I233" s="42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/>
      <c r="C234" s="37"/>
      <c r="D234" s="42"/>
      <c r="E234" s="38"/>
      <c r="F234" s="99"/>
      <c r="G234" s="38"/>
      <c r="H234" s="38"/>
      <c r="I234" s="42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/>
      <c r="C235" s="37"/>
      <c r="D235" s="42"/>
      <c r="E235" s="38"/>
      <c r="F235" s="99"/>
      <c r="G235" s="38"/>
      <c r="H235" s="38"/>
      <c r="I235" s="42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/>
      <c r="C236" s="37"/>
      <c r="D236" s="42"/>
      <c r="E236" s="38"/>
      <c r="F236" s="99"/>
      <c r="G236" s="38"/>
      <c r="H236" s="38"/>
      <c r="I236" s="42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/>
      <c r="C237" s="37"/>
      <c r="D237" s="42"/>
      <c r="E237" s="38"/>
      <c r="F237" s="99"/>
      <c r="G237" s="38"/>
      <c r="H237" s="38"/>
      <c r="I237" s="42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/>
      <c r="C238" s="37"/>
      <c r="D238" s="42"/>
      <c r="E238" s="38"/>
      <c r="F238" s="99"/>
      <c r="G238" s="38"/>
      <c r="H238" s="38"/>
      <c r="I238" s="42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/>
      <c r="C239" s="37"/>
      <c r="D239" s="42"/>
      <c r="E239" s="38"/>
      <c r="F239" s="99"/>
      <c r="G239" s="38"/>
      <c r="H239" s="38"/>
      <c r="I239" s="42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/>
      <c r="C240" s="37"/>
      <c r="D240" s="42"/>
      <c r="E240" s="38"/>
      <c r="F240" s="99"/>
      <c r="G240" s="38"/>
      <c r="H240" s="38"/>
      <c r="I240" s="42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/>
      <c r="C241" s="37"/>
      <c r="D241" s="42"/>
      <c r="E241" s="38"/>
      <c r="F241" s="99"/>
      <c r="G241" s="38"/>
      <c r="H241" s="38"/>
      <c r="I241" s="42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/>
      <c r="C242" s="37"/>
      <c r="D242" s="42"/>
      <c r="E242" s="38"/>
      <c r="F242" s="99"/>
      <c r="G242" s="38"/>
      <c r="H242" s="38"/>
      <c r="I242" s="42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/>
      <c r="C243" s="37"/>
      <c r="D243" s="42"/>
      <c r="E243" s="38"/>
      <c r="F243" s="99"/>
      <c r="G243" s="38"/>
      <c r="H243" s="38"/>
      <c r="I243" s="42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/>
      <c r="C244" s="37"/>
      <c r="D244" s="42"/>
      <c r="E244" s="38"/>
      <c r="F244" s="99"/>
      <c r="G244" s="38"/>
      <c r="H244" s="38"/>
      <c r="I244" s="42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/>
      <c r="C245" s="37"/>
      <c r="D245" s="42"/>
      <c r="E245" s="38"/>
      <c r="F245" s="99"/>
      <c r="G245" s="38"/>
      <c r="H245" s="38"/>
      <c r="I245" s="42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/>
      <c r="C246" s="37"/>
      <c r="D246" s="42"/>
      <c r="E246" s="38"/>
      <c r="F246" s="99"/>
      <c r="G246" s="38"/>
      <c r="H246" s="38"/>
      <c r="I246" s="42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/>
      <c r="C247" s="37"/>
      <c r="D247" s="42"/>
      <c r="E247" s="38"/>
      <c r="F247" s="99"/>
      <c r="G247" s="38"/>
      <c r="H247" s="38"/>
      <c r="I247" s="42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/>
      <c r="C248" s="37"/>
      <c r="D248" s="42"/>
      <c r="E248" s="38"/>
      <c r="F248" s="99"/>
      <c r="G248" s="38"/>
      <c r="H248" s="38"/>
      <c r="I248" s="42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/>
      <c r="C249" s="37"/>
      <c r="D249" s="42"/>
      <c r="E249" s="38"/>
      <c r="F249" s="99"/>
      <c r="G249" s="38"/>
      <c r="H249" s="38"/>
      <c r="I249" s="42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/>
      <c r="C250" s="37"/>
      <c r="D250" s="42"/>
      <c r="E250" s="38"/>
      <c r="F250" s="99"/>
      <c r="G250" s="38"/>
      <c r="H250" s="38"/>
      <c r="I250" s="42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/>
      <c r="C251" s="37"/>
      <c r="D251" s="42"/>
      <c r="E251" s="38"/>
      <c r="F251" s="99"/>
      <c r="G251" s="38"/>
      <c r="H251" s="38"/>
      <c r="I251" s="42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/>
      <c r="C252" s="37"/>
      <c r="D252" s="42"/>
      <c r="E252" s="38"/>
      <c r="F252" s="99"/>
      <c r="G252" s="38"/>
      <c r="H252" s="38"/>
      <c r="I252" s="42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/>
      <c r="C253" s="37"/>
      <c r="D253" s="42"/>
      <c r="E253" s="38"/>
      <c r="F253" s="99"/>
      <c r="G253" s="38"/>
      <c r="H253" s="38"/>
      <c r="I253" s="42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/>
      <c r="C254" s="37"/>
      <c r="D254" s="42"/>
      <c r="E254" s="38"/>
      <c r="F254" s="99"/>
      <c r="G254" s="38"/>
      <c r="H254" s="38"/>
      <c r="I254" s="42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/>
      <c r="C255" s="37"/>
      <c r="D255" s="42"/>
      <c r="E255" s="38"/>
      <c r="F255" s="99"/>
      <c r="G255" s="38"/>
      <c r="H255" s="38"/>
      <c r="I255" s="42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/>
      <c r="C256" s="37"/>
      <c r="D256" s="42"/>
      <c r="E256" s="38"/>
      <c r="F256" s="99"/>
      <c r="G256" s="38"/>
      <c r="H256" s="38"/>
      <c r="I256" s="42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/>
      <c r="C257" s="37"/>
      <c r="D257" s="42"/>
      <c r="E257" s="38"/>
      <c r="F257" s="99"/>
      <c r="G257" s="38"/>
      <c r="H257" s="38"/>
      <c r="I257" s="42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/>
      <c r="C258" s="37"/>
      <c r="D258" s="42"/>
      <c r="E258" s="38"/>
      <c r="F258" s="99"/>
      <c r="G258" s="38"/>
      <c r="H258" s="38"/>
      <c r="I258" s="42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/>
      <c r="C259" s="37"/>
      <c r="D259" s="42"/>
      <c r="E259" s="38"/>
      <c r="F259" s="99"/>
      <c r="G259" s="38"/>
      <c r="H259" s="38"/>
      <c r="I259" s="42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/>
      <c r="C260" s="37"/>
      <c r="D260" s="42"/>
      <c r="E260" s="38"/>
      <c r="F260" s="99"/>
      <c r="G260" s="38"/>
      <c r="H260" s="38"/>
      <c r="I260" s="42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/>
      <c r="C261" s="37"/>
      <c r="D261" s="42"/>
      <c r="E261" s="38"/>
      <c r="F261" s="99"/>
      <c r="G261" s="38"/>
      <c r="H261" s="38"/>
      <c r="I261" s="42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/>
      <c r="C262" s="37"/>
      <c r="D262" s="42"/>
      <c r="E262" s="38"/>
      <c r="F262" s="99"/>
      <c r="G262" s="38"/>
      <c r="H262" s="38"/>
      <c r="I262" s="42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/>
      <c r="C263" s="37"/>
      <c r="D263" s="42"/>
      <c r="E263" s="38"/>
      <c r="F263" s="99"/>
      <c r="G263" s="38"/>
      <c r="H263" s="38"/>
      <c r="I263" s="42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/>
      <c r="C264" s="37"/>
      <c r="D264" s="42"/>
      <c r="E264" s="38"/>
      <c r="F264" s="99"/>
      <c r="G264" s="38"/>
      <c r="H264" s="38"/>
      <c r="I264" s="42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/>
      <c r="C265" s="37"/>
      <c r="D265" s="42"/>
      <c r="E265" s="38"/>
      <c r="F265" s="99"/>
      <c r="G265" s="38"/>
      <c r="H265" s="38"/>
      <c r="I265" s="42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/>
      <c r="C266" s="37"/>
      <c r="D266" s="42"/>
      <c r="E266" s="38"/>
      <c r="F266" s="99"/>
      <c r="G266" s="38"/>
      <c r="H266" s="38"/>
      <c r="I266" s="42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/>
      <c r="C267" s="37"/>
      <c r="D267" s="42"/>
      <c r="E267" s="38"/>
      <c r="F267" s="99"/>
      <c r="G267" s="38"/>
      <c r="H267" s="38"/>
      <c r="I267" s="42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/>
      <c r="C268" s="37"/>
      <c r="D268" s="42"/>
      <c r="E268" s="38"/>
      <c r="F268" s="99"/>
      <c r="G268" s="38"/>
      <c r="H268" s="38"/>
      <c r="I268" s="42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/>
      <c r="C269" s="37"/>
      <c r="D269" s="42"/>
      <c r="E269" s="38"/>
      <c r="F269" s="99"/>
      <c r="G269" s="38"/>
      <c r="H269" s="38"/>
      <c r="I269" s="42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/>
      <c r="C270" s="37"/>
      <c r="D270" s="42"/>
      <c r="E270" s="38"/>
      <c r="F270" s="99"/>
      <c r="G270" s="38"/>
      <c r="H270" s="38"/>
      <c r="I270" s="42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/>
      <c r="C271" s="37"/>
      <c r="D271" s="42"/>
      <c r="E271" s="38"/>
      <c r="F271" s="99"/>
      <c r="G271" s="38"/>
      <c r="H271" s="38"/>
      <c r="I271" s="42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/>
      <c r="C272" s="37"/>
      <c r="D272" s="42"/>
      <c r="E272" s="38"/>
      <c r="F272" s="99"/>
      <c r="G272" s="38"/>
      <c r="H272" s="38"/>
      <c r="I272" s="42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/>
      <c r="C273" s="37"/>
      <c r="D273" s="42"/>
      <c r="E273" s="38"/>
      <c r="F273" s="99"/>
      <c r="G273" s="38"/>
      <c r="H273" s="38"/>
      <c r="I273" s="42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/>
      <c r="C274" s="37"/>
      <c r="D274" s="42"/>
      <c r="E274" s="38"/>
      <c r="F274" s="99"/>
      <c r="G274" s="38"/>
      <c r="H274" s="38"/>
      <c r="I274" s="42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/>
      <c r="C275" s="37"/>
      <c r="D275" s="42"/>
      <c r="E275" s="38"/>
      <c r="F275" s="99"/>
      <c r="G275" s="38"/>
      <c r="H275" s="38"/>
      <c r="I275" s="42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/>
      <c r="C276" s="37"/>
      <c r="D276" s="42"/>
      <c r="E276" s="38"/>
      <c r="F276" s="99"/>
      <c r="G276" s="38"/>
      <c r="H276" s="38"/>
      <c r="I276" s="42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/>
      <c r="C277" s="37"/>
      <c r="D277" s="42"/>
      <c r="E277" s="38"/>
      <c r="F277" s="99"/>
      <c r="G277" s="38"/>
      <c r="H277" s="38"/>
      <c r="I277" s="42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/>
      <c r="C278" s="37"/>
      <c r="D278" s="42"/>
      <c r="E278" s="38"/>
      <c r="F278" s="99"/>
      <c r="G278" s="38"/>
      <c r="H278" s="38"/>
      <c r="I278" s="42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/>
      <c r="C279" s="37"/>
      <c r="D279" s="42"/>
      <c r="E279" s="38"/>
      <c r="F279" s="99"/>
      <c r="G279" s="38"/>
      <c r="H279" s="38"/>
      <c r="I279" s="42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/>
      <c r="C280" s="37"/>
      <c r="D280" s="42"/>
      <c r="E280" s="38"/>
      <c r="F280" s="99"/>
      <c r="G280" s="38"/>
      <c r="H280" s="38"/>
      <c r="I280" s="42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/>
      <c r="C281" s="37"/>
      <c r="D281" s="42"/>
      <c r="E281" s="38"/>
      <c r="F281" s="99"/>
      <c r="G281" s="38"/>
      <c r="H281" s="38"/>
      <c r="I281" s="42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/>
      <c r="C282" s="37"/>
      <c r="D282" s="42"/>
      <c r="E282" s="38"/>
      <c r="F282" s="99"/>
      <c r="G282" s="38"/>
      <c r="H282" s="38"/>
      <c r="I282" s="42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/>
      <c r="C283" s="37"/>
      <c r="D283" s="42"/>
      <c r="E283" s="38"/>
      <c r="F283" s="99"/>
      <c r="G283" s="38"/>
      <c r="H283" s="38"/>
      <c r="I283" s="42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/>
      <c r="C284" s="37"/>
      <c r="D284" s="42"/>
      <c r="E284" s="38"/>
      <c r="F284" s="99"/>
      <c r="G284" s="38"/>
      <c r="H284" s="38"/>
      <c r="I284" s="42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/>
      <c r="C285" s="37"/>
      <c r="D285" s="42"/>
      <c r="E285" s="38"/>
      <c r="F285" s="99"/>
      <c r="G285" s="38"/>
      <c r="H285" s="38"/>
      <c r="I285" s="42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/>
      <c r="C286" s="37"/>
      <c r="D286" s="42"/>
      <c r="E286" s="38"/>
      <c r="F286" s="99"/>
      <c r="G286" s="38"/>
      <c r="H286" s="38"/>
      <c r="I286" s="42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/>
      <c r="C287" s="37"/>
      <c r="D287" s="42"/>
      <c r="E287" s="38"/>
      <c r="F287" s="99"/>
      <c r="G287" s="38"/>
      <c r="H287" s="38"/>
      <c r="I287" s="42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/>
      <c r="C288" s="37"/>
      <c r="D288" s="42"/>
      <c r="E288" s="38"/>
      <c r="F288" s="99"/>
      <c r="G288" s="38"/>
      <c r="H288" s="38"/>
      <c r="I288" s="42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/>
      <c r="C289" s="37"/>
      <c r="D289" s="42"/>
      <c r="E289" s="38"/>
      <c r="F289" s="99"/>
      <c r="G289" s="38"/>
      <c r="H289" s="38"/>
      <c r="I289" s="42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/>
      <c r="C290" s="37"/>
      <c r="D290" s="42"/>
      <c r="E290" s="38"/>
      <c r="F290" s="99"/>
      <c r="G290" s="38"/>
      <c r="H290" s="38"/>
      <c r="I290" s="42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/>
      <c r="C291" s="37"/>
      <c r="D291" s="42"/>
      <c r="E291" s="38"/>
      <c r="F291" s="99"/>
      <c r="G291" s="38"/>
      <c r="H291" s="38"/>
      <c r="I291" s="42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/>
      <c r="C292" s="37"/>
      <c r="D292" s="42"/>
      <c r="E292" s="38"/>
      <c r="F292" s="99"/>
      <c r="G292" s="38"/>
      <c r="H292" s="38"/>
      <c r="I292" s="42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/>
      <c r="C293" s="37"/>
      <c r="D293" s="42"/>
      <c r="E293" s="38"/>
      <c r="F293" s="99"/>
      <c r="G293" s="38"/>
      <c r="H293" s="38"/>
      <c r="I293" s="42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/>
      <c r="C294" s="37"/>
      <c r="D294" s="42"/>
      <c r="E294" s="38"/>
      <c r="F294" s="99"/>
      <c r="G294" s="38"/>
      <c r="H294" s="38"/>
      <c r="I294" s="42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/>
      <c r="C295" s="37"/>
      <c r="D295" s="42"/>
      <c r="E295" s="38"/>
      <c r="F295" s="99"/>
      <c r="G295" s="38"/>
      <c r="H295" s="38"/>
      <c r="I295" s="42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/>
      <c r="C296" s="37"/>
      <c r="D296" s="42"/>
      <c r="E296" s="38"/>
      <c r="F296" s="99"/>
      <c r="G296" s="38"/>
      <c r="H296" s="38"/>
      <c r="I296" s="42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/>
      <c r="C297" s="37"/>
      <c r="D297" s="42"/>
      <c r="E297" s="38"/>
      <c r="F297" s="99"/>
      <c r="G297" s="38"/>
      <c r="H297" s="38"/>
      <c r="I297" s="42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/>
      <c r="C298" s="37"/>
      <c r="D298" s="42"/>
      <c r="E298" s="38"/>
      <c r="F298" s="99"/>
      <c r="G298" s="38"/>
      <c r="H298" s="38"/>
      <c r="I298" s="42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/>
      <c r="C299" s="37"/>
      <c r="D299" s="42"/>
      <c r="E299" s="38"/>
      <c r="F299" s="99"/>
      <c r="G299" s="38"/>
      <c r="H299" s="38"/>
      <c r="I299" s="42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/>
      <c r="C300" s="37"/>
      <c r="D300" s="42"/>
      <c r="E300" s="38"/>
      <c r="F300" s="99"/>
      <c r="G300" s="38"/>
      <c r="H300" s="38"/>
      <c r="I300" s="42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/>
      <c r="C301" s="37"/>
      <c r="D301" s="42"/>
      <c r="E301" s="38"/>
      <c r="F301" s="99"/>
      <c r="G301" s="38"/>
      <c r="H301" s="38"/>
      <c r="I301" s="42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/>
      <c r="C302" s="37"/>
      <c r="D302" s="42"/>
      <c r="E302" s="38"/>
      <c r="F302" s="99"/>
      <c r="G302" s="38"/>
      <c r="H302" s="38"/>
      <c r="I302" s="42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/>
      <c r="C303" s="37"/>
      <c r="D303" s="42"/>
      <c r="E303" s="38"/>
      <c r="F303" s="99"/>
      <c r="G303" s="38"/>
      <c r="H303" s="38"/>
      <c r="I303" s="42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/>
      <c r="C304" s="37"/>
      <c r="D304" s="42"/>
      <c r="E304" s="38"/>
      <c r="F304" s="99"/>
      <c r="G304" s="38"/>
      <c r="H304" s="38"/>
      <c r="I304" s="42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/>
      <c r="C305" s="37"/>
      <c r="D305" s="42"/>
      <c r="E305" s="38"/>
      <c r="F305" s="99"/>
      <c r="G305" s="38"/>
      <c r="H305" s="38"/>
      <c r="I305" s="42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/>
      <c r="C306" s="37"/>
      <c r="D306" s="42"/>
      <c r="E306" s="38"/>
      <c r="F306" s="99"/>
      <c r="G306" s="38"/>
      <c r="H306" s="38"/>
      <c r="I306" s="42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/>
      <c r="C307" s="37"/>
      <c r="D307" s="42"/>
      <c r="E307" s="38"/>
      <c r="F307" s="99"/>
      <c r="G307" s="38"/>
      <c r="H307" s="38"/>
      <c r="I307" s="42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/>
      <c r="C308" s="37"/>
      <c r="D308" s="42"/>
      <c r="E308" s="38"/>
      <c r="F308" s="99"/>
      <c r="G308" s="38"/>
      <c r="H308" s="38"/>
      <c r="I308" s="42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/>
      <c r="C309" s="37"/>
      <c r="D309" s="42"/>
      <c r="E309" s="38"/>
      <c r="F309" s="99"/>
      <c r="G309" s="38"/>
      <c r="H309" s="38"/>
      <c r="I309" s="42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/>
      <c r="C310" s="37"/>
      <c r="D310" s="42"/>
      <c r="E310" s="38"/>
      <c r="F310" s="99"/>
      <c r="G310" s="38"/>
      <c r="H310" s="38"/>
      <c r="I310" s="42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/>
      <c r="C311" s="37"/>
      <c r="D311" s="42"/>
      <c r="E311" s="38"/>
      <c r="F311" s="99"/>
      <c r="G311" s="38"/>
      <c r="H311" s="38"/>
      <c r="I311" s="42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/>
      <c r="C312" s="37"/>
      <c r="D312" s="42"/>
      <c r="E312" s="38"/>
      <c r="F312" s="99"/>
      <c r="G312" s="38"/>
      <c r="H312" s="38"/>
      <c r="I312" s="42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/>
      <c r="C313" s="37"/>
      <c r="D313" s="42"/>
      <c r="E313" s="38"/>
      <c r="F313" s="99"/>
      <c r="G313" s="38"/>
      <c r="H313" s="38"/>
      <c r="I313" s="42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/>
      <c r="C314" s="37"/>
      <c r="D314" s="42"/>
      <c r="E314" s="38"/>
      <c r="F314" s="99"/>
      <c r="G314" s="38"/>
      <c r="H314" s="38"/>
      <c r="I314" s="42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/>
      <c r="C315" s="37"/>
      <c r="D315" s="42"/>
      <c r="E315" s="38"/>
      <c r="F315" s="99"/>
      <c r="G315" s="38"/>
      <c r="H315" s="38"/>
      <c r="I315" s="42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/>
      <c r="C316" s="37"/>
      <c r="D316" s="42"/>
      <c r="E316" s="38"/>
      <c r="F316" s="99"/>
      <c r="G316" s="38"/>
      <c r="H316" s="38"/>
      <c r="I316" s="42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/>
      <c r="C317" s="37"/>
      <c r="D317" s="42"/>
      <c r="E317" s="38"/>
      <c r="F317" s="99"/>
      <c r="G317" s="38"/>
      <c r="H317" s="38"/>
      <c r="I317" s="42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/>
      <c r="C318" s="37"/>
      <c r="D318" s="42"/>
      <c r="E318" s="38"/>
      <c r="F318" s="99"/>
      <c r="G318" s="38"/>
      <c r="H318" s="38"/>
      <c r="I318" s="42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/>
      <c r="C319" s="37"/>
      <c r="D319" s="42"/>
      <c r="E319" s="38"/>
      <c r="F319" s="99"/>
      <c r="G319" s="38"/>
      <c r="H319" s="38"/>
      <c r="I319" s="42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/>
      <c r="C320" s="37"/>
      <c r="D320" s="42"/>
      <c r="E320" s="38"/>
      <c r="F320" s="99"/>
      <c r="G320" s="38"/>
      <c r="H320" s="38"/>
      <c r="I320" s="42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/>
      <c r="C321" s="37"/>
      <c r="D321" s="42"/>
      <c r="E321" s="38"/>
      <c r="F321" s="99"/>
      <c r="G321" s="38"/>
      <c r="H321" s="38"/>
      <c r="I321" s="42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/>
      <c r="C322" s="37"/>
      <c r="D322" s="42"/>
      <c r="E322" s="38"/>
      <c r="F322" s="99"/>
      <c r="G322" s="38"/>
      <c r="H322" s="38"/>
      <c r="I322" s="42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/>
      <c r="C323" s="37"/>
      <c r="D323" s="42"/>
      <c r="E323" s="38"/>
      <c r="F323" s="99"/>
      <c r="G323" s="38"/>
      <c r="H323" s="38"/>
      <c r="I323" s="42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/>
      <c r="C324" s="37"/>
      <c r="D324" s="42"/>
      <c r="E324" s="38"/>
      <c r="F324" s="99"/>
      <c r="G324" s="38"/>
      <c r="H324" s="38"/>
      <c r="I324" s="42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/>
      <c r="C325" s="37"/>
      <c r="D325" s="42"/>
      <c r="E325" s="38"/>
      <c r="F325" s="99"/>
      <c r="G325" s="38"/>
      <c r="H325" s="38"/>
      <c r="I325" s="42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/>
      <c r="C326" s="37"/>
      <c r="D326" s="42"/>
      <c r="E326" s="38"/>
      <c r="F326" s="99"/>
      <c r="G326" s="38"/>
      <c r="H326" s="38"/>
      <c r="I326" s="42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/>
      <c r="C327" s="37"/>
      <c r="D327" s="42"/>
      <c r="E327" s="38"/>
      <c r="F327" s="99"/>
      <c r="G327" s="38"/>
      <c r="H327" s="38"/>
      <c r="I327" s="42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/>
      <c r="C328" s="37"/>
      <c r="D328" s="42"/>
      <c r="E328" s="38"/>
      <c r="F328" s="99"/>
      <c r="G328" s="38"/>
      <c r="H328" s="38"/>
      <c r="I328" s="42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/>
      <c r="C329" s="37"/>
      <c r="D329" s="42"/>
      <c r="E329" s="38"/>
      <c r="F329" s="99"/>
      <c r="G329" s="38"/>
      <c r="H329" s="38"/>
      <c r="I329" s="42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/>
      <c r="C330" s="37"/>
      <c r="D330" s="42"/>
      <c r="E330" s="38"/>
      <c r="F330" s="99"/>
      <c r="G330" s="38"/>
      <c r="H330" s="38"/>
      <c r="I330" s="42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/>
      <c r="C331" s="37"/>
      <c r="D331" s="42"/>
      <c r="E331" s="38"/>
      <c r="F331" s="99"/>
      <c r="G331" s="38"/>
      <c r="H331" s="38"/>
      <c r="I331" s="42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/>
      <c r="C332" s="37"/>
      <c r="D332" s="42"/>
      <c r="E332" s="38"/>
      <c r="F332" s="99"/>
      <c r="G332" s="38"/>
      <c r="H332" s="38"/>
      <c r="I332" s="42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/>
      <c r="C333" s="37"/>
      <c r="D333" s="42"/>
      <c r="E333" s="38"/>
      <c r="F333" s="99"/>
      <c r="G333" s="38"/>
      <c r="H333" s="38"/>
      <c r="I333" s="42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/>
      <c r="C334" s="37"/>
      <c r="D334" s="42"/>
      <c r="E334" s="38"/>
      <c r="F334" s="99"/>
      <c r="G334" s="38"/>
      <c r="H334" s="38"/>
      <c r="I334" s="42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/>
      <c r="C335" s="37"/>
      <c r="D335" s="42"/>
      <c r="E335" s="38"/>
      <c r="F335" s="99"/>
      <c r="G335" s="38"/>
      <c r="H335" s="38"/>
      <c r="I335" s="42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/>
      <c r="C336" s="37"/>
      <c r="D336" s="42"/>
      <c r="E336" s="38"/>
      <c r="F336" s="99"/>
      <c r="G336" s="38"/>
      <c r="H336" s="38"/>
      <c r="I336" s="42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/>
      <c r="C337" s="37"/>
      <c r="D337" s="42"/>
      <c r="E337" s="38"/>
      <c r="F337" s="99"/>
      <c r="G337" s="38"/>
      <c r="H337" s="38"/>
      <c r="I337" s="42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/>
      <c r="C338" s="37"/>
      <c r="D338" s="42"/>
      <c r="E338" s="38"/>
      <c r="F338" s="99"/>
      <c r="G338" s="38"/>
      <c r="H338" s="38"/>
      <c r="I338" s="42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/>
      <c r="C339" s="37"/>
      <c r="D339" s="42"/>
      <c r="E339" s="38"/>
      <c r="F339" s="99"/>
      <c r="G339" s="38"/>
      <c r="H339" s="38"/>
      <c r="I339" s="42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/>
      <c r="C340" s="37"/>
      <c r="D340" s="42"/>
      <c r="E340" s="38"/>
      <c r="F340" s="99"/>
      <c r="G340" s="38"/>
      <c r="H340" s="38"/>
      <c r="I340" s="42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/>
      <c r="C341" s="37"/>
      <c r="D341" s="42"/>
      <c r="E341" s="38"/>
      <c r="F341" s="99"/>
      <c r="G341" s="38"/>
      <c r="H341" s="38"/>
      <c r="I341" s="42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/>
      <c r="C342" s="37"/>
      <c r="D342" s="42"/>
      <c r="E342" s="38"/>
      <c r="F342" s="99"/>
      <c r="G342" s="38"/>
      <c r="H342" s="38"/>
      <c r="I342" s="42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/>
      <c r="C343" s="37"/>
      <c r="D343" s="42"/>
      <c r="E343" s="38"/>
      <c r="F343" s="99"/>
      <c r="G343" s="38"/>
      <c r="H343" s="38"/>
      <c r="I343" s="42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/>
      <c r="C344" s="37"/>
      <c r="D344" s="42"/>
      <c r="E344" s="38"/>
      <c r="F344" s="99"/>
      <c r="G344" s="38"/>
      <c r="H344" s="38"/>
      <c r="I344" s="42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/>
      <c r="C345" s="37"/>
      <c r="D345" s="42"/>
      <c r="E345" s="38"/>
      <c r="F345" s="99"/>
      <c r="G345" s="38"/>
      <c r="H345" s="38"/>
      <c r="I345" s="42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/>
      <c r="C346" s="37"/>
      <c r="D346" s="42"/>
      <c r="E346" s="38"/>
      <c r="F346" s="99"/>
      <c r="G346" s="38"/>
      <c r="H346" s="38"/>
      <c r="I346" s="42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/>
      <c r="C347" s="37"/>
      <c r="D347" s="42"/>
      <c r="E347" s="38"/>
      <c r="F347" s="99"/>
      <c r="G347" s="38"/>
      <c r="H347" s="38"/>
      <c r="I347" s="42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/>
      <c r="C348" s="37"/>
      <c r="D348" s="42"/>
      <c r="E348" s="38"/>
      <c r="F348" s="99"/>
      <c r="G348" s="38"/>
      <c r="H348" s="38"/>
      <c r="I348" s="42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/>
      <c r="C349" s="37"/>
      <c r="D349" s="42"/>
      <c r="E349" s="38"/>
      <c r="F349" s="99"/>
      <c r="G349" s="38"/>
      <c r="H349" s="38"/>
      <c r="I349" s="42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/>
      <c r="C350" s="37"/>
      <c r="D350" s="42"/>
      <c r="E350" s="38"/>
      <c r="F350" s="99"/>
      <c r="G350" s="38"/>
      <c r="H350" s="38"/>
      <c r="I350" s="42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/>
      <c r="C351" s="37"/>
      <c r="D351" s="42"/>
      <c r="E351" s="38"/>
      <c r="F351" s="99"/>
      <c r="G351" s="38"/>
      <c r="H351" s="38"/>
      <c r="I351" s="42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/>
      <c r="C352" s="37"/>
      <c r="D352" s="42"/>
      <c r="E352" s="38"/>
      <c r="F352" s="99"/>
      <c r="G352" s="38"/>
      <c r="H352" s="38"/>
      <c r="I352" s="42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/>
      <c r="C353" s="37"/>
      <c r="D353" s="42"/>
      <c r="E353" s="38"/>
      <c r="F353" s="99"/>
      <c r="G353" s="38"/>
      <c r="H353" s="38"/>
      <c r="I353" s="42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/>
      <c r="C354" s="37"/>
      <c r="D354" s="42"/>
      <c r="E354" s="38"/>
      <c r="F354" s="99"/>
      <c r="G354" s="38"/>
      <c r="H354" s="38"/>
      <c r="I354" s="42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/>
      <c r="C355" s="37"/>
      <c r="D355" s="42"/>
      <c r="E355" s="38"/>
      <c r="F355" s="99"/>
      <c r="G355" s="38"/>
      <c r="H355" s="38"/>
      <c r="I355" s="42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/>
      <c r="C356" s="37"/>
      <c r="D356" s="42"/>
      <c r="E356" s="38"/>
      <c r="F356" s="99"/>
      <c r="G356" s="38"/>
      <c r="H356" s="38"/>
      <c r="I356" s="42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/>
      <c r="C357" s="37"/>
      <c r="D357" s="42"/>
      <c r="E357" s="38"/>
      <c r="F357" s="99"/>
      <c r="G357" s="38"/>
      <c r="H357" s="38"/>
      <c r="I357" s="42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/>
      <c r="C358" s="37"/>
      <c r="D358" s="42"/>
      <c r="E358" s="38"/>
      <c r="F358" s="99"/>
      <c r="G358" s="38"/>
      <c r="H358" s="38"/>
      <c r="I358" s="42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/>
      <c r="C359" s="37"/>
      <c r="D359" s="42"/>
      <c r="E359" s="38"/>
      <c r="F359" s="99"/>
      <c r="G359" s="38"/>
      <c r="H359" s="38"/>
      <c r="I359" s="42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/>
      <c r="C360" s="37"/>
      <c r="D360" s="42"/>
      <c r="E360" s="38"/>
      <c r="F360" s="99"/>
      <c r="G360" s="38"/>
      <c r="H360" s="38"/>
      <c r="I360" s="42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/>
      <c r="C361" s="37"/>
      <c r="D361" s="42"/>
      <c r="E361" s="38"/>
      <c r="F361" s="99"/>
      <c r="G361" s="38"/>
      <c r="H361" s="38"/>
      <c r="I361" s="42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/>
      <c r="C362" s="37"/>
      <c r="D362" s="42"/>
      <c r="E362" s="38"/>
      <c r="F362" s="99"/>
      <c r="G362" s="38"/>
      <c r="H362" s="38"/>
      <c r="I362" s="42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/>
      <c r="C363" s="37"/>
      <c r="D363" s="42"/>
      <c r="E363" s="38"/>
      <c r="F363" s="99"/>
      <c r="G363" s="38"/>
      <c r="H363" s="38"/>
      <c r="I363" s="42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/>
      <c r="C364" s="37"/>
      <c r="D364" s="42"/>
      <c r="E364" s="38"/>
      <c r="F364" s="99"/>
      <c r="G364" s="38"/>
      <c r="H364" s="38"/>
      <c r="I364" s="42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/>
      <c r="C365" s="37"/>
      <c r="D365" s="42"/>
      <c r="E365" s="38"/>
      <c r="F365" s="99"/>
      <c r="G365" s="38"/>
      <c r="H365" s="38"/>
      <c r="I365" s="42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/>
      <c r="C366" s="37"/>
      <c r="D366" s="42"/>
      <c r="E366" s="38"/>
      <c r="F366" s="99"/>
      <c r="G366" s="38"/>
      <c r="H366" s="38"/>
      <c r="I366" s="42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/>
      <c r="C367" s="37"/>
      <c r="D367" s="42"/>
      <c r="E367" s="38"/>
      <c r="F367" s="99"/>
      <c r="G367" s="38"/>
      <c r="H367" s="38"/>
      <c r="I367" s="42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/>
      <c r="C368" s="37"/>
      <c r="D368" s="42"/>
      <c r="E368" s="38"/>
      <c r="F368" s="99"/>
      <c r="G368" s="38"/>
      <c r="H368" s="38"/>
      <c r="I368" s="42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/>
      <c r="C369" s="37"/>
      <c r="D369" s="42"/>
      <c r="E369" s="38"/>
      <c r="F369" s="99"/>
      <c r="G369" s="38"/>
      <c r="H369" s="38"/>
      <c r="I369" s="42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/>
      <c r="C370" s="37"/>
      <c r="D370" s="42"/>
      <c r="E370" s="38"/>
      <c r="F370" s="99"/>
      <c r="G370" s="38"/>
      <c r="H370" s="38"/>
      <c r="I370" s="42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/>
      <c r="C371" s="37"/>
      <c r="D371" s="42"/>
      <c r="E371" s="38"/>
      <c r="F371" s="99"/>
      <c r="G371" s="38"/>
      <c r="H371" s="38"/>
      <c r="I371" s="42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/>
      <c r="C372" s="37"/>
      <c r="D372" s="42"/>
      <c r="E372" s="38"/>
      <c r="F372" s="99"/>
      <c r="G372" s="38"/>
      <c r="H372" s="38"/>
      <c r="I372" s="42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99"/>
      <c r="G373" s="38"/>
      <c r="H373" s="38"/>
      <c r="I373" s="42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99"/>
      <c r="G374" s="38"/>
      <c r="H374" s="38"/>
      <c r="I374" s="42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99"/>
      <c r="G375" s="38"/>
      <c r="H375" s="38"/>
      <c r="I375" s="42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99"/>
      <c r="G376" s="38"/>
      <c r="H376" s="38"/>
      <c r="I376" s="42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99"/>
      <c r="G377" s="38"/>
      <c r="H377" s="38"/>
      <c r="I377" s="42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99"/>
      <c r="G378" s="38"/>
      <c r="H378" s="38"/>
      <c r="I378" s="42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99"/>
      <c r="G379" s="38"/>
      <c r="H379" s="38"/>
      <c r="I379" s="42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99"/>
      <c r="G380" s="38"/>
      <c r="H380" s="38"/>
      <c r="I380" s="42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99"/>
      <c r="G381" s="38"/>
      <c r="H381" s="38"/>
      <c r="I381" s="42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99"/>
      <c r="G382" s="38"/>
      <c r="H382" s="38"/>
      <c r="I382" s="42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99"/>
      <c r="G383" s="38"/>
      <c r="H383" s="38"/>
      <c r="I383" s="42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99"/>
      <c r="G384" s="38"/>
      <c r="H384" s="38"/>
      <c r="I384" s="42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99"/>
      <c r="G385" s="38"/>
      <c r="H385" s="38"/>
      <c r="I385" s="42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99"/>
      <c r="G386" s="38"/>
      <c r="H386" s="38"/>
      <c r="I386" s="42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99"/>
      <c r="G387" s="38"/>
      <c r="H387" s="38"/>
      <c r="I387" s="42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99"/>
      <c r="G388" s="38"/>
      <c r="H388" s="38"/>
      <c r="I388" s="42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99"/>
      <c r="G389" s="38"/>
      <c r="H389" s="38"/>
      <c r="I389" s="42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99"/>
      <c r="G390" s="38"/>
      <c r="H390" s="38"/>
      <c r="I390" s="42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99"/>
      <c r="G391" s="38"/>
      <c r="H391" s="38"/>
      <c r="I391" s="42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99"/>
      <c r="G392" s="38"/>
      <c r="H392" s="38"/>
      <c r="I392" s="42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99"/>
      <c r="G393" s="38"/>
      <c r="H393" s="38"/>
      <c r="I393" s="42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99"/>
      <c r="G394" s="38"/>
      <c r="H394" s="38"/>
      <c r="I394" s="42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99"/>
      <c r="G395" s="38"/>
      <c r="H395" s="38"/>
      <c r="I395" s="42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99"/>
      <c r="G396" s="38"/>
      <c r="H396" s="38"/>
      <c r="I396" s="42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99"/>
      <c r="G397" s="38"/>
      <c r="H397" s="38"/>
      <c r="I397" s="42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99"/>
      <c r="G398" s="38"/>
      <c r="H398" s="38"/>
      <c r="I398" s="42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99"/>
      <c r="G399" s="38"/>
      <c r="H399" s="38"/>
      <c r="I399" s="42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99"/>
      <c r="G400" s="38"/>
      <c r="H400" s="38"/>
      <c r="I400" s="42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99"/>
      <c r="G401" s="38"/>
      <c r="H401" s="38"/>
      <c r="I401" s="42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99"/>
      <c r="G402" s="38"/>
      <c r="H402" s="38"/>
      <c r="I402" s="42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99"/>
      <c r="G403" s="38"/>
      <c r="H403" s="38"/>
      <c r="I403" s="42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99"/>
      <c r="G404" s="38"/>
      <c r="H404" s="38"/>
      <c r="I404" s="42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99"/>
      <c r="G405" s="38"/>
      <c r="H405" s="38"/>
      <c r="I405" s="42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99"/>
      <c r="G406" s="38"/>
      <c r="H406" s="38"/>
      <c r="I406" s="42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99"/>
      <c r="G407" s="38"/>
      <c r="H407" s="38"/>
      <c r="I407" s="42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99"/>
      <c r="G408" s="38"/>
      <c r="H408" s="38"/>
      <c r="I408" s="42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99"/>
      <c r="G409" s="38"/>
      <c r="H409" s="38"/>
      <c r="I409" s="42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99"/>
      <c r="G410" s="38"/>
      <c r="H410" s="38"/>
      <c r="I410" s="42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99"/>
      <c r="G411" s="38"/>
      <c r="H411" s="38"/>
      <c r="I411" s="42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99"/>
      <c r="G412" s="38"/>
      <c r="H412" s="38"/>
      <c r="I412" s="42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99"/>
      <c r="G413" s="38"/>
      <c r="H413" s="38"/>
      <c r="I413" s="42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99"/>
      <c r="G414" s="38"/>
      <c r="H414" s="38"/>
      <c r="I414" s="42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99"/>
      <c r="G415" s="38"/>
      <c r="H415" s="38"/>
      <c r="I415" s="42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99"/>
      <c r="G416" s="38"/>
      <c r="H416" s="38"/>
      <c r="I416" s="42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99"/>
      <c r="G417" s="38"/>
      <c r="H417" s="38"/>
      <c r="I417" s="42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99"/>
      <c r="G418" s="38"/>
      <c r="H418" s="38"/>
      <c r="I418" s="42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99"/>
      <c r="G419" s="38"/>
      <c r="H419" s="38"/>
      <c r="I419" s="42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99"/>
      <c r="G420" s="38"/>
      <c r="H420" s="38"/>
      <c r="I420" s="42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99"/>
      <c r="G421" s="38"/>
      <c r="H421" s="38"/>
      <c r="I421" s="42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99"/>
      <c r="G422" s="38"/>
      <c r="H422" s="38"/>
      <c r="I422" s="42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99"/>
      <c r="G423" s="38"/>
      <c r="H423" s="38"/>
      <c r="I423" s="42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99"/>
      <c r="G424" s="38"/>
      <c r="H424" s="38"/>
      <c r="I424" s="42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99"/>
      <c r="G425" s="38"/>
      <c r="H425" s="38"/>
      <c r="I425" s="42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99"/>
      <c r="G426" s="38"/>
      <c r="H426" s="38"/>
      <c r="I426" s="42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99"/>
      <c r="G427" s="38"/>
      <c r="H427" s="38"/>
      <c r="I427" s="42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99"/>
      <c r="G428" s="38"/>
      <c r="H428" s="38"/>
      <c r="I428" s="42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99"/>
      <c r="G429" s="38"/>
      <c r="H429" s="38"/>
      <c r="I429" s="42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99"/>
      <c r="G430" s="38"/>
      <c r="H430" s="38"/>
      <c r="I430" s="42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99"/>
      <c r="G431" s="38"/>
      <c r="H431" s="38"/>
      <c r="I431" s="42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99"/>
      <c r="G432" s="38"/>
      <c r="H432" s="38"/>
      <c r="I432" s="42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99"/>
      <c r="G433" s="38"/>
      <c r="H433" s="38"/>
      <c r="I433" s="42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99"/>
      <c r="G434" s="38"/>
      <c r="H434" s="38"/>
      <c r="I434" s="42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99"/>
      <c r="G435" s="38"/>
      <c r="H435" s="38"/>
      <c r="I435" s="42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99"/>
      <c r="G436" s="38"/>
      <c r="H436" s="38"/>
      <c r="I436" s="42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99"/>
      <c r="G437" s="38"/>
      <c r="H437" s="38"/>
      <c r="I437" s="42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99"/>
      <c r="G438" s="38"/>
      <c r="H438" s="38"/>
      <c r="I438" s="42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99"/>
      <c r="G439" s="38"/>
      <c r="H439" s="38"/>
      <c r="I439" s="42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99"/>
      <c r="G440" s="38"/>
      <c r="H440" s="38"/>
      <c r="I440" s="42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99"/>
      <c r="G441" s="38"/>
      <c r="H441" s="38"/>
      <c r="I441" s="42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99"/>
      <c r="G442" s="38"/>
      <c r="H442" s="38"/>
      <c r="I442" s="42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99"/>
      <c r="G443" s="38"/>
      <c r="H443" s="38"/>
      <c r="I443" s="42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99"/>
      <c r="G444" s="38"/>
      <c r="H444" s="38"/>
      <c r="I444" s="42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99"/>
      <c r="G445" s="38"/>
      <c r="H445" s="38"/>
      <c r="I445" s="42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99"/>
      <c r="G446" s="38"/>
      <c r="H446" s="38"/>
      <c r="I446" s="42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99"/>
      <c r="G447" s="38"/>
      <c r="H447" s="38"/>
      <c r="I447" s="42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99"/>
      <c r="G448" s="38"/>
      <c r="H448" s="38"/>
      <c r="I448" s="42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99"/>
      <c r="G449" s="38"/>
      <c r="H449" s="38"/>
      <c r="I449" s="42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99"/>
      <c r="G450" s="38"/>
      <c r="H450" s="38"/>
      <c r="I450" s="42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99"/>
      <c r="G451" s="38"/>
      <c r="H451" s="38"/>
      <c r="I451" s="42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99"/>
      <c r="G452" s="38"/>
      <c r="H452" s="38"/>
      <c r="I452" s="42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99"/>
      <c r="G453" s="38"/>
      <c r="H453" s="38"/>
      <c r="I453" s="42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99"/>
      <c r="G454" s="38"/>
      <c r="H454" s="38"/>
      <c r="I454" s="42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99"/>
      <c r="G455" s="38"/>
      <c r="H455" s="38"/>
      <c r="I455" s="42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99"/>
      <c r="G456" s="38"/>
      <c r="H456" s="38"/>
      <c r="I456" s="42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99"/>
      <c r="G457" s="38"/>
      <c r="H457" s="38"/>
      <c r="I457" s="42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99"/>
      <c r="G458" s="38"/>
      <c r="H458" s="38"/>
      <c r="I458" s="42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99"/>
      <c r="G459" s="38"/>
      <c r="H459" s="38"/>
      <c r="I459" s="42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99"/>
      <c r="G460" s="38"/>
      <c r="H460" s="38"/>
      <c r="I460" s="42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99"/>
      <c r="G461" s="38"/>
      <c r="H461" s="38"/>
      <c r="I461" s="42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99"/>
      <c r="G462" s="38"/>
      <c r="H462" s="38"/>
      <c r="I462" s="42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99"/>
      <c r="G463" s="38"/>
      <c r="H463" s="38"/>
      <c r="I463" s="42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99"/>
      <c r="G464" s="38"/>
      <c r="H464" s="38"/>
      <c r="I464" s="42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99"/>
      <c r="G465" s="38"/>
      <c r="H465" s="38"/>
      <c r="I465" s="42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99"/>
      <c r="G466" s="38"/>
      <c r="H466" s="38"/>
      <c r="I466" s="42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99"/>
      <c r="G467" s="38"/>
      <c r="H467" s="38"/>
      <c r="I467" s="42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99"/>
      <c r="G468" s="38"/>
      <c r="H468" s="38"/>
      <c r="I468" s="42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99"/>
      <c r="G469" s="38"/>
      <c r="H469" s="38"/>
      <c r="I469" s="42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99"/>
      <c r="G470" s="38"/>
      <c r="H470" s="38"/>
      <c r="I470" s="42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99"/>
      <c r="G471" s="38"/>
      <c r="H471" s="38"/>
      <c r="I471" s="42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99"/>
      <c r="G472" s="38"/>
      <c r="H472" s="38"/>
      <c r="I472" s="42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99"/>
      <c r="G473" s="38"/>
      <c r="H473" s="38"/>
      <c r="I473" s="42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99"/>
      <c r="G474" s="38"/>
      <c r="H474" s="38"/>
      <c r="I474" s="42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99"/>
      <c r="G475" s="38"/>
      <c r="H475" s="38"/>
      <c r="I475" s="42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99"/>
      <c r="G476" s="38"/>
      <c r="H476" s="38"/>
      <c r="I476" s="42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99"/>
      <c r="G477" s="38"/>
      <c r="H477" s="38"/>
      <c r="I477" s="42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99"/>
      <c r="G478" s="38"/>
      <c r="H478" s="38"/>
      <c r="I478" s="42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99"/>
      <c r="G479" s="38"/>
      <c r="H479" s="38"/>
      <c r="I479" s="42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99"/>
      <c r="G480" s="38"/>
      <c r="H480" s="38"/>
      <c r="I480" s="42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99"/>
      <c r="G481" s="38"/>
      <c r="H481" s="38"/>
      <c r="I481" s="42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99"/>
      <c r="G482" s="38"/>
      <c r="H482" s="38"/>
      <c r="I482" s="42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99"/>
      <c r="G483" s="38"/>
      <c r="H483" s="38"/>
      <c r="I483" s="42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99"/>
      <c r="G484" s="38"/>
      <c r="H484" s="38"/>
      <c r="I484" s="42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99"/>
      <c r="G485" s="38"/>
      <c r="H485" s="38"/>
      <c r="I485" s="42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99"/>
      <c r="G486" s="38"/>
      <c r="H486" s="38"/>
      <c r="I486" s="42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99"/>
      <c r="G487" s="38"/>
      <c r="H487" s="38"/>
      <c r="I487" s="42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99"/>
      <c r="G488" s="38"/>
      <c r="H488" s="38"/>
      <c r="I488" s="42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99"/>
      <c r="G489" s="38"/>
      <c r="H489" s="38"/>
      <c r="I489" s="42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99"/>
      <c r="G490" s="38"/>
      <c r="H490" s="38"/>
      <c r="I490" s="42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99"/>
      <c r="G491" s="38"/>
      <c r="H491" s="38"/>
      <c r="I491" s="42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99"/>
      <c r="G492" s="38"/>
      <c r="H492" s="38"/>
      <c r="I492" s="42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99"/>
      <c r="G493" s="38"/>
      <c r="H493" s="38"/>
      <c r="I493" s="42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99"/>
      <c r="G494" s="38"/>
      <c r="H494" s="38"/>
      <c r="I494" s="42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99"/>
      <c r="G495" s="38"/>
      <c r="H495" s="38"/>
      <c r="I495" s="42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99"/>
      <c r="G496" s="38"/>
      <c r="H496" s="38"/>
      <c r="I496" s="42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99"/>
      <c r="G497" s="38"/>
      <c r="H497" s="38"/>
      <c r="I497" s="42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99"/>
      <c r="G498" s="38"/>
      <c r="H498" s="38"/>
      <c r="I498" s="42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99"/>
      <c r="G499" s="38"/>
      <c r="H499" s="38"/>
      <c r="I499" s="42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99"/>
      <c r="G500" s="38"/>
      <c r="H500" s="38"/>
      <c r="I500" s="42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99"/>
      <c r="G501" s="38"/>
      <c r="H501" s="38"/>
      <c r="I501" s="42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99"/>
      <c r="G502" s="38"/>
      <c r="H502" s="38"/>
      <c r="I502" s="42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99"/>
      <c r="G503" s="38"/>
      <c r="H503" s="38"/>
      <c r="I503" s="42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99"/>
      <c r="G504" s="38"/>
      <c r="H504" s="38"/>
      <c r="I504" s="42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99"/>
      <c r="G505" s="38"/>
      <c r="H505" s="38"/>
      <c r="I505" s="42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99"/>
      <c r="G506" s="38"/>
      <c r="H506" s="38"/>
      <c r="I506" s="42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99"/>
      <c r="G507" s="38"/>
      <c r="H507" s="38"/>
      <c r="I507" s="42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99"/>
      <c r="G508" s="38"/>
      <c r="H508" s="38"/>
      <c r="I508" s="42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99"/>
      <c r="G509" s="38"/>
      <c r="H509" s="38"/>
      <c r="I509" s="42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99"/>
      <c r="G510" s="38"/>
      <c r="H510" s="38"/>
      <c r="I510" s="42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99"/>
      <c r="G511" s="38"/>
      <c r="H511" s="38"/>
      <c r="I511" s="42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99"/>
      <c r="G512" s="38"/>
      <c r="H512" s="38"/>
      <c r="I512" s="42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99"/>
      <c r="G513" s="38"/>
      <c r="H513" s="38"/>
      <c r="I513" s="42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99"/>
      <c r="G514" s="38"/>
      <c r="H514" s="38"/>
      <c r="I514" s="42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99"/>
      <c r="G515" s="38"/>
      <c r="H515" s="38"/>
      <c r="I515" s="42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99"/>
      <c r="G516" s="38"/>
      <c r="H516" s="38"/>
      <c r="I516" s="42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99"/>
      <c r="G517" s="38"/>
      <c r="H517" s="38"/>
      <c r="I517" s="42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99"/>
      <c r="G518" s="38"/>
      <c r="H518" s="38"/>
      <c r="I518" s="42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99"/>
      <c r="G519" s="38"/>
      <c r="H519" s="38"/>
      <c r="I519" s="42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99"/>
      <c r="G520" s="38"/>
      <c r="H520" s="38"/>
      <c r="I520" s="42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99"/>
      <c r="G521" s="38"/>
      <c r="H521" s="38"/>
      <c r="I521" s="42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99"/>
      <c r="G522" s="38"/>
      <c r="H522" s="38"/>
      <c r="I522" s="42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99"/>
      <c r="G523" s="38"/>
      <c r="H523" s="38"/>
      <c r="I523" s="42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99"/>
      <c r="G524" s="38"/>
      <c r="H524" s="38"/>
      <c r="I524" s="42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99"/>
      <c r="G525" s="38"/>
      <c r="H525" s="38"/>
      <c r="I525" s="42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99"/>
      <c r="G526" s="38"/>
      <c r="H526" s="38"/>
      <c r="I526" s="42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99"/>
      <c r="G527" s="38"/>
      <c r="H527" s="38"/>
      <c r="I527" s="42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99"/>
      <c r="G528" s="38"/>
      <c r="H528" s="38"/>
      <c r="I528" s="42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99"/>
      <c r="G529" s="38"/>
      <c r="H529" s="38"/>
      <c r="I529" s="42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99"/>
      <c r="G530" s="38"/>
      <c r="H530" s="38"/>
      <c r="I530" s="42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99"/>
      <c r="G531" s="38"/>
      <c r="H531" s="38"/>
      <c r="I531" s="42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99"/>
      <c r="G532" s="38"/>
      <c r="H532" s="38"/>
      <c r="I532" s="42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99"/>
      <c r="G533" s="38"/>
      <c r="H533" s="38"/>
      <c r="I533" s="42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99"/>
      <c r="G534" s="38"/>
      <c r="H534" s="38"/>
      <c r="I534" s="42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99"/>
      <c r="G535" s="38"/>
      <c r="H535" s="38"/>
      <c r="I535" s="42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99"/>
      <c r="G536" s="38"/>
      <c r="H536" s="38"/>
      <c r="I536" s="42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99"/>
      <c r="G537" s="38"/>
      <c r="H537" s="38"/>
      <c r="I537" s="42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99"/>
      <c r="G538" s="38"/>
      <c r="H538" s="38"/>
      <c r="I538" s="42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99"/>
      <c r="G539" s="38"/>
      <c r="H539" s="38"/>
      <c r="I539" s="42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99"/>
      <c r="G540" s="38"/>
      <c r="H540" s="38"/>
      <c r="I540" s="42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99"/>
      <c r="G541" s="38"/>
      <c r="H541" s="38"/>
      <c r="I541" s="42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99"/>
      <c r="G542" s="38"/>
      <c r="H542" s="38"/>
      <c r="I542" s="42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99"/>
      <c r="G543" s="38"/>
      <c r="H543" s="38"/>
      <c r="I543" s="42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99"/>
      <c r="G544" s="38"/>
      <c r="H544" s="38"/>
      <c r="I544" s="42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99"/>
      <c r="G545" s="38"/>
      <c r="H545" s="38"/>
      <c r="I545" s="42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99"/>
      <c r="G546" s="38"/>
      <c r="H546" s="38"/>
      <c r="I546" s="42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99"/>
      <c r="G547" s="38"/>
      <c r="H547" s="38"/>
      <c r="I547" s="42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99"/>
      <c r="G548" s="38"/>
      <c r="H548" s="38"/>
      <c r="I548" s="42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99"/>
      <c r="G549" s="38"/>
      <c r="H549" s="38"/>
      <c r="I549" s="42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99"/>
      <c r="G550" s="38"/>
      <c r="H550" s="38"/>
      <c r="I550" s="42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99"/>
      <c r="G551" s="38"/>
      <c r="H551" s="38"/>
      <c r="I551" s="42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99"/>
      <c r="G552" s="38"/>
      <c r="H552" s="38"/>
      <c r="I552" s="42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99"/>
      <c r="G553" s="38"/>
      <c r="H553" s="38"/>
      <c r="I553" s="42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99"/>
      <c r="G554" s="38"/>
      <c r="H554" s="38"/>
      <c r="I554" s="42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99"/>
      <c r="G555" s="38"/>
      <c r="H555" s="38"/>
      <c r="I555" s="42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99"/>
      <c r="G556" s="38"/>
      <c r="H556" s="38"/>
      <c r="I556" s="42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99"/>
      <c r="G557" s="38"/>
      <c r="H557" s="38"/>
      <c r="I557" s="42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99"/>
      <c r="G558" s="38"/>
      <c r="H558" s="38"/>
      <c r="I558" s="42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99"/>
      <c r="G559" s="38"/>
      <c r="H559" s="38"/>
      <c r="I559" s="42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99"/>
      <c r="G560" s="38"/>
      <c r="H560" s="38"/>
      <c r="I560" s="42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99"/>
      <c r="G561" s="38"/>
      <c r="H561" s="38"/>
      <c r="I561" s="42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99"/>
      <c r="G562" s="38"/>
      <c r="H562" s="38"/>
      <c r="I562" s="42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99"/>
      <c r="G563" s="38"/>
      <c r="H563" s="38"/>
      <c r="I563" s="42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99"/>
      <c r="G564" s="38"/>
      <c r="H564" s="38"/>
      <c r="I564" s="42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99"/>
      <c r="G565" s="38"/>
      <c r="H565" s="38"/>
      <c r="I565" s="42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99"/>
      <c r="G566" s="38"/>
      <c r="H566" s="38"/>
      <c r="I566" s="42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99"/>
      <c r="G567" s="38"/>
      <c r="H567" s="38"/>
      <c r="I567" s="42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99"/>
      <c r="G568" s="38"/>
      <c r="H568" s="38"/>
      <c r="I568" s="42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99"/>
      <c r="G569" s="38"/>
      <c r="H569" s="38"/>
      <c r="I569" s="42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99"/>
      <c r="G570" s="38"/>
      <c r="H570" s="38"/>
      <c r="I570" s="42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99"/>
      <c r="G571" s="38"/>
      <c r="H571" s="38"/>
      <c r="I571" s="42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99"/>
      <c r="G572" s="38"/>
      <c r="H572" s="38"/>
      <c r="I572" s="42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99"/>
      <c r="G573" s="38"/>
      <c r="H573" s="38"/>
      <c r="I573" s="42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99"/>
      <c r="G574" s="38"/>
      <c r="H574" s="38"/>
      <c r="I574" s="42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99"/>
      <c r="G575" s="38"/>
      <c r="H575" s="38"/>
      <c r="I575" s="42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99"/>
      <c r="G576" s="38"/>
      <c r="H576" s="38"/>
      <c r="I576" s="42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99"/>
      <c r="G577" s="38"/>
      <c r="H577" s="38"/>
      <c r="I577" s="42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99"/>
      <c r="G578" s="38"/>
      <c r="H578" s="38"/>
      <c r="I578" s="42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99"/>
      <c r="G579" s="38"/>
      <c r="H579" s="38"/>
      <c r="I579" s="42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99"/>
      <c r="G580" s="38"/>
      <c r="H580" s="38"/>
      <c r="I580" s="42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99"/>
      <c r="G581" s="38"/>
      <c r="H581" s="38"/>
      <c r="I581" s="42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99"/>
      <c r="G582" s="38"/>
      <c r="H582" s="38"/>
      <c r="I582" s="42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99"/>
      <c r="G583" s="38"/>
      <c r="H583" s="38"/>
      <c r="I583" s="42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99"/>
      <c r="G584" s="38"/>
      <c r="H584" s="38"/>
      <c r="I584" s="42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99"/>
      <c r="G585" s="38"/>
      <c r="H585" s="38"/>
      <c r="I585" s="42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99"/>
      <c r="G586" s="38"/>
      <c r="H586" s="38"/>
      <c r="I586" s="42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99"/>
      <c r="G587" s="38"/>
      <c r="H587" s="38"/>
      <c r="I587" s="42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99"/>
      <c r="G588" s="38"/>
      <c r="H588" s="38"/>
      <c r="I588" s="42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99"/>
      <c r="G589" s="38"/>
      <c r="H589" s="38"/>
      <c r="I589" s="42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99"/>
      <c r="G590" s="38"/>
      <c r="H590" s="38"/>
      <c r="I590" s="42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99"/>
      <c r="G591" s="38"/>
      <c r="H591" s="38"/>
      <c r="I591" s="42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99"/>
      <c r="G592" s="38"/>
      <c r="H592" s="38"/>
      <c r="I592" s="42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99"/>
      <c r="G593" s="38"/>
      <c r="H593" s="38"/>
      <c r="I593" s="42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99"/>
      <c r="G594" s="38"/>
      <c r="H594" s="38"/>
      <c r="I594" s="42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99"/>
      <c r="G595" s="38"/>
      <c r="H595" s="38"/>
      <c r="I595" s="42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99"/>
      <c r="G596" s="38"/>
      <c r="H596" s="38"/>
      <c r="I596" s="42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99"/>
      <c r="G597" s="38"/>
      <c r="H597" s="38"/>
      <c r="I597" s="42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99"/>
      <c r="G598" s="38"/>
      <c r="H598" s="38"/>
      <c r="I598" s="42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99"/>
      <c r="G599" s="38"/>
      <c r="H599" s="38"/>
      <c r="I599" s="42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99"/>
      <c r="G600" s="38"/>
      <c r="H600" s="38"/>
      <c r="I600" s="42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99"/>
      <c r="G601" s="38"/>
      <c r="H601" s="38"/>
      <c r="I601" s="42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99"/>
      <c r="G602" s="38"/>
      <c r="H602" s="38"/>
      <c r="I602" s="42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99"/>
      <c r="G603" s="38"/>
      <c r="H603" s="38"/>
      <c r="I603" s="42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99"/>
      <c r="G604" s="38"/>
      <c r="H604" s="38"/>
      <c r="I604" s="42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99"/>
      <c r="G605" s="38"/>
      <c r="H605" s="38"/>
      <c r="I605" s="42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99"/>
      <c r="G606" s="38"/>
      <c r="H606" s="38"/>
      <c r="I606" s="42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99"/>
      <c r="G607" s="38"/>
      <c r="H607" s="38"/>
      <c r="I607" s="42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99"/>
      <c r="G608" s="38"/>
      <c r="H608" s="38"/>
      <c r="I608" s="42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99"/>
      <c r="G609" s="38"/>
      <c r="H609" s="38"/>
      <c r="I609" s="42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99"/>
      <c r="G610" s="38"/>
      <c r="H610" s="38"/>
      <c r="I610" s="42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99"/>
      <c r="G611" s="38"/>
      <c r="H611" s="38"/>
      <c r="I611" s="42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99"/>
      <c r="G612" s="38"/>
      <c r="H612" s="38"/>
      <c r="I612" s="42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99"/>
      <c r="G613" s="38"/>
      <c r="H613" s="38"/>
      <c r="I613" s="42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99"/>
      <c r="G614" s="38"/>
      <c r="H614" s="38"/>
      <c r="I614" s="42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99"/>
      <c r="G615" s="38"/>
      <c r="H615" s="38"/>
      <c r="I615" s="42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99"/>
      <c r="G616" s="38"/>
      <c r="H616" s="38"/>
      <c r="I616" s="42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99"/>
      <c r="G617" s="38"/>
      <c r="H617" s="38"/>
      <c r="I617" s="42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99"/>
      <c r="G618" s="38"/>
      <c r="H618" s="38"/>
      <c r="I618" s="42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99"/>
      <c r="G619" s="38"/>
      <c r="H619" s="38"/>
      <c r="I619" s="42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99"/>
      <c r="G620" s="38"/>
      <c r="H620" s="38"/>
      <c r="I620" s="42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99"/>
      <c r="G621" s="38"/>
      <c r="H621" s="38"/>
      <c r="I621" s="42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99"/>
      <c r="G622" s="38"/>
      <c r="H622" s="38"/>
      <c r="I622" s="42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99"/>
      <c r="G623" s="38"/>
      <c r="H623" s="38"/>
      <c r="I623" s="42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99"/>
      <c r="G624" s="38"/>
      <c r="H624" s="38"/>
      <c r="I624" s="42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99"/>
      <c r="G625" s="38"/>
      <c r="H625" s="38"/>
      <c r="I625" s="42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99"/>
      <c r="G626" s="38"/>
      <c r="H626" s="38"/>
      <c r="I626" s="42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99"/>
      <c r="G627" s="38"/>
      <c r="H627" s="38"/>
      <c r="I627" s="42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99"/>
      <c r="G628" s="38"/>
      <c r="H628" s="38"/>
      <c r="I628" s="42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99"/>
      <c r="G629" s="38"/>
      <c r="H629" s="38"/>
      <c r="I629" s="42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99"/>
      <c r="G630" s="38"/>
      <c r="H630" s="38"/>
      <c r="I630" s="42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99"/>
      <c r="G631" s="38"/>
      <c r="H631" s="38"/>
      <c r="I631" s="42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99"/>
      <c r="G632" s="38"/>
      <c r="H632" s="38"/>
      <c r="I632" s="42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99"/>
      <c r="G633" s="38"/>
      <c r="H633" s="38"/>
      <c r="I633" s="42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99"/>
      <c r="G634" s="38"/>
      <c r="H634" s="38"/>
      <c r="I634" s="42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99"/>
      <c r="G635" s="38"/>
      <c r="H635" s="38"/>
      <c r="I635" s="42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99"/>
      <c r="G636" s="38"/>
      <c r="H636" s="38"/>
      <c r="I636" s="42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99"/>
      <c r="G637" s="38"/>
      <c r="H637" s="38"/>
      <c r="I637" s="42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99"/>
      <c r="G638" s="38"/>
      <c r="H638" s="38"/>
      <c r="I638" s="42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99"/>
      <c r="G639" s="38"/>
      <c r="H639" s="38"/>
      <c r="I639" s="42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99"/>
      <c r="G640" s="38"/>
      <c r="H640" s="38"/>
      <c r="I640" s="42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99"/>
      <c r="G641" s="38"/>
      <c r="H641" s="38"/>
      <c r="I641" s="42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99"/>
      <c r="G642" s="38"/>
      <c r="H642" s="38"/>
      <c r="I642" s="42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99"/>
      <c r="G643" s="38"/>
      <c r="H643" s="38"/>
      <c r="I643" s="42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99"/>
      <c r="G644" s="38"/>
      <c r="H644" s="38"/>
      <c r="I644" s="42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99"/>
      <c r="G645" s="38"/>
      <c r="H645" s="38"/>
      <c r="I645" s="42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99"/>
      <c r="G646" s="38"/>
      <c r="H646" s="38"/>
      <c r="I646" s="42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99"/>
      <c r="G647" s="38"/>
      <c r="H647" s="38"/>
      <c r="I647" s="42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99"/>
      <c r="G648" s="38"/>
      <c r="H648" s="38"/>
      <c r="I648" s="42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99"/>
      <c r="G649" s="38"/>
      <c r="H649" s="38"/>
      <c r="I649" s="42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99"/>
      <c r="G650" s="38"/>
      <c r="H650" s="38"/>
      <c r="I650" s="42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99"/>
      <c r="G651" s="38"/>
      <c r="H651" s="38"/>
      <c r="I651" s="42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99"/>
      <c r="G652" s="38"/>
      <c r="H652" s="38"/>
      <c r="I652" s="42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99"/>
      <c r="G653" s="38"/>
      <c r="H653" s="38"/>
      <c r="I653" s="42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99"/>
      <c r="G654" s="38"/>
      <c r="H654" s="38"/>
      <c r="I654" s="42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99"/>
      <c r="G655" s="38"/>
      <c r="H655" s="38"/>
      <c r="I655" s="42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99"/>
      <c r="G656" s="38"/>
      <c r="H656" s="38"/>
      <c r="I656" s="42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99"/>
      <c r="G657" s="38"/>
      <c r="H657" s="38"/>
      <c r="I657" s="42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99"/>
      <c r="G658" s="38"/>
      <c r="H658" s="38"/>
      <c r="I658" s="42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99"/>
      <c r="G659" s="38"/>
      <c r="H659" s="38"/>
      <c r="I659" s="42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99"/>
      <c r="G660" s="38"/>
      <c r="H660" s="38"/>
      <c r="I660" s="42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99"/>
      <c r="G661" s="38"/>
      <c r="H661" s="38"/>
      <c r="I661" s="42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99"/>
      <c r="G662" s="38"/>
      <c r="H662" s="38"/>
      <c r="I662" s="42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99"/>
      <c r="G663" s="38"/>
      <c r="H663" s="38"/>
      <c r="I663" s="42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99"/>
      <c r="G664" s="38"/>
      <c r="H664" s="38"/>
      <c r="I664" s="42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99"/>
      <c r="G665" s="38"/>
      <c r="H665" s="38"/>
      <c r="I665" s="42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99"/>
      <c r="G666" s="38"/>
      <c r="H666" s="38"/>
      <c r="I666" s="42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99"/>
      <c r="G667" s="38"/>
      <c r="H667" s="38"/>
      <c r="I667" s="42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99"/>
      <c r="G668" s="38"/>
      <c r="H668" s="38"/>
      <c r="I668" s="42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99"/>
      <c r="G669" s="38"/>
      <c r="H669" s="38"/>
      <c r="I669" s="42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99"/>
      <c r="G670" s="38"/>
      <c r="H670" s="38"/>
      <c r="I670" s="42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99"/>
      <c r="G671" s="38"/>
      <c r="H671" s="38"/>
      <c r="I671" s="42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99"/>
      <c r="G672" s="38"/>
      <c r="H672" s="38"/>
      <c r="I672" s="42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99"/>
      <c r="G673" s="38"/>
      <c r="H673" s="38"/>
      <c r="I673" s="42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99"/>
      <c r="G674" s="38"/>
      <c r="H674" s="38"/>
      <c r="I674" s="42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99"/>
      <c r="G675" s="38"/>
      <c r="H675" s="38"/>
      <c r="I675" s="42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99"/>
      <c r="G676" s="38"/>
      <c r="H676" s="38"/>
      <c r="I676" s="42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99"/>
      <c r="G677" s="38"/>
      <c r="H677" s="38"/>
      <c r="I677" s="42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99"/>
      <c r="G678" s="38"/>
      <c r="H678" s="38"/>
      <c r="I678" s="42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99"/>
      <c r="G679" s="38"/>
      <c r="H679" s="38"/>
      <c r="I679" s="42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99"/>
      <c r="G680" s="38"/>
      <c r="H680" s="38"/>
      <c r="I680" s="42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99"/>
      <c r="G681" s="38"/>
      <c r="H681" s="38"/>
      <c r="I681" s="42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99"/>
      <c r="G682" s="38"/>
      <c r="H682" s="38"/>
      <c r="I682" s="42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99"/>
      <c r="G683" s="38"/>
      <c r="H683" s="38"/>
      <c r="I683" s="42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99"/>
      <c r="G684" s="38"/>
      <c r="H684" s="38"/>
      <c r="I684" s="42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99"/>
      <c r="G685" s="38"/>
      <c r="H685" s="38"/>
      <c r="I685" s="42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99"/>
      <c r="G686" s="38"/>
      <c r="H686" s="38"/>
      <c r="I686" s="42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99"/>
      <c r="G687" s="38"/>
      <c r="H687" s="38"/>
      <c r="I687" s="42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99"/>
      <c r="G688" s="38"/>
      <c r="H688" s="38"/>
      <c r="I688" s="42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99"/>
      <c r="G689" s="38"/>
      <c r="H689" s="38"/>
      <c r="I689" s="42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99"/>
      <c r="G690" s="38"/>
      <c r="H690" s="38"/>
      <c r="I690" s="42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99"/>
      <c r="G691" s="38"/>
      <c r="H691" s="38"/>
      <c r="I691" s="42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99"/>
      <c r="G692" s="38"/>
      <c r="H692" s="38"/>
      <c r="I692" s="42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99"/>
      <c r="G693" s="38"/>
      <c r="H693" s="38"/>
      <c r="I693" s="42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99"/>
      <c r="G694" s="38"/>
      <c r="H694" s="38"/>
      <c r="I694" s="42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99"/>
      <c r="G695" s="38"/>
      <c r="H695" s="38"/>
      <c r="I695" s="42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99"/>
      <c r="G696" s="38"/>
      <c r="H696" s="38"/>
      <c r="I696" s="42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99"/>
      <c r="G697" s="38"/>
      <c r="H697" s="38"/>
      <c r="I697" s="42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99"/>
      <c r="G698" s="38"/>
      <c r="H698" s="38"/>
      <c r="I698" s="42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99"/>
      <c r="G699" s="38"/>
      <c r="H699" s="38"/>
      <c r="I699" s="42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99"/>
      <c r="G700" s="38"/>
      <c r="H700" s="38"/>
      <c r="I700" s="42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99"/>
      <c r="G701" s="38"/>
      <c r="H701" s="38"/>
      <c r="I701" s="42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99"/>
      <c r="G702" s="38"/>
      <c r="H702" s="38"/>
      <c r="I702" s="42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99"/>
      <c r="G703" s="38"/>
      <c r="H703" s="38"/>
      <c r="I703" s="42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99"/>
      <c r="G704" s="38"/>
      <c r="H704" s="38"/>
      <c r="I704" s="42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99"/>
      <c r="G705" s="38"/>
      <c r="H705" s="38"/>
      <c r="I705" s="42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99"/>
      <c r="G706" s="38"/>
      <c r="H706" s="38"/>
      <c r="I706" s="42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99"/>
      <c r="G707" s="38"/>
      <c r="H707" s="38"/>
      <c r="I707" s="42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99"/>
      <c r="G708" s="38"/>
      <c r="H708" s="38"/>
      <c r="I708" s="42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99"/>
      <c r="G709" s="38"/>
      <c r="H709" s="38"/>
      <c r="I709" s="42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99"/>
      <c r="G710" s="38"/>
      <c r="H710" s="38"/>
      <c r="I710" s="42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99"/>
      <c r="G711" s="38"/>
      <c r="H711" s="38"/>
      <c r="I711" s="42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99"/>
      <c r="G712" s="38"/>
      <c r="H712" s="38"/>
      <c r="I712" s="42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99"/>
      <c r="G713" s="38"/>
      <c r="H713" s="38"/>
      <c r="I713" s="42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99"/>
      <c r="G714" s="38"/>
      <c r="H714" s="38"/>
      <c r="I714" s="42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99"/>
      <c r="G715" s="38"/>
      <c r="H715" s="38"/>
      <c r="I715" s="42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99"/>
      <c r="G716" s="38"/>
      <c r="H716" s="38"/>
      <c r="I716" s="42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99"/>
      <c r="G717" s="38"/>
      <c r="H717" s="38"/>
      <c r="I717" s="42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99"/>
      <c r="G718" s="38"/>
      <c r="H718" s="38"/>
      <c r="I718" s="42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99"/>
      <c r="G719" s="38"/>
      <c r="H719" s="38"/>
      <c r="I719" s="42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99"/>
      <c r="G720" s="38"/>
      <c r="H720" s="38"/>
      <c r="I720" s="42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99"/>
      <c r="G721" s="38"/>
      <c r="H721" s="38"/>
      <c r="I721" s="42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99"/>
      <c r="G722" s="38"/>
      <c r="H722" s="38"/>
      <c r="I722" s="42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99"/>
      <c r="G723" s="38"/>
      <c r="H723" s="38"/>
      <c r="I723" s="42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99"/>
      <c r="G724" s="38"/>
      <c r="H724" s="38"/>
      <c r="I724" s="42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99"/>
      <c r="G725" s="38"/>
      <c r="H725" s="38"/>
      <c r="I725" s="42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99"/>
      <c r="G726" s="38"/>
      <c r="H726" s="38"/>
      <c r="I726" s="42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99"/>
      <c r="G727" s="38"/>
      <c r="H727" s="38"/>
      <c r="I727" s="42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99"/>
      <c r="G728" s="38"/>
      <c r="H728" s="38"/>
      <c r="I728" s="42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99"/>
      <c r="G729" s="38"/>
      <c r="H729" s="38"/>
      <c r="I729" s="42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99"/>
      <c r="G730" s="38"/>
      <c r="H730" s="38"/>
      <c r="I730" s="42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99"/>
      <c r="G731" s="38"/>
      <c r="H731" s="38"/>
      <c r="I731" s="42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99"/>
      <c r="G732" s="38"/>
      <c r="H732" s="38"/>
      <c r="I732" s="42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99"/>
      <c r="G733" s="38"/>
      <c r="H733" s="38"/>
      <c r="I733" s="42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99"/>
      <c r="G734" s="38"/>
      <c r="H734" s="38"/>
      <c r="I734" s="42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99"/>
      <c r="G735" s="38"/>
      <c r="H735" s="38"/>
      <c r="I735" s="42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99"/>
      <c r="G736" s="38"/>
      <c r="H736" s="38"/>
      <c r="I736" s="42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99"/>
      <c r="G737" s="38"/>
      <c r="H737" s="38"/>
      <c r="I737" s="42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99"/>
      <c r="G738" s="38"/>
      <c r="H738" s="38"/>
      <c r="I738" s="42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99"/>
      <c r="G739" s="38"/>
      <c r="H739" s="38"/>
      <c r="I739" s="42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99"/>
      <c r="G740" s="38"/>
      <c r="H740" s="38"/>
      <c r="I740" s="42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99"/>
      <c r="G741" s="38"/>
      <c r="H741" s="38"/>
      <c r="I741" s="42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99"/>
      <c r="G742" s="38"/>
      <c r="H742" s="38"/>
      <c r="I742" s="42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99"/>
      <c r="G743" s="38"/>
      <c r="H743" s="38"/>
      <c r="I743" s="42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99"/>
      <c r="G744" s="38"/>
      <c r="H744" s="38"/>
      <c r="I744" s="42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99"/>
      <c r="G745" s="38"/>
      <c r="H745" s="38"/>
      <c r="I745" s="42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99"/>
      <c r="G746" s="38"/>
      <c r="H746" s="38"/>
      <c r="I746" s="42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99"/>
      <c r="G747" s="38"/>
      <c r="H747" s="38"/>
      <c r="I747" s="42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99"/>
      <c r="G748" s="38"/>
      <c r="H748" s="38"/>
      <c r="I748" s="42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99"/>
      <c r="G749" s="38"/>
      <c r="H749" s="38"/>
      <c r="I749" s="42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99"/>
      <c r="G750" s="38"/>
      <c r="H750" s="38"/>
      <c r="I750" s="42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99"/>
      <c r="G751" s="38"/>
      <c r="H751" s="38"/>
      <c r="I751" s="42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99"/>
      <c r="G752" s="38"/>
      <c r="H752" s="38"/>
      <c r="I752" s="42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99"/>
      <c r="G753" s="38"/>
      <c r="H753" s="38"/>
      <c r="I753" s="42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99"/>
      <c r="G754" s="38"/>
      <c r="H754" s="38"/>
      <c r="I754" s="42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99"/>
      <c r="G755" s="38"/>
      <c r="H755" s="38"/>
      <c r="I755" s="42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99"/>
      <c r="G756" s="38"/>
      <c r="H756" s="38"/>
      <c r="I756" s="42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99"/>
      <c r="G757" s="38"/>
      <c r="H757" s="38"/>
      <c r="I757" s="42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99"/>
      <c r="G758" s="38"/>
      <c r="H758" s="38"/>
      <c r="I758" s="42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99"/>
      <c r="G759" s="38"/>
      <c r="H759" s="38"/>
      <c r="I759" s="42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99"/>
      <c r="G760" s="38"/>
      <c r="H760" s="38"/>
      <c r="I760" s="42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99"/>
      <c r="G761" s="38"/>
      <c r="H761" s="38"/>
      <c r="I761" s="42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99"/>
      <c r="G762" s="38"/>
      <c r="H762" s="38"/>
      <c r="I762" s="42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99"/>
      <c r="G763" s="38"/>
      <c r="H763" s="38"/>
      <c r="I763" s="42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99"/>
      <c r="G764" s="38"/>
      <c r="H764" s="38"/>
      <c r="I764" s="42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99"/>
      <c r="G765" s="38"/>
      <c r="H765" s="38"/>
      <c r="I765" s="42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99"/>
      <c r="G766" s="38"/>
      <c r="H766" s="38"/>
      <c r="I766" s="42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99"/>
      <c r="G767" s="38"/>
      <c r="H767" s="38"/>
      <c r="I767" s="42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99"/>
      <c r="G768" s="38"/>
      <c r="H768" s="38"/>
      <c r="I768" s="42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99"/>
      <c r="G769" s="38"/>
      <c r="H769" s="38"/>
      <c r="I769" s="42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99"/>
      <c r="G770" s="38"/>
      <c r="H770" s="38"/>
      <c r="I770" s="42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99"/>
      <c r="G771" s="38"/>
      <c r="H771" s="38"/>
      <c r="I771" s="42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99"/>
      <c r="G772" s="38"/>
      <c r="H772" s="38"/>
      <c r="I772" s="42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99"/>
      <c r="G773" s="38"/>
      <c r="H773" s="38"/>
      <c r="I773" s="42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99"/>
      <c r="G774" s="38"/>
      <c r="H774" s="38"/>
      <c r="I774" s="42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99"/>
      <c r="G775" s="38"/>
      <c r="H775" s="38"/>
      <c r="I775" s="42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99"/>
      <c r="G776" s="38"/>
      <c r="H776" s="38"/>
      <c r="I776" s="42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99"/>
      <c r="G777" s="38"/>
      <c r="H777" s="38"/>
      <c r="I777" s="42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99"/>
      <c r="G778" s="38"/>
      <c r="H778" s="38"/>
      <c r="I778" s="42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99"/>
      <c r="G779" s="38"/>
      <c r="H779" s="38"/>
      <c r="I779" s="42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99"/>
      <c r="G780" s="38"/>
      <c r="H780" s="38"/>
      <c r="I780" s="42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99"/>
      <c r="G781" s="38"/>
      <c r="H781" s="38"/>
      <c r="I781" s="42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99"/>
      <c r="G782" s="38"/>
      <c r="H782" s="38"/>
      <c r="I782" s="42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99"/>
      <c r="G783" s="38"/>
      <c r="H783" s="38"/>
      <c r="I783" s="42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99"/>
      <c r="G784" s="38"/>
      <c r="H784" s="38"/>
      <c r="I784" s="42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99"/>
      <c r="G785" s="38"/>
      <c r="H785" s="38"/>
      <c r="I785" s="42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99"/>
      <c r="G786" s="38"/>
      <c r="H786" s="38"/>
      <c r="I786" s="42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99"/>
      <c r="G787" s="38"/>
      <c r="H787" s="38"/>
      <c r="I787" s="42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99"/>
      <c r="G788" s="38"/>
      <c r="H788" s="38"/>
      <c r="I788" s="42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99"/>
      <c r="G789" s="38"/>
      <c r="H789" s="38"/>
      <c r="I789" s="42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99"/>
      <c r="G790" s="38"/>
      <c r="H790" s="38"/>
      <c r="I790" s="42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99"/>
      <c r="G791" s="38"/>
      <c r="H791" s="38"/>
      <c r="I791" s="42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99"/>
      <c r="G792" s="38"/>
      <c r="H792" s="38"/>
      <c r="I792" s="42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99"/>
      <c r="G793" s="38"/>
      <c r="H793" s="38"/>
      <c r="I793" s="42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99"/>
      <c r="G794" s="38"/>
      <c r="H794" s="38"/>
      <c r="I794" s="42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99"/>
      <c r="G795" s="38"/>
      <c r="H795" s="38"/>
      <c r="I795" s="42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99"/>
      <c r="G796" s="38"/>
      <c r="H796" s="38"/>
      <c r="I796" s="42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99"/>
      <c r="G797" s="38"/>
      <c r="H797" s="38"/>
      <c r="I797" s="42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99"/>
      <c r="G798" s="38"/>
      <c r="H798" s="38"/>
      <c r="I798" s="42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99"/>
      <c r="G799" s="38"/>
      <c r="H799" s="38"/>
      <c r="I799" s="42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99"/>
      <c r="G800" s="38"/>
      <c r="H800" s="38"/>
      <c r="I800" s="42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99"/>
      <c r="G801" s="38"/>
      <c r="H801" s="38"/>
      <c r="I801" s="42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99"/>
      <c r="G802" s="38"/>
      <c r="H802" s="38"/>
      <c r="I802" s="42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99"/>
      <c r="G803" s="38"/>
      <c r="H803" s="38"/>
      <c r="I803" s="42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99"/>
      <c r="G804" s="38"/>
      <c r="H804" s="38"/>
      <c r="I804" s="42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99"/>
      <c r="G805" s="38"/>
      <c r="H805" s="38"/>
      <c r="I805" s="42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99"/>
      <c r="G806" s="38"/>
      <c r="H806" s="38"/>
      <c r="I806" s="42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99"/>
      <c r="G807" s="38"/>
      <c r="H807" s="38"/>
      <c r="I807" s="42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99"/>
      <c r="G808" s="38"/>
      <c r="H808" s="38"/>
      <c r="I808" s="42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99"/>
      <c r="G809" s="38"/>
      <c r="H809" s="38"/>
      <c r="I809" s="42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99"/>
      <c r="G810" s="38"/>
      <c r="H810" s="38"/>
      <c r="I810" s="42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99"/>
      <c r="G811" s="38"/>
      <c r="H811" s="38"/>
      <c r="I811" s="42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99"/>
      <c r="G812" s="38"/>
      <c r="H812" s="38"/>
      <c r="I812" s="42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99"/>
      <c r="G813" s="38"/>
      <c r="H813" s="38"/>
      <c r="I813" s="42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99"/>
      <c r="G814" s="38"/>
      <c r="H814" s="38"/>
      <c r="I814" s="42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99"/>
      <c r="G815" s="38"/>
      <c r="H815" s="38"/>
      <c r="I815" s="42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99"/>
      <c r="G816" s="38"/>
      <c r="H816" s="38"/>
      <c r="I816" s="42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99"/>
      <c r="G817" s="38"/>
      <c r="H817" s="38"/>
      <c r="I817" s="42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99"/>
      <c r="G818" s="38"/>
      <c r="H818" s="38"/>
      <c r="I818" s="42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99"/>
      <c r="G819" s="38"/>
      <c r="H819" s="38"/>
      <c r="I819" s="42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99"/>
      <c r="G820" s="38"/>
      <c r="H820" s="38"/>
      <c r="I820" s="42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99"/>
      <c r="G821" s="38"/>
      <c r="H821" s="38"/>
      <c r="I821" s="42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99"/>
      <c r="G822" s="38"/>
      <c r="H822" s="38"/>
      <c r="I822" s="42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99"/>
      <c r="G823" s="38"/>
      <c r="H823" s="38"/>
      <c r="I823" s="42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99"/>
      <c r="G824" s="38"/>
      <c r="H824" s="38"/>
      <c r="I824" s="42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99"/>
      <c r="G825" s="38"/>
      <c r="H825" s="38"/>
      <c r="I825" s="42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99"/>
      <c r="G826" s="38"/>
      <c r="H826" s="38"/>
      <c r="I826" s="42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99"/>
      <c r="G827" s="38"/>
      <c r="H827" s="38"/>
      <c r="I827" s="42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99"/>
      <c r="G828" s="38"/>
      <c r="H828" s="38"/>
      <c r="I828" s="42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99"/>
      <c r="G829" s="38"/>
      <c r="H829" s="38"/>
      <c r="I829" s="42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99"/>
      <c r="G830" s="38"/>
      <c r="H830" s="38"/>
      <c r="I830" s="42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99"/>
      <c r="G831" s="38"/>
      <c r="H831" s="38"/>
      <c r="I831" s="42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99"/>
      <c r="G832" s="38"/>
      <c r="H832" s="38"/>
      <c r="I832" s="42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99"/>
      <c r="G833" s="38"/>
      <c r="H833" s="38"/>
      <c r="I833" s="42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99"/>
      <c r="G834" s="38"/>
      <c r="H834" s="38"/>
      <c r="I834" s="42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99"/>
      <c r="G835" s="38"/>
      <c r="H835" s="38"/>
      <c r="I835" s="42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99"/>
      <c r="G836" s="38"/>
      <c r="H836" s="38"/>
      <c r="I836" s="42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99"/>
      <c r="G837" s="38"/>
      <c r="H837" s="38"/>
      <c r="I837" s="42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99"/>
      <c r="G838" s="38"/>
      <c r="H838" s="38"/>
      <c r="I838" s="42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99"/>
      <c r="G839" s="38"/>
      <c r="H839" s="38"/>
      <c r="I839" s="42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99"/>
      <c r="G840" s="38"/>
      <c r="H840" s="38"/>
      <c r="I840" s="42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99"/>
      <c r="G841" s="38"/>
      <c r="H841" s="38"/>
      <c r="I841" s="42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99"/>
      <c r="G842" s="38"/>
      <c r="H842" s="38"/>
      <c r="I842" s="42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99"/>
      <c r="G843" s="38"/>
      <c r="H843" s="38"/>
      <c r="I843" s="42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99"/>
      <c r="G844" s="38"/>
      <c r="H844" s="38"/>
      <c r="I844" s="42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99"/>
      <c r="G845" s="38"/>
      <c r="H845" s="38"/>
      <c r="I845" s="42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99"/>
      <c r="G846" s="38"/>
      <c r="H846" s="38"/>
      <c r="I846" s="42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99"/>
      <c r="G847" s="38"/>
      <c r="H847" s="38"/>
      <c r="I847" s="42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99"/>
      <c r="G848" s="38"/>
      <c r="H848" s="38"/>
      <c r="I848" s="42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99"/>
      <c r="G849" s="38"/>
      <c r="H849" s="38"/>
      <c r="I849" s="42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99"/>
      <c r="G850" s="38"/>
      <c r="H850" s="38"/>
      <c r="I850" s="42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99"/>
      <c r="G851" s="38"/>
      <c r="H851" s="38"/>
      <c r="I851" s="42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99"/>
      <c r="G852" s="38"/>
      <c r="H852" s="38"/>
      <c r="I852" s="42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99"/>
      <c r="G853" s="38"/>
      <c r="H853" s="38"/>
      <c r="I853" s="42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99"/>
      <c r="G854" s="38"/>
      <c r="H854" s="38"/>
      <c r="I854" s="42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99"/>
      <c r="G855" s="38"/>
      <c r="H855" s="38"/>
      <c r="I855" s="42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99"/>
      <c r="G856" s="38"/>
      <c r="H856" s="38"/>
      <c r="I856" s="42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99"/>
      <c r="G857" s="38"/>
      <c r="H857" s="38"/>
      <c r="I857" s="42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99"/>
      <c r="G858" s="38"/>
      <c r="H858" s="38"/>
      <c r="I858" s="42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99"/>
      <c r="G859" s="38"/>
      <c r="H859" s="38"/>
      <c r="I859" s="42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99"/>
      <c r="G860" s="38"/>
      <c r="H860" s="38"/>
      <c r="I860" s="42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99"/>
      <c r="G861" s="38"/>
      <c r="H861" s="38"/>
      <c r="I861" s="42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99"/>
      <c r="G862" s="38"/>
      <c r="H862" s="38"/>
      <c r="I862" s="42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99"/>
      <c r="G863" s="38"/>
      <c r="H863" s="38"/>
      <c r="I863" s="42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99"/>
      <c r="G864" s="38"/>
      <c r="H864" s="38"/>
      <c r="I864" s="42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99"/>
      <c r="G865" s="38"/>
      <c r="H865" s="38"/>
      <c r="I865" s="42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99"/>
      <c r="G866" s="38"/>
      <c r="H866" s="38"/>
      <c r="I866" s="42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99"/>
      <c r="G867" s="38"/>
      <c r="H867" s="38"/>
      <c r="I867" s="42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99"/>
      <c r="G868" s="38"/>
      <c r="H868" s="38"/>
      <c r="I868" s="42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99"/>
      <c r="G869" s="38"/>
      <c r="H869" s="38"/>
      <c r="I869" s="42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99"/>
      <c r="G870" s="38"/>
      <c r="H870" s="38"/>
      <c r="I870" s="42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99"/>
      <c r="G871" s="38"/>
      <c r="H871" s="38"/>
      <c r="I871" s="42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99"/>
      <c r="G872" s="38"/>
      <c r="H872" s="38"/>
      <c r="I872" s="42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99"/>
      <c r="G873" s="38"/>
      <c r="H873" s="38"/>
      <c r="I873" s="42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99"/>
      <c r="G874" s="38"/>
      <c r="H874" s="38"/>
      <c r="I874" s="42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99"/>
      <c r="G875" s="38"/>
      <c r="H875" s="38"/>
      <c r="I875" s="42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99"/>
      <c r="G876" s="38"/>
      <c r="H876" s="38"/>
      <c r="I876" s="42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99"/>
      <c r="G877" s="38"/>
      <c r="H877" s="38"/>
      <c r="I877" s="42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99"/>
      <c r="G878" s="38"/>
      <c r="H878" s="38"/>
      <c r="I878" s="42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99"/>
      <c r="G879" s="38"/>
      <c r="H879" s="38"/>
      <c r="I879" s="42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99"/>
      <c r="G880" s="38"/>
      <c r="H880" s="38"/>
      <c r="I880" s="42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99"/>
      <c r="G881" s="38"/>
      <c r="H881" s="38"/>
      <c r="I881" s="42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99"/>
      <c r="G882" s="38"/>
      <c r="H882" s="38"/>
      <c r="I882" s="42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99"/>
      <c r="G883" s="38"/>
      <c r="H883" s="38"/>
      <c r="I883" s="42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99"/>
      <c r="G884" s="38"/>
      <c r="H884" s="38"/>
      <c r="I884" s="42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99"/>
      <c r="G885" s="38"/>
      <c r="H885" s="38"/>
      <c r="I885" s="42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99"/>
      <c r="G886" s="38"/>
      <c r="H886" s="38"/>
      <c r="I886" s="42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99"/>
      <c r="G887" s="38"/>
      <c r="H887" s="38"/>
      <c r="I887" s="42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99"/>
      <c r="G888" s="38"/>
      <c r="H888" s="38"/>
      <c r="I888" s="42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99"/>
      <c r="G889" s="38"/>
      <c r="H889" s="38"/>
      <c r="I889" s="42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99"/>
      <c r="G890" s="38"/>
      <c r="H890" s="38"/>
      <c r="I890" s="42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99"/>
      <c r="G891" s="38"/>
      <c r="H891" s="38"/>
      <c r="I891" s="42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99"/>
      <c r="G892" s="38"/>
      <c r="H892" s="38"/>
      <c r="I892" s="42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99"/>
      <c r="G893" s="38"/>
      <c r="H893" s="38"/>
      <c r="I893" s="42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99"/>
      <c r="G894" s="38"/>
      <c r="H894" s="38"/>
      <c r="I894" s="42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99"/>
      <c r="G895" s="38"/>
      <c r="H895" s="38"/>
      <c r="I895" s="42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99"/>
      <c r="G896" s="38"/>
      <c r="H896" s="38"/>
      <c r="I896" s="42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99"/>
      <c r="G897" s="38"/>
      <c r="H897" s="38"/>
      <c r="I897" s="42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99"/>
      <c r="G898" s="38"/>
      <c r="H898" s="38"/>
      <c r="I898" s="42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99"/>
      <c r="G899" s="38"/>
      <c r="H899" s="38"/>
      <c r="I899" s="42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99"/>
      <c r="G900" s="38"/>
      <c r="H900" s="38"/>
      <c r="I900" s="42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99"/>
      <c r="G901" s="38"/>
      <c r="H901" s="38"/>
      <c r="I901" s="42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99"/>
      <c r="G902" s="38"/>
      <c r="H902" s="38"/>
      <c r="I902" s="42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99"/>
      <c r="G903" s="38"/>
      <c r="H903" s="38"/>
      <c r="I903" s="42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99"/>
      <c r="G904" s="38"/>
      <c r="H904" s="38"/>
      <c r="I904" s="42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99"/>
      <c r="G905" s="38"/>
      <c r="H905" s="38"/>
      <c r="I905" s="42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99"/>
      <c r="G906" s="38"/>
      <c r="H906" s="38"/>
      <c r="I906" s="42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99"/>
      <c r="G907" s="38"/>
      <c r="H907" s="38"/>
      <c r="I907" s="42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99"/>
      <c r="G908" s="38"/>
      <c r="H908" s="38"/>
      <c r="I908" s="42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99"/>
      <c r="G909" s="38"/>
      <c r="H909" s="38"/>
      <c r="I909" s="42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99"/>
      <c r="G910" s="38"/>
      <c r="H910" s="38"/>
      <c r="I910" s="42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99"/>
      <c r="G911" s="38"/>
      <c r="H911" s="38"/>
      <c r="I911" s="42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99"/>
      <c r="G912" s="38"/>
      <c r="H912" s="38"/>
      <c r="I912" s="42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99"/>
      <c r="G913" s="38"/>
      <c r="H913" s="38"/>
      <c r="I913" s="42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99"/>
      <c r="G914" s="38"/>
      <c r="H914" s="38"/>
      <c r="I914" s="42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99"/>
      <c r="G915" s="38"/>
      <c r="H915" s="38"/>
      <c r="I915" s="42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99"/>
      <c r="G916" s="38"/>
      <c r="H916" s="38"/>
      <c r="I916" s="42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99"/>
      <c r="G917" s="38"/>
      <c r="H917" s="38"/>
      <c r="I917" s="42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99"/>
      <c r="G918" s="38"/>
      <c r="H918" s="38"/>
      <c r="I918" s="42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99"/>
      <c r="G919" s="38"/>
      <c r="H919" s="38"/>
      <c r="I919" s="42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99"/>
      <c r="G920" s="38"/>
      <c r="H920" s="38"/>
      <c r="I920" s="42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99"/>
      <c r="G921" s="38"/>
      <c r="H921" s="38"/>
      <c r="I921" s="42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99"/>
      <c r="G922" s="38"/>
      <c r="H922" s="38"/>
      <c r="I922" s="42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99"/>
      <c r="G923" s="38"/>
      <c r="H923" s="38"/>
      <c r="I923" s="42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99"/>
      <c r="G924" s="38"/>
      <c r="H924" s="38"/>
      <c r="I924" s="42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99"/>
      <c r="G925" s="38"/>
      <c r="H925" s="38"/>
      <c r="I925" s="42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99"/>
      <c r="G926" s="38"/>
      <c r="H926" s="38"/>
      <c r="I926" s="42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99"/>
      <c r="G927" s="38"/>
      <c r="H927" s="38"/>
      <c r="I927" s="42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99"/>
      <c r="G928" s="38"/>
      <c r="H928" s="38"/>
      <c r="I928" s="42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99"/>
      <c r="G929" s="38"/>
      <c r="H929" s="38"/>
      <c r="I929" s="42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99"/>
      <c r="G930" s="38"/>
      <c r="H930" s="38"/>
      <c r="I930" s="42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99"/>
      <c r="G931" s="38"/>
      <c r="H931" s="38"/>
      <c r="I931" s="42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99"/>
      <c r="G932" s="38"/>
      <c r="H932" s="38"/>
      <c r="I932" s="42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99"/>
      <c r="G933" s="38"/>
      <c r="H933" s="38"/>
      <c r="I933" s="42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99"/>
      <c r="G934" s="38"/>
      <c r="H934" s="38"/>
      <c r="I934" s="42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99"/>
      <c r="G935" s="38"/>
      <c r="H935" s="38"/>
      <c r="I935" s="42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99"/>
      <c r="G936" s="38"/>
      <c r="H936" s="38"/>
      <c r="I936" s="42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99"/>
      <c r="G937" s="38"/>
      <c r="H937" s="38"/>
      <c r="I937" s="42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99"/>
      <c r="G938" s="38"/>
      <c r="H938" s="38"/>
      <c r="I938" s="42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99"/>
      <c r="G939" s="38"/>
      <c r="H939" s="38"/>
      <c r="I939" s="42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99"/>
      <c r="G940" s="38"/>
      <c r="H940" s="38"/>
      <c r="I940" s="42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99"/>
      <c r="G941" s="38"/>
      <c r="H941" s="38"/>
      <c r="I941" s="42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99"/>
      <c r="G942" s="38"/>
      <c r="H942" s="38"/>
      <c r="I942" s="42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99"/>
      <c r="G943" s="38"/>
      <c r="H943" s="38"/>
      <c r="I943" s="42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99"/>
      <c r="G944" s="38"/>
      <c r="H944" s="38"/>
      <c r="I944" s="42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99"/>
      <c r="G945" s="38"/>
      <c r="H945" s="38"/>
      <c r="I945" s="42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99"/>
      <c r="G946" s="38"/>
      <c r="H946" s="38"/>
      <c r="I946" s="42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99"/>
      <c r="G947" s="38"/>
      <c r="H947" s="38"/>
      <c r="I947" s="42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99"/>
      <c r="G948" s="38"/>
      <c r="H948" s="38"/>
      <c r="I948" s="42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99"/>
      <c r="G949" s="38"/>
      <c r="H949" s="38"/>
      <c r="I949" s="42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99"/>
      <c r="G950" s="38"/>
      <c r="H950" s="38"/>
      <c r="I950" s="42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99"/>
      <c r="G951" s="38"/>
      <c r="H951" s="38"/>
      <c r="I951" s="42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99"/>
      <c r="G952" s="38"/>
      <c r="H952" s="38"/>
      <c r="I952" s="42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99"/>
      <c r="G953" s="38"/>
      <c r="H953" s="38"/>
      <c r="I953" s="42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99"/>
      <c r="G954" s="38"/>
      <c r="H954" s="38"/>
      <c r="I954" s="42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99"/>
      <c r="G955" s="38"/>
      <c r="H955" s="38"/>
      <c r="I955" s="42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99"/>
      <c r="G956" s="38"/>
      <c r="H956" s="38"/>
      <c r="I956" s="42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99"/>
      <c r="G957" s="38"/>
      <c r="H957" s="38"/>
      <c r="I957" s="42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99"/>
      <c r="G958" s="38"/>
      <c r="H958" s="38"/>
      <c r="I958" s="42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99"/>
      <c r="G959" s="38"/>
      <c r="H959" s="38"/>
      <c r="I959" s="42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99"/>
      <c r="G960" s="38"/>
      <c r="H960" s="38"/>
      <c r="I960" s="42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99"/>
      <c r="G961" s="38"/>
      <c r="H961" s="38"/>
      <c r="I961" s="42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99"/>
      <c r="G962" s="38"/>
      <c r="H962" s="38"/>
      <c r="I962" s="42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99"/>
      <c r="G963" s="38"/>
      <c r="H963" s="38"/>
      <c r="I963" s="42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99"/>
      <c r="G964" s="38"/>
      <c r="H964" s="38"/>
      <c r="I964" s="42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99"/>
      <c r="G965" s="38"/>
      <c r="H965" s="38"/>
      <c r="I965" s="42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99"/>
      <c r="G966" s="38"/>
      <c r="H966" s="38"/>
      <c r="I966" s="42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99"/>
      <c r="G967" s="38"/>
      <c r="H967" s="38"/>
      <c r="I967" s="42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99"/>
      <c r="G968" s="38"/>
      <c r="H968" s="38"/>
      <c r="I968" s="42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99"/>
      <c r="G969" s="38"/>
      <c r="H969" s="38"/>
      <c r="I969" s="42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99"/>
      <c r="G970" s="38"/>
      <c r="H970" s="38"/>
      <c r="I970" s="42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99"/>
      <c r="G971" s="38"/>
      <c r="H971" s="38"/>
      <c r="I971" s="42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99"/>
      <c r="G972" s="38"/>
      <c r="H972" s="38"/>
      <c r="I972" s="42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99"/>
      <c r="G973" s="38"/>
      <c r="H973" s="38"/>
      <c r="I973" s="42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99"/>
      <c r="G974" s="38"/>
      <c r="H974" s="38"/>
      <c r="I974" s="42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99"/>
      <c r="G975" s="38"/>
      <c r="H975" s="38"/>
      <c r="I975" s="42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99"/>
      <c r="G976" s="38"/>
      <c r="H976" s="38"/>
      <c r="I976" s="42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99"/>
      <c r="G977" s="38"/>
      <c r="H977" s="38"/>
      <c r="I977" s="42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99"/>
      <c r="G978" s="38"/>
      <c r="H978" s="38"/>
      <c r="I978" s="42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99"/>
      <c r="G979" s="38"/>
      <c r="H979" s="38"/>
      <c r="I979" s="42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99"/>
      <c r="G980" s="38"/>
      <c r="H980" s="38"/>
      <c r="I980" s="42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99"/>
      <c r="G981" s="38"/>
      <c r="H981" s="38"/>
      <c r="I981" s="42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99"/>
      <c r="G982" s="38"/>
      <c r="H982" s="38"/>
      <c r="I982" s="42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99"/>
      <c r="G983" s="38"/>
      <c r="H983" s="38"/>
      <c r="I983" s="42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99"/>
      <c r="G984" s="38"/>
      <c r="H984" s="38"/>
      <c r="I984" s="42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99"/>
      <c r="G985" s="38"/>
      <c r="H985" s="38"/>
      <c r="I985" s="42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99"/>
      <c r="G986" s="38"/>
      <c r="H986" s="38"/>
      <c r="I986" s="42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99"/>
      <c r="G987" s="38"/>
      <c r="H987" s="38"/>
      <c r="I987" s="42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99"/>
      <c r="G988" s="38"/>
      <c r="H988" s="38"/>
      <c r="I988" s="42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99"/>
      <c r="G989" s="38"/>
      <c r="H989" s="38"/>
      <c r="I989" s="42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99"/>
      <c r="G990" s="38"/>
      <c r="H990" s="38"/>
      <c r="I990" s="42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99"/>
      <c r="G991" s="38"/>
      <c r="H991" s="38"/>
      <c r="I991" s="42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99"/>
      <c r="G992" s="38"/>
      <c r="H992" s="38"/>
      <c r="I992" s="42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99"/>
      <c r="G993" s="38"/>
      <c r="H993" s="38"/>
      <c r="I993" s="42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99"/>
      <c r="G994" s="38"/>
      <c r="H994" s="38"/>
      <c r="I994" s="42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99"/>
      <c r="G995" s="38"/>
      <c r="H995" s="38"/>
      <c r="I995" s="42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99"/>
      <c r="G996" s="38"/>
      <c r="H996" s="38"/>
      <c r="I996" s="42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99"/>
      <c r="G997" s="38"/>
      <c r="H997" s="38"/>
      <c r="I997" s="42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99"/>
      <c r="G998" s="38"/>
      <c r="H998" s="38"/>
      <c r="I998" s="42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99"/>
      <c r="G999" s="38"/>
      <c r="H999" s="38"/>
      <c r="I999" s="42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99"/>
      <c r="G1000" s="38"/>
      <c r="H1000" s="38"/>
      <c r="I1000" s="42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99"/>
      <c r="G1001" s="38"/>
      <c r="H1001" s="38"/>
      <c r="I1001" s="42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37"/>
      <c r="D1002" s="42"/>
      <c r="E1002" s="38"/>
      <c r="F1002" s="99"/>
      <c r="G1002" s="38"/>
      <c r="H1002" s="38"/>
      <c r="I1002" s="42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37"/>
      <c r="D1003" s="42"/>
      <c r="E1003" s="38"/>
      <c r="F1003" s="99"/>
      <c r="G1003" s="38"/>
      <c r="H1003" s="38"/>
      <c r="I1003" s="42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37"/>
      <c r="D1004" s="42"/>
      <c r="E1004" s="38"/>
      <c r="F1004" s="99"/>
      <c r="G1004" s="38"/>
      <c r="H1004" s="38"/>
      <c r="I1004" s="42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37"/>
      <c r="D1005" s="42"/>
      <c r="E1005" s="38"/>
      <c r="F1005" s="99"/>
      <c r="G1005" s="38"/>
      <c r="H1005" s="38"/>
      <c r="I1005" s="42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37"/>
      <c r="D1006" s="42"/>
      <c r="E1006" s="38"/>
      <c r="F1006" s="99"/>
      <c r="G1006" s="38"/>
      <c r="H1006" s="38"/>
      <c r="I1006" s="42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37"/>
      <c r="D1007" s="42"/>
      <c r="E1007" s="38"/>
      <c r="F1007" s="99"/>
      <c r="G1007" s="38"/>
      <c r="H1007" s="38"/>
      <c r="I1007" s="42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37"/>
      <c r="D1008" s="42"/>
      <c r="E1008" s="38"/>
      <c r="F1008" s="99"/>
      <c r="G1008" s="38"/>
      <c r="H1008" s="38"/>
      <c r="I1008" s="42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37"/>
      <c r="D1009" s="42"/>
      <c r="E1009" s="38"/>
      <c r="F1009" s="99"/>
      <c r="G1009" s="38"/>
      <c r="H1009" s="38"/>
      <c r="I1009" s="42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37"/>
      <c r="D1010" s="42"/>
      <c r="E1010" s="38"/>
      <c r="F1010" s="99"/>
      <c r="G1010" s="38"/>
      <c r="H1010" s="38"/>
      <c r="I1010" s="42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37"/>
      <c r="D1011" s="42"/>
      <c r="E1011" s="38"/>
      <c r="F1011" s="99"/>
      <c r="G1011" s="38"/>
      <c r="H1011" s="38"/>
      <c r="I1011" s="42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/>
      <c r="C1012" s="37"/>
      <c r="D1012" s="42"/>
      <c r="E1012" s="38"/>
      <c r="F1012" s="99"/>
      <c r="G1012" s="38"/>
      <c r="H1012" s="38"/>
      <c r="I1012" s="42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/>
      <c r="C1013" s="37"/>
      <c r="D1013" s="42"/>
      <c r="E1013" s="38"/>
      <c r="F1013" s="99"/>
      <c r="G1013" s="38"/>
      <c r="H1013" s="38"/>
      <c r="I1013" s="42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/>
      <c r="C1014" s="37"/>
      <c r="D1014" s="42"/>
      <c r="E1014" s="38"/>
      <c r="F1014" s="99"/>
      <c r="G1014" s="38"/>
      <c r="H1014" s="38"/>
      <c r="I1014" s="42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/>
      <c r="C1015" s="37"/>
      <c r="D1015" s="42"/>
      <c r="E1015" s="38"/>
      <c r="F1015" s="99"/>
      <c r="G1015" s="38"/>
      <c r="H1015" s="38"/>
      <c r="I1015" s="42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/>
      <c r="C1016" s="37"/>
      <c r="D1016" s="42"/>
      <c r="E1016" s="38"/>
      <c r="F1016" s="99"/>
      <c r="G1016" s="38"/>
      <c r="H1016" s="38"/>
      <c r="I1016" s="42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/>
      <c r="C1017" s="37"/>
      <c r="D1017" s="42"/>
      <c r="E1017" s="38"/>
      <c r="F1017" s="99"/>
      <c r="G1017" s="38"/>
      <c r="H1017" s="38"/>
      <c r="I1017" s="42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/>
      <c r="C1018" s="37"/>
      <c r="D1018" s="42"/>
      <c r="E1018" s="38"/>
      <c r="F1018" s="99"/>
      <c r="G1018" s="38"/>
      <c r="H1018" s="38"/>
      <c r="I1018" s="42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/>
      <c r="C1019" s="37"/>
      <c r="D1019" s="42"/>
      <c r="E1019" s="38"/>
      <c r="F1019" s="99"/>
      <c r="G1019" s="38"/>
      <c r="H1019" s="38"/>
      <c r="I1019" s="42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/>
      <c r="C1020" s="37"/>
      <c r="D1020" s="42"/>
      <c r="E1020" s="38"/>
      <c r="F1020" s="99"/>
      <c r="G1020" s="38"/>
      <c r="H1020" s="38"/>
      <c r="I1020" s="42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/>
      <c r="C1021" s="37"/>
      <c r="D1021" s="42"/>
      <c r="E1021" s="38"/>
      <c r="F1021" s="99"/>
      <c r="G1021" s="38"/>
      <c r="H1021" s="38"/>
      <c r="I1021" s="42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/>
      <c r="C1022" s="37"/>
      <c r="D1022" s="42"/>
      <c r="E1022" s="38"/>
      <c r="F1022" s="99"/>
      <c r="G1022" s="38"/>
      <c r="H1022" s="38"/>
      <c r="I1022" s="42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/>
      <c r="C1023" s="37"/>
      <c r="D1023" s="42"/>
      <c r="E1023" s="38"/>
      <c r="F1023" s="99"/>
      <c r="G1023" s="38"/>
      <c r="H1023" s="38"/>
      <c r="I1023" s="42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/>
      <c r="C1024" s="37"/>
      <c r="D1024" s="42"/>
      <c r="E1024" s="38"/>
      <c r="F1024" s="100"/>
      <c r="G1024" s="38"/>
      <c r="H1024" s="38"/>
      <c r="I1024" s="42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5" width="12.862142857142858" customWidth="1" bestFit="1"/>
    <col min="2" max="2" style="48" width="25.290714285714284" customWidth="1" bestFit="1"/>
    <col min="3" max="3" style="26" width="21.433571428571426" customWidth="1" bestFit="1"/>
    <col min="4" max="4" style="27" width="6.576428571428571" customWidth="1" bestFit="1"/>
    <col min="5" max="5" style="28" width="14.43357142857143" customWidth="1" bestFit="1"/>
    <col min="6" max="6" style="28" width="12.005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44092</v>
      </c>
      <c r="B2" s="52" t="s">
        <v>1816</v>
      </c>
      <c r="C2" s="15"/>
      <c r="D2" s="11">
        <v>1</v>
      </c>
      <c r="E2" s="12">
        <v>19.99</v>
      </c>
      <c r="F2" s="12">
        <f>MULTIPLY(D2, E2)</f>
      </c>
      <c r="G2" s="10"/>
      <c r="H2" s="18"/>
      <c r="I2" s="72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1817</v>
      </c>
      <c r="C3" s="15"/>
      <c r="D3" s="11">
        <v>6</v>
      </c>
      <c r="E3" s="12">
        <v>29.99</v>
      </c>
      <c r="F3" s="12">
        <f>MULTIPLY(D3, E3)</f>
      </c>
      <c r="G3" s="10"/>
      <c r="H3" s="18"/>
      <c r="I3" s="70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1818</v>
      </c>
      <c r="C4" s="15"/>
      <c r="D4" s="11">
        <v>1</v>
      </c>
      <c r="E4" s="12">
        <v>29.99</v>
      </c>
      <c r="F4" s="12">
        <f>MULTIPLY(D4, E4)</f>
      </c>
      <c r="G4" s="10"/>
      <c r="H4" s="18"/>
      <c r="I4" s="39">
        <f>MAX(H2:H1000)</f>
      </c>
      <c r="J4" s="74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1819</v>
      </c>
      <c r="C5" s="15"/>
      <c r="D5" s="11">
        <v>1</v>
      </c>
      <c r="E5" s="12">
        <v>19.99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52" t="s">
        <v>1820</v>
      </c>
      <c r="C6" s="15"/>
      <c r="D6" s="11">
        <v>1</v>
      </c>
      <c r="E6" s="12">
        <v>24.99</v>
      </c>
      <c r="F6" s="12">
        <f>MULTIPLY(D6, E6)</f>
      </c>
      <c r="G6" s="1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1821</v>
      </c>
      <c r="C7" s="15"/>
      <c r="D7" s="11">
        <v>1</v>
      </c>
      <c r="E7" s="12">
        <v>24.99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1822</v>
      </c>
      <c r="C8" s="15"/>
      <c r="D8" s="11">
        <v>1</v>
      </c>
      <c r="E8" s="12">
        <v>34.99</v>
      </c>
      <c r="F8" s="12">
        <f>MULTIPLY(D8, E8)</f>
      </c>
      <c r="G8" s="1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1823</v>
      </c>
      <c r="C9" s="15"/>
      <c r="D9" s="11">
        <v>4</v>
      </c>
      <c r="E9" s="12">
        <v>29.99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1824</v>
      </c>
      <c r="C10" s="15"/>
      <c r="D10" s="11">
        <v>6</v>
      </c>
      <c r="E10" s="12">
        <v>14.99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52" t="s">
        <v>1825</v>
      </c>
      <c r="C11" s="3"/>
      <c r="D11" s="11">
        <v>4</v>
      </c>
      <c r="E11" s="12">
        <v>19.99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1826</v>
      </c>
      <c r="C12" s="15"/>
      <c r="D12" s="11">
        <v>3</v>
      </c>
      <c r="E12" s="12">
        <v>7.99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1827</v>
      </c>
      <c r="C13" s="15"/>
      <c r="D13" s="11">
        <v>1</v>
      </c>
      <c r="E13" s="12">
        <v>29.99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1828</v>
      </c>
      <c r="C14" s="15"/>
      <c r="D14" s="11">
        <v>1</v>
      </c>
      <c r="E14" s="12">
        <v>19.99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1829</v>
      </c>
      <c r="C15" s="15"/>
      <c r="D15" s="11">
        <v>1</v>
      </c>
      <c r="E15" s="12">
        <v>22.99</v>
      </c>
      <c r="F15" s="12">
        <f>MULTIPLY(D15, E15)</f>
      </c>
      <c r="G15" s="15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1830</v>
      </c>
      <c r="C16" s="15"/>
      <c r="D16" s="11">
        <v>1</v>
      </c>
      <c r="E16" s="12">
        <v>34.99</v>
      </c>
      <c r="F16" s="12">
        <f>MULTIPLY(D16, E16)</f>
      </c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52" t="s">
        <v>1831</v>
      </c>
      <c r="C17" s="15"/>
      <c r="D17" s="11">
        <v>1</v>
      </c>
      <c r="E17" s="12">
        <v>34.99</v>
      </c>
      <c r="F17" s="12">
        <f>MULTIPLY(D17, E17)</f>
      </c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1832</v>
      </c>
      <c r="C18" s="15"/>
      <c r="D18" s="11">
        <v>1</v>
      </c>
      <c r="E18" s="12">
        <v>26.99</v>
      </c>
      <c r="F18" s="12">
        <f>MULTIPLY(D18, E18)</f>
      </c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1833</v>
      </c>
      <c r="C19" s="15"/>
      <c r="D19" s="11">
        <v>3</v>
      </c>
      <c r="E19" s="12">
        <v>11.99</v>
      </c>
      <c r="F19" s="12">
        <f>MULTIPLY(D19, E19)</f>
      </c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52" t="s">
        <v>1834</v>
      </c>
      <c r="C20" s="15"/>
      <c r="D20" s="11">
        <v>2</v>
      </c>
      <c r="E20" s="12">
        <v>7</v>
      </c>
      <c r="F20" s="12">
        <f>MULTIPLY(D20, E20)</f>
      </c>
      <c r="G20" s="15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1835</v>
      </c>
      <c r="C21" s="15"/>
      <c r="D21" s="11">
        <v>1</v>
      </c>
      <c r="E21" s="12">
        <v>29.99</v>
      </c>
      <c r="F21" s="12">
        <f>MULTIPLY(D21, E21)</f>
      </c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52" t="s">
        <v>1836</v>
      </c>
      <c r="C22" s="15"/>
      <c r="D22" s="11">
        <v>1</v>
      </c>
      <c r="E22" s="12">
        <v>19.99</v>
      </c>
      <c r="F22" s="12">
        <f>MULTIPLY(D22, E22)</f>
      </c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52" t="s">
        <v>1837</v>
      </c>
      <c r="C23" s="15"/>
      <c r="D23" s="11">
        <v>1</v>
      </c>
      <c r="E23" s="12">
        <v>12.99</v>
      </c>
      <c r="F23" s="12">
        <f>MULTIPLY(D23, E23)</f>
      </c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52" t="s">
        <v>1838</v>
      </c>
      <c r="C24" s="15"/>
      <c r="D24" s="11">
        <v>1</v>
      </c>
      <c r="E24" s="12">
        <v>16.99</v>
      </c>
      <c r="F24" s="12">
        <f>MULTIPLY(D24, E24)</f>
      </c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52" t="s">
        <v>1839</v>
      </c>
      <c r="C25" s="15"/>
      <c r="D25" s="11">
        <v>1</v>
      </c>
      <c r="E25" s="12">
        <v>29.99</v>
      </c>
      <c r="F25" s="12">
        <f>MULTIPLY(D25, E25)</f>
      </c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52" t="s">
        <v>1840</v>
      </c>
      <c r="C26" s="15"/>
      <c r="D26" s="11">
        <v>1</v>
      </c>
      <c r="E26" s="12">
        <v>29.99</v>
      </c>
      <c r="F26" s="12">
        <f>MULTIPLY(D26, E26)</f>
      </c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52" t="s">
        <v>1841</v>
      </c>
      <c r="C27" s="15"/>
      <c r="D27" s="11">
        <v>2</v>
      </c>
      <c r="E27" s="12">
        <v>29.99</v>
      </c>
      <c r="F27" s="12">
        <f>MULTIPLY(D27, E27)</f>
      </c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52" t="s">
        <v>1842</v>
      </c>
      <c r="C28" s="15"/>
      <c r="D28" s="11">
        <v>1</v>
      </c>
      <c r="E28" s="12">
        <v>29.99</v>
      </c>
      <c r="F28" s="12">
        <f>MULTIPLY(D28, E28)</f>
      </c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52" t="s">
        <v>1843</v>
      </c>
      <c r="C29" s="15"/>
      <c r="D29" s="11">
        <v>1</v>
      </c>
      <c r="E29" s="12">
        <v>19.99</v>
      </c>
      <c r="F29" s="12">
        <f>MULTIPLY(D29, E29)</f>
      </c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52" t="s">
        <v>1844</v>
      </c>
      <c r="C30" s="15"/>
      <c r="D30" s="11">
        <v>1</v>
      </c>
      <c r="E30" s="12">
        <v>29.99</v>
      </c>
      <c r="F30" s="12">
        <f>MULTIPLY(D30, E30)</f>
      </c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52" t="s">
        <v>1845</v>
      </c>
      <c r="C31" s="15"/>
      <c r="D31" s="11">
        <v>2</v>
      </c>
      <c r="E31" s="12">
        <v>9.99</v>
      </c>
      <c r="F31" s="12">
        <f>MULTIPLY(D31, E31)</f>
      </c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52" t="s">
        <v>1846</v>
      </c>
      <c r="C32" s="15"/>
      <c r="D32" s="11">
        <v>1</v>
      </c>
      <c r="E32" s="12">
        <v>24.99</v>
      </c>
      <c r="F32" s="12">
        <f>MULTIPLY(D32, E32)</f>
      </c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52" t="s">
        <v>1847</v>
      </c>
      <c r="C33" s="15"/>
      <c r="D33" s="11">
        <v>1</v>
      </c>
      <c r="E33" s="12">
        <v>34.99</v>
      </c>
      <c r="F33" s="12">
        <f>MULTIPLY(D33, E33)</f>
      </c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52" t="s">
        <v>1848</v>
      </c>
      <c r="C34" s="15"/>
      <c r="D34" s="11">
        <v>1</v>
      </c>
      <c r="E34" s="12">
        <v>16.99</v>
      </c>
      <c r="F34" s="12">
        <f>MULTIPLY(D34, E34)</f>
      </c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1849</v>
      </c>
      <c r="C35" s="15"/>
      <c r="D35" s="11">
        <v>4</v>
      </c>
      <c r="E35" s="12">
        <v>19.99</v>
      </c>
      <c r="F35" s="12">
        <f>MULTIPLY(D35, E35)</f>
      </c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1850</v>
      </c>
      <c r="C36" s="15"/>
      <c r="D36" s="11">
        <v>1</v>
      </c>
      <c r="E36" s="12">
        <v>19.99</v>
      </c>
      <c r="F36" s="12">
        <f>MULTIPLY(D36, E36)</f>
      </c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1851</v>
      </c>
      <c r="C37" s="15"/>
      <c r="D37" s="11">
        <v>1</v>
      </c>
      <c r="E37" s="12">
        <v>14.99</v>
      </c>
      <c r="F37" s="12">
        <f>MULTIPLY(D37, E37)</f>
      </c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1852</v>
      </c>
      <c r="C38" s="15"/>
      <c r="D38" s="11">
        <v>1</v>
      </c>
      <c r="E38" s="18"/>
      <c r="F38" s="11">
        <f>MULTIPLY(D38, E38)</f>
      </c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1853</v>
      </c>
      <c r="C39" s="15"/>
      <c r="D39" s="11">
        <v>1</v>
      </c>
      <c r="E39" s="18"/>
      <c r="F39" s="11">
        <f>MULTIPLY(D39, E39)</f>
      </c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1854</v>
      </c>
      <c r="C40" s="15"/>
      <c r="D40" s="11">
        <v>1</v>
      </c>
      <c r="E40" s="18"/>
      <c r="F40" s="11">
        <f>MULTIPLY(D40, E40)</f>
      </c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52" t="s">
        <v>1855</v>
      </c>
      <c r="C41" s="15"/>
      <c r="D41" s="11">
        <v>1</v>
      </c>
      <c r="E41" s="18"/>
      <c r="F41" s="11">
        <f>MULTIPLY(D41, E41)</f>
      </c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1856</v>
      </c>
      <c r="C42" s="15"/>
      <c r="D42" s="11">
        <v>4</v>
      </c>
      <c r="E42" s="12">
        <v>49.99</v>
      </c>
      <c r="F42" s="12">
        <f>MULTIPLY(D42, E42)</f>
      </c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1857</v>
      </c>
      <c r="C43" s="15"/>
      <c r="D43" s="11">
        <v>3</v>
      </c>
      <c r="E43" s="12">
        <v>29.99</v>
      </c>
      <c r="F43" s="12">
        <f>MULTIPLY(D43, E43)</f>
      </c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1858</v>
      </c>
      <c r="C44" s="15"/>
      <c r="D44" s="11">
        <v>1</v>
      </c>
      <c r="E44" s="12">
        <v>24.99</v>
      </c>
      <c r="F44" s="12">
        <f>MULTIPLY(D44, E44)</f>
      </c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1859</v>
      </c>
      <c r="C45" s="15"/>
      <c r="D45" s="11">
        <v>1</v>
      </c>
      <c r="E45" s="12">
        <v>16.99</v>
      </c>
      <c r="F45" s="12">
        <f>MULTIPLY(D45, E45)</f>
      </c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1860</v>
      </c>
      <c r="C46" s="15"/>
      <c r="D46" s="11">
        <v>1</v>
      </c>
      <c r="E46" s="12">
        <v>19.99</v>
      </c>
      <c r="F46" s="12">
        <f>MULTIPLY(D46, E46)</f>
      </c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52" t="s">
        <v>1861</v>
      </c>
      <c r="C47" s="15"/>
      <c r="D47" s="11">
        <v>1</v>
      </c>
      <c r="E47" s="12">
        <v>44.99</v>
      </c>
      <c r="F47" s="12">
        <f>MULTIPLY(D47, E47)</f>
      </c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1862</v>
      </c>
      <c r="C48" s="15"/>
      <c r="D48" s="11">
        <v>1</v>
      </c>
      <c r="E48" s="12">
        <v>49.99</v>
      </c>
      <c r="F48" s="12">
        <f>MULTIPLY(D48, E48)</f>
      </c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1863</v>
      </c>
      <c r="C49" s="15"/>
      <c r="D49" s="11">
        <v>1</v>
      </c>
      <c r="E49" s="12">
        <v>49.99</v>
      </c>
      <c r="F49" s="12">
        <f>MULTIPLY(D49, E49)</f>
      </c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1864</v>
      </c>
      <c r="C50" s="15"/>
      <c r="D50" s="11">
        <v>1</v>
      </c>
      <c r="E50" s="12">
        <v>39.99</v>
      </c>
      <c r="F50" s="12">
        <f>MULTIPLY(D50, E50)</f>
      </c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1865</v>
      </c>
      <c r="C51" s="15"/>
      <c r="D51" s="11">
        <v>1</v>
      </c>
      <c r="E51" s="12">
        <v>5.99</v>
      </c>
      <c r="F51" s="12">
        <f>MULTIPLY(D51, E51)</f>
      </c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1866</v>
      </c>
      <c r="C52" s="15"/>
      <c r="D52" s="11">
        <v>1</v>
      </c>
      <c r="E52" s="12">
        <v>19.99</v>
      </c>
      <c r="F52" s="12">
        <f>MULTIPLY(D52, E52)</f>
      </c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1867</v>
      </c>
      <c r="C53" s="15"/>
      <c r="D53" s="11">
        <v>1</v>
      </c>
      <c r="E53" s="12">
        <v>6.99</v>
      </c>
      <c r="F53" s="12">
        <f>MULTIPLY(D53, E53)</f>
      </c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52" t="s">
        <v>1868</v>
      </c>
      <c r="C54" s="15"/>
      <c r="D54" s="11">
        <v>1</v>
      </c>
      <c r="E54" s="12">
        <v>3.99</v>
      </c>
      <c r="F54" s="12">
        <f>MULTIPLY(D54, E54)</f>
      </c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1869</v>
      </c>
      <c r="C55" s="15"/>
      <c r="D55" s="11">
        <v>1</v>
      </c>
      <c r="E55" s="18"/>
      <c r="F55" s="11">
        <f>MULTIPLY(D55, E55)</f>
      </c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1870</v>
      </c>
      <c r="C56" s="15"/>
      <c r="D56" s="11">
        <v>6</v>
      </c>
      <c r="E56" s="12">
        <v>3.99</v>
      </c>
      <c r="F56" s="12">
        <f>MULTIPLY(D56, E56)</f>
      </c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52" t="s">
        <v>1871</v>
      </c>
      <c r="C57" s="15"/>
      <c r="D57" s="11">
        <v>1</v>
      </c>
      <c r="E57" s="12">
        <v>16.99</v>
      </c>
      <c r="F57" s="12">
        <f>MULTIPLY(D57, E57)</f>
      </c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52" t="s">
        <v>1872</v>
      </c>
      <c r="C58" s="15"/>
      <c r="D58" s="11">
        <v>2</v>
      </c>
      <c r="E58" s="12">
        <v>9.99</v>
      </c>
      <c r="F58" s="12">
        <f>MULTIPLY(D58, E58)</f>
      </c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52" t="s">
        <v>1873</v>
      </c>
      <c r="C59" s="15"/>
      <c r="D59" s="11">
        <v>2</v>
      </c>
      <c r="E59" s="12">
        <v>7.99</v>
      </c>
      <c r="F59" s="12">
        <f>MULTIPLY(D59, E59)</f>
      </c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52" t="s">
        <v>1874</v>
      </c>
      <c r="C60" s="15"/>
      <c r="D60" s="11">
        <v>1</v>
      </c>
      <c r="E60" s="12">
        <v>3.99</v>
      </c>
      <c r="F60" s="12">
        <f>MULTIPLY(D60, E60)</f>
      </c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52" t="s">
        <v>1875</v>
      </c>
      <c r="C61" s="15"/>
      <c r="D61" s="11">
        <v>6</v>
      </c>
      <c r="E61" s="18"/>
      <c r="F61" s="11">
        <f>MULTIPLY(D61, E61)</f>
      </c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 t="s">
        <v>1876</v>
      </c>
      <c r="C62" s="15"/>
      <c r="D62" s="11">
        <v>1</v>
      </c>
      <c r="E62" s="12">
        <v>9.99</v>
      </c>
      <c r="F62" s="12">
        <f>MULTIPLY(D62, E62)</f>
      </c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 t="s">
        <v>1877</v>
      </c>
      <c r="C63" s="15"/>
      <c r="D63" s="11">
        <v>1</v>
      </c>
      <c r="E63" s="18"/>
      <c r="F63" s="11">
        <f>MULTIPLY(D63, E63)</f>
      </c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 t="s">
        <v>1878</v>
      </c>
      <c r="C64" s="15"/>
      <c r="D64" s="11">
        <v>1</v>
      </c>
      <c r="E64" s="12">
        <v>9.99</v>
      </c>
      <c r="F64" s="12">
        <f>MULTIPLY(D64, E64)</f>
      </c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 t="s">
        <v>1879</v>
      </c>
      <c r="C65" s="15"/>
      <c r="D65" s="11">
        <v>1</v>
      </c>
      <c r="E65" s="12">
        <v>7.99</v>
      </c>
      <c r="F65" s="12">
        <f>MULTIPLY(D65, E65)</f>
      </c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 t="s">
        <v>1880</v>
      </c>
      <c r="C66" s="15"/>
      <c r="D66" s="11">
        <v>1</v>
      </c>
      <c r="E66" s="18"/>
      <c r="F66" s="11">
        <f>MULTIPLY(D66, E66)</f>
      </c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 t="s">
        <v>1881</v>
      </c>
      <c r="C67" s="15"/>
      <c r="D67" s="11">
        <v>1</v>
      </c>
      <c r="E67" s="18"/>
      <c r="F67" s="11">
        <f>MULTIPLY(D67, E67)</f>
      </c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 t="s">
        <v>1882</v>
      </c>
      <c r="C68" s="15"/>
      <c r="D68" s="11">
        <v>7</v>
      </c>
      <c r="E68" s="18"/>
      <c r="F68" s="11">
        <f>MULTIPLY(D68, E68)</f>
      </c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 t="s">
        <v>1883</v>
      </c>
      <c r="C69" s="15"/>
      <c r="D69" s="11">
        <v>3</v>
      </c>
      <c r="E69" s="12">
        <v>4.99</v>
      </c>
      <c r="F69" s="12">
        <f>MULTIPLY(D69, E69)</f>
      </c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 t="s">
        <v>1884</v>
      </c>
      <c r="C70" s="15"/>
      <c r="D70" s="11">
        <v>15</v>
      </c>
      <c r="E70" s="12">
        <v>2.49</v>
      </c>
      <c r="F70" s="12">
        <f>MULTIPLY(D70, E70)</f>
      </c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 t="s">
        <v>1885</v>
      </c>
      <c r="C71" s="15"/>
      <c r="D71" s="11">
        <v>2</v>
      </c>
      <c r="E71" s="12">
        <v>12.99</v>
      </c>
      <c r="F71" s="12">
        <f>MULTIPLY(D71, E71)</f>
      </c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 t="s">
        <v>1886</v>
      </c>
      <c r="C72" s="15"/>
      <c r="D72" s="11">
        <v>1</v>
      </c>
      <c r="E72" s="12">
        <v>6.99</v>
      </c>
      <c r="F72" s="12">
        <f>MULTIPLY(D72, E72)</f>
      </c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 t="s">
        <v>1887</v>
      </c>
      <c r="C73" s="15"/>
      <c r="D73" s="11">
        <v>1</v>
      </c>
      <c r="E73" s="12">
        <v>3.99</v>
      </c>
      <c r="F73" s="12">
        <f>MULTIPLY(D73, E73)</f>
      </c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52" t="s">
        <v>1888</v>
      </c>
      <c r="C74" s="15"/>
      <c r="D74" s="11">
        <v>1</v>
      </c>
      <c r="E74" s="12">
        <v>7.99</v>
      </c>
      <c r="F74" s="12">
        <f>MULTIPLY(D74, E74)</f>
      </c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52" t="s">
        <v>1889</v>
      </c>
      <c r="C75" s="15"/>
      <c r="D75" s="11">
        <v>8</v>
      </c>
      <c r="E75" s="12">
        <v>3.99</v>
      </c>
      <c r="F75" s="12">
        <f>MULTIPLY(D75, E75)</f>
      </c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 t="s">
        <v>1890</v>
      </c>
      <c r="C76" s="15"/>
      <c r="D76" s="11">
        <v>1</v>
      </c>
      <c r="E76" s="12">
        <v>0.99</v>
      </c>
      <c r="F76" s="12">
        <f>MULTIPLY(D76, E76)</f>
      </c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 t="s">
        <v>1891</v>
      </c>
      <c r="C77" s="15"/>
      <c r="D77" s="11">
        <v>1</v>
      </c>
      <c r="E77" s="12">
        <v>0.99</v>
      </c>
      <c r="F77" s="12">
        <f>MULTIPLY(D77, E77)</f>
      </c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 t="s">
        <v>1892</v>
      </c>
      <c r="C78" s="15"/>
      <c r="D78" s="11">
        <v>4</v>
      </c>
      <c r="E78" s="12">
        <v>9.99</v>
      </c>
      <c r="F78" s="12">
        <f>MULTIPLY(D78, E78)</f>
      </c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 t="s">
        <v>1893</v>
      </c>
      <c r="C79" s="15"/>
      <c r="D79" s="11">
        <v>1</v>
      </c>
      <c r="E79" s="12">
        <v>3.99</v>
      </c>
      <c r="F79" s="12">
        <f>MULTIPLY(D79, E79)</f>
      </c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52" t="s">
        <v>1894</v>
      </c>
      <c r="C80" s="15"/>
      <c r="D80" s="11">
        <v>4</v>
      </c>
      <c r="E80" s="12">
        <v>4.99</v>
      </c>
      <c r="F80" s="12">
        <f>MULTIPLY(D80, E80)</f>
      </c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52" t="s">
        <v>1895</v>
      </c>
      <c r="C81" s="15"/>
      <c r="D81" s="11">
        <v>2</v>
      </c>
      <c r="E81" s="12">
        <v>9.99</v>
      </c>
      <c r="F81" s="12">
        <f>MULTIPLY(D81, E81)</f>
      </c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 t="s">
        <v>1896</v>
      </c>
      <c r="C82" s="15"/>
      <c r="D82" s="11">
        <v>1</v>
      </c>
      <c r="E82" s="12">
        <v>6.99</v>
      </c>
      <c r="F82" s="12">
        <f>MULTIPLY(D82, E82)</f>
      </c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 t="s">
        <v>1897</v>
      </c>
      <c r="C83" s="15"/>
      <c r="D83" s="11">
        <v>1</v>
      </c>
      <c r="E83" s="18"/>
      <c r="F83" s="11">
        <f>MULTIPLY(D83, E83)</f>
      </c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 t="s">
        <v>1898</v>
      </c>
      <c r="C84" s="15"/>
      <c r="D84" s="11">
        <v>1</v>
      </c>
      <c r="E84" s="12">
        <v>19.99</v>
      </c>
      <c r="F84" s="12">
        <f>MULTIPLY(D84, E84)</f>
      </c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 t="s">
        <v>1899</v>
      </c>
      <c r="C85" s="15"/>
      <c r="D85" s="11">
        <v>6</v>
      </c>
      <c r="E85" s="12">
        <v>2.19</v>
      </c>
      <c r="F85" s="12">
        <f>MULTIPLY(D85, E85)</f>
      </c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 t="s">
        <v>1900</v>
      </c>
      <c r="C86" s="15"/>
      <c r="D86" s="11">
        <v>1</v>
      </c>
      <c r="E86" s="12">
        <v>3.99</v>
      </c>
      <c r="F86" s="12">
        <f>MULTIPLY(D86, E86)</f>
      </c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 t="s">
        <v>1901</v>
      </c>
      <c r="C87" s="15"/>
      <c r="D87" s="11">
        <v>1</v>
      </c>
      <c r="E87" s="12">
        <v>4.99</v>
      </c>
      <c r="F87" s="12">
        <f>MULTIPLY(D87, E87)</f>
      </c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 t="s">
        <v>1902</v>
      </c>
      <c r="C88" s="15"/>
      <c r="D88" s="11">
        <v>14</v>
      </c>
      <c r="E88" s="12">
        <v>3.99</v>
      </c>
      <c r="F88" s="12">
        <f>MULTIPLY(D88, E88)</f>
      </c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 t="s">
        <v>1903</v>
      </c>
      <c r="C89" s="15"/>
      <c r="D89" s="11">
        <v>3</v>
      </c>
      <c r="E89" s="12">
        <v>4.99</v>
      </c>
      <c r="F89" s="12">
        <f>MULTIPLY(D89, E89)</f>
      </c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 t="s">
        <v>1904</v>
      </c>
      <c r="C90" s="15"/>
      <c r="D90" s="11">
        <v>6</v>
      </c>
      <c r="E90" s="12">
        <v>19.99</v>
      </c>
      <c r="F90" s="12">
        <f>MULTIPLY(D90, E90)</f>
      </c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 t="s">
        <v>1905</v>
      </c>
      <c r="C91" s="15"/>
      <c r="D91" s="11">
        <v>1</v>
      </c>
      <c r="E91" s="12">
        <v>5.99</v>
      </c>
      <c r="F91" s="12">
        <f>MULTIPLY(D91, E91)</f>
      </c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 t="s">
        <v>1906</v>
      </c>
      <c r="C92" s="15"/>
      <c r="D92" s="11">
        <v>9</v>
      </c>
      <c r="E92" s="12">
        <v>2.99</v>
      </c>
      <c r="F92" s="12">
        <f>MULTIPLY(D92, E92)</f>
      </c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 t="s">
        <v>1907</v>
      </c>
      <c r="C93" s="15"/>
      <c r="D93" s="11">
        <v>2</v>
      </c>
      <c r="E93" s="12">
        <v>3.99</v>
      </c>
      <c r="F93" s="12">
        <f>MULTIPLY(D93, E93)</f>
      </c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52" t="s">
        <v>1908</v>
      </c>
      <c r="C94" s="15"/>
      <c r="D94" s="11">
        <v>1</v>
      </c>
      <c r="E94" s="12">
        <v>29.99</v>
      </c>
      <c r="F94" s="12">
        <f>MULTIPLY(D94, E94)</f>
      </c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 t="s">
        <v>1909</v>
      </c>
      <c r="C95" s="15"/>
      <c r="D95" s="11">
        <v>1</v>
      </c>
      <c r="E95" s="18"/>
      <c r="F95" s="11">
        <f>MULTIPLY(D95, E95)</f>
      </c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 t="s">
        <v>1910</v>
      </c>
      <c r="C96" s="15"/>
      <c r="D96" s="11">
        <v>1</v>
      </c>
      <c r="E96" s="12">
        <v>9.99</v>
      </c>
      <c r="F96" s="12">
        <f>MULTIPLY(D96, E96)</f>
      </c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 t="s">
        <v>1911</v>
      </c>
      <c r="C97" s="15"/>
      <c r="D97" s="11">
        <v>1</v>
      </c>
      <c r="E97" s="12">
        <v>9.99</v>
      </c>
      <c r="F97" s="12">
        <f>MULTIPLY(D97, E97)</f>
      </c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 t="s">
        <v>1912</v>
      </c>
      <c r="C98" s="15"/>
      <c r="D98" s="11">
        <v>1</v>
      </c>
      <c r="E98" s="12">
        <v>29.99</v>
      </c>
      <c r="F98" s="12">
        <f>MULTIPLY(D98, E98)</f>
      </c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 t="s">
        <v>1913</v>
      </c>
      <c r="C99" s="15"/>
      <c r="D99" s="11">
        <v>2</v>
      </c>
      <c r="E99" s="12">
        <v>4.99</v>
      </c>
      <c r="F99" s="12">
        <f>MULTIPLY(D99, E99)</f>
      </c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 t="s">
        <v>1914</v>
      </c>
      <c r="C100" s="15"/>
      <c r="D100" s="11">
        <v>1</v>
      </c>
      <c r="E100" s="12">
        <v>4.99</v>
      </c>
      <c r="F100" s="12">
        <f>MULTIPLY(D100, E100)</f>
      </c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 t="s">
        <v>1915</v>
      </c>
      <c r="C101" s="15"/>
      <c r="D101" s="11">
        <v>4</v>
      </c>
      <c r="E101" s="12">
        <v>2.09</v>
      </c>
      <c r="F101" s="12">
        <f>MULTIPLY(D101, E101)</f>
      </c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52" t="s">
        <v>1916</v>
      </c>
      <c r="C102" s="15"/>
      <c r="D102" s="11">
        <v>4</v>
      </c>
      <c r="E102" s="12">
        <v>3.39</v>
      </c>
      <c r="F102" s="12">
        <f>MULTIPLY(D102, E102)</f>
      </c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 t="s">
        <v>1917</v>
      </c>
      <c r="C103" s="15"/>
      <c r="D103" s="11">
        <v>2</v>
      </c>
      <c r="E103" s="12">
        <v>5.99</v>
      </c>
      <c r="F103" s="12">
        <f>MULTIPLY(D103, E103)</f>
      </c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 t="s">
        <v>1918</v>
      </c>
      <c r="C104" s="15"/>
      <c r="D104" s="11">
        <v>1</v>
      </c>
      <c r="E104" s="12">
        <v>7.99</v>
      </c>
      <c r="F104" s="12">
        <f>MULTIPLY(D104, E104)</f>
      </c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 t="s">
        <v>1919</v>
      </c>
      <c r="C105" s="15"/>
      <c r="D105" s="11">
        <v>1</v>
      </c>
      <c r="E105" s="12">
        <v>3.49</v>
      </c>
      <c r="F105" s="12">
        <f>MULTIPLY(D105, E105)</f>
      </c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 t="s">
        <v>1920</v>
      </c>
      <c r="C106" s="15"/>
      <c r="D106" s="11">
        <v>1</v>
      </c>
      <c r="E106" s="12">
        <v>19.99</v>
      </c>
      <c r="F106" s="12">
        <f>MULTIPLY(D106, E106)</f>
      </c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 t="s">
        <v>1921</v>
      </c>
      <c r="C107" s="15"/>
      <c r="D107" s="11">
        <v>1</v>
      </c>
      <c r="E107" s="12">
        <v>9.99</v>
      </c>
      <c r="F107" s="12">
        <f>MULTIPLY(D107, E107)</f>
      </c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 t="s">
        <v>1922</v>
      </c>
      <c r="C108" s="15"/>
      <c r="D108" s="11">
        <v>1</v>
      </c>
      <c r="E108" s="12">
        <v>4.99</v>
      </c>
      <c r="F108" s="12">
        <f>MULTIPLY(D108, E108)</f>
      </c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52" t="s">
        <v>1923</v>
      </c>
      <c r="C109" s="15"/>
      <c r="D109" s="11">
        <v>1</v>
      </c>
      <c r="E109" s="12">
        <v>6.99</v>
      </c>
      <c r="F109" s="12">
        <f>MULTIPLY(D109, E109)</f>
      </c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 t="s">
        <v>1924</v>
      </c>
      <c r="C110" s="15"/>
      <c r="D110" s="11">
        <v>1</v>
      </c>
      <c r="E110" s="12">
        <v>5.99</v>
      </c>
      <c r="F110" s="12">
        <f>MULTIPLY(D110, E110)</f>
      </c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 t="s">
        <v>1925</v>
      </c>
      <c r="C111" s="15"/>
      <c r="D111" s="11">
        <v>1</v>
      </c>
      <c r="E111" s="12">
        <v>7.99</v>
      </c>
      <c r="F111" s="12">
        <f>MULTIPLY(D111, E111)</f>
      </c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 t="s">
        <v>1926</v>
      </c>
      <c r="C112" s="15"/>
      <c r="D112" s="11">
        <v>1</v>
      </c>
      <c r="E112" s="12">
        <v>5.99</v>
      </c>
      <c r="F112" s="12">
        <f>MULTIPLY(D112, E112)</f>
      </c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 t="s">
        <v>1927</v>
      </c>
      <c r="C113" s="15"/>
      <c r="D113" s="11">
        <v>1</v>
      </c>
      <c r="E113" s="12">
        <v>7.99</v>
      </c>
      <c r="F113" s="12">
        <f>MULTIPLY(D113, E113)</f>
      </c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 t="s">
        <v>1928</v>
      </c>
      <c r="C114" s="15"/>
      <c r="D114" s="11">
        <v>1</v>
      </c>
      <c r="E114" s="12">
        <v>24.99</v>
      </c>
      <c r="F114" s="12">
        <f>MULTIPLY(D114, E114)</f>
      </c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 t="s">
        <v>1929</v>
      </c>
      <c r="C115" s="15"/>
      <c r="D115" s="11">
        <v>1</v>
      </c>
      <c r="E115" s="12">
        <v>19.99</v>
      </c>
      <c r="F115" s="12">
        <f>MULTIPLY(D115, E115)</f>
      </c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 t="s">
        <v>1930</v>
      </c>
      <c r="C116" s="15"/>
      <c r="D116" s="11">
        <v>1</v>
      </c>
      <c r="E116" s="12">
        <v>29.99</v>
      </c>
      <c r="F116" s="12">
        <f>MULTIPLY(D116, E116)</f>
      </c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 t="s">
        <v>1931</v>
      </c>
      <c r="C117" s="15"/>
      <c r="D117" s="11">
        <v>1</v>
      </c>
      <c r="E117" s="12">
        <v>5.99</v>
      </c>
      <c r="F117" s="12">
        <f>MULTIPLY(D117, E117)</f>
      </c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 t="s">
        <v>1932</v>
      </c>
      <c r="C118" s="15"/>
      <c r="D118" s="11">
        <v>1</v>
      </c>
      <c r="E118" s="12">
        <v>12.99</v>
      </c>
      <c r="F118" s="12">
        <f>MULTIPLY(D118, E118)</f>
      </c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 t="s">
        <v>1933</v>
      </c>
      <c r="C119" s="15"/>
      <c r="D119" s="11">
        <v>1</v>
      </c>
      <c r="E119" s="12">
        <v>4.99</v>
      </c>
      <c r="F119" s="12">
        <f>MULTIPLY(D119, E119)</f>
      </c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 t="s">
        <v>1934</v>
      </c>
      <c r="C120" s="15"/>
      <c r="D120" s="11">
        <v>1</v>
      </c>
      <c r="E120" s="12">
        <v>6.99</v>
      </c>
      <c r="F120" s="12">
        <f>MULTIPLY(D120, E120)</f>
      </c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 t="s">
        <v>1935</v>
      </c>
      <c r="C121" s="15"/>
      <c r="D121" s="11">
        <v>1</v>
      </c>
      <c r="E121" s="12">
        <v>9.99</v>
      </c>
      <c r="F121" s="12">
        <f>MULTIPLY(D121, E121)</f>
      </c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 t="s">
        <v>1936</v>
      </c>
      <c r="C122" s="15"/>
      <c r="D122" s="11">
        <v>3</v>
      </c>
      <c r="E122" s="12">
        <v>9.99</v>
      </c>
      <c r="F122" s="12">
        <f>MULTIPLY(D122, E122)</f>
      </c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 t="s">
        <v>1937</v>
      </c>
      <c r="C123" s="15"/>
      <c r="D123" s="11">
        <v>1</v>
      </c>
      <c r="E123" s="12">
        <v>3.99</v>
      </c>
      <c r="F123" s="12">
        <f>MULTIPLY(D123, E123)</f>
      </c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 t="s">
        <v>1938</v>
      </c>
      <c r="C124" s="15"/>
      <c r="D124" s="11">
        <v>1</v>
      </c>
      <c r="E124" s="12">
        <v>3</v>
      </c>
      <c r="F124" s="12">
        <f>MULTIPLY(D124, E124)</f>
      </c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 t="s">
        <v>1939</v>
      </c>
      <c r="C125" s="15"/>
      <c r="D125" s="11">
        <v>1</v>
      </c>
      <c r="E125" s="18"/>
      <c r="F125" s="11">
        <f>MULTIPLY(D125, E125)</f>
      </c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 t="s">
        <v>1940</v>
      </c>
      <c r="C126" s="15"/>
      <c r="D126" s="11">
        <v>1</v>
      </c>
      <c r="E126" s="12"/>
      <c r="F126" s="12">
        <f>MULTIPLY(D126, E126)</f>
      </c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 t="s">
        <v>1941</v>
      </c>
      <c r="C127" s="15"/>
      <c r="D127" s="11">
        <v>1</v>
      </c>
      <c r="E127" s="12">
        <v>14.99</v>
      </c>
      <c r="F127" s="12">
        <f>MULTIPLY(D127, E127)</f>
      </c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 t="s">
        <v>1942</v>
      </c>
      <c r="C128" s="15"/>
      <c r="D128" s="11">
        <v>1</v>
      </c>
      <c r="E128" s="12">
        <v>9.99</v>
      </c>
      <c r="F128" s="12">
        <f>MULTIPLY(D128, E128)</f>
      </c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 t="s">
        <v>1943</v>
      </c>
      <c r="C129" s="15"/>
      <c r="D129" s="11">
        <v>1</v>
      </c>
      <c r="E129" s="12">
        <v>7.99</v>
      </c>
      <c r="F129" s="12">
        <f>MULTIPLY(D129, E129)</f>
      </c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 t="s">
        <v>1944</v>
      </c>
      <c r="C130" s="15"/>
      <c r="D130" s="11">
        <v>1</v>
      </c>
      <c r="E130" s="18"/>
      <c r="F130" s="11">
        <f>MULTIPLY(D130, E130)</f>
      </c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 t="s">
        <v>1945</v>
      </c>
      <c r="C131" s="15"/>
      <c r="D131" s="11">
        <v>1</v>
      </c>
      <c r="E131" s="12">
        <v>2.79</v>
      </c>
      <c r="F131" s="12">
        <f>MULTIPLY(D131, E131)</f>
      </c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 t="s">
        <v>1946</v>
      </c>
      <c r="C132" s="15"/>
      <c r="D132" s="11">
        <v>1</v>
      </c>
      <c r="E132" s="18"/>
      <c r="F132" s="11">
        <f>MULTIPLY(D132, E132)</f>
      </c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 t="s">
        <v>1947</v>
      </c>
      <c r="C133" s="15"/>
      <c r="D133" s="11">
        <v>5</v>
      </c>
      <c r="E133" s="12">
        <v>3.99</v>
      </c>
      <c r="F133" s="12">
        <f>MULTIPLY(D133, E133)</f>
      </c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 t="s">
        <v>1948</v>
      </c>
      <c r="C134" s="15"/>
      <c r="D134" s="11">
        <v>1</v>
      </c>
      <c r="E134" s="12">
        <v>3.99</v>
      </c>
      <c r="F134" s="12">
        <f>MULTIPLY(D134, E134)</f>
      </c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 t="s">
        <v>1949</v>
      </c>
      <c r="C135" s="15"/>
      <c r="D135" s="11">
        <v>1</v>
      </c>
      <c r="E135" s="12">
        <v>9.99</v>
      </c>
      <c r="F135" s="12">
        <f>MULTIPLY(D135, E135)</f>
      </c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 t="s">
        <v>1950</v>
      </c>
      <c r="C136" s="15"/>
      <c r="D136" s="11">
        <v>1</v>
      </c>
      <c r="E136" s="12">
        <v>9.99</v>
      </c>
      <c r="F136" s="12">
        <f>MULTIPLY(D136, E136)</f>
      </c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 t="s">
        <v>1951</v>
      </c>
      <c r="C137" s="15"/>
      <c r="D137" s="11">
        <v>4</v>
      </c>
      <c r="E137" s="12">
        <v>19.99</v>
      </c>
      <c r="F137" s="12">
        <f>MULTIPLY(D137, E137)</f>
      </c>
      <c r="G137" s="15"/>
      <c r="H137" s="12">
        <f>sum(F2:F137)</f>
      </c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 customFormat="1" s="30">
      <c r="A138" s="76"/>
      <c r="B138" s="52"/>
      <c r="C138" s="78"/>
      <c r="D138" s="20"/>
      <c r="E138" s="77"/>
      <c r="F138" s="77"/>
      <c r="G138" s="78"/>
      <c r="H138" s="77"/>
      <c r="I138" s="68"/>
      <c r="J138" s="68"/>
      <c r="K138" s="20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</row>
    <row x14ac:dyDescent="0.25" r="139" customHeight="1" ht="17.25" customFormat="1" s="30">
      <c r="A139" s="76"/>
      <c r="B139" s="52"/>
      <c r="C139" s="78"/>
      <c r="D139" s="20"/>
      <c r="E139" s="77"/>
      <c r="F139" s="77"/>
      <c r="G139" s="78"/>
      <c r="H139" s="77"/>
      <c r="I139" s="68"/>
      <c r="J139" s="68"/>
      <c r="K139" s="20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</row>
    <row x14ac:dyDescent="0.25" r="140" customHeight="1" ht="17.25" customFormat="1" s="30">
      <c r="A140" s="76"/>
      <c r="B140" s="52"/>
      <c r="C140" s="78"/>
      <c r="D140" s="20"/>
      <c r="E140" s="77"/>
      <c r="F140" s="77"/>
      <c r="G140" s="78"/>
      <c r="H140" s="77"/>
      <c r="I140" s="68"/>
      <c r="J140" s="68"/>
      <c r="K140" s="20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</row>
    <row x14ac:dyDescent="0.25" r="141" customHeight="1" ht="17.25" customFormat="1" s="30">
      <c r="A141" s="76"/>
      <c r="B141" s="52"/>
      <c r="C141" s="78"/>
      <c r="D141" s="20"/>
      <c r="E141" s="77"/>
      <c r="F141" s="77"/>
      <c r="G141" s="78"/>
      <c r="H141" s="77"/>
      <c r="I141" s="68"/>
      <c r="J141" s="68"/>
      <c r="K141" s="20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</row>
    <row x14ac:dyDescent="0.25" r="142" customHeight="1" ht="17.25" customFormat="1" s="30">
      <c r="A142" s="76"/>
      <c r="B142" s="52"/>
      <c r="C142" s="78"/>
      <c r="D142" s="20"/>
      <c r="E142" s="77"/>
      <c r="F142" s="77"/>
      <c r="G142" s="78"/>
      <c r="H142" s="77"/>
      <c r="I142" s="68"/>
      <c r="J142" s="68"/>
      <c r="K142" s="20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</row>
    <row x14ac:dyDescent="0.25" r="143" customHeight="1" ht="17.25" customFormat="1" s="30">
      <c r="A143" s="76"/>
      <c r="B143" s="52"/>
      <c r="C143" s="78"/>
      <c r="D143" s="20"/>
      <c r="E143" s="77"/>
      <c r="F143" s="77"/>
      <c r="G143" s="78"/>
      <c r="H143" s="77"/>
      <c r="I143" s="68"/>
      <c r="J143" s="68"/>
      <c r="K143" s="20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</row>
    <row x14ac:dyDescent="0.25" r="144" customHeight="1" ht="17.25" customFormat="1" s="30">
      <c r="A144" s="76"/>
      <c r="B144" s="52"/>
      <c r="C144" s="78"/>
      <c r="D144" s="20"/>
      <c r="E144" s="77"/>
      <c r="F144" s="77"/>
      <c r="G144" s="78"/>
      <c r="H144" s="77"/>
      <c r="I144" s="68"/>
      <c r="J144" s="68"/>
      <c r="K144" s="20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</row>
    <row x14ac:dyDescent="0.25" r="145" customHeight="1" ht="17.25" customFormat="1" s="30">
      <c r="A145" s="76"/>
      <c r="B145" s="52"/>
      <c r="C145" s="78"/>
      <c r="D145" s="20"/>
      <c r="E145" s="77"/>
      <c r="F145" s="77"/>
      <c r="G145" s="78"/>
      <c r="H145" s="77"/>
      <c r="I145" s="68"/>
      <c r="J145" s="68"/>
      <c r="K145" s="20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</row>
    <row x14ac:dyDescent="0.25" r="146" customHeight="1" ht="17.25" customFormat="1" s="30">
      <c r="A146" s="76"/>
      <c r="B146" s="52"/>
      <c r="C146" s="78"/>
      <c r="D146" s="20"/>
      <c r="E146" s="77"/>
      <c r="F146" s="77"/>
      <c r="G146" s="78"/>
      <c r="H146" s="77"/>
      <c r="I146" s="68"/>
      <c r="J146" s="68"/>
      <c r="K146" s="20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</row>
    <row x14ac:dyDescent="0.25" r="147" customHeight="1" ht="17.25" customFormat="1" s="30">
      <c r="A147" s="76"/>
      <c r="B147" s="52"/>
      <c r="C147" s="78"/>
      <c r="D147" s="20"/>
      <c r="E147" s="77"/>
      <c r="F147" s="77"/>
      <c r="G147" s="78"/>
      <c r="H147" s="77"/>
      <c r="I147" s="68"/>
      <c r="J147" s="68"/>
      <c r="K147" s="20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</row>
    <row x14ac:dyDescent="0.25" r="148" customHeight="1" ht="17.25" customFormat="1" s="30">
      <c r="A148" s="76"/>
      <c r="B148" s="52"/>
      <c r="C148" s="78"/>
      <c r="D148" s="20"/>
      <c r="E148" s="77"/>
      <c r="F148" s="77"/>
      <c r="G148" s="78"/>
      <c r="H148" s="77"/>
      <c r="I148" s="68"/>
      <c r="J148" s="68"/>
      <c r="K148" s="20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</row>
    <row x14ac:dyDescent="0.25" r="149" customHeight="1" ht="17.25" customFormat="1" s="30">
      <c r="A149" s="76"/>
      <c r="B149" s="52"/>
      <c r="C149" s="78"/>
      <c r="D149" s="20"/>
      <c r="E149" s="77"/>
      <c r="F149" s="77"/>
      <c r="G149" s="78"/>
      <c r="H149" s="77"/>
      <c r="I149" s="68"/>
      <c r="J149" s="68"/>
      <c r="K149" s="20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</row>
    <row x14ac:dyDescent="0.25" r="150" customHeight="1" ht="17.25" customFormat="1" s="30">
      <c r="A150" s="76"/>
      <c r="B150" s="52"/>
      <c r="C150" s="78"/>
      <c r="D150" s="20"/>
      <c r="E150" s="77"/>
      <c r="F150" s="77"/>
      <c r="G150" s="78"/>
      <c r="H150" s="77"/>
      <c r="I150" s="68"/>
      <c r="J150" s="68"/>
      <c r="K150" s="20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</row>
    <row x14ac:dyDescent="0.25" r="151" customHeight="1" ht="17.25" customFormat="1" s="30">
      <c r="A151" s="76"/>
      <c r="B151" s="52"/>
      <c r="C151" s="78"/>
      <c r="D151" s="20"/>
      <c r="E151" s="77"/>
      <c r="F151" s="77"/>
      <c r="G151" s="78"/>
      <c r="H151" s="77"/>
      <c r="I151" s="68"/>
      <c r="J151" s="68"/>
      <c r="K151" s="20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</row>
    <row x14ac:dyDescent="0.25" r="152" customHeight="1" ht="17.25" customFormat="1" s="30">
      <c r="A152" s="76"/>
      <c r="B152" s="52"/>
      <c r="C152" s="78"/>
      <c r="D152" s="20"/>
      <c r="E152" s="77"/>
      <c r="F152" s="77"/>
      <c r="G152" s="78"/>
      <c r="H152" s="77"/>
      <c r="I152" s="68"/>
      <c r="J152" s="68"/>
      <c r="K152" s="20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</row>
    <row x14ac:dyDescent="0.25" r="153" customHeight="1" ht="17.25" customFormat="1" s="30">
      <c r="A153" s="76"/>
      <c r="B153" s="52"/>
      <c r="C153" s="78"/>
      <c r="D153" s="20"/>
      <c r="E153" s="77"/>
      <c r="F153" s="77"/>
      <c r="G153" s="78"/>
      <c r="H153" s="77"/>
      <c r="I153" s="68"/>
      <c r="J153" s="68"/>
      <c r="K153" s="20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</row>
    <row x14ac:dyDescent="0.25" r="154" customHeight="1" ht="17.25" customFormat="1" s="30">
      <c r="A154" s="76"/>
      <c r="B154" s="52"/>
      <c r="C154" s="78"/>
      <c r="D154" s="20"/>
      <c r="E154" s="77"/>
      <c r="F154" s="77"/>
      <c r="G154" s="78"/>
      <c r="H154" s="77"/>
      <c r="I154" s="68"/>
      <c r="J154" s="68"/>
      <c r="K154" s="20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</row>
    <row x14ac:dyDescent="0.25" r="155" customHeight="1" ht="17.25" customFormat="1" s="30">
      <c r="A155" s="76"/>
      <c r="B155" s="52"/>
      <c r="C155" s="78"/>
      <c r="D155" s="20"/>
      <c r="E155" s="77"/>
      <c r="F155" s="77"/>
      <c r="G155" s="78"/>
      <c r="H155" s="77"/>
      <c r="I155" s="68"/>
      <c r="J155" s="68"/>
      <c r="K155" s="20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</row>
    <row x14ac:dyDescent="0.25" r="156" customHeight="1" ht="17.25" customFormat="1" s="30">
      <c r="A156" s="76"/>
      <c r="B156" s="52"/>
      <c r="C156" s="78"/>
      <c r="D156" s="20"/>
      <c r="E156" s="77"/>
      <c r="F156" s="77"/>
      <c r="G156" s="78"/>
      <c r="H156" s="77"/>
      <c r="I156" s="68"/>
      <c r="J156" s="68"/>
      <c r="K156" s="20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</row>
    <row x14ac:dyDescent="0.25" r="157" customHeight="1" ht="17.25" customFormat="1" s="30">
      <c r="A157" s="76"/>
      <c r="B157" s="52"/>
      <c r="C157" s="78"/>
      <c r="D157" s="20"/>
      <c r="E157" s="77"/>
      <c r="F157" s="77"/>
      <c r="G157" s="78"/>
      <c r="H157" s="77"/>
      <c r="I157" s="68"/>
      <c r="J157" s="68"/>
      <c r="K157" s="20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</row>
    <row x14ac:dyDescent="0.25" r="158" customHeight="1" ht="17.25" customFormat="1" s="30">
      <c r="A158" s="76"/>
      <c r="B158" s="52"/>
      <c r="C158" s="78"/>
      <c r="D158" s="20"/>
      <c r="E158" s="77"/>
      <c r="F158" s="77"/>
      <c r="G158" s="78"/>
      <c r="H158" s="77"/>
      <c r="I158" s="68"/>
      <c r="J158" s="68"/>
      <c r="K158" s="20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</row>
    <row x14ac:dyDescent="0.25" r="159" customHeight="1" ht="17.25" customFormat="1" s="30">
      <c r="A159" s="76"/>
      <c r="B159" s="52"/>
      <c r="C159" s="78"/>
      <c r="D159" s="20"/>
      <c r="E159" s="77"/>
      <c r="F159" s="77"/>
      <c r="G159" s="78"/>
      <c r="H159" s="77"/>
      <c r="I159" s="68"/>
      <c r="J159" s="68"/>
      <c r="K159" s="20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</row>
    <row x14ac:dyDescent="0.25" r="160" customHeight="1" ht="17.25" customFormat="1" s="30">
      <c r="A160" s="76"/>
      <c r="B160" s="52"/>
      <c r="C160" s="78"/>
      <c r="D160" s="20"/>
      <c r="E160" s="77"/>
      <c r="F160" s="77"/>
      <c r="G160" s="78"/>
      <c r="H160" s="77"/>
      <c r="I160" s="68"/>
      <c r="J160" s="68"/>
      <c r="K160" s="20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</row>
    <row x14ac:dyDescent="0.25" r="161" customHeight="1" ht="17.25" customFormat="1" s="30">
      <c r="A161" s="76"/>
      <c r="B161" s="52"/>
      <c r="C161" s="78"/>
      <c r="D161" s="20"/>
      <c r="E161" s="77"/>
      <c r="F161" s="77"/>
      <c r="G161" s="78"/>
      <c r="H161" s="77"/>
      <c r="I161" s="68"/>
      <c r="J161" s="68"/>
      <c r="K161" s="20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</row>
    <row x14ac:dyDescent="0.25" r="162" customHeight="1" ht="17.25" customFormat="1" s="30">
      <c r="A162" s="76"/>
      <c r="B162" s="52"/>
      <c r="C162" s="78"/>
      <c r="D162" s="20"/>
      <c r="E162" s="77"/>
      <c r="F162" s="77"/>
      <c r="G162" s="78"/>
      <c r="H162" s="77"/>
      <c r="I162" s="68"/>
      <c r="J162" s="68"/>
      <c r="K162" s="20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</row>
    <row x14ac:dyDescent="0.25" r="163" customHeight="1" ht="17.25" customFormat="1" s="30">
      <c r="A163" s="76"/>
      <c r="B163" s="52"/>
      <c r="C163" s="78"/>
      <c r="D163" s="20"/>
      <c r="E163" s="77"/>
      <c r="F163" s="77"/>
      <c r="G163" s="78"/>
      <c r="H163" s="77"/>
      <c r="I163" s="68"/>
      <c r="J163" s="68"/>
      <c r="K163" s="20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</row>
    <row x14ac:dyDescent="0.25" r="164" customHeight="1" ht="17.25" customFormat="1" s="30">
      <c r="A164" s="76"/>
      <c r="B164" s="52"/>
      <c r="C164" s="78"/>
      <c r="D164" s="20"/>
      <c r="E164" s="77"/>
      <c r="F164" s="77"/>
      <c r="G164" s="78"/>
      <c r="H164" s="77"/>
      <c r="I164" s="68"/>
      <c r="J164" s="68"/>
      <c r="K164" s="20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</row>
    <row x14ac:dyDescent="0.25" r="165" customHeight="1" ht="17.25" customFormat="1" s="30">
      <c r="A165" s="76"/>
      <c r="B165" s="52"/>
      <c r="C165" s="78"/>
      <c r="D165" s="20"/>
      <c r="E165" s="77"/>
      <c r="F165" s="77"/>
      <c r="G165" s="78"/>
      <c r="H165" s="77"/>
      <c r="I165" s="68"/>
      <c r="J165" s="68"/>
      <c r="K165" s="20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</row>
    <row x14ac:dyDescent="0.25" r="166" customHeight="1" ht="17.25" customFormat="1" s="30">
      <c r="A166" s="76"/>
      <c r="B166" s="52"/>
      <c r="C166" s="78"/>
      <c r="D166" s="20"/>
      <c r="E166" s="77"/>
      <c r="F166" s="77"/>
      <c r="G166" s="78"/>
      <c r="H166" s="77"/>
      <c r="I166" s="68"/>
      <c r="J166" s="68"/>
      <c r="K166" s="20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</row>
    <row x14ac:dyDescent="0.25" r="167" customHeight="1" ht="17.25" customFormat="1" s="30">
      <c r="A167" s="76"/>
      <c r="B167" s="52"/>
      <c r="C167" s="78"/>
      <c r="D167" s="20"/>
      <c r="E167" s="77"/>
      <c r="F167" s="77"/>
      <c r="G167" s="78"/>
      <c r="H167" s="77"/>
      <c r="I167" s="68"/>
      <c r="J167" s="68"/>
      <c r="K167" s="20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</row>
    <row x14ac:dyDescent="0.25" r="168" customHeight="1" ht="17.25" customFormat="1" s="30">
      <c r="A168" s="76"/>
      <c r="B168" s="52"/>
      <c r="C168" s="78"/>
      <c r="D168" s="20"/>
      <c r="E168" s="77"/>
      <c r="F168" s="77"/>
      <c r="G168" s="78"/>
      <c r="H168" s="77"/>
      <c r="I168" s="68"/>
      <c r="J168" s="68"/>
      <c r="K168" s="20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</row>
    <row x14ac:dyDescent="0.25" r="169" customHeight="1" ht="17.25" customFormat="1" s="30">
      <c r="A169" s="76"/>
      <c r="B169" s="52"/>
      <c r="C169" s="78"/>
      <c r="D169" s="20"/>
      <c r="E169" s="77"/>
      <c r="F169" s="77"/>
      <c r="G169" s="78"/>
      <c r="H169" s="77"/>
      <c r="I169" s="68"/>
      <c r="J169" s="68"/>
      <c r="K169" s="20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</row>
    <row x14ac:dyDescent="0.25" r="170" customHeight="1" ht="17.25" customFormat="1" s="30">
      <c r="A170" s="76"/>
      <c r="B170" s="52"/>
      <c r="C170" s="78"/>
      <c r="D170" s="20"/>
      <c r="E170" s="77"/>
      <c r="F170" s="77"/>
      <c r="G170" s="78"/>
      <c r="H170" s="77"/>
      <c r="I170" s="68"/>
      <c r="J170" s="68"/>
      <c r="K170" s="20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</row>
    <row x14ac:dyDescent="0.25" r="171" customHeight="1" ht="17.25" customFormat="1" s="30">
      <c r="A171" s="76"/>
      <c r="B171" s="52"/>
      <c r="C171" s="78"/>
      <c r="D171" s="20"/>
      <c r="E171" s="77"/>
      <c r="F171" s="77"/>
      <c r="G171" s="78"/>
      <c r="H171" s="77"/>
      <c r="I171" s="68"/>
      <c r="J171" s="68"/>
      <c r="K171" s="20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</row>
    <row x14ac:dyDescent="0.25" r="172" customHeight="1" ht="17.25" customFormat="1" s="30">
      <c r="A172" s="76"/>
      <c r="B172" s="52"/>
      <c r="C172" s="78"/>
      <c r="D172" s="20"/>
      <c r="E172" s="77"/>
      <c r="F172" s="77"/>
      <c r="G172" s="78"/>
      <c r="H172" s="77"/>
      <c r="I172" s="68"/>
      <c r="J172" s="68"/>
      <c r="K172" s="20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</row>
    <row x14ac:dyDescent="0.25" r="173" customHeight="1" ht="17.25" customFormat="1" s="30">
      <c r="A173" s="76"/>
      <c r="B173" s="52"/>
      <c r="C173" s="78"/>
      <c r="D173" s="20"/>
      <c r="E173" s="77"/>
      <c r="F173" s="77"/>
      <c r="G173" s="78"/>
      <c r="H173" s="77"/>
      <c r="I173" s="68"/>
      <c r="J173" s="68"/>
      <c r="K173" s="20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</row>
    <row x14ac:dyDescent="0.25" r="174" customHeight="1" ht="17.25" customFormat="1" s="30">
      <c r="A174" s="76"/>
      <c r="B174" s="52"/>
      <c r="C174" s="78"/>
      <c r="D174" s="20"/>
      <c r="E174" s="77"/>
      <c r="F174" s="77"/>
      <c r="G174" s="78"/>
      <c r="H174" s="77"/>
      <c r="I174" s="68"/>
      <c r="J174" s="68"/>
      <c r="K174" s="20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</row>
    <row x14ac:dyDescent="0.25" r="175" customHeight="1" ht="17.25" customFormat="1" s="30">
      <c r="A175" s="76"/>
      <c r="B175" s="52"/>
      <c r="C175" s="78"/>
      <c r="D175" s="20"/>
      <c r="E175" s="77"/>
      <c r="F175" s="77"/>
      <c r="G175" s="78"/>
      <c r="H175" s="77"/>
      <c r="I175" s="68"/>
      <c r="J175" s="68"/>
      <c r="K175" s="20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</row>
    <row x14ac:dyDescent="0.25" r="176" customHeight="1" ht="17.25" customFormat="1" s="30">
      <c r="A176" s="76"/>
      <c r="B176" s="52"/>
      <c r="C176" s="78"/>
      <c r="D176" s="20"/>
      <c r="E176" s="77"/>
      <c r="F176" s="77"/>
      <c r="G176" s="78"/>
      <c r="H176" s="77"/>
      <c r="I176" s="68"/>
      <c r="J176" s="68"/>
      <c r="K176" s="20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</row>
    <row x14ac:dyDescent="0.25" r="177" customHeight="1" ht="17.25" customFormat="1" s="30">
      <c r="A177" s="76"/>
      <c r="B177" s="52"/>
      <c r="C177" s="78"/>
      <c r="D177" s="20"/>
      <c r="E177" s="77"/>
      <c r="F177" s="77"/>
      <c r="G177" s="78"/>
      <c r="H177" s="77"/>
      <c r="I177" s="68"/>
      <c r="J177" s="68"/>
      <c r="K177" s="20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</row>
    <row x14ac:dyDescent="0.25" r="178" customHeight="1" ht="17.25" customFormat="1" s="30">
      <c r="A178" s="76"/>
      <c r="B178" s="52"/>
      <c r="C178" s="78"/>
      <c r="D178" s="20"/>
      <c r="E178" s="77"/>
      <c r="F178" s="77"/>
      <c r="G178" s="78"/>
      <c r="H178" s="77"/>
      <c r="I178" s="68"/>
      <c r="J178" s="68"/>
      <c r="K178" s="20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</row>
    <row x14ac:dyDescent="0.25" r="179" customHeight="1" ht="17.25" customFormat="1" s="30">
      <c r="A179" s="76"/>
      <c r="B179" s="52"/>
      <c r="C179" s="78"/>
      <c r="D179" s="20"/>
      <c r="E179" s="77"/>
      <c r="F179" s="77"/>
      <c r="G179" s="78"/>
      <c r="H179" s="77"/>
      <c r="I179" s="68"/>
      <c r="J179" s="68"/>
      <c r="K179" s="20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</row>
    <row x14ac:dyDescent="0.25" r="180" customHeight="1" ht="17.25" customFormat="1" s="30">
      <c r="A180" s="76"/>
      <c r="B180" s="52"/>
      <c r="C180" s="78"/>
      <c r="D180" s="20"/>
      <c r="E180" s="77"/>
      <c r="F180" s="77"/>
      <c r="G180" s="78"/>
      <c r="H180" s="77"/>
      <c r="I180" s="68"/>
      <c r="J180" s="68"/>
      <c r="K180" s="20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</row>
    <row x14ac:dyDescent="0.25" r="181" customHeight="1" ht="17.25" customFormat="1" s="30">
      <c r="A181" s="76"/>
      <c r="B181" s="52"/>
      <c r="C181" s="78"/>
      <c r="D181" s="20"/>
      <c r="E181" s="77"/>
      <c r="F181" s="77"/>
      <c r="G181" s="78"/>
      <c r="H181" s="77"/>
      <c r="I181" s="68"/>
      <c r="J181" s="68"/>
      <c r="K181" s="20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</row>
    <row x14ac:dyDescent="0.25" r="182" customHeight="1" ht="17.25" customFormat="1" s="30">
      <c r="A182" s="76"/>
      <c r="B182" s="52"/>
      <c r="C182" s="78"/>
      <c r="D182" s="20"/>
      <c r="E182" s="77"/>
      <c r="F182" s="77"/>
      <c r="G182" s="78"/>
      <c r="H182" s="77"/>
      <c r="I182" s="68"/>
      <c r="J182" s="68"/>
      <c r="K182" s="20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</row>
    <row x14ac:dyDescent="0.25" r="183" customHeight="1" ht="17.25" customFormat="1" s="30">
      <c r="A183" s="76"/>
      <c r="B183" s="52"/>
      <c r="C183" s="78"/>
      <c r="D183" s="20"/>
      <c r="E183" s="77"/>
      <c r="F183" s="77"/>
      <c r="G183" s="78"/>
      <c r="H183" s="77"/>
      <c r="I183" s="68"/>
      <c r="J183" s="68"/>
      <c r="K183" s="20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</row>
    <row x14ac:dyDescent="0.25" r="184" customHeight="1" ht="17.25" customFormat="1" s="30">
      <c r="A184" s="76"/>
      <c r="B184" s="52"/>
      <c r="C184" s="78"/>
      <c r="D184" s="20"/>
      <c r="E184" s="77"/>
      <c r="F184" s="77"/>
      <c r="G184" s="78"/>
      <c r="H184" s="77"/>
      <c r="I184" s="68"/>
      <c r="J184" s="68"/>
      <c r="K184" s="20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</row>
    <row x14ac:dyDescent="0.25" r="185" customHeight="1" ht="17.25" customFormat="1" s="30">
      <c r="A185" s="76"/>
      <c r="B185" s="52"/>
      <c r="C185" s="78"/>
      <c r="D185" s="20"/>
      <c r="E185" s="77"/>
      <c r="F185" s="77"/>
      <c r="G185" s="78"/>
      <c r="H185" s="77"/>
      <c r="I185" s="68"/>
      <c r="J185" s="68"/>
      <c r="K185" s="20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</row>
    <row x14ac:dyDescent="0.25" r="186" customHeight="1" ht="17.25" customFormat="1" s="30">
      <c r="A186" s="76"/>
      <c r="B186" s="52"/>
      <c r="C186" s="78"/>
      <c r="D186" s="20"/>
      <c r="E186" s="77"/>
      <c r="F186" s="77"/>
      <c r="G186" s="78"/>
      <c r="H186" s="77"/>
      <c r="I186" s="68"/>
      <c r="J186" s="68"/>
      <c r="K186" s="20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</row>
    <row x14ac:dyDescent="0.25" r="187" customHeight="1" ht="17.25" customFormat="1" s="30">
      <c r="A187" s="76"/>
      <c r="B187" s="52"/>
      <c r="C187" s="78"/>
      <c r="D187" s="20"/>
      <c r="E187" s="77"/>
      <c r="F187" s="77"/>
      <c r="G187" s="78"/>
      <c r="H187" s="77"/>
      <c r="I187" s="68"/>
      <c r="J187" s="68"/>
      <c r="K187" s="20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</row>
    <row x14ac:dyDescent="0.25" r="188" customHeight="1" ht="17.25" customFormat="1" s="30">
      <c r="A188" s="76"/>
      <c r="B188" s="52"/>
      <c r="C188" s="78"/>
      <c r="D188" s="20"/>
      <c r="E188" s="77"/>
      <c r="F188" s="77"/>
      <c r="G188" s="78"/>
      <c r="H188" s="77"/>
      <c r="I188" s="68"/>
      <c r="J188" s="68"/>
      <c r="K188" s="20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</row>
    <row x14ac:dyDescent="0.25" r="189" customHeight="1" ht="17.25" customFormat="1" s="30">
      <c r="A189" s="76"/>
      <c r="B189" s="52"/>
      <c r="C189" s="78"/>
      <c r="D189" s="20"/>
      <c r="E189" s="77"/>
      <c r="F189" s="77"/>
      <c r="G189" s="78"/>
      <c r="H189" s="77"/>
      <c r="I189" s="68"/>
      <c r="J189" s="68"/>
      <c r="K189" s="20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</row>
    <row x14ac:dyDescent="0.25" r="190" customHeight="1" ht="17.25" customFormat="1" s="30">
      <c r="A190" s="76"/>
      <c r="B190" s="52"/>
      <c r="C190" s="78"/>
      <c r="D190" s="20"/>
      <c r="E190" s="77"/>
      <c r="F190" s="77"/>
      <c r="G190" s="78"/>
      <c r="H190" s="77"/>
      <c r="I190" s="68"/>
      <c r="J190" s="68"/>
      <c r="K190" s="20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</row>
    <row x14ac:dyDescent="0.25" r="191" customHeight="1" ht="17.25" customFormat="1" s="30">
      <c r="A191" s="76"/>
      <c r="B191" s="52"/>
      <c r="C191" s="78"/>
      <c r="D191" s="20"/>
      <c r="E191" s="77"/>
      <c r="F191" s="77"/>
      <c r="G191" s="78"/>
      <c r="H191" s="77"/>
      <c r="I191" s="68"/>
      <c r="J191" s="68"/>
      <c r="K191" s="20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</row>
    <row x14ac:dyDescent="0.25" r="192" customHeight="1" ht="17.25" customFormat="1" s="30">
      <c r="A192" s="76"/>
      <c r="B192" s="52"/>
      <c r="C192" s="78"/>
      <c r="D192" s="20"/>
      <c r="E192" s="77"/>
      <c r="F192" s="77"/>
      <c r="G192" s="78"/>
      <c r="H192" s="77"/>
      <c r="I192" s="68"/>
      <c r="J192" s="68"/>
      <c r="K192" s="20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</row>
    <row x14ac:dyDescent="0.25" r="193" customHeight="1" ht="17.25" customFormat="1" s="30">
      <c r="A193" s="76"/>
      <c r="B193" s="52"/>
      <c r="C193" s="78"/>
      <c r="D193" s="20"/>
      <c r="E193" s="77"/>
      <c r="F193" s="77"/>
      <c r="G193" s="78"/>
      <c r="H193" s="77"/>
      <c r="I193" s="68"/>
      <c r="J193" s="68"/>
      <c r="K193" s="20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</row>
    <row x14ac:dyDescent="0.25" r="194" customHeight="1" ht="17.25" customFormat="1" s="30">
      <c r="A194" s="76"/>
      <c r="B194" s="52"/>
      <c r="C194" s="78"/>
      <c r="D194" s="20"/>
      <c r="E194" s="77"/>
      <c r="F194" s="77"/>
      <c r="G194" s="78"/>
      <c r="H194" s="77"/>
      <c r="I194" s="68"/>
      <c r="J194" s="68"/>
      <c r="K194" s="20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</row>
    <row x14ac:dyDescent="0.25" r="195" customHeight="1" ht="17.25" customFormat="1" s="30">
      <c r="A195" s="76"/>
      <c r="B195" s="52"/>
      <c r="C195" s="78"/>
      <c r="D195" s="20"/>
      <c r="E195" s="77"/>
      <c r="F195" s="77"/>
      <c r="G195" s="78"/>
      <c r="H195" s="77"/>
      <c r="I195" s="68"/>
      <c r="J195" s="68"/>
      <c r="K195" s="20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</row>
    <row x14ac:dyDescent="0.25" r="196" customHeight="1" ht="17.25" customFormat="1" s="30">
      <c r="A196" s="76"/>
      <c r="B196" s="52"/>
      <c r="C196" s="78"/>
      <c r="D196" s="20"/>
      <c r="E196" s="77"/>
      <c r="F196" s="77"/>
      <c r="G196" s="78"/>
      <c r="H196" s="77"/>
      <c r="I196" s="68"/>
      <c r="J196" s="68"/>
      <c r="K196" s="20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</row>
    <row x14ac:dyDescent="0.25" r="197" customHeight="1" ht="17.25" customFormat="1" s="30">
      <c r="A197" s="76"/>
      <c r="B197" s="52"/>
      <c r="C197" s="78"/>
      <c r="D197" s="20"/>
      <c r="E197" s="77"/>
      <c r="F197" s="77"/>
      <c r="G197" s="78"/>
      <c r="H197" s="77"/>
      <c r="I197" s="68"/>
      <c r="J197" s="68"/>
      <c r="K197" s="20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</row>
    <row x14ac:dyDescent="0.25" r="198" customHeight="1" ht="17.25" customFormat="1" s="30">
      <c r="A198" s="76"/>
      <c r="B198" s="52"/>
      <c r="C198" s="78"/>
      <c r="D198" s="20"/>
      <c r="E198" s="77"/>
      <c r="F198" s="77"/>
      <c r="G198" s="78"/>
      <c r="H198" s="77"/>
      <c r="I198" s="68"/>
      <c r="J198" s="68"/>
      <c r="K198" s="20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</row>
    <row x14ac:dyDescent="0.25" r="199" customHeight="1" ht="17.25" customFormat="1" s="30">
      <c r="A199" s="76"/>
      <c r="B199" s="52"/>
      <c r="C199" s="78"/>
      <c r="D199" s="20"/>
      <c r="E199" s="77"/>
      <c r="F199" s="77"/>
      <c r="G199" s="78"/>
      <c r="H199" s="77"/>
      <c r="I199" s="68"/>
      <c r="J199" s="68"/>
      <c r="K199" s="20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</row>
    <row x14ac:dyDescent="0.25" r="200" customHeight="1" ht="17.25" customFormat="1" s="30">
      <c r="A200" s="76"/>
      <c r="B200" s="52"/>
      <c r="C200" s="78"/>
      <c r="D200" s="20"/>
      <c r="E200" s="77"/>
      <c r="F200" s="77"/>
      <c r="G200" s="78"/>
      <c r="H200" s="77"/>
      <c r="I200" s="68"/>
      <c r="J200" s="68"/>
      <c r="K200" s="20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</row>
    <row x14ac:dyDescent="0.25" r="201" customHeight="1" ht="17.25" customFormat="1" s="30">
      <c r="A201" s="76"/>
      <c r="B201" s="52"/>
      <c r="C201" s="78"/>
      <c r="D201" s="20"/>
      <c r="E201" s="77"/>
      <c r="F201" s="77"/>
      <c r="G201" s="78"/>
      <c r="H201" s="77"/>
      <c r="I201" s="68"/>
      <c r="J201" s="68"/>
      <c r="K201" s="20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</row>
    <row x14ac:dyDescent="0.25" r="202" customHeight="1" ht="17.25" customFormat="1" s="30">
      <c r="A202" s="76"/>
      <c r="B202" s="52"/>
      <c r="C202" s="78"/>
      <c r="D202" s="20"/>
      <c r="E202" s="77"/>
      <c r="F202" s="77"/>
      <c r="G202" s="78"/>
      <c r="H202" s="77"/>
      <c r="I202" s="68"/>
      <c r="J202" s="68"/>
      <c r="K202" s="20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</row>
    <row x14ac:dyDescent="0.25" r="203" customHeight="1" ht="17.25" customFormat="1" s="30">
      <c r="A203" s="76"/>
      <c r="B203" s="52"/>
      <c r="C203" s="78"/>
      <c r="D203" s="20"/>
      <c r="E203" s="77"/>
      <c r="F203" s="77"/>
      <c r="G203" s="78"/>
      <c r="H203" s="77"/>
      <c r="I203" s="68"/>
      <c r="J203" s="68"/>
      <c r="K203" s="20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</row>
    <row x14ac:dyDescent="0.25" r="204" customHeight="1" ht="17.25" customFormat="1" s="30">
      <c r="A204" s="76"/>
      <c r="B204" s="52"/>
      <c r="C204" s="78"/>
      <c r="D204" s="20"/>
      <c r="E204" s="77"/>
      <c r="F204" s="77"/>
      <c r="G204" s="78"/>
      <c r="H204" s="77"/>
      <c r="I204" s="68"/>
      <c r="J204" s="68"/>
      <c r="K204" s="20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</row>
    <row x14ac:dyDescent="0.25" r="205" customHeight="1" ht="17.25" customFormat="1" s="30">
      <c r="A205" s="76"/>
      <c r="B205" s="52"/>
      <c r="C205" s="78"/>
      <c r="D205" s="20"/>
      <c r="E205" s="77"/>
      <c r="F205" s="77"/>
      <c r="G205" s="78"/>
      <c r="H205" s="77"/>
      <c r="I205" s="68"/>
      <c r="J205" s="68"/>
      <c r="K205" s="20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</row>
    <row x14ac:dyDescent="0.25" r="206" customHeight="1" ht="17.25" customFormat="1" s="30">
      <c r="A206" s="76"/>
      <c r="B206" s="52"/>
      <c r="C206" s="78"/>
      <c r="D206" s="20"/>
      <c r="E206" s="77"/>
      <c r="F206" s="77"/>
      <c r="G206" s="78"/>
      <c r="H206" s="77"/>
      <c r="I206" s="68"/>
      <c r="J206" s="68"/>
      <c r="K206" s="20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</row>
    <row x14ac:dyDescent="0.25" r="207" customHeight="1" ht="17.25" customFormat="1" s="30">
      <c r="A207" s="76"/>
      <c r="B207" s="52"/>
      <c r="C207" s="78"/>
      <c r="D207" s="20"/>
      <c r="E207" s="77"/>
      <c r="F207" s="77"/>
      <c r="G207" s="78"/>
      <c r="H207" s="77"/>
      <c r="I207" s="68"/>
      <c r="J207" s="68"/>
      <c r="K207" s="20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</row>
    <row x14ac:dyDescent="0.25" r="208" customHeight="1" ht="17.25" customFormat="1" s="30">
      <c r="A208" s="76"/>
      <c r="B208" s="52"/>
      <c r="C208" s="78"/>
      <c r="D208" s="20"/>
      <c r="E208" s="77"/>
      <c r="F208" s="77"/>
      <c r="G208" s="78"/>
      <c r="H208" s="77"/>
      <c r="I208" s="68"/>
      <c r="J208" s="68"/>
      <c r="K208" s="20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</row>
    <row x14ac:dyDescent="0.25" r="209" customHeight="1" ht="17.25" customFormat="1" s="30">
      <c r="A209" s="76"/>
      <c r="B209" s="52"/>
      <c r="C209" s="78"/>
      <c r="D209" s="20"/>
      <c r="E209" s="77"/>
      <c r="F209" s="77"/>
      <c r="G209" s="78"/>
      <c r="H209" s="77"/>
      <c r="I209" s="68"/>
      <c r="J209" s="68"/>
      <c r="K209" s="20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</row>
    <row x14ac:dyDescent="0.25" r="210" customHeight="1" ht="17.25" customFormat="1" s="30">
      <c r="A210" s="76"/>
      <c r="B210" s="52"/>
      <c r="C210" s="78"/>
      <c r="D210" s="20"/>
      <c r="E210" s="77"/>
      <c r="F210" s="77"/>
      <c r="G210" s="78"/>
      <c r="H210" s="77"/>
      <c r="I210" s="68"/>
      <c r="J210" s="68"/>
      <c r="K210" s="20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</row>
    <row x14ac:dyDescent="0.25" r="211" customHeight="1" ht="17.25" customFormat="1" s="30">
      <c r="A211" s="76"/>
      <c r="B211" s="52"/>
      <c r="C211" s="78"/>
      <c r="D211" s="20"/>
      <c r="E211" s="77"/>
      <c r="F211" s="77"/>
      <c r="G211" s="78"/>
      <c r="H211" s="77"/>
      <c r="I211" s="68"/>
      <c r="J211" s="68"/>
      <c r="K211" s="20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</row>
    <row x14ac:dyDescent="0.25" r="212" customHeight="1" ht="17.25" customFormat="1" s="30">
      <c r="A212" s="76"/>
      <c r="B212" s="52"/>
      <c r="C212" s="78"/>
      <c r="D212" s="20"/>
      <c r="E212" s="77"/>
      <c r="F212" s="77"/>
      <c r="G212" s="78"/>
      <c r="H212" s="77"/>
      <c r="I212" s="68"/>
      <c r="J212" s="68"/>
      <c r="K212" s="20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</row>
    <row x14ac:dyDescent="0.25" r="213" customHeight="1" ht="17.25" customFormat="1" s="30">
      <c r="A213" s="76"/>
      <c r="B213" s="52"/>
      <c r="C213" s="78"/>
      <c r="D213" s="20"/>
      <c r="E213" s="77"/>
      <c r="F213" s="77"/>
      <c r="G213" s="78"/>
      <c r="H213" s="77"/>
      <c r="I213" s="68"/>
      <c r="J213" s="68"/>
      <c r="K213" s="20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</row>
    <row x14ac:dyDescent="0.25" r="214" customHeight="1" ht="17.25" customFormat="1" s="30">
      <c r="A214" s="76"/>
      <c r="B214" s="52"/>
      <c r="C214" s="78"/>
      <c r="D214" s="20"/>
      <c r="E214" s="77"/>
      <c r="F214" s="77"/>
      <c r="G214" s="78"/>
      <c r="H214" s="77"/>
      <c r="I214" s="68"/>
      <c r="J214" s="68"/>
      <c r="K214" s="20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</row>
    <row x14ac:dyDescent="0.25" r="215" customHeight="1" ht="17.25" customFormat="1" s="30">
      <c r="A215" s="76"/>
      <c r="B215" s="52"/>
      <c r="C215" s="78"/>
      <c r="D215" s="20"/>
      <c r="E215" s="77"/>
      <c r="F215" s="77"/>
      <c r="G215" s="78"/>
      <c r="H215" s="77"/>
      <c r="I215" s="68"/>
      <c r="J215" s="68"/>
      <c r="K215" s="20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</row>
    <row x14ac:dyDescent="0.25" r="216" customHeight="1" ht="17.25" customFormat="1" s="30">
      <c r="A216" s="76"/>
      <c r="B216" s="52"/>
      <c r="C216" s="78"/>
      <c r="D216" s="20"/>
      <c r="E216" s="77"/>
      <c r="F216" s="77"/>
      <c r="G216" s="78"/>
      <c r="H216" s="77"/>
      <c r="I216" s="68"/>
      <c r="J216" s="68"/>
      <c r="K216" s="20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</row>
    <row x14ac:dyDescent="0.25" r="217" customHeight="1" ht="17.25" customFormat="1" s="30">
      <c r="A217" s="76"/>
      <c r="B217" s="52"/>
      <c r="C217" s="78"/>
      <c r="D217" s="20"/>
      <c r="E217" s="77"/>
      <c r="F217" s="77"/>
      <c r="G217" s="78"/>
      <c r="H217" s="77"/>
      <c r="I217" s="68"/>
      <c r="J217" s="68"/>
      <c r="K217" s="20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</row>
    <row x14ac:dyDescent="0.25" r="218" customHeight="1" ht="17.25" customFormat="1" s="30">
      <c r="A218" s="76"/>
      <c r="B218" s="52"/>
      <c r="C218" s="78"/>
      <c r="D218" s="20"/>
      <c r="E218" s="77"/>
      <c r="F218" s="77"/>
      <c r="G218" s="78"/>
      <c r="H218" s="77"/>
      <c r="I218" s="68"/>
      <c r="J218" s="68"/>
      <c r="K218" s="20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</row>
    <row x14ac:dyDescent="0.25" r="219" customHeight="1" ht="17.25" customFormat="1" s="30">
      <c r="A219" s="76"/>
      <c r="B219" s="52"/>
      <c r="C219" s="78"/>
      <c r="D219" s="20"/>
      <c r="E219" s="77"/>
      <c r="F219" s="77"/>
      <c r="G219" s="78"/>
      <c r="H219" s="77"/>
      <c r="I219" s="68"/>
      <c r="J219" s="68"/>
      <c r="K219" s="20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</row>
    <row x14ac:dyDescent="0.25" r="220" customHeight="1" ht="17.25" customFormat="1" s="30">
      <c r="A220" s="76"/>
      <c r="B220" s="52"/>
      <c r="C220" s="78"/>
      <c r="D220" s="20"/>
      <c r="E220" s="77"/>
      <c r="F220" s="77"/>
      <c r="G220" s="78"/>
      <c r="H220" s="77"/>
      <c r="I220" s="68"/>
      <c r="J220" s="68"/>
      <c r="K220" s="20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</row>
    <row x14ac:dyDescent="0.25" r="221" customHeight="1" ht="17.25" customFormat="1" s="30">
      <c r="A221" s="76"/>
      <c r="B221" s="52"/>
      <c r="C221" s="78"/>
      <c r="D221" s="20"/>
      <c r="E221" s="77"/>
      <c r="F221" s="77"/>
      <c r="G221" s="78"/>
      <c r="H221" s="77"/>
      <c r="I221" s="68"/>
      <c r="J221" s="68"/>
      <c r="K221" s="20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</row>
    <row x14ac:dyDescent="0.25" r="222" customHeight="1" ht="17.25" customFormat="1" s="30">
      <c r="A222" s="76"/>
      <c r="B222" s="52"/>
      <c r="C222" s="78"/>
      <c r="D222" s="20"/>
      <c r="E222" s="77"/>
      <c r="F222" s="77"/>
      <c r="G222" s="78"/>
      <c r="H222" s="77"/>
      <c r="I222" s="68"/>
      <c r="J222" s="68"/>
      <c r="K222" s="20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</row>
    <row x14ac:dyDescent="0.25" r="223" customHeight="1" ht="17.25" customFormat="1" s="30">
      <c r="A223" s="76"/>
      <c r="B223" s="52"/>
      <c r="C223" s="78"/>
      <c r="D223" s="20"/>
      <c r="E223" s="77"/>
      <c r="F223" s="77"/>
      <c r="G223" s="78"/>
      <c r="H223" s="77"/>
      <c r="I223" s="68"/>
      <c r="J223" s="68"/>
      <c r="K223" s="20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</row>
    <row x14ac:dyDescent="0.25" r="224" customHeight="1" ht="17.25" customFormat="1" s="30">
      <c r="A224" s="76"/>
      <c r="B224" s="52"/>
      <c r="C224" s="78"/>
      <c r="D224" s="20"/>
      <c r="E224" s="77"/>
      <c r="F224" s="77"/>
      <c r="G224" s="78"/>
      <c r="H224" s="77"/>
      <c r="I224" s="68"/>
      <c r="J224" s="68"/>
      <c r="K224" s="20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</row>
    <row x14ac:dyDescent="0.25" r="225" customHeight="1" ht="17.25" customFormat="1" s="30">
      <c r="A225" s="76"/>
      <c r="B225" s="52"/>
      <c r="C225" s="78"/>
      <c r="D225" s="20"/>
      <c r="E225" s="77"/>
      <c r="F225" s="77"/>
      <c r="G225" s="78"/>
      <c r="H225" s="77"/>
      <c r="I225" s="68"/>
      <c r="J225" s="68"/>
      <c r="K225" s="20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</row>
    <row x14ac:dyDescent="0.25" r="226" customHeight="1" ht="17.25" customFormat="1" s="30">
      <c r="A226" s="76"/>
      <c r="B226" s="52"/>
      <c r="C226" s="78"/>
      <c r="D226" s="20"/>
      <c r="E226" s="77"/>
      <c r="F226" s="77"/>
      <c r="G226" s="78"/>
      <c r="H226" s="77"/>
      <c r="I226" s="68"/>
      <c r="J226" s="68"/>
      <c r="K226" s="20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</row>
    <row x14ac:dyDescent="0.25" r="227" customHeight="1" ht="17.25" customFormat="1" s="30">
      <c r="A227" s="76"/>
      <c r="B227" s="52"/>
      <c r="C227" s="78"/>
      <c r="D227" s="20"/>
      <c r="E227" s="77"/>
      <c r="F227" s="77"/>
      <c r="G227" s="78"/>
      <c r="H227" s="77"/>
      <c r="I227" s="68"/>
      <c r="J227" s="68"/>
      <c r="K227" s="20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</row>
    <row x14ac:dyDescent="0.25" r="228" customHeight="1" ht="17.25" customFormat="1" s="30">
      <c r="A228" s="76"/>
      <c r="B228" s="52"/>
      <c r="C228" s="78"/>
      <c r="D228" s="20"/>
      <c r="E228" s="77"/>
      <c r="F228" s="77"/>
      <c r="G228" s="78"/>
      <c r="H228" s="77"/>
      <c r="I228" s="68"/>
      <c r="J228" s="68"/>
      <c r="K228" s="20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</row>
    <row x14ac:dyDescent="0.25" r="229" customHeight="1" ht="17.25" customFormat="1" s="30">
      <c r="A229" s="76"/>
      <c r="B229" s="52"/>
      <c r="C229" s="78"/>
      <c r="D229" s="20"/>
      <c r="E229" s="77"/>
      <c r="F229" s="77"/>
      <c r="G229" s="78"/>
      <c r="H229" s="77"/>
      <c r="I229" s="68"/>
      <c r="J229" s="68"/>
      <c r="K229" s="20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</row>
    <row x14ac:dyDescent="0.25" r="230" customHeight="1" ht="17.25" customFormat="1" s="30">
      <c r="A230" s="76"/>
      <c r="B230" s="52"/>
      <c r="C230" s="78"/>
      <c r="D230" s="20"/>
      <c r="E230" s="77"/>
      <c r="F230" s="77"/>
      <c r="G230" s="78"/>
      <c r="H230" s="77"/>
      <c r="I230" s="68"/>
      <c r="J230" s="68"/>
      <c r="K230" s="20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</row>
    <row x14ac:dyDescent="0.25" r="231" customHeight="1" ht="17.25" customFormat="1" s="30">
      <c r="A231" s="76"/>
      <c r="B231" s="52"/>
      <c r="C231" s="78"/>
      <c r="D231" s="20"/>
      <c r="E231" s="77"/>
      <c r="F231" s="77"/>
      <c r="G231" s="78"/>
      <c r="H231" s="77"/>
      <c r="I231" s="68"/>
      <c r="J231" s="68"/>
      <c r="K231" s="20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</row>
    <row x14ac:dyDescent="0.25" r="232" customHeight="1" ht="17.25" customFormat="1" s="30">
      <c r="A232" s="76"/>
      <c r="B232" s="52"/>
      <c r="C232" s="78"/>
      <c r="D232" s="20"/>
      <c r="E232" s="77"/>
      <c r="F232" s="77"/>
      <c r="G232" s="78"/>
      <c r="H232" s="77"/>
      <c r="I232" s="68"/>
      <c r="J232" s="68"/>
      <c r="K232" s="20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</row>
    <row x14ac:dyDescent="0.25" r="233" customHeight="1" ht="17.25" customFormat="1" s="30">
      <c r="A233" s="76"/>
      <c r="B233" s="52"/>
      <c r="C233" s="78"/>
      <c r="D233" s="20"/>
      <c r="E233" s="77"/>
      <c r="F233" s="77"/>
      <c r="G233" s="78"/>
      <c r="H233" s="77"/>
      <c r="I233" s="68"/>
      <c r="J233" s="68"/>
      <c r="K233" s="20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</row>
    <row x14ac:dyDescent="0.25" r="234" customHeight="1" ht="17.25" customFormat="1" s="30">
      <c r="A234" s="76"/>
      <c r="B234" s="52"/>
      <c r="C234" s="78"/>
      <c r="D234" s="20"/>
      <c r="E234" s="77"/>
      <c r="F234" s="77"/>
      <c r="G234" s="78"/>
      <c r="H234" s="77"/>
      <c r="I234" s="68"/>
      <c r="J234" s="68"/>
      <c r="K234" s="20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</row>
    <row x14ac:dyDescent="0.25" r="235" customHeight="1" ht="17.25" customFormat="1" s="30">
      <c r="A235" s="76"/>
      <c r="B235" s="52"/>
      <c r="C235" s="78"/>
      <c r="D235" s="20"/>
      <c r="E235" s="77"/>
      <c r="F235" s="77"/>
      <c r="G235" s="78"/>
      <c r="H235" s="77"/>
      <c r="I235" s="68"/>
      <c r="J235" s="68"/>
      <c r="K235" s="20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</row>
    <row x14ac:dyDescent="0.25" r="236" customHeight="1" ht="17.25" customFormat="1" s="30">
      <c r="A236" s="76"/>
      <c r="B236" s="52"/>
      <c r="C236" s="78"/>
      <c r="D236" s="20"/>
      <c r="E236" s="77"/>
      <c r="F236" s="77"/>
      <c r="G236" s="78"/>
      <c r="H236" s="77"/>
      <c r="I236" s="68"/>
      <c r="J236" s="68"/>
      <c r="K236" s="20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</row>
    <row x14ac:dyDescent="0.25" r="237" customHeight="1" ht="17.25" customFormat="1" s="30">
      <c r="A237" s="76"/>
      <c r="B237" s="52"/>
      <c r="C237" s="78"/>
      <c r="D237" s="20"/>
      <c r="E237" s="77"/>
      <c r="F237" s="77"/>
      <c r="G237" s="78"/>
      <c r="H237" s="77"/>
      <c r="I237" s="68"/>
      <c r="J237" s="68"/>
      <c r="K237" s="20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</row>
    <row x14ac:dyDescent="0.25" r="238" customHeight="1" ht="17.25" customFormat="1" s="30">
      <c r="A238" s="76"/>
      <c r="B238" s="52"/>
      <c r="C238" s="78"/>
      <c r="D238" s="20"/>
      <c r="E238" s="77"/>
      <c r="F238" s="77"/>
      <c r="G238" s="78"/>
      <c r="H238" s="77"/>
      <c r="I238" s="68"/>
      <c r="J238" s="68"/>
      <c r="K238" s="20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</row>
    <row x14ac:dyDescent="0.25" r="239" customHeight="1" ht="17.25" customFormat="1" s="30">
      <c r="A239" s="76"/>
      <c r="B239" s="52"/>
      <c r="C239" s="78"/>
      <c r="D239" s="20"/>
      <c r="E239" s="77"/>
      <c r="F239" s="77"/>
      <c r="G239" s="78"/>
      <c r="H239" s="77"/>
      <c r="I239" s="68"/>
      <c r="J239" s="68"/>
      <c r="K239" s="20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</row>
    <row x14ac:dyDescent="0.25" r="240" customHeight="1" ht="17.25" customFormat="1" s="30">
      <c r="A240" s="76"/>
      <c r="B240" s="52"/>
      <c r="C240" s="78"/>
      <c r="D240" s="20"/>
      <c r="E240" s="77"/>
      <c r="F240" s="77"/>
      <c r="G240" s="78"/>
      <c r="H240" s="77"/>
      <c r="I240" s="68"/>
      <c r="J240" s="68"/>
      <c r="K240" s="20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</row>
    <row x14ac:dyDescent="0.25" r="241" customHeight="1" ht="17.25" customFormat="1" s="30">
      <c r="A241" s="76"/>
      <c r="B241" s="52"/>
      <c r="C241" s="78"/>
      <c r="D241" s="20"/>
      <c r="E241" s="77"/>
      <c r="F241" s="77"/>
      <c r="G241" s="78"/>
      <c r="H241" s="77"/>
      <c r="I241" s="68"/>
      <c r="J241" s="68"/>
      <c r="K241" s="20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</row>
    <row x14ac:dyDescent="0.25" r="242" customHeight="1" ht="17.25" customFormat="1" s="30">
      <c r="A242" s="76"/>
      <c r="B242" s="52"/>
      <c r="C242" s="78"/>
      <c r="D242" s="20"/>
      <c r="E242" s="77"/>
      <c r="F242" s="77"/>
      <c r="G242" s="78"/>
      <c r="H242" s="77"/>
      <c r="I242" s="68"/>
      <c r="J242" s="68"/>
      <c r="K242" s="20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</row>
    <row x14ac:dyDescent="0.25" r="243" customHeight="1" ht="17.25" customFormat="1" s="30">
      <c r="A243" s="76"/>
      <c r="B243" s="52"/>
      <c r="C243" s="78"/>
      <c r="D243" s="20"/>
      <c r="E243" s="77"/>
      <c r="F243" s="77"/>
      <c r="G243" s="78"/>
      <c r="H243" s="77"/>
      <c r="I243" s="68"/>
      <c r="J243" s="68"/>
      <c r="K243" s="20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</row>
    <row x14ac:dyDescent="0.25" r="244" customHeight="1" ht="17.25" customFormat="1" s="30">
      <c r="A244" s="76"/>
      <c r="B244" s="52"/>
      <c r="C244" s="78"/>
      <c r="D244" s="20"/>
      <c r="E244" s="77"/>
      <c r="F244" s="77"/>
      <c r="G244" s="78"/>
      <c r="H244" s="77"/>
      <c r="I244" s="68"/>
      <c r="J244" s="68"/>
      <c r="K244" s="20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</row>
    <row x14ac:dyDescent="0.25" r="245" customHeight="1" ht="17.25" customFormat="1" s="30">
      <c r="A245" s="76"/>
      <c r="B245" s="52"/>
      <c r="C245" s="78"/>
      <c r="D245" s="20"/>
      <c r="E245" s="77"/>
      <c r="F245" s="77"/>
      <c r="G245" s="78"/>
      <c r="H245" s="77"/>
      <c r="I245" s="68"/>
      <c r="J245" s="68"/>
      <c r="K245" s="20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</row>
    <row x14ac:dyDescent="0.25" r="246" customHeight="1" ht="17.25" customFormat="1" s="30">
      <c r="A246" s="76"/>
      <c r="B246" s="52"/>
      <c r="C246" s="78"/>
      <c r="D246" s="20"/>
      <c r="E246" s="77"/>
      <c r="F246" s="77"/>
      <c r="G246" s="78"/>
      <c r="H246" s="77"/>
      <c r="I246" s="68"/>
      <c r="J246" s="68"/>
      <c r="K246" s="20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</row>
    <row x14ac:dyDescent="0.25" r="247" customHeight="1" ht="17.25" customFormat="1" s="30">
      <c r="A247" s="76"/>
      <c r="B247" s="52"/>
      <c r="C247" s="78"/>
      <c r="D247" s="20"/>
      <c r="E247" s="77"/>
      <c r="F247" s="77"/>
      <c r="G247" s="78"/>
      <c r="H247" s="77"/>
      <c r="I247" s="68"/>
      <c r="J247" s="68"/>
      <c r="K247" s="20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</row>
    <row x14ac:dyDescent="0.25" r="248" customHeight="1" ht="17.25" customFormat="1" s="30">
      <c r="A248" s="76"/>
      <c r="B248" s="52"/>
      <c r="C248" s="78"/>
      <c r="D248" s="20"/>
      <c r="E248" s="77"/>
      <c r="F248" s="77"/>
      <c r="G248" s="78"/>
      <c r="H248" s="77"/>
      <c r="I248" s="68"/>
      <c r="J248" s="68"/>
      <c r="K248" s="20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</row>
    <row x14ac:dyDescent="0.25" r="249" customHeight="1" ht="17.25" customFormat="1" s="30">
      <c r="A249" s="76"/>
      <c r="B249" s="52"/>
      <c r="C249" s="78"/>
      <c r="D249" s="20"/>
      <c r="E249" s="77"/>
      <c r="F249" s="77"/>
      <c r="G249" s="78"/>
      <c r="H249" s="77"/>
      <c r="I249" s="68"/>
      <c r="J249" s="68"/>
      <c r="K249" s="20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</row>
    <row x14ac:dyDescent="0.25" r="250" customHeight="1" ht="17.25" customFormat="1" s="30">
      <c r="A250" s="76"/>
      <c r="B250" s="52"/>
      <c r="C250" s="78"/>
      <c r="D250" s="20"/>
      <c r="E250" s="77"/>
      <c r="F250" s="77"/>
      <c r="G250" s="78"/>
      <c r="H250" s="77"/>
      <c r="I250" s="68"/>
      <c r="J250" s="68"/>
      <c r="K250" s="20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</row>
    <row x14ac:dyDescent="0.25" r="251" customHeight="1" ht="17.25" customFormat="1" s="30">
      <c r="A251" s="76"/>
      <c r="B251" s="52"/>
      <c r="C251" s="78"/>
      <c r="D251" s="20"/>
      <c r="E251" s="77"/>
      <c r="F251" s="77"/>
      <c r="G251" s="78"/>
      <c r="H251" s="77"/>
      <c r="I251" s="68"/>
      <c r="J251" s="68"/>
      <c r="K251" s="20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</row>
    <row x14ac:dyDescent="0.25" r="252" customHeight="1" ht="17.25" customFormat="1" s="30">
      <c r="A252" s="76"/>
      <c r="B252" s="52"/>
      <c r="C252" s="78"/>
      <c r="D252" s="20"/>
      <c r="E252" s="77"/>
      <c r="F252" s="77"/>
      <c r="G252" s="78"/>
      <c r="H252" s="77"/>
      <c r="I252" s="68"/>
      <c r="J252" s="68"/>
      <c r="K252" s="20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</row>
    <row x14ac:dyDescent="0.25" r="253" customHeight="1" ht="17.25" customFormat="1" s="30">
      <c r="A253" s="76"/>
      <c r="B253" s="52"/>
      <c r="C253" s="78"/>
      <c r="D253" s="20"/>
      <c r="E253" s="77"/>
      <c r="F253" s="77"/>
      <c r="G253" s="78"/>
      <c r="H253" s="77"/>
      <c r="I253" s="68"/>
      <c r="J253" s="68"/>
      <c r="K253" s="20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</row>
    <row x14ac:dyDescent="0.25" r="254" customHeight="1" ht="17.25" customFormat="1" s="30">
      <c r="A254" s="76"/>
      <c r="B254" s="52"/>
      <c r="C254" s="78"/>
      <c r="D254" s="20"/>
      <c r="E254" s="77"/>
      <c r="F254" s="77"/>
      <c r="G254" s="78"/>
      <c r="H254" s="77"/>
      <c r="I254" s="68"/>
      <c r="J254" s="68"/>
      <c r="K254" s="20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</row>
    <row x14ac:dyDescent="0.25" r="255" customHeight="1" ht="17.25" customFormat="1" s="30">
      <c r="A255" s="76"/>
      <c r="B255" s="52"/>
      <c r="C255" s="78"/>
      <c r="D255" s="20"/>
      <c r="E255" s="77"/>
      <c r="F255" s="77"/>
      <c r="G255" s="78"/>
      <c r="H255" s="77"/>
      <c r="I255" s="68"/>
      <c r="J255" s="68"/>
      <c r="K255" s="20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</row>
    <row x14ac:dyDescent="0.25" r="256" customHeight="1" ht="17.25" customFormat="1" s="30">
      <c r="A256" s="76"/>
      <c r="B256" s="52"/>
      <c r="C256" s="78"/>
      <c r="D256" s="20"/>
      <c r="E256" s="77"/>
      <c r="F256" s="77"/>
      <c r="G256" s="78"/>
      <c r="H256" s="77"/>
      <c r="I256" s="68"/>
      <c r="J256" s="68"/>
      <c r="K256" s="20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</row>
    <row x14ac:dyDescent="0.25" r="257" customHeight="1" ht="17.25" customFormat="1" s="30">
      <c r="A257" s="76"/>
      <c r="B257" s="52"/>
      <c r="C257" s="78"/>
      <c r="D257" s="20"/>
      <c r="E257" s="77"/>
      <c r="F257" s="77"/>
      <c r="G257" s="78"/>
      <c r="H257" s="77"/>
      <c r="I257" s="68"/>
      <c r="J257" s="68"/>
      <c r="K257" s="20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</row>
    <row x14ac:dyDescent="0.25" r="258" customHeight="1" ht="17.25" customFormat="1" s="30">
      <c r="A258" s="76"/>
      <c r="B258" s="52"/>
      <c r="C258" s="78"/>
      <c r="D258" s="20"/>
      <c r="E258" s="77"/>
      <c r="F258" s="77"/>
      <c r="G258" s="78"/>
      <c r="H258" s="77"/>
      <c r="I258" s="68"/>
      <c r="J258" s="68"/>
      <c r="K258" s="20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</row>
    <row x14ac:dyDescent="0.25" r="259" customHeight="1" ht="17.25" customFormat="1" s="30">
      <c r="A259" s="76"/>
      <c r="B259" s="52"/>
      <c r="C259" s="78"/>
      <c r="D259" s="20"/>
      <c r="E259" s="77"/>
      <c r="F259" s="77"/>
      <c r="G259" s="78"/>
      <c r="H259" s="77"/>
      <c r="I259" s="68"/>
      <c r="J259" s="68"/>
      <c r="K259" s="20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</row>
    <row x14ac:dyDescent="0.25" r="260" customHeight="1" ht="17.25" customFormat="1" s="30">
      <c r="A260" s="76"/>
      <c r="B260" s="52"/>
      <c r="C260" s="78"/>
      <c r="D260" s="20"/>
      <c r="E260" s="77"/>
      <c r="F260" s="77"/>
      <c r="G260" s="78"/>
      <c r="H260" s="77"/>
      <c r="I260" s="68"/>
      <c r="J260" s="68"/>
      <c r="K260" s="20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</row>
    <row x14ac:dyDescent="0.25" r="261" customHeight="1" ht="17.25" customFormat="1" s="30">
      <c r="A261" s="76"/>
      <c r="B261" s="52"/>
      <c r="C261" s="78"/>
      <c r="D261" s="20"/>
      <c r="E261" s="77"/>
      <c r="F261" s="77"/>
      <c r="G261" s="78"/>
      <c r="H261" s="77"/>
      <c r="I261" s="68"/>
      <c r="J261" s="68"/>
      <c r="K261" s="20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</row>
    <row x14ac:dyDescent="0.25" r="262" customHeight="1" ht="17.25" customFormat="1" s="30">
      <c r="A262" s="76"/>
      <c r="B262" s="52"/>
      <c r="C262" s="78"/>
      <c r="D262" s="20"/>
      <c r="E262" s="77"/>
      <c r="F262" s="77"/>
      <c r="G262" s="78"/>
      <c r="H262" s="77"/>
      <c r="I262" s="68"/>
      <c r="J262" s="68"/>
      <c r="K262" s="20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</row>
    <row x14ac:dyDescent="0.25" r="263" customHeight="1" ht="17.25" customFormat="1" s="30">
      <c r="A263" s="76"/>
      <c r="B263" s="52"/>
      <c r="C263" s="78"/>
      <c r="D263" s="20"/>
      <c r="E263" s="77"/>
      <c r="F263" s="77"/>
      <c r="G263" s="78"/>
      <c r="H263" s="77"/>
      <c r="I263" s="68"/>
      <c r="J263" s="68"/>
      <c r="K263" s="20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</row>
    <row x14ac:dyDescent="0.25" r="264" customHeight="1" ht="17.25" customFormat="1" s="30">
      <c r="A264" s="76"/>
      <c r="B264" s="52"/>
      <c r="C264" s="78"/>
      <c r="D264" s="20"/>
      <c r="E264" s="77"/>
      <c r="F264" s="77"/>
      <c r="G264" s="78"/>
      <c r="H264" s="77"/>
      <c r="I264" s="68"/>
      <c r="J264" s="68"/>
      <c r="K264" s="20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</row>
    <row x14ac:dyDescent="0.25" r="265" customHeight="1" ht="17.25" customFormat="1" s="30">
      <c r="A265" s="76"/>
      <c r="B265" s="52"/>
      <c r="C265" s="78"/>
      <c r="D265" s="20"/>
      <c r="E265" s="77"/>
      <c r="F265" s="77"/>
      <c r="G265" s="78"/>
      <c r="H265" s="77"/>
      <c r="I265" s="68"/>
      <c r="J265" s="68"/>
      <c r="K265" s="20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</row>
    <row x14ac:dyDescent="0.25" r="266" customHeight="1" ht="17.25" customFormat="1" s="30">
      <c r="A266" s="76"/>
      <c r="B266" s="52"/>
      <c r="C266" s="78"/>
      <c r="D266" s="20"/>
      <c r="E266" s="77"/>
      <c r="F266" s="77"/>
      <c r="G266" s="78"/>
      <c r="H266" s="77"/>
      <c r="I266" s="68"/>
      <c r="J266" s="68"/>
      <c r="K266" s="20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</row>
    <row x14ac:dyDescent="0.25" r="267" customHeight="1" ht="17.25" customFormat="1" s="30">
      <c r="A267" s="76"/>
      <c r="B267" s="52"/>
      <c r="C267" s="78"/>
      <c r="D267" s="20"/>
      <c r="E267" s="77"/>
      <c r="F267" s="77"/>
      <c r="G267" s="78"/>
      <c r="H267" s="77"/>
      <c r="I267" s="68"/>
      <c r="J267" s="68"/>
      <c r="K267" s="20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</row>
    <row x14ac:dyDescent="0.25" r="268" customHeight="1" ht="17.25" customFormat="1" s="30">
      <c r="A268" s="76"/>
      <c r="B268" s="52"/>
      <c r="C268" s="78"/>
      <c r="D268" s="20"/>
      <c r="E268" s="77"/>
      <c r="F268" s="77"/>
      <c r="G268" s="78"/>
      <c r="H268" s="77"/>
      <c r="I268" s="68"/>
      <c r="J268" s="68"/>
      <c r="K268" s="20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</row>
    <row x14ac:dyDescent="0.25" r="269" customHeight="1" ht="17.25" customFormat="1" s="30">
      <c r="A269" s="76"/>
      <c r="B269" s="52"/>
      <c r="C269" s="78"/>
      <c r="D269" s="20"/>
      <c r="E269" s="77"/>
      <c r="F269" s="77"/>
      <c r="G269" s="78"/>
      <c r="H269" s="77"/>
      <c r="I269" s="68"/>
      <c r="J269" s="68"/>
      <c r="K269" s="20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</row>
    <row x14ac:dyDescent="0.25" r="270" customHeight="1" ht="17.25" customFormat="1" s="30">
      <c r="A270" s="76"/>
      <c r="B270" s="52"/>
      <c r="C270" s="78"/>
      <c r="D270" s="20"/>
      <c r="E270" s="77"/>
      <c r="F270" s="77"/>
      <c r="G270" s="78"/>
      <c r="H270" s="77"/>
      <c r="I270" s="68"/>
      <c r="J270" s="68"/>
      <c r="K270" s="20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</row>
    <row x14ac:dyDescent="0.25" r="271" customHeight="1" ht="17.25" customFormat="1" s="30">
      <c r="A271" s="76"/>
      <c r="B271" s="52"/>
      <c r="C271" s="78"/>
      <c r="D271" s="20"/>
      <c r="E271" s="77"/>
      <c r="F271" s="77"/>
      <c r="G271" s="78"/>
      <c r="H271" s="77"/>
      <c r="I271" s="68"/>
      <c r="J271" s="68"/>
      <c r="K271" s="20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</row>
    <row x14ac:dyDescent="0.25" r="272" customHeight="1" ht="17.25" customFormat="1" s="30">
      <c r="A272" s="76"/>
      <c r="B272" s="52"/>
      <c r="C272" s="78"/>
      <c r="D272" s="20"/>
      <c r="E272" s="77"/>
      <c r="F272" s="77"/>
      <c r="G272" s="78"/>
      <c r="H272" s="77"/>
      <c r="I272" s="68"/>
      <c r="J272" s="68"/>
      <c r="K272" s="20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</row>
    <row x14ac:dyDescent="0.25" r="273" customHeight="1" ht="17.25" customFormat="1" s="30">
      <c r="A273" s="76"/>
      <c r="B273" s="52"/>
      <c r="C273" s="78"/>
      <c r="D273" s="20"/>
      <c r="E273" s="77"/>
      <c r="F273" s="77"/>
      <c r="G273" s="78"/>
      <c r="H273" s="77"/>
      <c r="I273" s="68"/>
      <c r="J273" s="68"/>
      <c r="K273" s="20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</row>
    <row x14ac:dyDescent="0.25" r="274" customHeight="1" ht="17.25" customFormat="1" s="30">
      <c r="A274" s="76"/>
      <c r="B274" s="52"/>
      <c r="C274" s="78"/>
      <c r="D274" s="20"/>
      <c r="E274" s="77"/>
      <c r="F274" s="77"/>
      <c r="G274" s="78"/>
      <c r="H274" s="77"/>
      <c r="I274" s="68"/>
      <c r="J274" s="68"/>
      <c r="K274" s="20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</row>
    <row x14ac:dyDescent="0.25" r="275" customHeight="1" ht="17.25" customFormat="1" s="30">
      <c r="A275" s="76"/>
      <c r="B275" s="52"/>
      <c r="C275" s="78"/>
      <c r="D275" s="20"/>
      <c r="E275" s="77"/>
      <c r="F275" s="77"/>
      <c r="G275" s="78"/>
      <c r="H275" s="77"/>
      <c r="I275" s="68"/>
      <c r="J275" s="68"/>
      <c r="K275" s="20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</row>
    <row x14ac:dyDescent="0.25" r="276" customHeight="1" ht="17.25" customFormat="1" s="30">
      <c r="A276" s="76"/>
      <c r="B276" s="52"/>
      <c r="C276" s="78"/>
      <c r="D276" s="20"/>
      <c r="E276" s="77"/>
      <c r="F276" s="77"/>
      <c r="G276" s="78"/>
      <c r="H276" s="77"/>
      <c r="I276" s="68"/>
      <c r="J276" s="68"/>
      <c r="K276" s="20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</row>
    <row x14ac:dyDescent="0.25" r="277" customHeight="1" ht="17.25" customFormat="1" s="30">
      <c r="A277" s="76"/>
      <c r="B277" s="52"/>
      <c r="C277" s="78"/>
      <c r="D277" s="20"/>
      <c r="E277" s="77"/>
      <c r="F277" s="77"/>
      <c r="G277" s="78"/>
      <c r="H277" s="77"/>
      <c r="I277" s="68"/>
      <c r="J277" s="68"/>
      <c r="K277" s="20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</row>
    <row x14ac:dyDescent="0.25" r="278" customHeight="1" ht="17.25" customFormat="1" s="30">
      <c r="A278" s="76"/>
      <c r="B278" s="52"/>
      <c r="C278" s="78"/>
      <c r="D278" s="20"/>
      <c r="E278" s="77"/>
      <c r="F278" s="77"/>
      <c r="G278" s="78"/>
      <c r="H278" s="77"/>
      <c r="I278" s="68"/>
      <c r="J278" s="68"/>
      <c r="K278" s="20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</row>
    <row x14ac:dyDescent="0.25" r="279" customHeight="1" ht="17.25" customFormat="1" s="30">
      <c r="A279" s="76"/>
      <c r="B279" s="52"/>
      <c r="C279" s="78"/>
      <c r="D279" s="20"/>
      <c r="E279" s="77"/>
      <c r="F279" s="77"/>
      <c r="G279" s="78"/>
      <c r="H279" s="77"/>
      <c r="I279" s="68"/>
      <c r="J279" s="68"/>
      <c r="K279" s="20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</row>
    <row x14ac:dyDescent="0.25" r="280" customHeight="1" ht="17.25" customFormat="1" s="30">
      <c r="A280" s="76"/>
      <c r="B280" s="52"/>
      <c r="C280" s="78"/>
      <c r="D280" s="20"/>
      <c r="E280" s="77"/>
      <c r="F280" s="77"/>
      <c r="G280" s="78"/>
      <c r="H280" s="77"/>
      <c r="I280" s="68"/>
      <c r="J280" s="68"/>
      <c r="K280" s="20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</row>
    <row x14ac:dyDescent="0.25" r="281" customHeight="1" ht="17.25" customFormat="1" s="30">
      <c r="A281" s="76"/>
      <c r="B281" s="52"/>
      <c r="C281" s="78"/>
      <c r="D281" s="20"/>
      <c r="E281" s="77"/>
      <c r="F281" s="77"/>
      <c r="G281" s="78"/>
      <c r="H281" s="77"/>
      <c r="I281" s="68"/>
      <c r="J281" s="68"/>
      <c r="K281" s="20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</row>
    <row x14ac:dyDescent="0.25" r="282" customHeight="1" ht="17.25" customFormat="1" s="30">
      <c r="A282" s="76"/>
      <c r="B282" s="52"/>
      <c r="C282" s="78"/>
      <c r="D282" s="20"/>
      <c r="E282" s="77"/>
      <c r="F282" s="77"/>
      <c r="G282" s="78"/>
      <c r="H282" s="77"/>
      <c r="I282" s="68"/>
      <c r="J282" s="68"/>
      <c r="K282" s="20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</row>
    <row x14ac:dyDescent="0.25" r="283" customHeight="1" ht="17.25" customFormat="1" s="30">
      <c r="A283" s="76"/>
      <c r="B283" s="52"/>
      <c r="C283" s="78"/>
      <c r="D283" s="20"/>
      <c r="E283" s="77"/>
      <c r="F283" s="77"/>
      <c r="G283" s="78"/>
      <c r="H283" s="77"/>
      <c r="I283" s="68"/>
      <c r="J283" s="68"/>
      <c r="K283" s="20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</row>
    <row x14ac:dyDescent="0.25" r="284" customHeight="1" ht="17.25" customFormat="1" s="30">
      <c r="A284" s="76"/>
      <c r="B284" s="52"/>
      <c r="C284" s="78"/>
      <c r="D284" s="20"/>
      <c r="E284" s="77"/>
      <c r="F284" s="77"/>
      <c r="G284" s="78"/>
      <c r="H284" s="77"/>
      <c r="I284" s="68"/>
      <c r="J284" s="68"/>
      <c r="K284" s="20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</row>
    <row x14ac:dyDescent="0.25" r="285" customHeight="1" ht="17.25" customFormat="1" s="30">
      <c r="A285" s="76"/>
      <c r="B285" s="52"/>
      <c r="C285" s="78"/>
      <c r="D285" s="20"/>
      <c r="E285" s="77"/>
      <c r="F285" s="77"/>
      <c r="G285" s="78"/>
      <c r="H285" s="77"/>
      <c r="I285" s="68"/>
      <c r="J285" s="68"/>
      <c r="K285" s="20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</row>
    <row x14ac:dyDescent="0.25" r="286" customHeight="1" ht="17.25" customFormat="1" s="30">
      <c r="A286" s="76"/>
      <c r="B286" s="52"/>
      <c r="C286" s="78"/>
      <c r="D286" s="20"/>
      <c r="E286" s="77"/>
      <c r="F286" s="77"/>
      <c r="G286" s="78"/>
      <c r="H286" s="77"/>
      <c r="I286" s="68"/>
      <c r="J286" s="68"/>
      <c r="K286" s="20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</row>
    <row x14ac:dyDescent="0.25" r="287" customHeight="1" ht="17.25" customFormat="1" s="30">
      <c r="A287" s="76"/>
      <c r="B287" s="52"/>
      <c r="C287" s="78"/>
      <c r="D287" s="20"/>
      <c r="E287" s="77"/>
      <c r="F287" s="77"/>
      <c r="G287" s="78"/>
      <c r="H287" s="77"/>
      <c r="I287" s="68"/>
      <c r="J287" s="68"/>
      <c r="K287" s="20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</row>
    <row x14ac:dyDescent="0.25" r="288" customHeight="1" ht="17.25" customFormat="1" s="30">
      <c r="A288" s="76"/>
      <c r="B288" s="52"/>
      <c r="C288" s="78"/>
      <c r="D288" s="20"/>
      <c r="E288" s="77"/>
      <c r="F288" s="77"/>
      <c r="G288" s="78"/>
      <c r="H288" s="77"/>
      <c r="I288" s="68"/>
      <c r="J288" s="68"/>
      <c r="K288" s="20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</row>
    <row x14ac:dyDescent="0.25" r="289" customHeight="1" ht="17.25" customFormat="1" s="30">
      <c r="A289" s="76"/>
      <c r="B289" s="52"/>
      <c r="C289" s="78"/>
      <c r="D289" s="20"/>
      <c r="E289" s="77"/>
      <c r="F289" s="77"/>
      <c r="G289" s="78"/>
      <c r="H289" s="77"/>
      <c r="I289" s="68"/>
      <c r="J289" s="68"/>
      <c r="K289" s="20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</row>
    <row x14ac:dyDescent="0.25" r="290" customHeight="1" ht="17.25" customFormat="1" s="30">
      <c r="A290" s="76"/>
      <c r="B290" s="52"/>
      <c r="C290" s="78"/>
      <c r="D290" s="20"/>
      <c r="E290" s="77"/>
      <c r="F290" s="77"/>
      <c r="G290" s="78"/>
      <c r="H290" s="77"/>
      <c r="I290" s="68"/>
      <c r="J290" s="68"/>
      <c r="K290" s="20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</row>
    <row x14ac:dyDescent="0.25" r="291" customHeight="1" ht="17.25" customFormat="1" s="30">
      <c r="A291" s="76"/>
      <c r="B291" s="52"/>
      <c r="C291" s="78"/>
      <c r="D291" s="20"/>
      <c r="E291" s="77"/>
      <c r="F291" s="77"/>
      <c r="G291" s="78"/>
      <c r="H291" s="77"/>
      <c r="I291" s="68"/>
      <c r="J291" s="68"/>
      <c r="K291" s="20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</row>
    <row x14ac:dyDescent="0.25" r="292" customHeight="1" ht="17.25" customFormat="1" s="30">
      <c r="A292" s="76"/>
      <c r="B292" s="52"/>
      <c r="C292" s="78"/>
      <c r="D292" s="20"/>
      <c r="E292" s="77"/>
      <c r="F292" s="77"/>
      <c r="G292" s="78"/>
      <c r="H292" s="77"/>
      <c r="I292" s="68"/>
      <c r="J292" s="68"/>
      <c r="K292" s="20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</row>
    <row x14ac:dyDescent="0.25" r="293" customHeight="1" ht="17.25" customFormat="1" s="30">
      <c r="A293" s="76"/>
      <c r="B293" s="52"/>
      <c r="C293" s="78"/>
      <c r="D293" s="20"/>
      <c r="E293" s="77"/>
      <c r="F293" s="77"/>
      <c r="G293" s="78"/>
      <c r="H293" s="77"/>
      <c r="I293" s="68"/>
      <c r="J293" s="68"/>
      <c r="K293" s="20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</row>
    <row x14ac:dyDescent="0.25" r="294" customHeight="1" ht="17.25" customFormat="1" s="30">
      <c r="A294" s="76"/>
      <c r="B294" s="52"/>
      <c r="C294" s="78"/>
      <c r="D294" s="20"/>
      <c r="E294" s="77"/>
      <c r="F294" s="77"/>
      <c r="G294" s="78"/>
      <c r="H294" s="77"/>
      <c r="I294" s="68"/>
      <c r="J294" s="68"/>
      <c r="K294" s="20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</row>
    <row x14ac:dyDescent="0.25" r="295" customHeight="1" ht="17.25" customFormat="1" s="30">
      <c r="A295" s="76"/>
      <c r="B295" s="52"/>
      <c r="C295" s="78"/>
      <c r="D295" s="20"/>
      <c r="E295" s="77"/>
      <c r="F295" s="77"/>
      <c r="G295" s="78"/>
      <c r="H295" s="77"/>
      <c r="I295" s="68"/>
      <c r="J295" s="68"/>
      <c r="K295" s="20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</row>
    <row x14ac:dyDescent="0.25" r="296" customHeight="1" ht="17.25" customFormat="1" s="30">
      <c r="A296" s="76"/>
      <c r="B296" s="52"/>
      <c r="C296" s="78"/>
      <c r="D296" s="20"/>
      <c r="E296" s="77"/>
      <c r="F296" s="77"/>
      <c r="G296" s="78"/>
      <c r="H296" s="77"/>
      <c r="I296" s="68"/>
      <c r="J296" s="68"/>
      <c r="K296" s="20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</row>
    <row x14ac:dyDescent="0.25" r="297" customHeight="1" ht="17.25" customFormat="1" s="30">
      <c r="A297" s="76"/>
      <c r="B297" s="52"/>
      <c r="C297" s="78"/>
      <c r="D297" s="20"/>
      <c r="E297" s="77"/>
      <c r="F297" s="77"/>
      <c r="G297" s="78"/>
      <c r="H297" s="77"/>
      <c r="I297" s="68"/>
      <c r="J297" s="68"/>
      <c r="K297" s="20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</row>
    <row x14ac:dyDescent="0.25" r="298" customHeight="1" ht="17.25" customFormat="1" s="30">
      <c r="A298" s="76"/>
      <c r="B298" s="52"/>
      <c r="C298" s="78"/>
      <c r="D298" s="20"/>
      <c r="E298" s="77"/>
      <c r="F298" s="77"/>
      <c r="G298" s="78"/>
      <c r="H298" s="77"/>
      <c r="I298" s="68"/>
      <c r="J298" s="68"/>
      <c r="K298" s="20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</row>
    <row x14ac:dyDescent="0.25" r="299" customHeight="1" ht="17.25" customFormat="1" s="30">
      <c r="A299" s="76"/>
      <c r="B299" s="52"/>
      <c r="C299" s="78"/>
      <c r="D299" s="20"/>
      <c r="E299" s="77"/>
      <c r="F299" s="77"/>
      <c r="G299" s="78"/>
      <c r="H299" s="77"/>
      <c r="I299" s="68"/>
      <c r="J299" s="68"/>
      <c r="K299" s="20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</row>
    <row x14ac:dyDescent="0.25" r="300" customHeight="1" ht="17.25" customFormat="1" s="30">
      <c r="A300" s="76"/>
      <c r="B300" s="52"/>
      <c r="C300" s="78"/>
      <c r="D300" s="20"/>
      <c r="E300" s="77"/>
      <c r="F300" s="77"/>
      <c r="G300" s="78"/>
      <c r="H300" s="77"/>
      <c r="I300" s="68"/>
      <c r="J300" s="68"/>
      <c r="K300" s="20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</row>
    <row x14ac:dyDescent="0.25" r="301" customHeight="1" ht="17.25" customFormat="1" s="30">
      <c r="A301" s="76"/>
      <c r="B301" s="52"/>
      <c r="C301" s="78"/>
      <c r="D301" s="20"/>
      <c r="E301" s="77"/>
      <c r="F301" s="77"/>
      <c r="G301" s="78"/>
      <c r="H301" s="77"/>
      <c r="I301" s="68"/>
      <c r="J301" s="68"/>
      <c r="K301" s="20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</row>
    <row x14ac:dyDescent="0.25" r="302" customHeight="1" ht="17.25" customFormat="1" s="30">
      <c r="A302" s="76"/>
      <c r="B302" s="52"/>
      <c r="C302" s="78"/>
      <c r="D302" s="20"/>
      <c r="E302" s="77"/>
      <c r="F302" s="77"/>
      <c r="G302" s="78"/>
      <c r="H302" s="77"/>
      <c r="I302" s="68"/>
      <c r="J302" s="68"/>
      <c r="K302" s="20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</row>
    <row x14ac:dyDescent="0.25" r="303" customHeight="1" ht="17.25" customFormat="1" s="30">
      <c r="A303" s="76"/>
      <c r="B303" s="52"/>
      <c r="C303" s="78"/>
      <c r="D303" s="20"/>
      <c r="E303" s="77"/>
      <c r="F303" s="77"/>
      <c r="G303" s="78"/>
      <c r="H303" s="77"/>
      <c r="I303" s="68"/>
      <c r="J303" s="68"/>
      <c r="K303" s="20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</row>
    <row x14ac:dyDescent="0.25" r="304" customHeight="1" ht="17.25" customFormat="1" s="30">
      <c r="A304" s="76"/>
      <c r="B304" s="52"/>
      <c r="C304" s="78"/>
      <c r="D304" s="20"/>
      <c r="E304" s="77"/>
      <c r="F304" s="77"/>
      <c r="G304" s="78"/>
      <c r="H304" s="77"/>
      <c r="I304" s="68"/>
      <c r="J304" s="68"/>
      <c r="K304" s="20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</row>
    <row x14ac:dyDescent="0.25" r="305" customHeight="1" ht="17.25" customFormat="1" s="30">
      <c r="A305" s="76"/>
      <c r="B305" s="52"/>
      <c r="C305" s="78"/>
      <c r="D305" s="20"/>
      <c r="E305" s="77"/>
      <c r="F305" s="77"/>
      <c r="G305" s="78"/>
      <c r="H305" s="77"/>
      <c r="I305" s="68"/>
      <c r="J305" s="68"/>
      <c r="K305" s="20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</row>
    <row x14ac:dyDescent="0.25" r="306" customHeight="1" ht="17.25" customFormat="1" s="30">
      <c r="A306" s="76"/>
      <c r="B306" s="52"/>
      <c r="C306" s="78"/>
      <c r="D306" s="20"/>
      <c r="E306" s="77"/>
      <c r="F306" s="77"/>
      <c r="G306" s="78"/>
      <c r="H306" s="77"/>
      <c r="I306" s="68"/>
      <c r="J306" s="68"/>
      <c r="K306" s="20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</row>
    <row x14ac:dyDescent="0.25" r="307" customHeight="1" ht="17.25" customFormat="1" s="30">
      <c r="A307" s="76"/>
      <c r="B307" s="52"/>
      <c r="C307" s="78"/>
      <c r="D307" s="20"/>
      <c r="E307" s="77"/>
      <c r="F307" s="77"/>
      <c r="G307" s="78"/>
      <c r="H307" s="77"/>
      <c r="I307" s="68"/>
      <c r="J307" s="68"/>
      <c r="K307" s="20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</row>
    <row x14ac:dyDescent="0.25" r="308" customHeight="1" ht="17.25" customFormat="1" s="30">
      <c r="A308" s="76"/>
      <c r="B308" s="52"/>
      <c r="C308" s="78"/>
      <c r="D308" s="20"/>
      <c r="E308" s="77"/>
      <c r="F308" s="77"/>
      <c r="G308" s="78"/>
      <c r="H308" s="77"/>
      <c r="I308" s="68"/>
      <c r="J308" s="68"/>
      <c r="K308" s="20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</row>
    <row x14ac:dyDescent="0.25" r="309" customHeight="1" ht="17.25" customFormat="1" s="30">
      <c r="A309" s="76"/>
      <c r="B309" s="52"/>
      <c r="C309" s="78"/>
      <c r="D309" s="20"/>
      <c r="E309" s="77"/>
      <c r="F309" s="77"/>
      <c r="G309" s="78"/>
      <c r="H309" s="77"/>
      <c r="I309" s="68"/>
      <c r="J309" s="68"/>
      <c r="K309" s="20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</row>
    <row x14ac:dyDescent="0.25" r="310" customHeight="1" ht="17.25" customFormat="1" s="30">
      <c r="A310" s="76"/>
      <c r="B310" s="52"/>
      <c r="C310" s="78"/>
      <c r="D310" s="20"/>
      <c r="E310" s="77"/>
      <c r="F310" s="77"/>
      <c r="G310" s="78"/>
      <c r="H310" s="77"/>
      <c r="I310" s="68"/>
      <c r="J310" s="68"/>
      <c r="K310" s="20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</row>
    <row x14ac:dyDescent="0.25" r="311" customHeight="1" ht="17.25" customFormat="1" s="30">
      <c r="A311" s="76"/>
      <c r="B311" s="52"/>
      <c r="C311" s="78"/>
      <c r="D311" s="20"/>
      <c r="E311" s="77"/>
      <c r="F311" s="77"/>
      <c r="G311" s="78"/>
      <c r="H311" s="77"/>
      <c r="I311" s="68"/>
      <c r="J311" s="68"/>
      <c r="K311" s="20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</row>
    <row x14ac:dyDescent="0.25" r="312" customHeight="1" ht="17.25" customFormat="1" s="30">
      <c r="A312" s="76"/>
      <c r="B312" s="52"/>
      <c r="C312" s="78"/>
      <c r="D312" s="20"/>
      <c r="E312" s="77"/>
      <c r="F312" s="77"/>
      <c r="G312" s="78"/>
      <c r="H312" s="77"/>
      <c r="I312" s="68"/>
      <c r="J312" s="68"/>
      <c r="K312" s="20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</row>
    <row x14ac:dyDescent="0.25" r="313" customHeight="1" ht="17.25" customFormat="1" s="30">
      <c r="A313" s="76"/>
      <c r="B313" s="52"/>
      <c r="C313" s="78"/>
      <c r="D313" s="20"/>
      <c r="E313" s="77"/>
      <c r="F313" s="77"/>
      <c r="G313" s="78"/>
      <c r="H313" s="77"/>
      <c r="I313" s="68"/>
      <c r="J313" s="68"/>
      <c r="K313" s="20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</row>
    <row x14ac:dyDescent="0.25" r="314" customHeight="1" ht="17.25" customFormat="1" s="30">
      <c r="A314" s="76"/>
      <c r="B314" s="52"/>
      <c r="C314" s="78"/>
      <c r="D314" s="20"/>
      <c r="E314" s="77"/>
      <c r="F314" s="77"/>
      <c r="G314" s="78"/>
      <c r="H314" s="77"/>
      <c r="I314" s="68"/>
      <c r="J314" s="68"/>
      <c r="K314" s="20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</row>
    <row x14ac:dyDescent="0.25" r="315" customHeight="1" ht="17.25" customFormat="1" s="30">
      <c r="A315" s="76"/>
      <c r="B315" s="52"/>
      <c r="C315" s="78"/>
      <c r="D315" s="20"/>
      <c r="E315" s="77"/>
      <c r="F315" s="77"/>
      <c r="G315" s="78"/>
      <c r="H315" s="77"/>
      <c r="I315" s="68"/>
      <c r="J315" s="68"/>
      <c r="K315" s="20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</row>
    <row x14ac:dyDescent="0.25" r="316" customHeight="1" ht="17.25" customFormat="1" s="30">
      <c r="A316" s="76"/>
      <c r="B316" s="52"/>
      <c r="C316" s="78"/>
      <c r="D316" s="20"/>
      <c r="E316" s="77"/>
      <c r="F316" s="77"/>
      <c r="G316" s="78"/>
      <c r="H316" s="77"/>
      <c r="I316" s="68"/>
      <c r="J316" s="68"/>
      <c r="K316" s="20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</row>
    <row x14ac:dyDescent="0.25" r="317" customHeight="1" ht="17.25" customFormat="1" s="30">
      <c r="A317" s="76"/>
      <c r="B317" s="52"/>
      <c r="C317" s="78"/>
      <c r="D317" s="20"/>
      <c r="E317" s="77"/>
      <c r="F317" s="77"/>
      <c r="G317" s="78"/>
      <c r="H317" s="77"/>
      <c r="I317" s="68"/>
      <c r="J317" s="68"/>
      <c r="K317" s="20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</row>
    <row x14ac:dyDescent="0.25" r="318" customHeight="1" ht="17.25" customFormat="1" s="30">
      <c r="A318" s="76"/>
      <c r="B318" s="52"/>
      <c r="C318" s="78"/>
      <c r="D318" s="20"/>
      <c r="E318" s="77"/>
      <c r="F318" s="77"/>
      <c r="G318" s="78"/>
      <c r="H318" s="77"/>
      <c r="I318" s="68"/>
      <c r="J318" s="68"/>
      <c r="K318" s="20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</row>
    <row x14ac:dyDescent="0.25" r="319" customHeight="1" ht="17.25" customFormat="1" s="30">
      <c r="A319" s="76"/>
      <c r="B319" s="52"/>
      <c r="C319" s="78"/>
      <c r="D319" s="20"/>
      <c r="E319" s="77"/>
      <c r="F319" s="77"/>
      <c r="G319" s="78"/>
      <c r="H319" s="77"/>
      <c r="I319" s="68"/>
      <c r="J319" s="68"/>
      <c r="K319" s="20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</row>
    <row x14ac:dyDescent="0.25" r="320" customHeight="1" ht="17.25" customFormat="1" s="30">
      <c r="A320" s="76"/>
      <c r="B320" s="52"/>
      <c r="C320" s="78"/>
      <c r="D320" s="20"/>
      <c r="E320" s="77"/>
      <c r="F320" s="77"/>
      <c r="G320" s="78"/>
      <c r="H320" s="77"/>
      <c r="I320" s="68"/>
      <c r="J320" s="68"/>
      <c r="K320" s="20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</row>
    <row x14ac:dyDescent="0.25" r="321" customHeight="1" ht="17.25" customFormat="1" s="30">
      <c r="A321" s="76"/>
      <c r="B321" s="52"/>
      <c r="C321" s="78"/>
      <c r="D321" s="20"/>
      <c r="E321" s="77"/>
      <c r="F321" s="77"/>
      <c r="G321" s="78"/>
      <c r="H321" s="77"/>
      <c r="I321" s="68"/>
      <c r="J321" s="68"/>
      <c r="K321" s="20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</row>
    <row x14ac:dyDescent="0.25" r="322" customHeight="1" ht="17.25" customFormat="1" s="30">
      <c r="A322" s="76"/>
      <c r="B322" s="52"/>
      <c r="C322" s="78"/>
      <c r="D322" s="20"/>
      <c r="E322" s="77"/>
      <c r="F322" s="77"/>
      <c r="G322" s="78"/>
      <c r="H322" s="77"/>
      <c r="I322" s="68"/>
      <c r="J322" s="68"/>
      <c r="K322" s="20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</row>
    <row x14ac:dyDescent="0.25" r="323" customHeight="1" ht="17.25" customFormat="1" s="30">
      <c r="A323" s="76"/>
      <c r="B323" s="52"/>
      <c r="C323" s="78"/>
      <c r="D323" s="20"/>
      <c r="E323" s="77"/>
      <c r="F323" s="77"/>
      <c r="G323" s="78"/>
      <c r="H323" s="77"/>
      <c r="I323" s="68"/>
      <c r="J323" s="68"/>
      <c r="K323" s="20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</row>
    <row x14ac:dyDescent="0.25" r="324" customHeight="1" ht="17.25" customFormat="1" s="30">
      <c r="A324" s="76"/>
      <c r="B324" s="52"/>
      <c r="C324" s="78"/>
      <c r="D324" s="20"/>
      <c r="E324" s="77"/>
      <c r="F324" s="77"/>
      <c r="G324" s="78"/>
      <c r="H324" s="77"/>
      <c r="I324" s="68"/>
      <c r="J324" s="68"/>
      <c r="K324" s="20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</row>
    <row x14ac:dyDescent="0.25" r="325" customHeight="1" ht="17.25" customFormat="1" s="30">
      <c r="A325" s="76"/>
      <c r="B325" s="52"/>
      <c r="C325" s="78"/>
      <c r="D325" s="20"/>
      <c r="E325" s="77"/>
      <c r="F325" s="77"/>
      <c r="G325" s="78"/>
      <c r="H325" s="77"/>
      <c r="I325" s="68"/>
      <c r="J325" s="68"/>
      <c r="K325" s="20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</row>
    <row x14ac:dyDescent="0.25" r="326" customHeight="1" ht="17.25" customFormat="1" s="30">
      <c r="A326" s="76"/>
      <c r="B326" s="52"/>
      <c r="C326" s="78"/>
      <c r="D326" s="20"/>
      <c r="E326" s="77"/>
      <c r="F326" s="77"/>
      <c r="G326" s="78"/>
      <c r="H326" s="77"/>
      <c r="I326" s="68"/>
      <c r="J326" s="68"/>
      <c r="K326" s="20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</row>
    <row x14ac:dyDescent="0.25" r="327" customHeight="1" ht="17.25" customFormat="1" s="30">
      <c r="A327" s="76"/>
      <c r="B327" s="52"/>
      <c r="C327" s="78"/>
      <c r="D327" s="20"/>
      <c r="E327" s="77"/>
      <c r="F327" s="77"/>
      <c r="G327" s="78"/>
      <c r="H327" s="77"/>
      <c r="I327" s="68"/>
      <c r="J327" s="68"/>
      <c r="K327" s="20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</row>
    <row x14ac:dyDescent="0.25" r="328" customHeight="1" ht="17.25" customFormat="1" s="30">
      <c r="A328" s="76"/>
      <c r="B328" s="52"/>
      <c r="C328" s="78"/>
      <c r="D328" s="20"/>
      <c r="E328" s="77"/>
      <c r="F328" s="77"/>
      <c r="G328" s="78"/>
      <c r="H328" s="77"/>
      <c r="I328" s="68"/>
      <c r="J328" s="68"/>
      <c r="K328" s="20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</row>
    <row x14ac:dyDescent="0.25" r="329" customHeight="1" ht="17.25" customFormat="1" s="30">
      <c r="A329" s="76"/>
      <c r="B329" s="52"/>
      <c r="C329" s="78"/>
      <c r="D329" s="20"/>
      <c r="E329" s="77"/>
      <c r="F329" s="77"/>
      <c r="G329" s="78"/>
      <c r="H329" s="77"/>
      <c r="I329" s="68"/>
      <c r="J329" s="68"/>
      <c r="K329" s="20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</row>
    <row x14ac:dyDescent="0.25" r="330" customHeight="1" ht="17.25" customFormat="1" s="30">
      <c r="A330" s="76"/>
      <c r="B330" s="52"/>
      <c r="C330" s="78"/>
      <c r="D330" s="20"/>
      <c r="E330" s="77"/>
      <c r="F330" s="77"/>
      <c r="G330" s="78"/>
      <c r="H330" s="77"/>
      <c r="I330" s="68"/>
      <c r="J330" s="68"/>
      <c r="K330" s="20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</row>
    <row x14ac:dyDescent="0.25" r="331" customHeight="1" ht="17.25" customFormat="1" s="30">
      <c r="A331" s="76"/>
      <c r="B331" s="52"/>
      <c r="C331" s="78"/>
      <c r="D331" s="20"/>
      <c r="E331" s="77"/>
      <c r="F331" s="77"/>
      <c r="G331" s="78"/>
      <c r="H331" s="77"/>
      <c r="I331" s="68"/>
      <c r="J331" s="68"/>
      <c r="K331" s="20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</row>
    <row x14ac:dyDescent="0.25" r="332" customHeight="1" ht="17.25" customFormat="1" s="30">
      <c r="A332" s="76"/>
      <c r="B332" s="52"/>
      <c r="C332" s="78"/>
      <c r="D332" s="20"/>
      <c r="E332" s="77"/>
      <c r="F332" s="77"/>
      <c r="G332" s="78"/>
      <c r="H332" s="77"/>
      <c r="I332" s="68"/>
      <c r="J332" s="68"/>
      <c r="K332" s="20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</row>
    <row x14ac:dyDescent="0.25" r="333" customHeight="1" ht="17.25" customFormat="1" s="30">
      <c r="A333" s="76"/>
      <c r="B333" s="52"/>
      <c r="C333" s="78"/>
      <c r="D333" s="20"/>
      <c r="E333" s="77"/>
      <c r="F333" s="77"/>
      <c r="G333" s="78"/>
      <c r="H333" s="77"/>
      <c r="I333" s="68"/>
      <c r="J333" s="68"/>
      <c r="K333" s="20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</row>
    <row x14ac:dyDescent="0.25" r="334" customHeight="1" ht="17.25" customFormat="1" s="30">
      <c r="A334" s="76"/>
      <c r="B334" s="52"/>
      <c r="C334" s="78"/>
      <c r="D334" s="20"/>
      <c r="E334" s="77"/>
      <c r="F334" s="77"/>
      <c r="G334" s="78"/>
      <c r="H334" s="77"/>
      <c r="I334" s="68"/>
      <c r="J334" s="68"/>
      <c r="K334" s="20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</row>
    <row x14ac:dyDescent="0.25" r="335" customHeight="1" ht="17.25" customFormat="1" s="30">
      <c r="A335" s="76"/>
      <c r="B335" s="52"/>
      <c r="C335" s="78"/>
      <c r="D335" s="20"/>
      <c r="E335" s="77"/>
      <c r="F335" s="77"/>
      <c r="G335" s="78"/>
      <c r="H335" s="77"/>
      <c r="I335" s="68"/>
      <c r="J335" s="68"/>
      <c r="K335" s="20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</row>
    <row x14ac:dyDescent="0.25" r="336" customHeight="1" ht="17.25" customFormat="1" s="30">
      <c r="A336" s="76"/>
      <c r="B336" s="52"/>
      <c r="C336" s="78"/>
      <c r="D336" s="20"/>
      <c r="E336" s="77"/>
      <c r="F336" s="77"/>
      <c r="G336" s="78"/>
      <c r="H336" s="77"/>
      <c r="I336" s="68"/>
      <c r="J336" s="68"/>
      <c r="K336" s="20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</row>
    <row x14ac:dyDescent="0.25" r="337" customHeight="1" ht="17.25" customFormat="1" s="30">
      <c r="A337" s="76"/>
      <c r="B337" s="52"/>
      <c r="C337" s="78"/>
      <c r="D337" s="20"/>
      <c r="E337" s="77"/>
      <c r="F337" s="77"/>
      <c r="G337" s="78"/>
      <c r="H337" s="77"/>
      <c r="I337" s="68"/>
      <c r="J337" s="68"/>
      <c r="K337" s="20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</row>
    <row x14ac:dyDescent="0.25" r="338" customHeight="1" ht="17.25" customFormat="1" s="30">
      <c r="A338" s="76"/>
      <c r="B338" s="52"/>
      <c r="C338" s="78"/>
      <c r="D338" s="20"/>
      <c r="E338" s="77"/>
      <c r="F338" s="77"/>
      <c r="G338" s="78"/>
      <c r="H338" s="77"/>
      <c r="I338" s="68"/>
      <c r="J338" s="68"/>
      <c r="K338" s="20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</row>
    <row x14ac:dyDescent="0.25" r="339" customHeight="1" ht="17.25" customFormat="1" s="30">
      <c r="A339" s="76"/>
      <c r="B339" s="52"/>
      <c r="C339" s="78"/>
      <c r="D339" s="20"/>
      <c r="E339" s="77"/>
      <c r="F339" s="77"/>
      <c r="G339" s="78"/>
      <c r="H339" s="77"/>
      <c r="I339" s="68"/>
      <c r="J339" s="68"/>
      <c r="K339" s="20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</row>
    <row x14ac:dyDescent="0.25" r="340" customHeight="1" ht="17.25" customFormat="1" s="30">
      <c r="A340" s="76"/>
      <c r="B340" s="52"/>
      <c r="C340" s="78"/>
      <c r="D340" s="20"/>
      <c r="E340" s="77"/>
      <c r="F340" s="77"/>
      <c r="G340" s="78"/>
      <c r="H340" s="77"/>
      <c r="I340" s="68"/>
      <c r="J340" s="68"/>
      <c r="K340" s="20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</row>
    <row x14ac:dyDescent="0.25" r="341" customHeight="1" ht="17.25" customFormat="1" s="30">
      <c r="A341" s="76"/>
      <c r="B341" s="52"/>
      <c r="C341" s="78"/>
      <c r="D341" s="20"/>
      <c r="E341" s="77"/>
      <c r="F341" s="77"/>
      <c r="G341" s="78"/>
      <c r="H341" s="77"/>
      <c r="I341" s="68"/>
      <c r="J341" s="68"/>
      <c r="K341" s="20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</row>
    <row x14ac:dyDescent="0.25" r="342" customHeight="1" ht="17.25" customFormat="1" s="30">
      <c r="A342" s="76"/>
      <c r="B342" s="52"/>
      <c r="C342" s="78"/>
      <c r="D342" s="20"/>
      <c r="E342" s="77"/>
      <c r="F342" s="77"/>
      <c r="G342" s="78"/>
      <c r="H342" s="77"/>
      <c r="I342" s="68"/>
      <c r="J342" s="68"/>
      <c r="K342" s="20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</row>
    <row x14ac:dyDescent="0.25" r="343" customHeight="1" ht="17.25" customFormat="1" s="30">
      <c r="A343" s="76"/>
      <c r="B343" s="52"/>
      <c r="C343" s="78"/>
      <c r="D343" s="20"/>
      <c r="E343" s="77"/>
      <c r="F343" s="77"/>
      <c r="G343" s="78"/>
      <c r="H343" s="77"/>
      <c r="I343" s="68"/>
      <c r="J343" s="68"/>
      <c r="K343" s="20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</row>
    <row x14ac:dyDescent="0.25" r="344" customHeight="1" ht="17.25" customFormat="1" s="30">
      <c r="A344" s="76"/>
      <c r="B344" s="52"/>
      <c r="C344" s="78"/>
      <c r="D344" s="20"/>
      <c r="E344" s="77"/>
      <c r="F344" s="77"/>
      <c r="G344" s="78"/>
      <c r="H344" s="77"/>
      <c r="I344" s="68"/>
      <c r="J344" s="68"/>
      <c r="K344" s="20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</row>
    <row x14ac:dyDescent="0.25" r="345" customHeight="1" ht="17.25" customFormat="1" s="30">
      <c r="A345" s="76"/>
      <c r="B345" s="52"/>
      <c r="C345" s="78"/>
      <c r="D345" s="20"/>
      <c r="E345" s="77"/>
      <c r="F345" s="77"/>
      <c r="G345" s="78"/>
      <c r="H345" s="77"/>
      <c r="I345" s="68"/>
      <c r="J345" s="68"/>
      <c r="K345" s="20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</row>
    <row x14ac:dyDescent="0.25" r="346" customHeight="1" ht="17.25" customFormat="1" s="30">
      <c r="A346" s="76"/>
      <c r="B346" s="52"/>
      <c r="C346" s="78"/>
      <c r="D346" s="20"/>
      <c r="E346" s="77"/>
      <c r="F346" s="77"/>
      <c r="G346" s="78"/>
      <c r="H346" s="77"/>
      <c r="I346" s="68"/>
      <c r="J346" s="68"/>
      <c r="K346" s="20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</row>
    <row x14ac:dyDescent="0.25" r="347" customHeight="1" ht="17.25" customFormat="1" s="30">
      <c r="A347" s="76"/>
      <c r="B347" s="52"/>
      <c r="C347" s="78"/>
      <c r="D347" s="20"/>
      <c r="E347" s="77"/>
      <c r="F347" s="77"/>
      <c r="G347" s="78"/>
      <c r="H347" s="77"/>
      <c r="I347" s="68"/>
      <c r="J347" s="68"/>
      <c r="K347" s="20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</row>
    <row x14ac:dyDescent="0.25" r="348" customHeight="1" ht="17.25" customFormat="1" s="30">
      <c r="A348" s="76"/>
      <c r="B348" s="52"/>
      <c r="C348" s="78"/>
      <c r="D348" s="20"/>
      <c r="E348" s="77"/>
      <c r="F348" s="77"/>
      <c r="G348" s="78"/>
      <c r="H348" s="77"/>
      <c r="I348" s="68"/>
      <c r="J348" s="68"/>
      <c r="K348" s="20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</row>
    <row x14ac:dyDescent="0.25" r="349" customHeight="1" ht="17.25" customFormat="1" s="30">
      <c r="A349" s="76"/>
      <c r="B349" s="52"/>
      <c r="C349" s="78"/>
      <c r="D349" s="20"/>
      <c r="E349" s="77"/>
      <c r="F349" s="77"/>
      <c r="G349" s="78"/>
      <c r="H349" s="77"/>
      <c r="I349" s="68"/>
      <c r="J349" s="68"/>
      <c r="K349" s="20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</row>
    <row x14ac:dyDescent="0.25" r="350" customHeight="1" ht="17.25" customFormat="1" s="30">
      <c r="A350" s="76"/>
      <c r="B350" s="52"/>
      <c r="C350" s="78"/>
      <c r="D350" s="20"/>
      <c r="E350" s="77"/>
      <c r="F350" s="77"/>
      <c r="G350" s="78"/>
      <c r="H350" s="77"/>
      <c r="I350" s="68"/>
      <c r="J350" s="68"/>
      <c r="K350" s="20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</row>
    <row x14ac:dyDescent="0.25" r="351" customHeight="1" ht="17.25" customFormat="1" s="30">
      <c r="A351" s="76"/>
      <c r="B351" s="52"/>
      <c r="C351" s="78"/>
      <c r="D351" s="20"/>
      <c r="E351" s="77"/>
      <c r="F351" s="77"/>
      <c r="G351" s="78"/>
      <c r="H351" s="77"/>
      <c r="I351" s="68"/>
      <c r="J351" s="68"/>
      <c r="K351" s="20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</row>
    <row x14ac:dyDescent="0.25" r="352" customHeight="1" ht="17.25" customFormat="1" s="30">
      <c r="A352" s="76"/>
      <c r="B352" s="52"/>
      <c r="C352" s="78"/>
      <c r="D352" s="20"/>
      <c r="E352" s="77"/>
      <c r="F352" s="77"/>
      <c r="G352" s="78"/>
      <c r="H352" s="77"/>
      <c r="I352" s="68"/>
      <c r="J352" s="68"/>
      <c r="K352" s="20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</row>
    <row x14ac:dyDescent="0.25" r="353" customHeight="1" ht="17.25" customFormat="1" s="30">
      <c r="A353" s="76"/>
      <c r="B353" s="52"/>
      <c r="C353" s="78"/>
      <c r="D353" s="20"/>
      <c r="E353" s="77"/>
      <c r="F353" s="77"/>
      <c r="G353" s="78"/>
      <c r="H353" s="77"/>
      <c r="I353" s="68"/>
      <c r="J353" s="68"/>
      <c r="K353" s="20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</row>
    <row x14ac:dyDescent="0.25" r="354" customHeight="1" ht="17.25" customFormat="1" s="30">
      <c r="A354" s="76"/>
      <c r="B354" s="52"/>
      <c r="C354" s="78"/>
      <c r="D354" s="20"/>
      <c r="E354" s="77"/>
      <c r="F354" s="77"/>
      <c r="G354" s="78"/>
      <c r="H354" s="77"/>
      <c r="I354" s="68"/>
      <c r="J354" s="68"/>
      <c r="K354" s="20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</row>
    <row x14ac:dyDescent="0.25" r="355" customHeight="1" ht="17.25" customFormat="1" s="30">
      <c r="A355" s="76"/>
      <c r="B355" s="52"/>
      <c r="C355" s="78"/>
      <c r="D355" s="20"/>
      <c r="E355" s="77"/>
      <c r="F355" s="77"/>
      <c r="G355" s="78"/>
      <c r="H355" s="77"/>
      <c r="I355" s="68"/>
      <c r="J355" s="68"/>
      <c r="K355" s="20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</row>
    <row x14ac:dyDescent="0.25" r="356" customHeight="1" ht="17.25" customFormat="1" s="30">
      <c r="A356" s="76"/>
      <c r="B356" s="52"/>
      <c r="C356" s="78"/>
      <c r="D356" s="20"/>
      <c r="E356" s="77"/>
      <c r="F356" s="77"/>
      <c r="G356" s="78"/>
      <c r="H356" s="77"/>
      <c r="I356" s="68"/>
      <c r="J356" s="68"/>
      <c r="K356" s="20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</row>
    <row x14ac:dyDescent="0.25" r="357" customHeight="1" ht="17.25" customFormat="1" s="30">
      <c r="A357" s="76"/>
      <c r="B357" s="52"/>
      <c r="C357" s="78"/>
      <c r="D357" s="20"/>
      <c r="E357" s="77"/>
      <c r="F357" s="77"/>
      <c r="G357" s="78"/>
      <c r="H357" s="77"/>
      <c r="I357" s="68"/>
      <c r="J357" s="68"/>
      <c r="K357" s="20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</row>
    <row x14ac:dyDescent="0.25" r="358" customHeight="1" ht="17.25" customFormat="1" s="30">
      <c r="A358" s="76"/>
      <c r="B358" s="52"/>
      <c r="C358" s="78"/>
      <c r="D358" s="20"/>
      <c r="E358" s="77"/>
      <c r="F358" s="77"/>
      <c r="G358" s="78"/>
      <c r="H358" s="77"/>
      <c r="I358" s="68"/>
      <c r="J358" s="68"/>
      <c r="K358" s="20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</row>
    <row x14ac:dyDescent="0.25" r="359" customHeight="1" ht="17.25" customFormat="1" s="30">
      <c r="A359" s="76"/>
      <c r="B359" s="52"/>
      <c r="C359" s="78"/>
      <c r="D359" s="20"/>
      <c r="E359" s="77"/>
      <c r="F359" s="77"/>
      <c r="G359" s="78"/>
      <c r="H359" s="77"/>
      <c r="I359" s="68"/>
      <c r="J359" s="68"/>
      <c r="K359" s="20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</row>
    <row x14ac:dyDescent="0.25" r="360" customHeight="1" ht="17.25" customFormat="1" s="30">
      <c r="A360" s="76"/>
      <c r="B360" s="52"/>
      <c r="C360" s="78"/>
      <c r="D360" s="20"/>
      <c r="E360" s="77"/>
      <c r="F360" s="77"/>
      <c r="G360" s="78"/>
      <c r="H360" s="77"/>
      <c r="I360" s="68"/>
      <c r="J360" s="68"/>
      <c r="K360" s="20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</row>
    <row x14ac:dyDescent="0.25" r="361" customHeight="1" ht="17.25" customFormat="1" s="30">
      <c r="A361" s="76"/>
      <c r="B361" s="52"/>
      <c r="C361" s="78"/>
      <c r="D361" s="20"/>
      <c r="E361" s="77"/>
      <c r="F361" s="77"/>
      <c r="G361" s="78"/>
      <c r="H361" s="77"/>
      <c r="I361" s="68"/>
      <c r="J361" s="68"/>
      <c r="K361" s="20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</row>
    <row x14ac:dyDescent="0.25" r="362" customHeight="1" ht="17.25" customFormat="1" s="30">
      <c r="A362" s="76"/>
      <c r="B362" s="52"/>
      <c r="C362" s="78"/>
      <c r="D362" s="20"/>
      <c r="E362" s="77"/>
      <c r="F362" s="77"/>
      <c r="G362" s="78"/>
      <c r="H362" s="77"/>
      <c r="I362" s="68"/>
      <c r="J362" s="68"/>
      <c r="K362" s="20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</row>
    <row x14ac:dyDescent="0.25" r="363" customHeight="1" ht="17.25" customFormat="1" s="30">
      <c r="A363" s="76"/>
      <c r="B363" s="52"/>
      <c r="C363" s="78"/>
      <c r="D363" s="20"/>
      <c r="E363" s="77"/>
      <c r="F363" s="77"/>
      <c r="G363" s="78"/>
      <c r="H363" s="77"/>
      <c r="I363" s="68"/>
      <c r="J363" s="68"/>
      <c r="K363" s="20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</row>
    <row x14ac:dyDescent="0.25" r="364" customHeight="1" ht="17.25" customFormat="1" s="30">
      <c r="A364" s="76"/>
      <c r="B364" s="52"/>
      <c r="C364" s="78"/>
      <c r="D364" s="20"/>
      <c r="E364" s="77"/>
      <c r="F364" s="77"/>
      <c r="G364" s="78"/>
      <c r="H364" s="77"/>
      <c r="I364" s="68"/>
      <c r="J364" s="68"/>
      <c r="K364" s="20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</row>
    <row x14ac:dyDescent="0.25" r="365" customHeight="1" ht="17.25" customFormat="1" s="30">
      <c r="A365" s="76"/>
      <c r="B365" s="52"/>
      <c r="C365" s="78"/>
      <c r="D365" s="20"/>
      <c r="E365" s="77"/>
      <c r="F365" s="77"/>
      <c r="G365" s="78"/>
      <c r="H365" s="77"/>
      <c r="I365" s="68"/>
      <c r="J365" s="68"/>
      <c r="K365" s="20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</row>
    <row x14ac:dyDescent="0.25" r="366" customHeight="1" ht="17.25" customFormat="1" s="30">
      <c r="A366" s="76"/>
      <c r="B366" s="52"/>
      <c r="C366" s="78"/>
      <c r="D366" s="20"/>
      <c r="E366" s="77"/>
      <c r="F366" s="77"/>
      <c r="G366" s="78"/>
      <c r="H366" s="77"/>
      <c r="I366" s="68"/>
      <c r="J366" s="68"/>
      <c r="K366" s="20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</row>
    <row x14ac:dyDescent="0.25" r="367" customHeight="1" ht="17.25" customFormat="1" s="30">
      <c r="A367" s="76"/>
      <c r="B367" s="52"/>
      <c r="C367" s="78"/>
      <c r="D367" s="20"/>
      <c r="E367" s="77"/>
      <c r="F367" s="77"/>
      <c r="G367" s="78"/>
      <c r="H367" s="77"/>
      <c r="I367" s="68"/>
      <c r="J367" s="68"/>
      <c r="K367" s="20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</row>
    <row x14ac:dyDescent="0.25" r="368" customHeight="1" ht="17.25" customFormat="1" s="30">
      <c r="A368" s="76"/>
      <c r="B368" s="52"/>
      <c r="C368" s="78"/>
      <c r="D368" s="20"/>
      <c r="E368" s="77"/>
      <c r="F368" s="77"/>
      <c r="G368" s="78"/>
      <c r="H368" s="77"/>
      <c r="I368" s="68"/>
      <c r="J368" s="68"/>
      <c r="K368" s="20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</row>
    <row x14ac:dyDescent="0.25" r="369" customHeight="1" ht="17.25" customFormat="1" s="30">
      <c r="A369" s="76"/>
      <c r="B369" s="52"/>
      <c r="C369" s="78"/>
      <c r="D369" s="20"/>
      <c r="E369" s="77"/>
      <c r="F369" s="77"/>
      <c r="G369" s="78"/>
      <c r="H369" s="77"/>
      <c r="I369" s="68"/>
      <c r="J369" s="68"/>
      <c r="K369" s="20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</row>
    <row x14ac:dyDescent="0.25" r="370" customHeight="1" ht="17.25" customFormat="1" s="30">
      <c r="A370" s="76"/>
      <c r="B370" s="52"/>
      <c r="C370" s="78"/>
      <c r="D370" s="20"/>
      <c r="E370" s="77"/>
      <c r="F370" s="77"/>
      <c r="G370" s="78"/>
      <c r="H370" s="77"/>
      <c r="I370" s="68"/>
      <c r="J370" s="68"/>
      <c r="K370" s="20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</row>
    <row x14ac:dyDescent="0.25" r="371" customHeight="1" ht="17.25" customFormat="1" s="30">
      <c r="A371" s="76"/>
      <c r="B371" s="52"/>
      <c r="C371" s="78"/>
      <c r="D371" s="20"/>
      <c r="E371" s="77"/>
      <c r="F371" s="77"/>
      <c r="G371" s="78"/>
      <c r="H371" s="77"/>
      <c r="I371" s="68"/>
      <c r="J371" s="68"/>
      <c r="K371" s="20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</row>
    <row x14ac:dyDescent="0.25" r="372" customHeight="1" ht="17.25" customFormat="1" s="30">
      <c r="A372" s="76"/>
      <c r="B372" s="52"/>
      <c r="C372" s="78"/>
      <c r="D372" s="20"/>
      <c r="E372" s="77"/>
      <c r="F372" s="77"/>
      <c r="G372" s="78"/>
      <c r="H372" s="77"/>
      <c r="I372" s="68"/>
      <c r="J372" s="68"/>
      <c r="K372" s="20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</row>
    <row x14ac:dyDescent="0.25" r="373" customHeight="1" ht="17.25" customFormat="1" s="30">
      <c r="A373" s="76"/>
      <c r="B373" s="52"/>
      <c r="C373" s="78"/>
      <c r="D373" s="20"/>
      <c r="E373" s="77"/>
      <c r="F373" s="77"/>
      <c r="G373" s="78"/>
      <c r="H373" s="77"/>
      <c r="I373" s="68"/>
      <c r="J373" s="68"/>
      <c r="K373" s="20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</row>
    <row x14ac:dyDescent="0.25" r="374" customHeight="1" ht="17.25" customFormat="1" s="30">
      <c r="A374" s="76"/>
      <c r="B374" s="52"/>
      <c r="C374" s="78"/>
      <c r="D374" s="20"/>
      <c r="E374" s="77"/>
      <c r="F374" s="77"/>
      <c r="G374" s="78"/>
      <c r="H374" s="77"/>
      <c r="I374" s="68"/>
      <c r="J374" s="68"/>
      <c r="K374" s="20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</row>
    <row x14ac:dyDescent="0.25" r="375" customHeight="1" ht="17.25" customFormat="1" s="30">
      <c r="A375" s="76"/>
      <c r="B375" s="52"/>
      <c r="C375" s="78"/>
      <c r="D375" s="20"/>
      <c r="E375" s="77"/>
      <c r="F375" s="77"/>
      <c r="G375" s="78"/>
      <c r="H375" s="77"/>
      <c r="I375" s="68"/>
      <c r="J375" s="68"/>
      <c r="K375" s="20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</row>
    <row x14ac:dyDescent="0.25" r="376" customHeight="1" ht="17.25" customFormat="1" s="30">
      <c r="A376" s="76"/>
      <c r="B376" s="52"/>
      <c r="C376" s="78"/>
      <c r="D376" s="20"/>
      <c r="E376" s="77"/>
      <c r="F376" s="77"/>
      <c r="G376" s="78"/>
      <c r="H376" s="77"/>
      <c r="I376" s="68"/>
      <c r="J376" s="68"/>
      <c r="K376" s="20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</row>
    <row x14ac:dyDescent="0.25" r="377" customHeight="1" ht="17.25" customFormat="1" s="30">
      <c r="A377" s="76"/>
      <c r="B377" s="52"/>
      <c r="C377" s="78"/>
      <c r="D377" s="20"/>
      <c r="E377" s="77"/>
      <c r="F377" s="77"/>
      <c r="G377" s="78"/>
      <c r="H377" s="77"/>
      <c r="I377" s="68"/>
      <c r="J377" s="68"/>
      <c r="K377" s="20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</row>
    <row x14ac:dyDescent="0.25" r="378" customHeight="1" ht="17.25" customFormat="1" s="30">
      <c r="A378" s="76"/>
      <c r="B378" s="52"/>
      <c r="C378" s="78"/>
      <c r="D378" s="20"/>
      <c r="E378" s="77"/>
      <c r="F378" s="77"/>
      <c r="G378" s="78"/>
      <c r="H378" s="77"/>
      <c r="I378" s="68"/>
      <c r="J378" s="68"/>
      <c r="K378" s="20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</row>
    <row x14ac:dyDescent="0.25" r="379" customHeight="1" ht="17.25" customFormat="1" s="30">
      <c r="A379" s="76"/>
      <c r="B379" s="52"/>
      <c r="C379" s="78"/>
      <c r="D379" s="20"/>
      <c r="E379" s="77"/>
      <c r="F379" s="77"/>
      <c r="G379" s="78"/>
      <c r="H379" s="77"/>
      <c r="I379" s="68"/>
      <c r="J379" s="68"/>
      <c r="K379" s="20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</row>
    <row x14ac:dyDescent="0.25" r="380" customHeight="1" ht="17.25" customFormat="1" s="30">
      <c r="A380" s="76"/>
      <c r="B380" s="52"/>
      <c r="C380" s="78"/>
      <c r="D380" s="20"/>
      <c r="E380" s="77"/>
      <c r="F380" s="77"/>
      <c r="G380" s="78"/>
      <c r="H380" s="77"/>
      <c r="I380" s="68"/>
      <c r="J380" s="68"/>
      <c r="K380" s="20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</row>
    <row x14ac:dyDescent="0.25" r="381" customHeight="1" ht="17.25" customFormat="1" s="30">
      <c r="A381" s="76"/>
      <c r="B381" s="52"/>
      <c r="C381" s="78"/>
      <c r="D381" s="20"/>
      <c r="E381" s="77"/>
      <c r="F381" s="77"/>
      <c r="G381" s="78"/>
      <c r="H381" s="77"/>
      <c r="I381" s="68"/>
      <c r="J381" s="68"/>
      <c r="K381" s="20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</row>
    <row x14ac:dyDescent="0.25" r="382" customHeight="1" ht="17.25" customFormat="1" s="30">
      <c r="A382" s="76"/>
      <c r="B382" s="52"/>
      <c r="C382" s="78"/>
      <c r="D382" s="20"/>
      <c r="E382" s="77"/>
      <c r="F382" s="77"/>
      <c r="G382" s="78"/>
      <c r="H382" s="77"/>
      <c r="I382" s="68"/>
      <c r="J382" s="68"/>
      <c r="K382" s="20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</row>
    <row x14ac:dyDescent="0.25" r="383" customHeight="1" ht="17.25" customFormat="1" s="30">
      <c r="A383" s="76"/>
      <c r="B383" s="52"/>
      <c r="C383" s="78"/>
      <c r="D383" s="20"/>
      <c r="E383" s="77"/>
      <c r="F383" s="77"/>
      <c r="G383" s="78"/>
      <c r="H383" s="77"/>
      <c r="I383" s="68"/>
      <c r="J383" s="68"/>
      <c r="K383" s="20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</row>
    <row x14ac:dyDescent="0.25" r="384" customHeight="1" ht="17.25" customFormat="1" s="30">
      <c r="A384" s="76"/>
      <c r="B384" s="52"/>
      <c r="C384" s="78"/>
      <c r="D384" s="20"/>
      <c r="E384" s="77"/>
      <c r="F384" s="77"/>
      <c r="G384" s="78"/>
      <c r="H384" s="77"/>
      <c r="I384" s="68"/>
      <c r="J384" s="68"/>
      <c r="K384" s="20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</row>
    <row x14ac:dyDescent="0.25" r="385" customHeight="1" ht="17.25" customFormat="1" s="30">
      <c r="A385" s="76"/>
      <c r="B385" s="52"/>
      <c r="C385" s="78"/>
      <c r="D385" s="20"/>
      <c r="E385" s="77"/>
      <c r="F385" s="77"/>
      <c r="G385" s="78"/>
      <c r="H385" s="77"/>
      <c r="I385" s="68"/>
      <c r="J385" s="68"/>
      <c r="K385" s="20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</row>
    <row x14ac:dyDescent="0.25" r="386" customHeight="1" ht="17.25" customFormat="1" s="30">
      <c r="A386" s="76"/>
      <c r="B386" s="52"/>
      <c r="C386" s="78"/>
      <c r="D386" s="20"/>
      <c r="E386" s="77"/>
      <c r="F386" s="77"/>
      <c r="G386" s="78"/>
      <c r="H386" s="77"/>
      <c r="I386" s="68"/>
      <c r="J386" s="68"/>
      <c r="K386" s="20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</row>
    <row x14ac:dyDescent="0.25" r="387" customHeight="1" ht="17.25" customFormat="1" s="30">
      <c r="A387" s="76"/>
      <c r="B387" s="52"/>
      <c r="C387" s="78"/>
      <c r="D387" s="20"/>
      <c r="E387" s="77"/>
      <c r="F387" s="77"/>
      <c r="G387" s="78"/>
      <c r="H387" s="77"/>
      <c r="I387" s="68"/>
      <c r="J387" s="68"/>
      <c r="K387" s="20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</row>
    <row x14ac:dyDescent="0.25" r="388" customHeight="1" ht="17.25" customFormat="1" s="30">
      <c r="A388" s="76"/>
      <c r="B388" s="52"/>
      <c r="C388" s="78"/>
      <c r="D388" s="20"/>
      <c r="E388" s="77"/>
      <c r="F388" s="77"/>
      <c r="G388" s="78"/>
      <c r="H388" s="77"/>
      <c r="I388" s="68"/>
      <c r="J388" s="68"/>
      <c r="K388" s="20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</row>
    <row x14ac:dyDescent="0.25" r="389" customHeight="1" ht="17.25" customFormat="1" s="30">
      <c r="A389" s="76"/>
      <c r="B389" s="52"/>
      <c r="C389" s="78"/>
      <c r="D389" s="20"/>
      <c r="E389" s="77"/>
      <c r="F389" s="77"/>
      <c r="G389" s="78"/>
      <c r="H389" s="77"/>
      <c r="I389" s="68"/>
      <c r="J389" s="68"/>
      <c r="K389" s="20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</row>
    <row x14ac:dyDescent="0.25" r="390" customHeight="1" ht="17.25" customFormat="1" s="30">
      <c r="A390" s="76"/>
      <c r="B390" s="52"/>
      <c r="C390" s="78"/>
      <c r="D390" s="20"/>
      <c r="E390" s="77"/>
      <c r="F390" s="77"/>
      <c r="G390" s="78"/>
      <c r="H390" s="77"/>
      <c r="I390" s="68"/>
      <c r="J390" s="68"/>
      <c r="K390" s="20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</row>
    <row x14ac:dyDescent="0.25" r="391" customHeight="1" ht="17.25" customFormat="1" s="30">
      <c r="A391" s="76"/>
      <c r="B391" s="52"/>
      <c r="C391" s="78"/>
      <c r="D391" s="20"/>
      <c r="E391" s="77"/>
      <c r="F391" s="77"/>
      <c r="G391" s="78"/>
      <c r="H391" s="77"/>
      <c r="I391" s="68"/>
      <c r="J391" s="68"/>
      <c r="K391" s="20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</row>
    <row x14ac:dyDescent="0.25" r="392" customHeight="1" ht="17.25" customFormat="1" s="30">
      <c r="A392" s="76"/>
      <c r="B392" s="52"/>
      <c r="C392" s="78"/>
      <c r="D392" s="20"/>
      <c r="E392" s="77"/>
      <c r="F392" s="77"/>
      <c r="G392" s="78"/>
      <c r="H392" s="77"/>
      <c r="I392" s="68"/>
      <c r="J392" s="68"/>
      <c r="K392" s="20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</row>
    <row x14ac:dyDescent="0.25" r="393" customHeight="1" ht="17.25" customFormat="1" s="30">
      <c r="A393" s="76"/>
      <c r="B393" s="52"/>
      <c r="C393" s="78"/>
      <c r="D393" s="20"/>
      <c r="E393" s="77"/>
      <c r="F393" s="77"/>
      <c r="G393" s="78"/>
      <c r="H393" s="77"/>
      <c r="I393" s="68"/>
      <c r="J393" s="68"/>
      <c r="K393" s="20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</row>
    <row x14ac:dyDescent="0.25" r="394" customHeight="1" ht="17.25" customFormat="1" s="30">
      <c r="A394" s="76"/>
      <c r="B394" s="52"/>
      <c r="C394" s="78"/>
      <c r="D394" s="20"/>
      <c r="E394" s="77"/>
      <c r="F394" s="77"/>
      <c r="G394" s="78"/>
      <c r="H394" s="77"/>
      <c r="I394" s="68"/>
      <c r="J394" s="68"/>
      <c r="K394" s="20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</row>
    <row x14ac:dyDescent="0.25" r="395" customHeight="1" ht="17.25" customFormat="1" s="30">
      <c r="A395" s="76"/>
      <c r="B395" s="52"/>
      <c r="C395" s="78"/>
      <c r="D395" s="20"/>
      <c r="E395" s="77"/>
      <c r="F395" s="77"/>
      <c r="G395" s="78"/>
      <c r="H395" s="77"/>
      <c r="I395" s="68"/>
      <c r="J395" s="68"/>
      <c r="K395" s="20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</row>
    <row x14ac:dyDescent="0.25" r="396" customHeight="1" ht="17.25" customFormat="1" s="30">
      <c r="A396" s="76"/>
      <c r="B396" s="52"/>
      <c r="C396" s="78"/>
      <c r="D396" s="20"/>
      <c r="E396" s="77"/>
      <c r="F396" s="77"/>
      <c r="G396" s="78"/>
      <c r="H396" s="77"/>
      <c r="I396" s="68"/>
      <c r="J396" s="68"/>
      <c r="K396" s="20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</row>
    <row x14ac:dyDescent="0.25" r="397" customHeight="1" ht="17.25" customFormat="1" s="30">
      <c r="A397" s="76"/>
      <c r="B397" s="52"/>
      <c r="C397" s="78"/>
      <c r="D397" s="20"/>
      <c r="E397" s="77"/>
      <c r="F397" s="77"/>
      <c r="G397" s="78"/>
      <c r="H397" s="77"/>
      <c r="I397" s="68"/>
      <c r="J397" s="68"/>
      <c r="K397" s="20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</row>
    <row x14ac:dyDescent="0.25" r="398" customHeight="1" ht="17.25" customFormat="1" s="30">
      <c r="A398" s="76"/>
      <c r="B398" s="52"/>
      <c r="C398" s="78"/>
      <c r="D398" s="20"/>
      <c r="E398" s="77"/>
      <c r="F398" s="77"/>
      <c r="G398" s="78"/>
      <c r="H398" s="77"/>
      <c r="I398" s="68"/>
      <c r="J398" s="68"/>
      <c r="K398" s="20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</row>
    <row x14ac:dyDescent="0.25" r="399" customHeight="1" ht="17.25" customFormat="1" s="30">
      <c r="A399" s="76"/>
      <c r="B399" s="52"/>
      <c r="C399" s="78"/>
      <c r="D399" s="20"/>
      <c r="E399" s="77"/>
      <c r="F399" s="77"/>
      <c r="G399" s="78"/>
      <c r="H399" s="77"/>
      <c r="I399" s="68"/>
      <c r="J399" s="68"/>
      <c r="K399" s="20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</row>
    <row x14ac:dyDescent="0.25" r="400" customHeight="1" ht="17.25" customFormat="1" s="30">
      <c r="A400" s="76"/>
      <c r="B400" s="52"/>
      <c r="C400" s="78"/>
      <c r="D400" s="20"/>
      <c r="E400" s="77"/>
      <c r="F400" s="77"/>
      <c r="G400" s="78"/>
      <c r="H400" s="77"/>
      <c r="I400" s="68"/>
      <c r="J400" s="68"/>
      <c r="K400" s="20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</row>
    <row x14ac:dyDescent="0.25" r="401" customHeight="1" ht="17.25" customFormat="1" s="30">
      <c r="A401" s="76"/>
      <c r="B401" s="52"/>
      <c r="C401" s="78"/>
      <c r="D401" s="20"/>
      <c r="E401" s="77"/>
      <c r="F401" s="77"/>
      <c r="G401" s="78"/>
      <c r="H401" s="77"/>
      <c r="I401" s="68"/>
      <c r="J401" s="68"/>
      <c r="K401" s="20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</row>
    <row x14ac:dyDescent="0.25" r="402" customHeight="1" ht="17.25" customFormat="1" s="30">
      <c r="A402" s="76"/>
      <c r="B402" s="52"/>
      <c r="C402" s="78"/>
      <c r="D402" s="20"/>
      <c r="E402" s="77"/>
      <c r="F402" s="77"/>
      <c r="G402" s="78"/>
      <c r="H402" s="77"/>
      <c r="I402" s="68"/>
      <c r="J402" s="68"/>
      <c r="K402" s="20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</row>
    <row x14ac:dyDescent="0.25" r="403" customHeight="1" ht="17.25" customFormat="1" s="30">
      <c r="A403" s="76"/>
      <c r="B403" s="52"/>
      <c r="C403" s="78"/>
      <c r="D403" s="20"/>
      <c r="E403" s="77"/>
      <c r="F403" s="77"/>
      <c r="G403" s="78"/>
      <c r="H403" s="77"/>
      <c r="I403" s="68"/>
      <c r="J403" s="68"/>
      <c r="K403" s="20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</row>
    <row x14ac:dyDescent="0.25" r="404" customHeight="1" ht="17.25" customFormat="1" s="30">
      <c r="A404" s="76"/>
      <c r="B404" s="52"/>
      <c r="C404" s="78"/>
      <c r="D404" s="20"/>
      <c r="E404" s="77"/>
      <c r="F404" s="77"/>
      <c r="G404" s="78"/>
      <c r="H404" s="77"/>
      <c r="I404" s="68"/>
      <c r="J404" s="68"/>
      <c r="K404" s="20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</row>
    <row x14ac:dyDescent="0.25" r="405" customHeight="1" ht="17.25" customFormat="1" s="30">
      <c r="A405" s="76"/>
      <c r="B405" s="52"/>
      <c r="C405" s="78"/>
      <c r="D405" s="20"/>
      <c r="E405" s="77"/>
      <c r="F405" s="77"/>
      <c r="G405" s="78"/>
      <c r="H405" s="77"/>
      <c r="I405" s="68"/>
      <c r="J405" s="68"/>
      <c r="K405" s="20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</row>
    <row x14ac:dyDescent="0.25" r="406" customHeight="1" ht="17.25" customFormat="1" s="30">
      <c r="A406" s="76"/>
      <c r="B406" s="52"/>
      <c r="C406" s="78"/>
      <c r="D406" s="20"/>
      <c r="E406" s="77"/>
      <c r="F406" s="77"/>
      <c r="G406" s="78"/>
      <c r="H406" s="77"/>
      <c r="I406" s="68"/>
      <c r="J406" s="68"/>
      <c r="K406" s="20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</row>
    <row x14ac:dyDescent="0.25" r="407" customHeight="1" ht="17.25" customFormat="1" s="30">
      <c r="A407" s="76"/>
      <c r="B407" s="52"/>
      <c r="C407" s="78"/>
      <c r="D407" s="20"/>
      <c r="E407" s="77"/>
      <c r="F407" s="77"/>
      <c r="G407" s="78"/>
      <c r="H407" s="77"/>
      <c r="I407" s="68"/>
      <c r="J407" s="68"/>
      <c r="K407" s="20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</row>
    <row x14ac:dyDescent="0.25" r="408" customHeight="1" ht="17.25" customFormat="1" s="30">
      <c r="A408" s="76"/>
      <c r="B408" s="52"/>
      <c r="C408" s="78"/>
      <c r="D408" s="20"/>
      <c r="E408" s="77"/>
      <c r="F408" s="77"/>
      <c r="G408" s="78"/>
      <c r="H408" s="77"/>
      <c r="I408" s="68"/>
      <c r="J408" s="68"/>
      <c r="K408" s="20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</row>
    <row x14ac:dyDescent="0.25" r="409" customHeight="1" ht="17.25" customFormat="1" s="30">
      <c r="A409" s="76"/>
      <c r="B409" s="52"/>
      <c r="C409" s="78"/>
      <c r="D409" s="20"/>
      <c r="E409" s="77"/>
      <c r="F409" s="77"/>
      <c r="G409" s="78"/>
      <c r="H409" s="77"/>
      <c r="I409" s="68"/>
      <c r="J409" s="68"/>
      <c r="K409" s="20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</row>
    <row x14ac:dyDescent="0.25" r="410" customHeight="1" ht="17.25" customFormat="1" s="30">
      <c r="A410" s="76"/>
      <c r="B410" s="52"/>
      <c r="C410" s="78"/>
      <c r="D410" s="20"/>
      <c r="E410" s="77"/>
      <c r="F410" s="77"/>
      <c r="G410" s="78"/>
      <c r="H410" s="77"/>
      <c r="I410" s="68"/>
      <c r="J410" s="68"/>
      <c r="K410" s="20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</row>
    <row x14ac:dyDescent="0.25" r="411" customHeight="1" ht="17.25" customFormat="1" s="30">
      <c r="A411" s="76"/>
      <c r="B411" s="52"/>
      <c r="C411" s="78"/>
      <c r="D411" s="20"/>
      <c r="E411" s="77"/>
      <c r="F411" s="77"/>
      <c r="G411" s="78"/>
      <c r="H411" s="77"/>
      <c r="I411" s="68"/>
      <c r="J411" s="68"/>
      <c r="K411" s="20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</row>
    <row x14ac:dyDescent="0.25" r="412" customHeight="1" ht="17.25" customFormat="1" s="30">
      <c r="A412" s="76"/>
      <c r="B412" s="52"/>
      <c r="C412" s="78"/>
      <c r="D412" s="20"/>
      <c r="E412" s="77"/>
      <c r="F412" s="77"/>
      <c r="G412" s="78"/>
      <c r="H412" s="77"/>
      <c r="I412" s="68"/>
      <c r="J412" s="68"/>
      <c r="K412" s="20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</row>
    <row x14ac:dyDescent="0.25" r="413" customHeight="1" ht="17.25" customFormat="1" s="30">
      <c r="A413" s="76"/>
      <c r="B413" s="52"/>
      <c r="C413" s="78"/>
      <c r="D413" s="20"/>
      <c r="E413" s="77"/>
      <c r="F413" s="77"/>
      <c r="G413" s="78"/>
      <c r="H413" s="77"/>
      <c r="I413" s="68"/>
      <c r="J413" s="68"/>
      <c r="K413" s="20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</row>
    <row x14ac:dyDescent="0.25" r="414" customHeight="1" ht="17.25" customFormat="1" s="30">
      <c r="A414" s="76"/>
      <c r="B414" s="52"/>
      <c r="C414" s="78"/>
      <c r="D414" s="20"/>
      <c r="E414" s="77"/>
      <c r="F414" s="77"/>
      <c r="G414" s="78"/>
      <c r="H414" s="77"/>
      <c r="I414" s="68"/>
      <c r="J414" s="68"/>
      <c r="K414" s="20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</row>
    <row x14ac:dyDescent="0.25" r="415" customHeight="1" ht="17.25" customFormat="1" s="30">
      <c r="A415" s="76"/>
      <c r="B415" s="52"/>
      <c r="C415" s="78"/>
      <c r="D415" s="20"/>
      <c r="E415" s="77"/>
      <c r="F415" s="77"/>
      <c r="G415" s="78"/>
      <c r="H415" s="77"/>
      <c r="I415" s="68"/>
      <c r="J415" s="68"/>
      <c r="K415" s="20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</row>
    <row x14ac:dyDescent="0.25" r="416" customHeight="1" ht="17.25" customFormat="1" s="30">
      <c r="A416" s="76"/>
      <c r="B416" s="52"/>
      <c r="C416" s="78"/>
      <c r="D416" s="20"/>
      <c r="E416" s="77"/>
      <c r="F416" s="77"/>
      <c r="G416" s="78"/>
      <c r="H416" s="77"/>
      <c r="I416" s="68"/>
      <c r="J416" s="68"/>
      <c r="K416" s="20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</row>
    <row x14ac:dyDescent="0.25" r="417" customHeight="1" ht="17.25" customFormat="1" s="30">
      <c r="A417" s="76"/>
      <c r="B417" s="52"/>
      <c r="C417" s="78"/>
      <c r="D417" s="20"/>
      <c r="E417" s="77"/>
      <c r="F417" s="77"/>
      <c r="G417" s="78"/>
      <c r="H417" s="77"/>
      <c r="I417" s="68"/>
      <c r="J417" s="68"/>
      <c r="K417" s="20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</row>
    <row x14ac:dyDescent="0.25" r="418" customHeight="1" ht="17.25" customFormat="1" s="30">
      <c r="A418" s="76"/>
      <c r="B418" s="52"/>
      <c r="C418" s="78"/>
      <c r="D418" s="20"/>
      <c r="E418" s="77"/>
      <c r="F418" s="77"/>
      <c r="G418" s="78"/>
      <c r="H418" s="77"/>
      <c r="I418" s="68"/>
      <c r="J418" s="68"/>
      <c r="K418" s="20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</row>
    <row x14ac:dyDescent="0.25" r="419" customHeight="1" ht="17.25" customFormat="1" s="30">
      <c r="A419" s="76"/>
      <c r="B419" s="52"/>
      <c r="C419" s="78"/>
      <c r="D419" s="20"/>
      <c r="E419" s="77"/>
      <c r="F419" s="77"/>
      <c r="G419" s="78"/>
      <c r="H419" s="77"/>
      <c r="I419" s="68"/>
      <c r="J419" s="68"/>
      <c r="K419" s="20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</row>
    <row x14ac:dyDescent="0.25" r="420" customHeight="1" ht="17.25" customFormat="1" s="30">
      <c r="A420" s="76"/>
      <c r="B420" s="52"/>
      <c r="C420" s="78"/>
      <c r="D420" s="20"/>
      <c r="E420" s="77"/>
      <c r="F420" s="77"/>
      <c r="G420" s="78"/>
      <c r="H420" s="77"/>
      <c r="I420" s="68"/>
      <c r="J420" s="68"/>
      <c r="K420" s="20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</row>
    <row x14ac:dyDescent="0.25" r="421" customHeight="1" ht="17.25" customFormat="1" s="30">
      <c r="A421" s="76"/>
      <c r="B421" s="52"/>
      <c r="C421" s="78"/>
      <c r="D421" s="20"/>
      <c r="E421" s="77"/>
      <c r="F421" s="77"/>
      <c r="G421" s="78"/>
      <c r="H421" s="77"/>
      <c r="I421" s="68"/>
      <c r="J421" s="68"/>
      <c r="K421" s="20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</row>
    <row x14ac:dyDescent="0.25" r="422" customHeight="1" ht="17.25" customFormat="1" s="30">
      <c r="A422" s="76"/>
      <c r="B422" s="52"/>
      <c r="C422" s="78"/>
      <c r="D422" s="20"/>
      <c r="E422" s="77"/>
      <c r="F422" s="77"/>
      <c r="G422" s="78"/>
      <c r="H422" s="77"/>
      <c r="I422" s="68"/>
      <c r="J422" s="68"/>
      <c r="K422" s="20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</row>
    <row x14ac:dyDescent="0.25" r="423" customHeight="1" ht="17.25" customFormat="1" s="30">
      <c r="A423" s="76"/>
      <c r="B423" s="52"/>
      <c r="C423" s="78"/>
      <c r="D423" s="20"/>
      <c r="E423" s="77"/>
      <c r="F423" s="77"/>
      <c r="G423" s="78"/>
      <c r="H423" s="77"/>
      <c r="I423" s="68"/>
      <c r="J423" s="68"/>
      <c r="K423" s="20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</row>
    <row x14ac:dyDescent="0.25" r="424" customHeight="1" ht="17.25" customFormat="1" s="30">
      <c r="A424" s="76"/>
      <c r="B424" s="52"/>
      <c r="C424" s="78"/>
      <c r="D424" s="20"/>
      <c r="E424" s="77"/>
      <c r="F424" s="77"/>
      <c r="G424" s="78"/>
      <c r="H424" s="77"/>
      <c r="I424" s="68"/>
      <c r="J424" s="68"/>
      <c r="K424" s="20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</row>
    <row x14ac:dyDescent="0.25" r="425" customHeight="1" ht="17.25" customFormat="1" s="30">
      <c r="A425" s="76"/>
      <c r="B425" s="52"/>
      <c r="C425" s="78"/>
      <c r="D425" s="20"/>
      <c r="E425" s="77"/>
      <c r="F425" s="77"/>
      <c r="G425" s="78"/>
      <c r="H425" s="77"/>
      <c r="I425" s="68"/>
      <c r="J425" s="68"/>
      <c r="K425" s="20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</row>
    <row x14ac:dyDescent="0.25" r="426" customHeight="1" ht="17.25" customFormat="1" s="30">
      <c r="A426" s="76"/>
      <c r="B426" s="52"/>
      <c r="C426" s="78"/>
      <c r="D426" s="20"/>
      <c r="E426" s="77"/>
      <c r="F426" s="77"/>
      <c r="G426" s="78"/>
      <c r="H426" s="77"/>
      <c r="I426" s="68"/>
      <c r="J426" s="68"/>
      <c r="K426" s="20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</row>
    <row x14ac:dyDescent="0.25" r="427" customHeight="1" ht="17.25" customFormat="1" s="30">
      <c r="A427" s="76"/>
      <c r="B427" s="52"/>
      <c r="C427" s="78"/>
      <c r="D427" s="20"/>
      <c r="E427" s="77"/>
      <c r="F427" s="77"/>
      <c r="G427" s="78"/>
      <c r="H427" s="77"/>
      <c r="I427" s="68"/>
      <c r="J427" s="68"/>
      <c r="K427" s="20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</row>
    <row x14ac:dyDescent="0.25" r="428" customHeight="1" ht="17.25" customFormat="1" s="30">
      <c r="A428" s="76"/>
      <c r="B428" s="52"/>
      <c r="C428" s="78"/>
      <c r="D428" s="20"/>
      <c r="E428" s="77"/>
      <c r="F428" s="77"/>
      <c r="G428" s="78"/>
      <c r="H428" s="77"/>
      <c r="I428" s="68"/>
      <c r="J428" s="68"/>
      <c r="K428" s="20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</row>
    <row x14ac:dyDescent="0.25" r="429" customHeight="1" ht="17.25" customFormat="1" s="30">
      <c r="A429" s="76"/>
      <c r="B429" s="52"/>
      <c r="C429" s="78"/>
      <c r="D429" s="20"/>
      <c r="E429" s="77"/>
      <c r="F429" s="77"/>
      <c r="G429" s="78"/>
      <c r="H429" s="77"/>
      <c r="I429" s="68"/>
      <c r="J429" s="68"/>
      <c r="K429" s="20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</row>
    <row x14ac:dyDescent="0.25" r="430" customHeight="1" ht="17.25" customFormat="1" s="30">
      <c r="A430" s="76"/>
      <c r="B430" s="52"/>
      <c r="C430" s="78"/>
      <c r="D430" s="20"/>
      <c r="E430" s="77"/>
      <c r="F430" s="77"/>
      <c r="G430" s="78"/>
      <c r="H430" s="77"/>
      <c r="I430" s="68"/>
      <c r="J430" s="68"/>
      <c r="K430" s="20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</row>
    <row x14ac:dyDescent="0.25" r="431" customHeight="1" ht="17.25" customFormat="1" s="30">
      <c r="A431" s="76"/>
      <c r="B431" s="52"/>
      <c r="C431" s="78"/>
      <c r="D431" s="20"/>
      <c r="E431" s="77"/>
      <c r="F431" s="77"/>
      <c r="G431" s="78"/>
      <c r="H431" s="77"/>
      <c r="I431" s="68"/>
      <c r="J431" s="68"/>
      <c r="K431" s="20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</row>
    <row x14ac:dyDescent="0.25" r="432" customHeight="1" ht="17.25" customFormat="1" s="30">
      <c r="A432" s="76"/>
      <c r="B432" s="52"/>
      <c r="C432" s="78"/>
      <c r="D432" s="20"/>
      <c r="E432" s="77"/>
      <c r="F432" s="77"/>
      <c r="G432" s="78"/>
      <c r="H432" s="77"/>
      <c r="I432" s="68"/>
      <c r="J432" s="68"/>
      <c r="K432" s="20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</row>
    <row x14ac:dyDescent="0.25" r="433" customHeight="1" ht="17.25" customFormat="1" s="30">
      <c r="A433" s="76"/>
      <c r="B433" s="52"/>
      <c r="C433" s="78"/>
      <c r="D433" s="20"/>
      <c r="E433" s="77"/>
      <c r="F433" s="77"/>
      <c r="G433" s="78"/>
      <c r="H433" s="77"/>
      <c r="I433" s="68"/>
      <c r="J433" s="68"/>
      <c r="K433" s="20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</row>
    <row x14ac:dyDescent="0.25" r="434" customHeight="1" ht="17.25" customFormat="1" s="30">
      <c r="A434" s="76"/>
      <c r="B434" s="52"/>
      <c r="C434" s="78"/>
      <c r="D434" s="20"/>
      <c r="E434" s="77"/>
      <c r="F434" s="77"/>
      <c r="G434" s="78"/>
      <c r="H434" s="77"/>
      <c r="I434" s="68"/>
      <c r="J434" s="68"/>
      <c r="K434" s="20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</row>
    <row x14ac:dyDescent="0.25" r="435" customHeight="1" ht="17.25" customFormat="1" s="30">
      <c r="A435" s="76"/>
      <c r="B435" s="52"/>
      <c r="C435" s="78"/>
      <c r="D435" s="20"/>
      <c r="E435" s="77"/>
      <c r="F435" s="77"/>
      <c r="G435" s="78"/>
      <c r="H435" s="77"/>
      <c r="I435" s="68"/>
      <c r="J435" s="68"/>
      <c r="K435" s="20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</row>
    <row x14ac:dyDescent="0.25" r="436" customHeight="1" ht="17.25" customFormat="1" s="30">
      <c r="A436" s="76"/>
      <c r="B436" s="52"/>
      <c r="C436" s="78"/>
      <c r="D436" s="20"/>
      <c r="E436" s="77"/>
      <c r="F436" s="77"/>
      <c r="G436" s="78"/>
      <c r="H436" s="77"/>
      <c r="I436" s="68"/>
      <c r="J436" s="68"/>
      <c r="K436" s="20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</row>
    <row x14ac:dyDescent="0.25" r="437" customHeight="1" ht="17.25" customFormat="1" s="30">
      <c r="A437" s="76"/>
      <c r="B437" s="52"/>
      <c r="C437" s="78"/>
      <c r="D437" s="20"/>
      <c r="E437" s="77"/>
      <c r="F437" s="77"/>
      <c r="G437" s="78"/>
      <c r="H437" s="77"/>
      <c r="I437" s="68"/>
      <c r="J437" s="68"/>
      <c r="K437" s="20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</row>
    <row x14ac:dyDescent="0.25" r="438" customHeight="1" ht="17.25" customFormat="1" s="30">
      <c r="A438" s="76"/>
      <c r="B438" s="52"/>
      <c r="C438" s="78"/>
      <c r="D438" s="20"/>
      <c r="E438" s="77"/>
      <c r="F438" s="77"/>
      <c r="G438" s="78"/>
      <c r="H438" s="77"/>
      <c r="I438" s="68"/>
      <c r="J438" s="68"/>
      <c r="K438" s="20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</row>
    <row x14ac:dyDescent="0.25" r="439" customHeight="1" ht="17.25" customFormat="1" s="30">
      <c r="A439" s="76"/>
      <c r="B439" s="52"/>
      <c r="C439" s="78"/>
      <c r="D439" s="20"/>
      <c r="E439" s="77"/>
      <c r="F439" s="77"/>
      <c r="G439" s="78"/>
      <c r="H439" s="77"/>
      <c r="I439" s="68"/>
      <c r="J439" s="68"/>
      <c r="K439" s="20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</row>
    <row x14ac:dyDescent="0.25" r="440" customHeight="1" ht="17.25" customFormat="1" s="30">
      <c r="A440" s="76"/>
      <c r="B440" s="52"/>
      <c r="C440" s="78"/>
      <c r="D440" s="20"/>
      <c r="E440" s="77"/>
      <c r="F440" s="77"/>
      <c r="G440" s="78"/>
      <c r="H440" s="77"/>
      <c r="I440" s="68"/>
      <c r="J440" s="68"/>
      <c r="K440" s="20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</row>
    <row x14ac:dyDescent="0.25" r="441" customHeight="1" ht="17.25" customFormat="1" s="30">
      <c r="A441" s="76"/>
      <c r="B441" s="52"/>
      <c r="C441" s="78"/>
      <c r="D441" s="20"/>
      <c r="E441" s="77"/>
      <c r="F441" s="77"/>
      <c r="G441" s="78"/>
      <c r="H441" s="77"/>
      <c r="I441" s="68"/>
      <c r="J441" s="68"/>
      <c r="K441" s="20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</row>
    <row x14ac:dyDescent="0.25" r="442" customHeight="1" ht="17.25" customFormat="1" s="30">
      <c r="A442" s="76"/>
      <c r="B442" s="52"/>
      <c r="C442" s="78"/>
      <c r="D442" s="20"/>
      <c r="E442" s="77"/>
      <c r="F442" s="77"/>
      <c r="G442" s="78"/>
      <c r="H442" s="77"/>
      <c r="I442" s="68"/>
      <c r="J442" s="68"/>
      <c r="K442" s="20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</row>
    <row x14ac:dyDescent="0.25" r="443" customHeight="1" ht="17.25" customFormat="1" s="30">
      <c r="A443" s="76"/>
      <c r="B443" s="52"/>
      <c r="C443" s="78"/>
      <c r="D443" s="20"/>
      <c r="E443" s="77"/>
      <c r="F443" s="77"/>
      <c r="G443" s="78"/>
      <c r="H443" s="77"/>
      <c r="I443" s="68"/>
      <c r="J443" s="68"/>
      <c r="K443" s="20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</row>
    <row x14ac:dyDescent="0.25" r="444" customHeight="1" ht="17.25" customFormat="1" s="30">
      <c r="A444" s="76"/>
      <c r="B444" s="52"/>
      <c r="C444" s="78"/>
      <c r="D444" s="20"/>
      <c r="E444" s="77"/>
      <c r="F444" s="77"/>
      <c r="G444" s="78"/>
      <c r="H444" s="77"/>
      <c r="I444" s="68"/>
      <c r="J444" s="68"/>
      <c r="K444" s="20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</row>
    <row x14ac:dyDescent="0.25" r="445" customHeight="1" ht="17.25" customFormat="1" s="30">
      <c r="A445" s="76"/>
      <c r="B445" s="52"/>
      <c r="C445" s="78"/>
      <c r="D445" s="20"/>
      <c r="E445" s="77"/>
      <c r="F445" s="77"/>
      <c r="G445" s="78"/>
      <c r="H445" s="77"/>
      <c r="I445" s="68"/>
      <c r="J445" s="68"/>
      <c r="K445" s="20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</row>
    <row x14ac:dyDescent="0.25" r="446" customHeight="1" ht="17.25" customFormat="1" s="30">
      <c r="A446" s="76"/>
      <c r="B446" s="52"/>
      <c r="C446" s="78"/>
      <c r="D446" s="20"/>
      <c r="E446" s="77"/>
      <c r="F446" s="77"/>
      <c r="G446" s="78"/>
      <c r="H446" s="77"/>
      <c r="I446" s="68"/>
      <c r="J446" s="68"/>
      <c r="K446" s="20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</row>
    <row x14ac:dyDescent="0.25" r="447" customHeight="1" ht="17.25" customFormat="1" s="30">
      <c r="A447" s="76"/>
      <c r="B447" s="52"/>
      <c r="C447" s="78"/>
      <c r="D447" s="20"/>
      <c r="E447" s="77"/>
      <c r="F447" s="77"/>
      <c r="G447" s="78"/>
      <c r="H447" s="77"/>
      <c r="I447" s="68"/>
      <c r="J447" s="68"/>
      <c r="K447" s="20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</row>
    <row x14ac:dyDescent="0.25" r="448" customHeight="1" ht="17.25" customFormat="1" s="30">
      <c r="A448" s="76"/>
      <c r="B448" s="52"/>
      <c r="C448" s="78"/>
      <c r="D448" s="20"/>
      <c r="E448" s="77"/>
      <c r="F448" s="77"/>
      <c r="G448" s="78"/>
      <c r="H448" s="77"/>
      <c r="I448" s="68"/>
      <c r="J448" s="68"/>
      <c r="K448" s="20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</row>
    <row x14ac:dyDescent="0.25" r="449" customHeight="1" ht="17.25" customFormat="1" s="30">
      <c r="A449" s="76"/>
      <c r="B449" s="52"/>
      <c r="C449" s="78"/>
      <c r="D449" s="20"/>
      <c r="E449" s="77"/>
      <c r="F449" s="77"/>
      <c r="G449" s="78"/>
      <c r="H449" s="77"/>
      <c r="I449" s="68"/>
      <c r="J449" s="68"/>
      <c r="K449" s="20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</row>
    <row x14ac:dyDescent="0.25" r="450" customHeight="1" ht="17.25" customFormat="1" s="30">
      <c r="A450" s="76"/>
      <c r="B450" s="52"/>
      <c r="C450" s="78"/>
      <c r="D450" s="20"/>
      <c r="E450" s="77"/>
      <c r="F450" s="77"/>
      <c r="G450" s="78"/>
      <c r="H450" s="77"/>
      <c r="I450" s="68"/>
      <c r="J450" s="68"/>
      <c r="K450" s="20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</row>
    <row x14ac:dyDescent="0.25" r="451" customHeight="1" ht="17.25" customFormat="1" s="30">
      <c r="A451" s="76"/>
      <c r="B451" s="52"/>
      <c r="C451" s="78"/>
      <c r="D451" s="20"/>
      <c r="E451" s="77"/>
      <c r="F451" s="77"/>
      <c r="G451" s="78"/>
      <c r="H451" s="77"/>
      <c r="I451" s="68"/>
      <c r="J451" s="68"/>
      <c r="K451" s="20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</row>
    <row x14ac:dyDescent="0.25" r="452" customHeight="1" ht="17.25" customFormat="1" s="30">
      <c r="A452" s="76"/>
      <c r="B452" s="52"/>
      <c r="C452" s="78"/>
      <c r="D452" s="20"/>
      <c r="E452" s="77"/>
      <c r="F452" s="77"/>
      <c r="G452" s="78"/>
      <c r="H452" s="77"/>
      <c r="I452" s="68"/>
      <c r="J452" s="68"/>
      <c r="K452" s="20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</row>
    <row x14ac:dyDescent="0.25" r="453" customHeight="1" ht="17.25" customFormat="1" s="30">
      <c r="A453" s="76"/>
      <c r="B453" s="52"/>
      <c r="C453" s="78"/>
      <c r="D453" s="20"/>
      <c r="E453" s="77"/>
      <c r="F453" s="77"/>
      <c r="G453" s="78"/>
      <c r="H453" s="77"/>
      <c r="I453" s="68"/>
      <c r="J453" s="68"/>
      <c r="K453" s="20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</row>
    <row x14ac:dyDescent="0.25" r="454" customHeight="1" ht="17.25" customFormat="1" s="30">
      <c r="A454" s="76"/>
      <c r="B454" s="52"/>
      <c r="C454" s="78"/>
      <c r="D454" s="20"/>
      <c r="E454" s="77"/>
      <c r="F454" s="77"/>
      <c r="G454" s="78"/>
      <c r="H454" s="77"/>
      <c r="I454" s="68"/>
      <c r="J454" s="68"/>
      <c r="K454" s="20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</row>
    <row x14ac:dyDescent="0.25" r="455" customHeight="1" ht="17.25" customFormat="1" s="30">
      <c r="A455" s="76"/>
      <c r="B455" s="52"/>
      <c r="C455" s="78"/>
      <c r="D455" s="20"/>
      <c r="E455" s="77"/>
      <c r="F455" s="77"/>
      <c r="G455" s="78"/>
      <c r="H455" s="77"/>
      <c r="I455" s="68"/>
      <c r="J455" s="68"/>
      <c r="K455" s="20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</row>
    <row x14ac:dyDescent="0.25" r="456" customHeight="1" ht="17.25" customFormat="1" s="30">
      <c r="A456" s="76"/>
      <c r="B456" s="52"/>
      <c r="C456" s="78"/>
      <c r="D456" s="20"/>
      <c r="E456" s="77"/>
      <c r="F456" s="77"/>
      <c r="G456" s="78"/>
      <c r="H456" s="77"/>
      <c r="I456" s="68"/>
      <c r="J456" s="68"/>
      <c r="K456" s="20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</row>
    <row x14ac:dyDescent="0.25" r="457" customHeight="1" ht="17.25" customFormat="1" s="30">
      <c r="A457" s="76"/>
      <c r="B457" s="52"/>
      <c r="C457" s="78"/>
      <c r="D457" s="20"/>
      <c r="E457" s="77"/>
      <c r="F457" s="77"/>
      <c r="G457" s="78"/>
      <c r="H457" s="77"/>
      <c r="I457" s="68"/>
      <c r="J457" s="68"/>
      <c r="K457" s="20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</row>
    <row x14ac:dyDescent="0.25" r="458" customHeight="1" ht="17.25" customFormat="1" s="30">
      <c r="A458" s="76"/>
      <c r="B458" s="52"/>
      <c r="C458" s="78"/>
      <c r="D458" s="20"/>
      <c r="E458" s="77"/>
      <c r="F458" s="77"/>
      <c r="G458" s="78"/>
      <c r="H458" s="77"/>
      <c r="I458" s="68"/>
      <c r="J458" s="68"/>
      <c r="K458" s="20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</row>
    <row x14ac:dyDescent="0.25" r="459" customHeight="1" ht="17.25" customFormat="1" s="30">
      <c r="A459" s="76"/>
      <c r="B459" s="52"/>
      <c r="C459" s="78"/>
      <c r="D459" s="20"/>
      <c r="E459" s="77"/>
      <c r="F459" s="77"/>
      <c r="G459" s="78"/>
      <c r="H459" s="77"/>
      <c r="I459" s="68"/>
      <c r="J459" s="68"/>
      <c r="K459" s="20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</row>
    <row x14ac:dyDescent="0.25" r="460" customHeight="1" ht="17.25" customFormat="1" s="30">
      <c r="A460" s="76"/>
      <c r="B460" s="52"/>
      <c r="C460" s="78"/>
      <c r="D460" s="20"/>
      <c r="E460" s="77"/>
      <c r="F460" s="77"/>
      <c r="G460" s="78"/>
      <c r="H460" s="77"/>
      <c r="I460" s="68"/>
      <c r="J460" s="68"/>
      <c r="K460" s="20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</row>
    <row x14ac:dyDescent="0.25" r="461" customHeight="1" ht="17.25" customFormat="1" s="30">
      <c r="A461" s="76"/>
      <c r="B461" s="52"/>
      <c r="C461" s="78"/>
      <c r="D461" s="20"/>
      <c r="E461" s="77"/>
      <c r="F461" s="77"/>
      <c r="G461" s="78"/>
      <c r="H461" s="77"/>
      <c r="I461" s="68"/>
      <c r="J461" s="68"/>
      <c r="K461" s="20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</row>
    <row x14ac:dyDescent="0.25" r="462" customHeight="1" ht="17.25" customFormat="1" s="30">
      <c r="A462" s="76"/>
      <c r="B462" s="52"/>
      <c r="C462" s="78"/>
      <c r="D462" s="20"/>
      <c r="E462" s="77"/>
      <c r="F462" s="77"/>
      <c r="G462" s="78"/>
      <c r="H462" s="77"/>
      <c r="I462" s="68"/>
      <c r="J462" s="68"/>
      <c r="K462" s="20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</row>
    <row x14ac:dyDescent="0.25" r="463" customHeight="1" ht="17.25" customFormat="1" s="30">
      <c r="A463" s="76"/>
      <c r="B463" s="52"/>
      <c r="C463" s="78"/>
      <c r="D463" s="20"/>
      <c r="E463" s="77"/>
      <c r="F463" s="77"/>
      <c r="G463" s="78"/>
      <c r="H463" s="77"/>
      <c r="I463" s="68"/>
      <c r="J463" s="68"/>
      <c r="K463" s="20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</row>
    <row x14ac:dyDescent="0.25" r="464" customHeight="1" ht="17.25" customFormat="1" s="30">
      <c r="A464" s="76"/>
      <c r="B464" s="52"/>
      <c r="C464" s="78"/>
      <c r="D464" s="20"/>
      <c r="E464" s="77"/>
      <c r="F464" s="77"/>
      <c r="G464" s="78"/>
      <c r="H464" s="77"/>
      <c r="I464" s="68"/>
      <c r="J464" s="68"/>
      <c r="K464" s="20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</row>
    <row x14ac:dyDescent="0.25" r="465" customHeight="1" ht="17.25" customFormat="1" s="30">
      <c r="A465" s="76"/>
      <c r="B465" s="52"/>
      <c r="C465" s="78"/>
      <c r="D465" s="20"/>
      <c r="E465" s="77"/>
      <c r="F465" s="77"/>
      <c r="G465" s="78"/>
      <c r="H465" s="77"/>
      <c r="I465" s="68"/>
      <c r="J465" s="68"/>
      <c r="K465" s="20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</row>
    <row x14ac:dyDescent="0.25" r="466" customHeight="1" ht="17.25" customFormat="1" s="30">
      <c r="A466" s="76"/>
      <c r="B466" s="52"/>
      <c r="C466" s="78"/>
      <c r="D466" s="20"/>
      <c r="E466" s="77"/>
      <c r="F466" s="77"/>
      <c r="G466" s="78"/>
      <c r="H466" s="77"/>
      <c r="I466" s="68"/>
      <c r="J466" s="68"/>
      <c r="K466" s="20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</row>
    <row x14ac:dyDescent="0.25" r="467" customHeight="1" ht="17.25" customFormat="1" s="30">
      <c r="A467" s="76"/>
      <c r="B467" s="52"/>
      <c r="C467" s="78"/>
      <c r="D467" s="20"/>
      <c r="E467" s="77"/>
      <c r="F467" s="77"/>
      <c r="G467" s="78"/>
      <c r="H467" s="77"/>
      <c r="I467" s="68"/>
      <c r="J467" s="68"/>
      <c r="K467" s="20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</row>
    <row x14ac:dyDescent="0.25" r="468" customHeight="1" ht="17.25" customFormat="1" s="30">
      <c r="A468" s="76"/>
      <c r="B468" s="52"/>
      <c r="C468" s="78"/>
      <c r="D468" s="20"/>
      <c r="E468" s="77"/>
      <c r="F468" s="77"/>
      <c r="G468" s="78"/>
      <c r="H468" s="77"/>
      <c r="I468" s="68"/>
      <c r="J468" s="68"/>
      <c r="K468" s="20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</row>
    <row x14ac:dyDescent="0.25" r="469" customHeight="1" ht="17.25" customFormat="1" s="30">
      <c r="A469" s="76"/>
      <c r="B469" s="52"/>
      <c r="C469" s="78"/>
      <c r="D469" s="20"/>
      <c r="E469" s="77"/>
      <c r="F469" s="77"/>
      <c r="G469" s="78"/>
      <c r="H469" s="77"/>
      <c r="I469" s="68"/>
      <c r="J469" s="68"/>
      <c r="K469" s="20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</row>
    <row x14ac:dyDescent="0.25" r="470" customHeight="1" ht="17.25" customFormat="1" s="30">
      <c r="A470" s="76"/>
      <c r="B470" s="52"/>
      <c r="C470" s="78"/>
      <c r="D470" s="20"/>
      <c r="E470" s="77"/>
      <c r="F470" s="77"/>
      <c r="G470" s="78"/>
      <c r="H470" s="77"/>
      <c r="I470" s="68"/>
      <c r="J470" s="68"/>
      <c r="K470" s="20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</row>
    <row x14ac:dyDescent="0.25" r="471" customHeight="1" ht="17.25" customFormat="1" s="30">
      <c r="A471" s="76"/>
      <c r="B471" s="52"/>
      <c r="C471" s="78"/>
      <c r="D471" s="20"/>
      <c r="E471" s="77"/>
      <c r="F471" s="77"/>
      <c r="G471" s="78"/>
      <c r="H471" s="77"/>
      <c r="I471" s="68"/>
      <c r="J471" s="68"/>
      <c r="K471" s="20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</row>
    <row x14ac:dyDescent="0.25" r="472" customHeight="1" ht="17.25" customFormat="1" s="30">
      <c r="A472" s="76"/>
      <c r="B472" s="52"/>
      <c r="C472" s="78"/>
      <c r="D472" s="20"/>
      <c r="E472" s="77"/>
      <c r="F472" s="77"/>
      <c r="G472" s="78"/>
      <c r="H472" s="77"/>
      <c r="I472" s="68"/>
      <c r="J472" s="68"/>
      <c r="K472" s="20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</row>
    <row x14ac:dyDescent="0.25" r="473" customHeight="1" ht="17.25" customFormat="1" s="30">
      <c r="A473" s="76"/>
      <c r="B473" s="52"/>
      <c r="C473" s="78"/>
      <c r="D473" s="20"/>
      <c r="E473" s="77"/>
      <c r="F473" s="77"/>
      <c r="G473" s="78"/>
      <c r="H473" s="77"/>
      <c r="I473" s="68"/>
      <c r="J473" s="68"/>
      <c r="K473" s="20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</row>
    <row x14ac:dyDescent="0.25" r="474" customHeight="1" ht="17.25" customFormat="1" s="30">
      <c r="A474" s="76"/>
      <c r="B474" s="52"/>
      <c r="C474" s="78"/>
      <c r="D474" s="20"/>
      <c r="E474" s="77"/>
      <c r="F474" s="77"/>
      <c r="G474" s="78"/>
      <c r="H474" s="77"/>
      <c r="I474" s="68"/>
      <c r="J474" s="68"/>
      <c r="K474" s="20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</row>
    <row x14ac:dyDescent="0.25" r="475" customHeight="1" ht="17.25" customFormat="1" s="30">
      <c r="A475" s="76"/>
      <c r="B475" s="52"/>
      <c r="C475" s="78"/>
      <c r="D475" s="20"/>
      <c r="E475" s="77"/>
      <c r="F475" s="77"/>
      <c r="G475" s="78"/>
      <c r="H475" s="77"/>
      <c r="I475" s="68"/>
      <c r="J475" s="68"/>
      <c r="K475" s="20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</row>
    <row x14ac:dyDescent="0.25" r="476" customHeight="1" ht="17.25" customFormat="1" s="30">
      <c r="A476" s="76"/>
      <c r="B476" s="52"/>
      <c r="C476" s="78"/>
      <c r="D476" s="20"/>
      <c r="E476" s="77"/>
      <c r="F476" s="77"/>
      <c r="G476" s="78"/>
      <c r="H476" s="77"/>
      <c r="I476" s="68"/>
      <c r="J476" s="68"/>
      <c r="K476" s="20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</row>
    <row x14ac:dyDescent="0.25" r="477" customHeight="1" ht="17.25" customFormat="1" s="30">
      <c r="A477" s="76"/>
      <c r="B477" s="52"/>
      <c r="C477" s="78"/>
      <c r="D477" s="20"/>
      <c r="E477" s="77"/>
      <c r="F477" s="77"/>
      <c r="G477" s="78"/>
      <c r="H477" s="77"/>
      <c r="I477" s="68"/>
      <c r="J477" s="68"/>
      <c r="K477" s="20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</row>
    <row x14ac:dyDescent="0.25" r="478" customHeight="1" ht="17.25" customFormat="1" s="30">
      <c r="A478" s="76"/>
      <c r="B478" s="52"/>
      <c r="C478" s="78"/>
      <c r="D478" s="20"/>
      <c r="E478" s="77"/>
      <c r="F478" s="77"/>
      <c r="G478" s="78"/>
      <c r="H478" s="77"/>
      <c r="I478" s="68"/>
      <c r="J478" s="68"/>
      <c r="K478" s="20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</row>
    <row x14ac:dyDescent="0.25" r="479" customHeight="1" ht="17.25" customFormat="1" s="30">
      <c r="A479" s="76"/>
      <c r="B479" s="52"/>
      <c r="C479" s="78"/>
      <c r="D479" s="20"/>
      <c r="E479" s="77"/>
      <c r="F479" s="77"/>
      <c r="G479" s="78"/>
      <c r="H479" s="77"/>
      <c r="I479" s="68"/>
      <c r="J479" s="68"/>
      <c r="K479" s="20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</row>
    <row x14ac:dyDescent="0.25" r="480" customHeight="1" ht="17.25" customFormat="1" s="30">
      <c r="A480" s="76"/>
      <c r="B480" s="52"/>
      <c r="C480" s="78"/>
      <c r="D480" s="20"/>
      <c r="E480" s="77"/>
      <c r="F480" s="77"/>
      <c r="G480" s="78"/>
      <c r="H480" s="77"/>
      <c r="I480" s="68"/>
      <c r="J480" s="68"/>
      <c r="K480" s="20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</row>
    <row x14ac:dyDescent="0.25" r="481" customHeight="1" ht="17.25" customFormat="1" s="30">
      <c r="A481" s="76"/>
      <c r="B481" s="52"/>
      <c r="C481" s="78"/>
      <c r="D481" s="20"/>
      <c r="E481" s="77"/>
      <c r="F481" s="77"/>
      <c r="G481" s="78"/>
      <c r="H481" s="77"/>
      <c r="I481" s="68"/>
      <c r="J481" s="68"/>
      <c r="K481" s="20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</row>
    <row x14ac:dyDescent="0.25" r="482" customHeight="1" ht="17.25" customFormat="1" s="30">
      <c r="A482" s="76"/>
      <c r="B482" s="52"/>
      <c r="C482" s="78"/>
      <c r="D482" s="20"/>
      <c r="E482" s="77"/>
      <c r="F482" s="77"/>
      <c r="G482" s="78"/>
      <c r="H482" s="77"/>
      <c r="I482" s="68"/>
      <c r="J482" s="68"/>
      <c r="K482" s="20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</row>
    <row x14ac:dyDescent="0.25" r="483" customHeight="1" ht="17.25" customFormat="1" s="30">
      <c r="A483" s="76"/>
      <c r="B483" s="52"/>
      <c r="C483" s="78"/>
      <c r="D483" s="20"/>
      <c r="E483" s="77"/>
      <c r="F483" s="77"/>
      <c r="G483" s="78"/>
      <c r="H483" s="77"/>
      <c r="I483" s="68"/>
      <c r="J483" s="68"/>
      <c r="K483" s="20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</row>
    <row x14ac:dyDescent="0.25" r="484" customHeight="1" ht="17.25" customFormat="1" s="30">
      <c r="A484" s="76"/>
      <c r="B484" s="52"/>
      <c r="C484" s="78"/>
      <c r="D484" s="20"/>
      <c r="E484" s="77"/>
      <c r="F484" s="77"/>
      <c r="G484" s="78"/>
      <c r="H484" s="77"/>
      <c r="I484" s="68"/>
      <c r="J484" s="68"/>
      <c r="K484" s="20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</row>
    <row x14ac:dyDescent="0.25" r="485" customHeight="1" ht="17.25" customFormat="1" s="30">
      <c r="A485" s="76"/>
      <c r="B485" s="52"/>
      <c r="C485" s="78"/>
      <c r="D485" s="20"/>
      <c r="E485" s="77"/>
      <c r="F485" s="77"/>
      <c r="G485" s="78"/>
      <c r="H485" s="77"/>
      <c r="I485" s="68"/>
      <c r="J485" s="68"/>
      <c r="K485" s="20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</row>
    <row x14ac:dyDescent="0.25" r="486" customHeight="1" ht="17.25" customFormat="1" s="30">
      <c r="A486" s="76"/>
      <c r="B486" s="52"/>
      <c r="C486" s="78"/>
      <c r="D486" s="20"/>
      <c r="E486" s="77"/>
      <c r="F486" s="77"/>
      <c r="G486" s="78"/>
      <c r="H486" s="77"/>
      <c r="I486" s="68"/>
      <c r="J486" s="68"/>
      <c r="K486" s="20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</row>
    <row x14ac:dyDescent="0.25" r="487" customHeight="1" ht="17.25" customFormat="1" s="30">
      <c r="A487" s="76"/>
      <c r="B487" s="52"/>
      <c r="C487" s="78"/>
      <c r="D487" s="20"/>
      <c r="E487" s="77"/>
      <c r="F487" s="77"/>
      <c r="G487" s="78"/>
      <c r="H487" s="77"/>
      <c r="I487" s="68"/>
      <c r="J487" s="68"/>
      <c r="K487" s="20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</row>
    <row x14ac:dyDescent="0.25" r="488" customHeight="1" ht="17.25" customFormat="1" s="30">
      <c r="A488" s="76"/>
      <c r="B488" s="52"/>
      <c r="C488" s="78"/>
      <c r="D488" s="20"/>
      <c r="E488" s="77"/>
      <c r="F488" s="77"/>
      <c r="G488" s="78"/>
      <c r="H488" s="77"/>
      <c r="I488" s="68"/>
      <c r="J488" s="68"/>
      <c r="K488" s="20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</row>
    <row x14ac:dyDescent="0.25" r="489" customHeight="1" ht="17.25" customFormat="1" s="30">
      <c r="A489" s="76"/>
      <c r="B489" s="52"/>
      <c r="C489" s="78"/>
      <c r="D489" s="20"/>
      <c r="E489" s="77"/>
      <c r="F489" s="77"/>
      <c r="G489" s="78"/>
      <c r="H489" s="77"/>
      <c r="I489" s="68"/>
      <c r="J489" s="68"/>
      <c r="K489" s="20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</row>
    <row x14ac:dyDescent="0.25" r="490" customHeight="1" ht="17.25" customFormat="1" s="30">
      <c r="A490" s="76"/>
      <c r="B490" s="52"/>
      <c r="C490" s="78"/>
      <c r="D490" s="20"/>
      <c r="E490" s="77"/>
      <c r="F490" s="77"/>
      <c r="G490" s="78"/>
      <c r="H490" s="77"/>
      <c r="I490" s="68"/>
      <c r="J490" s="68"/>
      <c r="K490" s="20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</row>
    <row x14ac:dyDescent="0.25" r="491" customHeight="1" ht="17.25" customFormat="1" s="30">
      <c r="A491" s="76"/>
      <c r="B491" s="52"/>
      <c r="C491" s="78"/>
      <c r="D491" s="20"/>
      <c r="E491" s="77"/>
      <c r="F491" s="77"/>
      <c r="G491" s="78"/>
      <c r="H491" s="77"/>
      <c r="I491" s="68"/>
      <c r="J491" s="68"/>
      <c r="K491" s="20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</row>
    <row x14ac:dyDescent="0.25" r="492" customHeight="1" ht="17.25" customFormat="1" s="30">
      <c r="A492" s="76"/>
      <c r="B492" s="52"/>
      <c r="C492" s="78"/>
      <c r="D492" s="20"/>
      <c r="E492" s="77"/>
      <c r="F492" s="77"/>
      <c r="G492" s="78"/>
      <c r="H492" s="77"/>
      <c r="I492" s="68"/>
      <c r="J492" s="68"/>
      <c r="K492" s="20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</row>
    <row x14ac:dyDescent="0.25" r="493" customHeight="1" ht="17.25" customFormat="1" s="30">
      <c r="A493" s="76"/>
      <c r="B493" s="52"/>
      <c r="C493" s="78"/>
      <c r="D493" s="20"/>
      <c r="E493" s="77"/>
      <c r="F493" s="77"/>
      <c r="G493" s="78"/>
      <c r="H493" s="77"/>
      <c r="I493" s="68"/>
      <c r="J493" s="68"/>
      <c r="K493" s="20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</row>
    <row x14ac:dyDescent="0.25" r="494" customHeight="1" ht="17.25" customFormat="1" s="30">
      <c r="A494" s="76"/>
      <c r="B494" s="52"/>
      <c r="C494" s="78"/>
      <c r="D494" s="20"/>
      <c r="E494" s="77"/>
      <c r="F494" s="77"/>
      <c r="G494" s="78"/>
      <c r="H494" s="77"/>
      <c r="I494" s="68"/>
      <c r="J494" s="68"/>
      <c r="K494" s="20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</row>
    <row x14ac:dyDescent="0.25" r="495" customHeight="1" ht="17.25" customFormat="1" s="30">
      <c r="A495" s="76"/>
      <c r="B495" s="52"/>
      <c r="C495" s="78"/>
      <c r="D495" s="20"/>
      <c r="E495" s="77"/>
      <c r="F495" s="77"/>
      <c r="G495" s="78"/>
      <c r="H495" s="77"/>
      <c r="I495" s="68"/>
      <c r="J495" s="68"/>
      <c r="K495" s="20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</row>
    <row x14ac:dyDescent="0.25" r="496" customHeight="1" ht="17.25" customFormat="1" s="30">
      <c r="A496" s="76"/>
      <c r="B496" s="52"/>
      <c r="C496" s="78"/>
      <c r="D496" s="20"/>
      <c r="E496" s="77"/>
      <c r="F496" s="77"/>
      <c r="G496" s="78"/>
      <c r="H496" s="77"/>
      <c r="I496" s="68"/>
      <c r="J496" s="68"/>
      <c r="K496" s="20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</row>
    <row x14ac:dyDescent="0.25" r="497" customHeight="1" ht="17.25" customFormat="1" s="30">
      <c r="A497" s="76"/>
      <c r="B497" s="52"/>
      <c r="C497" s="78"/>
      <c r="D497" s="20"/>
      <c r="E497" s="77"/>
      <c r="F497" s="77"/>
      <c r="G497" s="78"/>
      <c r="H497" s="77"/>
      <c r="I497" s="68"/>
      <c r="J497" s="68"/>
      <c r="K497" s="20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</row>
    <row x14ac:dyDescent="0.25" r="498" customHeight="1" ht="17.25" customFormat="1" s="30">
      <c r="A498" s="76"/>
      <c r="B498" s="52"/>
      <c r="C498" s="78"/>
      <c r="D498" s="20"/>
      <c r="E498" s="77"/>
      <c r="F498" s="77"/>
      <c r="G498" s="78"/>
      <c r="H498" s="77"/>
      <c r="I498" s="68"/>
      <c r="J498" s="68"/>
      <c r="K498" s="20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</row>
    <row x14ac:dyDescent="0.25" r="499" customHeight="1" ht="17.25" customFormat="1" s="30">
      <c r="A499" s="76"/>
      <c r="B499" s="52"/>
      <c r="C499" s="78"/>
      <c r="D499" s="20"/>
      <c r="E499" s="77"/>
      <c r="F499" s="77"/>
      <c r="G499" s="78"/>
      <c r="H499" s="77"/>
      <c r="I499" s="68"/>
      <c r="J499" s="68"/>
      <c r="K499" s="20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</row>
    <row x14ac:dyDescent="0.25" r="500" customHeight="1" ht="17.25" customFormat="1" s="30">
      <c r="A500" s="76"/>
      <c r="B500" s="52"/>
      <c r="C500" s="78"/>
      <c r="D500" s="20"/>
      <c r="E500" s="77"/>
      <c r="F500" s="77"/>
      <c r="G500" s="78"/>
      <c r="H500" s="77"/>
      <c r="I500" s="68"/>
      <c r="J500" s="68"/>
      <c r="K500" s="20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</row>
    <row x14ac:dyDescent="0.25" r="501" customHeight="1" ht="17.25" customFormat="1" s="30">
      <c r="A501" s="76"/>
      <c r="B501" s="52"/>
      <c r="C501" s="78"/>
      <c r="D501" s="20"/>
      <c r="E501" s="77"/>
      <c r="F501" s="77"/>
      <c r="G501" s="78"/>
      <c r="H501" s="77"/>
      <c r="I501" s="68"/>
      <c r="J501" s="68"/>
      <c r="K501" s="20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</row>
    <row x14ac:dyDescent="0.25" r="502" customHeight="1" ht="17.25" customFormat="1" s="30">
      <c r="A502" s="76"/>
      <c r="B502" s="52"/>
      <c r="C502" s="78"/>
      <c r="D502" s="20"/>
      <c r="E502" s="77"/>
      <c r="F502" s="77"/>
      <c r="G502" s="78"/>
      <c r="H502" s="77"/>
      <c r="I502" s="68"/>
      <c r="J502" s="68"/>
      <c r="K502" s="20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</row>
    <row x14ac:dyDescent="0.25" r="503" customHeight="1" ht="17.25" customFormat="1" s="30">
      <c r="A503" s="76"/>
      <c r="B503" s="52"/>
      <c r="C503" s="78"/>
      <c r="D503" s="20"/>
      <c r="E503" s="77"/>
      <c r="F503" s="77"/>
      <c r="G503" s="78"/>
      <c r="H503" s="77"/>
      <c r="I503" s="68"/>
      <c r="J503" s="68"/>
      <c r="K503" s="20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</row>
    <row x14ac:dyDescent="0.25" r="504" customHeight="1" ht="17.25" customFormat="1" s="30">
      <c r="A504" s="76"/>
      <c r="B504" s="52"/>
      <c r="C504" s="78"/>
      <c r="D504" s="20"/>
      <c r="E504" s="77"/>
      <c r="F504" s="77"/>
      <c r="G504" s="78"/>
      <c r="H504" s="77"/>
      <c r="I504" s="68"/>
      <c r="J504" s="68"/>
      <c r="K504" s="20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</row>
    <row x14ac:dyDescent="0.25" r="505" customHeight="1" ht="17.25" customFormat="1" s="30">
      <c r="A505" s="76"/>
      <c r="B505" s="52"/>
      <c r="C505" s="78"/>
      <c r="D505" s="20"/>
      <c r="E505" s="77"/>
      <c r="F505" s="77"/>
      <c r="G505" s="78"/>
      <c r="H505" s="77"/>
      <c r="I505" s="68"/>
      <c r="J505" s="68"/>
      <c r="K505" s="20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</row>
    <row x14ac:dyDescent="0.25" r="506" customHeight="1" ht="17.25" customFormat="1" s="30">
      <c r="A506" s="76"/>
      <c r="B506" s="52"/>
      <c r="C506" s="78"/>
      <c r="D506" s="20"/>
      <c r="E506" s="77"/>
      <c r="F506" s="77"/>
      <c r="G506" s="78"/>
      <c r="H506" s="77"/>
      <c r="I506" s="68"/>
      <c r="J506" s="68"/>
      <c r="K506" s="20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</row>
    <row x14ac:dyDescent="0.25" r="507" customHeight="1" ht="17.25" customFormat="1" s="30">
      <c r="A507" s="76"/>
      <c r="B507" s="52"/>
      <c r="C507" s="78"/>
      <c r="D507" s="20"/>
      <c r="E507" s="77"/>
      <c r="F507" s="77"/>
      <c r="G507" s="78"/>
      <c r="H507" s="77"/>
      <c r="I507" s="68"/>
      <c r="J507" s="68"/>
      <c r="K507" s="20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</row>
    <row x14ac:dyDescent="0.25" r="508" customHeight="1" ht="17.25" customFormat="1" s="30">
      <c r="A508" s="76"/>
      <c r="B508" s="52"/>
      <c r="C508" s="78"/>
      <c r="D508" s="20"/>
      <c r="E508" s="77"/>
      <c r="F508" s="77"/>
      <c r="G508" s="78"/>
      <c r="H508" s="77"/>
      <c r="I508" s="68"/>
      <c r="J508" s="68"/>
      <c r="K508" s="20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</row>
    <row x14ac:dyDescent="0.25" r="509" customHeight="1" ht="17.25" customFormat="1" s="30">
      <c r="A509" s="76"/>
      <c r="B509" s="52"/>
      <c r="C509" s="78"/>
      <c r="D509" s="20"/>
      <c r="E509" s="77"/>
      <c r="F509" s="77"/>
      <c r="G509" s="78"/>
      <c r="H509" s="77"/>
      <c r="I509" s="68"/>
      <c r="J509" s="68"/>
      <c r="K509" s="20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</row>
    <row x14ac:dyDescent="0.25" r="510" customHeight="1" ht="17.25" customFormat="1" s="30">
      <c r="A510" s="76"/>
      <c r="B510" s="52"/>
      <c r="C510" s="78"/>
      <c r="D510" s="20"/>
      <c r="E510" s="77"/>
      <c r="F510" s="77"/>
      <c r="G510" s="78"/>
      <c r="H510" s="77"/>
      <c r="I510" s="68"/>
      <c r="J510" s="68"/>
      <c r="K510" s="20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</row>
    <row x14ac:dyDescent="0.25" r="511" customHeight="1" ht="17.25" customFormat="1" s="30">
      <c r="A511" s="76"/>
      <c r="B511" s="52"/>
      <c r="C511" s="78"/>
      <c r="D511" s="20"/>
      <c r="E511" s="77"/>
      <c r="F511" s="77"/>
      <c r="G511" s="78"/>
      <c r="H511" s="77"/>
      <c r="I511" s="68"/>
      <c r="J511" s="68"/>
      <c r="K511" s="20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</row>
    <row x14ac:dyDescent="0.25" r="512" customHeight="1" ht="17.25" customFormat="1" s="30">
      <c r="A512" s="76"/>
      <c r="B512" s="52"/>
      <c r="C512" s="78"/>
      <c r="D512" s="20"/>
      <c r="E512" s="77"/>
      <c r="F512" s="77"/>
      <c r="G512" s="78"/>
      <c r="H512" s="77"/>
      <c r="I512" s="68"/>
      <c r="J512" s="68"/>
      <c r="K512" s="20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</row>
    <row x14ac:dyDescent="0.25" r="513" customHeight="1" ht="17.25" customFormat="1" s="30">
      <c r="A513" s="76"/>
      <c r="B513" s="52"/>
      <c r="C513" s="78"/>
      <c r="D513" s="20"/>
      <c r="E513" s="77"/>
      <c r="F513" s="77"/>
      <c r="G513" s="78"/>
      <c r="H513" s="77"/>
      <c r="I513" s="68"/>
      <c r="J513" s="68"/>
      <c r="K513" s="20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</row>
    <row x14ac:dyDescent="0.25" r="514" customHeight="1" ht="17.25" customFormat="1" s="30">
      <c r="A514" s="76"/>
      <c r="B514" s="52"/>
      <c r="C514" s="78"/>
      <c r="D514" s="20"/>
      <c r="E514" s="77"/>
      <c r="F514" s="77"/>
      <c r="G514" s="78"/>
      <c r="H514" s="77"/>
      <c r="I514" s="68"/>
      <c r="J514" s="68"/>
      <c r="K514" s="20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</row>
    <row x14ac:dyDescent="0.25" r="515" customHeight="1" ht="17.25" customFormat="1" s="30">
      <c r="A515" s="76"/>
      <c r="B515" s="52"/>
      <c r="C515" s="78"/>
      <c r="D515" s="20"/>
      <c r="E515" s="77"/>
      <c r="F515" s="77"/>
      <c r="G515" s="78"/>
      <c r="H515" s="77"/>
      <c r="I515" s="68"/>
      <c r="J515" s="68"/>
      <c r="K515" s="20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</row>
    <row x14ac:dyDescent="0.25" r="516" customHeight="1" ht="17.25" customFormat="1" s="30">
      <c r="A516" s="76"/>
      <c r="B516" s="52"/>
      <c r="C516" s="78"/>
      <c r="D516" s="20"/>
      <c r="E516" s="77"/>
      <c r="F516" s="77"/>
      <c r="G516" s="78"/>
      <c r="H516" s="77"/>
      <c r="I516" s="68"/>
      <c r="J516" s="68"/>
      <c r="K516" s="20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</row>
    <row x14ac:dyDescent="0.25" r="517" customHeight="1" ht="17.25" customFormat="1" s="30">
      <c r="A517" s="76"/>
      <c r="B517" s="52"/>
      <c r="C517" s="78"/>
      <c r="D517" s="20"/>
      <c r="E517" s="77"/>
      <c r="F517" s="77"/>
      <c r="G517" s="78"/>
      <c r="H517" s="77"/>
      <c r="I517" s="68"/>
      <c r="J517" s="68"/>
      <c r="K517" s="20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</row>
    <row x14ac:dyDescent="0.25" r="518" customHeight="1" ht="17.25" customFormat="1" s="30">
      <c r="A518" s="76"/>
      <c r="B518" s="52"/>
      <c r="C518" s="78"/>
      <c r="D518" s="20"/>
      <c r="E518" s="77"/>
      <c r="F518" s="77"/>
      <c r="G518" s="78"/>
      <c r="H518" s="77"/>
      <c r="I518" s="68"/>
      <c r="J518" s="68"/>
      <c r="K518" s="20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</row>
    <row x14ac:dyDescent="0.25" r="519" customHeight="1" ht="17.25" customFormat="1" s="30">
      <c r="A519" s="76"/>
      <c r="B519" s="52"/>
      <c r="C519" s="78"/>
      <c r="D519" s="20"/>
      <c r="E519" s="77"/>
      <c r="F519" s="77"/>
      <c r="G519" s="78"/>
      <c r="H519" s="77"/>
      <c r="I519" s="68"/>
      <c r="J519" s="68"/>
      <c r="K519" s="20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</row>
    <row x14ac:dyDescent="0.25" r="520" customHeight="1" ht="17.25" customFormat="1" s="30">
      <c r="A520" s="76"/>
      <c r="B520" s="52"/>
      <c r="C520" s="78"/>
      <c r="D520" s="20"/>
      <c r="E520" s="77"/>
      <c r="F520" s="77"/>
      <c r="G520" s="78"/>
      <c r="H520" s="77"/>
      <c r="I520" s="68"/>
      <c r="J520" s="68"/>
      <c r="K520" s="20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</row>
    <row x14ac:dyDescent="0.25" r="521" customHeight="1" ht="17.25" customFormat="1" s="30">
      <c r="A521" s="76"/>
      <c r="B521" s="52"/>
      <c r="C521" s="78"/>
      <c r="D521" s="20"/>
      <c r="E521" s="77"/>
      <c r="F521" s="77"/>
      <c r="G521" s="78"/>
      <c r="H521" s="77"/>
      <c r="I521" s="68"/>
      <c r="J521" s="68"/>
      <c r="K521" s="20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</row>
    <row x14ac:dyDescent="0.25" r="522" customHeight="1" ht="17.25" customFormat="1" s="30">
      <c r="A522" s="76"/>
      <c r="B522" s="52"/>
      <c r="C522" s="78"/>
      <c r="D522" s="20"/>
      <c r="E522" s="77"/>
      <c r="F522" s="77"/>
      <c r="G522" s="78"/>
      <c r="H522" s="77"/>
      <c r="I522" s="68"/>
      <c r="J522" s="68"/>
      <c r="K522" s="20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</row>
    <row x14ac:dyDescent="0.25" r="523" customHeight="1" ht="17.25" customFormat="1" s="30">
      <c r="A523" s="76"/>
      <c r="B523" s="52"/>
      <c r="C523" s="78"/>
      <c r="D523" s="20"/>
      <c r="E523" s="77"/>
      <c r="F523" s="77"/>
      <c r="G523" s="78"/>
      <c r="H523" s="77"/>
      <c r="I523" s="68"/>
      <c r="J523" s="68"/>
      <c r="K523" s="20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</row>
    <row x14ac:dyDescent="0.25" r="524" customHeight="1" ht="17.25" customFormat="1" s="30">
      <c r="A524" s="76"/>
      <c r="B524" s="52"/>
      <c r="C524" s="78"/>
      <c r="D524" s="20"/>
      <c r="E524" s="77"/>
      <c r="F524" s="77"/>
      <c r="G524" s="78"/>
      <c r="H524" s="77"/>
      <c r="I524" s="68"/>
      <c r="J524" s="68"/>
      <c r="K524" s="20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</row>
    <row x14ac:dyDescent="0.25" r="525" customHeight="1" ht="17.25" customFormat="1" s="30">
      <c r="A525" s="76"/>
      <c r="B525" s="52"/>
      <c r="C525" s="78"/>
      <c r="D525" s="20"/>
      <c r="E525" s="77"/>
      <c r="F525" s="77"/>
      <c r="G525" s="78"/>
      <c r="H525" s="77"/>
      <c r="I525" s="68"/>
      <c r="J525" s="68"/>
      <c r="K525" s="20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</row>
    <row x14ac:dyDescent="0.25" r="526" customHeight="1" ht="17.25" customFormat="1" s="30">
      <c r="A526" s="76"/>
      <c r="B526" s="52"/>
      <c r="C526" s="78"/>
      <c r="D526" s="20"/>
      <c r="E526" s="77"/>
      <c r="F526" s="77"/>
      <c r="G526" s="78"/>
      <c r="H526" s="77"/>
      <c r="I526" s="68"/>
      <c r="J526" s="68"/>
      <c r="K526" s="20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</row>
    <row x14ac:dyDescent="0.25" r="527" customHeight="1" ht="17.25" customFormat="1" s="30">
      <c r="A527" s="76"/>
      <c r="B527" s="52"/>
      <c r="C527" s="78"/>
      <c r="D527" s="20"/>
      <c r="E527" s="77"/>
      <c r="F527" s="77"/>
      <c r="G527" s="78"/>
      <c r="H527" s="77"/>
      <c r="I527" s="68"/>
      <c r="J527" s="68"/>
      <c r="K527" s="20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</row>
    <row x14ac:dyDescent="0.25" r="528" customHeight="1" ht="17.25" customFormat="1" s="30">
      <c r="A528" s="76"/>
      <c r="B528" s="52"/>
      <c r="C528" s="78"/>
      <c r="D528" s="20"/>
      <c r="E528" s="77"/>
      <c r="F528" s="77"/>
      <c r="G528" s="78"/>
      <c r="H528" s="77"/>
      <c r="I528" s="68"/>
      <c r="J528" s="68"/>
      <c r="K528" s="20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</row>
    <row x14ac:dyDescent="0.25" r="529" customHeight="1" ht="17.25" customFormat="1" s="30">
      <c r="A529" s="76"/>
      <c r="B529" s="52"/>
      <c r="C529" s="78"/>
      <c r="D529" s="20"/>
      <c r="E529" s="77"/>
      <c r="F529" s="77"/>
      <c r="G529" s="78"/>
      <c r="H529" s="77"/>
      <c r="I529" s="68"/>
      <c r="J529" s="68"/>
      <c r="K529" s="20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</row>
    <row x14ac:dyDescent="0.25" r="530" customHeight="1" ht="17.25" customFormat="1" s="30">
      <c r="A530" s="76"/>
      <c r="B530" s="52"/>
      <c r="C530" s="78"/>
      <c r="D530" s="20"/>
      <c r="E530" s="77"/>
      <c r="F530" s="77"/>
      <c r="G530" s="78"/>
      <c r="H530" s="77"/>
      <c r="I530" s="68"/>
      <c r="J530" s="68"/>
      <c r="K530" s="20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</row>
    <row x14ac:dyDescent="0.25" r="531" customHeight="1" ht="17.25" customFormat="1" s="30">
      <c r="A531" s="76"/>
      <c r="B531" s="52"/>
      <c r="C531" s="78"/>
      <c r="D531" s="20"/>
      <c r="E531" s="77"/>
      <c r="F531" s="77"/>
      <c r="G531" s="78"/>
      <c r="H531" s="77"/>
      <c r="I531" s="68"/>
      <c r="J531" s="68"/>
      <c r="K531" s="20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</row>
    <row x14ac:dyDescent="0.25" r="532" customHeight="1" ht="17.25" customFormat="1" s="30">
      <c r="A532" s="76"/>
      <c r="B532" s="52"/>
      <c r="C532" s="78"/>
      <c r="D532" s="20"/>
      <c r="E532" s="77"/>
      <c r="F532" s="77"/>
      <c r="G532" s="78"/>
      <c r="H532" s="77"/>
      <c r="I532" s="68"/>
      <c r="J532" s="68"/>
      <c r="K532" s="20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</row>
    <row x14ac:dyDescent="0.25" r="533" customHeight="1" ht="17.25" customFormat="1" s="30">
      <c r="A533" s="76"/>
      <c r="B533" s="52"/>
      <c r="C533" s="78"/>
      <c r="D533" s="20"/>
      <c r="E533" s="77"/>
      <c r="F533" s="77"/>
      <c r="G533" s="78"/>
      <c r="H533" s="77"/>
      <c r="I533" s="68"/>
      <c r="J533" s="68"/>
      <c r="K533" s="20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</row>
    <row x14ac:dyDescent="0.25" r="534" customHeight="1" ht="17.25" customFormat="1" s="30">
      <c r="A534" s="76"/>
      <c r="B534" s="52"/>
      <c r="C534" s="78"/>
      <c r="D534" s="20"/>
      <c r="E534" s="77"/>
      <c r="F534" s="77"/>
      <c r="G534" s="78"/>
      <c r="H534" s="77"/>
      <c r="I534" s="68"/>
      <c r="J534" s="68"/>
      <c r="K534" s="20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</row>
    <row x14ac:dyDescent="0.25" r="535" customHeight="1" ht="17.25" customFormat="1" s="30">
      <c r="A535" s="76"/>
      <c r="B535" s="52"/>
      <c r="C535" s="78"/>
      <c r="D535" s="20"/>
      <c r="E535" s="77"/>
      <c r="F535" s="77"/>
      <c r="G535" s="78"/>
      <c r="H535" s="77"/>
      <c r="I535" s="68"/>
      <c r="J535" s="68"/>
      <c r="K535" s="20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</row>
    <row x14ac:dyDescent="0.25" r="536" customHeight="1" ht="17.25" customFormat="1" s="30">
      <c r="A536" s="76"/>
      <c r="B536" s="52"/>
      <c r="C536" s="78"/>
      <c r="D536" s="20"/>
      <c r="E536" s="77"/>
      <c r="F536" s="77"/>
      <c r="G536" s="78"/>
      <c r="H536" s="77"/>
      <c r="I536" s="68"/>
      <c r="J536" s="68"/>
      <c r="K536" s="20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</row>
    <row x14ac:dyDescent="0.25" r="537" customHeight="1" ht="17.25" customFormat="1" s="30">
      <c r="A537" s="76"/>
      <c r="B537" s="52"/>
      <c r="C537" s="78"/>
      <c r="D537" s="20"/>
      <c r="E537" s="77"/>
      <c r="F537" s="77"/>
      <c r="G537" s="78"/>
      <c r="H537" s="77"/>
      <c r="I537" s="68"/>
      <c r="J537" s="68"/>
      <c r="K537" s="20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</row>
    <row x14ac:dyDescent="0.25" r="538" customHeight="1" ht="17.25" customFormat="1" s="30">
      <c r="A538" s="76"/>
      <c r="B538" s="52"/>
      <c r="C538" s="78"/>
      <c r="D538" s="20"/>
      <c r="E538" s="77"/>
      <c r="F538" s="77"/>
      <c r="G538" s="78"/>
      <c r="H538" s="77"/>
      <c r="I538" s="68"/>
      <c r="J538" s="68"/>
      <c r="K538" s="20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</row>
    <row x14ac:dyDescent="0.25" r="539" customHeight="1" ht="17.25" customFormat="1" s="30">
      <c r="A539" s="76"/>
      <c r="B539" s="52"/>
      <c r="C539" s="78"/>
      <c r="D539" s="20"/>
      <c r="E539" s="77"/>
      <c r="F539" s="77"/>
      <c r="G539" s="78"/>
      <c r="H539" s="77"/>
      <c r="I539" s="68"/>
      <c r="J539" s="68"/>
      <c r="K539" s="20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</row>
    <row x14ac:dyDescent="0.25" r="540" customHeight="1" ht="17.25" customFormat="1" s="30">
      <c r="A540" s="76"/>
      <c r="B540" s="52"/>
      <c r="C540" s="78"/>
      <c r="D540" s="20"/>
      <c r="E540" s="77"/>
      <c r="F540" s="77"/>
      <c r="G540" s="78"/>
      <c r="H540" s="77"/>
      <c r="I540" s="68"/>
      <c r="J540" s="68"/>
      <c r="K540" s="20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</row>
    <row x14ac:dyDescent="0.25" r="541" customHeight="1" ht="17.25" customFormat="1" s="30">
      <c r="A541" s="76"/>
      <c r="B541" s="52"/>
      <c r="C541" s="78"/>
      <c r="D541" s="20"/>
      <c r="E541" s="77"/>
      <c r="F541" s="77"/>
      <c r="G541" s="78"/>
      <c r="H541" s="77"/>
      <c r="I541" s="68"/>
      <c r="J541" s="68"/>
      <c r="K541" s="20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</row>
    <row x14ac:dyDescent="0.25" r="542" customHeight="1" ht="17.25" customFormat="1" s="30">
      <c r="A542" s="76"/>
      <c r="B542" s="52"/>
      <c r="C542" s="78"/>
      <c r="D542" s="20"/>
      <c r="E542" s="77"/>
      <c r="F542" s="77"/>
      <c r="G542" s="78"/>
      <c r="H542" s="77"/>
      <c r="I542" s="68"/>
      <c r="J542" s="68"/>
      <c r="K542" s="20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</row>
    <row x14ac:dyDescent="0.25" r="543" customHeight="1" ht="17.25" customFormat="1" s="30">
      <c r="A543" s="76"/>
      <c r="B543" s="52"/>
      <c r="C543" s="78"/>
      <c r="D543" s="20"/>
      <c r="E543" s="77"/>
      <c r="F543" s="77"/>
      <c r="G543" s="78"/>
      <c r="H543" s="77"/>
      <c r="I543" s="68"/>
      <c r="J543" s="68"/>
      <c r="K543" s="20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</row>
    <row x14ac:dyDescent="0.25" r="544" customHeight="1" ht="17.25" customFormat="1" s="30">
      <c r="A544" s="76"/>
      <c r="B544" s="52"/>
      <c r="C544" s="78"/>
      <c r="D544" s="20"/>
      <c r="E544" s="77"/>
      <c r="F544" s="77"/>
      <c r="G544" s="78"/>
      <c r="H544" s="77"/>
      <c r="I544" s="68"/>
      <c r="J544" s="68"/>
      <c r="K544" s="20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</row>
    <row x14ac:dyDescent="0.25" r="545" customHeight="1" ht="17.25" customFormat="1" s="30">
      <c r="A545" s="76"/>
      <c r="B545" s="52"/>
      <c r="C545" s="78"/>
      <c r="D545" s="20"/>
      <c r="E545" s="77"/>
      <c r="F545" s="77"/>
      <c r="G545" s="78"/>
      <c r="H545" s="77"/>
      <c r="I545" s="68"/>
      <c r="J545" s="68"/>
      <c r="K545" s="20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</row>
    <row x14ac:dyDescent="0.25" r="546" customHeight="1" ht="17.25" customFormat="1" s="30">
      <c r="A546" s="76"/>
      <c r="B546" s="52"/>
      <c r="C546" s="78"/>
      <c r="D546" s="20"/>
      <c r="E546" s="77"/>
      <c r="F546" s="77"/>
      <c r="G546" s="78"/>
      <c r="H546" s="77"/>
      <c r="I546" s="68"/>
      <c r="J546" s="68"/>
      <c r="K546" s="20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</row>
    <row x14ac:dyDescent="0.25" r="547" customHeight="1" ht="17.25" customFormat="1" s="30">
      <c r="A547" s="76"/>
      <c r="B547" s="52"/>
      <c r="C547" s="78"/>
      <c r="D547" s="20"/>
      <c r="E547" s="77"/>
      <c r="F547" s="77"/>
      <c r="G547" s="78"/>
      <c r="H547" s="77"/>
      <c r="I547" s="68"/>
      <c r="J547" s="68"/>
      <c r="K547" s="20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</row>
    <row x14ac:dyDescent="0.25" r="548" customHeight="1" ht="17.25" customFormat="1" s="30">
      <c r="A548" s="76"/>
      <c r="B548" s="52"/>
      <c r="C548" s="78"/>
      <c r="D548" s="20"/>
      <c r="E548" s="77"/>
      <c r="F548" s="77"/>
      <c r="G548" s="78"/>
      <c r="H548" s="77"/>
      <c r="I548" s="68"/>
      <c r="J548" s="68"/>
      <c r="K548" s="20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</row>
    <row x14ac:dyDescent="0.25" r="549" customHeight="1" ht="17.25" customFormat="1" s="30">
      <c r="A549" s="76"/>
      <c r="B549" s="52"/>
      <c r="C549" s="78"/>
      <c r="D549" s="20"/>
      <c r="E549" s="77"/>
      <c r="F549" s="77"/>
      <c r="G549" s="78"/>
      <c r="H549" s="77"/>
      <c r="I549" s="68"/>
      <c r="J549" s="68"/>
      <c r="K549" s="20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</row>
    <row x14ac:dyDescent="0.25" r="550" customHeight="1" ht="17.25" customFormat="1" s="30">
      <c r="A550" s="76"/>
      <c r="B550" s="52"/>
      <c r="C550" s="78"/>
      <c r="D550" s="20"/>
      <c r="E550" s="77"/>
      <c r="F550" s="77"/>
      <c r="G550" s="78"/>
      <c r="H550" s="77"/>
      <c r="I550" s="68"/>
      <c r="J550" s="68"/>
      <c r="K550" s="20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</row>
    <row x14ac:dyDescent="0.25" r="551" customHeight="1" ht="17.25" customFormat="1" s="30">
      <c r="A551" s="76"/>
      <c r="B551" s="52"/>
      <c r="C551" s="78"/>
      <c r="D551" s="20"/>
      <c r="E551" s="77"/>
      <c r="F551" s="77"/>
      <c r="G551" s="78"/>
      <c r="H551" s="77"/>
      <c r="I551" s="68"/>
      <c r="J551" s="68"/>
      <c r="K551" s="20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</row>
    <row x14ac:dyDescent="0.25" r="552" customHeight="1" ht="17.25" customFormat="1" s="30">
      <c r="A552" s="76"/>
      <c r="B552" s="52"/>
      <c r="C552" s="78"/>
      <c r="D552" s="20"/>
      <c r="E552" s="77"/>
      <c r="F552" s="77"/>
      <c r="G552" s="78"/>
      <c r="H552" s="77"/>
      <c r="I552" s="68"/>
      <c r="J552" s="68"/>
      <c r="K552" s="20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</row>
    <row x14ac:dyDescent="0.25" r="553" customHeight="1" ht="17.25" customFormat="1" s="30">
      <c r="A553" s="76"/>
      <c r="B553" s="52"/>
      <c r="C553" s="78"/>
      <c r="D553" s="20"/>
      <c r="E553" s="77"/>
      <c r="F553" s="77"/>
      <c r="G553" s="78"/>
      <c r="H553" s="77"/>
      <c r="I553" s="68"/>
      <c r="J553" s="68"/>
      <c r="K553" s="20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</row>
    <row x14ac:dyDescent="0.25" r="554" customHeight="1" ht="17.25" customFormat="1" s="30">
      <c r="A554" s="76"/>
      <c r="B554" s="52"/>
      <c r="C554" s="78"/>
      <c r="D554" s="20"/>
      <c r="E554" s="77"/>
      <c r="F554" s="77"/>
      <c r="G554" s="78"/>
      <c r="H554" s="77"/>
      <c r="I554" s="68"/>
      <c r="J554" s="68"/>
      <c r="K554" s="20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</row>
    <row x14ac:dyDescent="0.25" r="555" customHeight="1" ht="17.25" customFormat="1" s="30">
      <c r="A555" s="76"/>
      <c r="B555" s="52"/>
      <c r="C555" s="78"/>
      <c r="D555" s="20"/>
      <c r="E555" s="77"/>
      <c r="F555" s="77"/>
      <c r="G555" s="78"/>
      <c r="H555" s="77"/>
      <c r="I555" s="68"/>
      <c r="J555" s="68"/>
      <c r="K555" s="20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</row>
    <row x14ac:dyDescent="0.25" r="556" customHeight="1" ht="17.25" customFormat="1" s="30">
      <c r="A556" s="76"/>
      <c r="B556" s="52"/>
      <c r="C556" s="78"/>
      <c r="D556" s="20"/>
      <c r="E556" s="77"/>
      <c r="F556" s="77"/>
      <c r="G556" s="78"/>
      <c r="H556" s="77"/>
      <c r="I556" s="68"/>
      <c r="J556" s="68"/>
      <c r="K556" s="20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</row>
    <row x14ac:dyDescent="0.25" r="557" customHeight="1" ht="17.25" customFormat="1" s="30">
      <c r="A557" s="76"/>
      <c r="B557" s="52"/>
      <c r="C557" s="78"/>
      <c r="D557" s="20"/>
      <c r="E557" s="77"/>
      <c r="F557" s="77"/>
      <c r="G557" s="78"/>
      <c r="H557" s="77"/>
      <c r="I557" s="68"/>
      <c r="J557" s="68"/>
      <c r="K557" s="20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</row>
    <row x14ac:dyDescent="0.25" r="558" customHeight="1" ht="17.25" customFormat="1" s="30">
      <c r="A558" s="76"/>
      <c r="B558" s="52"/>
      <c r="C558" s="78"/>
      <c r="D558" s="20"/>
      <c r="E558" s="77"/>
      <c r="F558" s="77"/>
      <c r="G558" s="78"/>
      <c r="H558" s="77"/>
      <c r="I558" s="68"/>
      <c r="J558" s="68"/>
      <c r="K558" s="20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</row>
    <row x14ac:dyDescent="0.25" r="559" customHeight="1" ht="17.25" customFormat="1" s="30">
      <c r="A559" s="76"/>
      <c r="B559" s="52"/>
      <c r="C559" s="78"/>
      <c r="D559" s="20"/>
      <c r="E559" s="77"/>
      <c r="F559" s="77"/>
      <c r="G559" s="78"/>
      <c r="H559" s="77"/>
      <c r="I559" s="68"/>
      <c r="J559" s="68"/>
      <c r="K559" s="20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</row>
    <row x14ac:dyDescent="0.25" r="560" customHeight="1" ht="17.25" customFormat="1" s="30">
      <c r="A560" s="76"/>
      <c r="B560" s="52"/>
      <c r="C560" s="78"/>
      <c r="D560" s="20"/>
      <c r="E560" s="77"/>
      <c r="F560" s="77"/>
      <c r="G560" s="78"/>
      <c r="H560" s="77"/>
      <c r="I560" s="68"/>
      <c r="J560" s="68"/>
      <c r="K560" s="20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</row>
    <row x14ac:dyDescent="0.25" r="561" customHeight="1" ht="17.25" customFormat="1" s="30">
      <c r="A561" s="76"/>
      <c r="B561" s="52"/>
      <c r="C561" s="78"/>
      <c r="D561" s="20"/>
      <c r="E561" s="77"/>
      <c r="F561" s="77"/>
      <c r="G561" s="78"/>
      <c r="H561" s="77"/>
      <c r="I561" s="68"/>
      <c r="J561" s="68"/>
      <c r="K561" s="20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</row>
    <row x14ac:dyDescent="0.25" r="562" customHeight="1" ht="17.25" customFormat="1" s="30">
      <c r="A562" s="76"/>
      <c r="B562" s="52"/>
      <c r="C562" s="78"/>
      <c r="D562" s="20"/>
      <c r="E562" s="77"/>
      <c r="F562" s="77"/>
      <c r="G562" s="78"/>
      <c r="H562" s="77"/>
      <c r="I562" s="68"/>
      <c r="J562" s="68"/>
      <c r="K562" s="20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</row>
    <row x14ac:dyDescent="0.25" r="563" customHeight="1" ht="17.25" customFormat="1" s="30">
      <c r="A563" s="76"/>
      <c r="B563" s="52"/>
      <c r="C563" s="78"/>
      <c r="D563" s="20"/>
      <c r="E563" s="77"/>
      <c r="F563" s="77"/>
      <c r="G563" s="78"/>
      <c r="H563" s="77"/>
      <c r="I563" s="68"/>
      <c r="J563" s="68"/>
      <c r="K563" s="20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</row>
    <row x14ac:dyDescent="0.25" r="564" customHeight="1" ht="17.25" customFormat="1" s="30">
      <c r="A564" s="76"/>
      <c r="B564" s="52"/>
      <c r="C564" s="78"/>
      <c r="D564" s="20"/>
      <c r="E564" s="77"/>
      <c r="F564" s="77"/>
      <c r="G564" s="78"/>
      <c r="H564" s="77"/>
      <c r="I564" s="68"/>
      <c r="J564" s="68"/>
      <c r="K564" s="20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</row>
    <row x14ac:dyDescent="0.25" r="565" customHeight="1" ht="17.25" customFormat="1" s="30">
      <c r="A565" s="76"/>
      <c r="B565" s="52"/>
      <c r="C565" s="78"/>
      <c r="D565" s="20"/>
      <c r="E565" s="77"/>
      <c r="F565" s="77"/>
      <c r="G565" s="78"/>
      <c r="H565" s="77"/>
      <c r="I565" s="68"/>
      <c r="J565" s="68"/>
      <c r="K565" s="20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</row>
    <row x14ac:dyDescent="0.25" r="566" customHeight="1" ht="17.25" customFormat="1" s="30">
      <c r="A566" s="76"/>
      <c r="B566" s="52"/>
      <c r="C566" s="78"/>
      <c r="D566" s="20"/>
      <c r="E566" s="77"/>
      <c r="F566" s="77"/>
      <c r="G566" s="78"/>
      <c r="H566" s="77"/>
      <c r="I566" s="68"/>
      <c r="J566" s="68"/>
      <c r="K566" s="20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</row>
    <row x14ac:dyDescent="0.25" r="567" customHeight="1" ht="17.25" customFormat="1" s="30">
      <c r="A567" s="76"/>
      <c r="B567" s="52"/>
      <c r="C567" s="78"/>
      <c r="D567" s="20"/>
      <c r="E567" s="77"/>
      <c r="F567" s="77"/>
      <c r="G567" s="78"/>
      <c r="H567" s="77"/>
      <c r="I567" s="68"/>
      <c r="J567" s="68"/>
      <c r="K567" s="20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</row>
    <row x14ac:dyDescent="0.25" r="568" customHeight="1" ht="17.25" customFormat="1" s="30">
      <c r="A568" s="76"/>
      <c r="B568" s="52"/>
      <c r="C568" s="78"/>
      <c r="D568" s="20"/>
      <c r="E568" s="77"/>
      <c r="F568" s="77"/>
      <c r="G568" s="78"/>
      <c r="H568" s="77"/>
      <c r="I568" s="68"/>
      <c r="J568" s="68"/>
      <c r="K568" s="20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</row>
    <row x14ac:dyDescent="0.25" r="569" customHeight="1" ht="17.25" customFormat="1" s="30">
      <c r="A569" s="76"/>
      <c r="B569" s="52"/>
      <c r="C569" s="78"/>
      <c r="D569" s="20"/>
      <c r="E569" s="77"/>
      <c r="F569" s="77"/>
      <c r="G569" s="78"/>
      <c r="H569" s="77"/>
      <c r="I569" s="68"/>
      <c r="J569" s="68"/>
      <c r="K569" s="20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</row>
    <row x14ac:dyDescent="0.25" r="570" customHeight="1" ht="17.25" customFormat="1" s="30">
      <c r="A570" s="76"/>
      <c r="B570" s="52"/>
      <c r="C570" s="78"/>
      <c r="D570" s="20"/>
      <c r="E570" s="77"/>
      <c r="F570" s="77"/>
      <c r="G570" s="78"/>
      <c r="H570" s="77"/>
      <c r="I570" s="68"/>
      <c r="J570" s="68"/>
      <c r="K570" s="20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</row>
    <row x14ac:dyDescent="0.25" r="571" customHeight="1" ht="17.25" customFormat="1" s="30">
      <c r="A571" s="76"/>
      <c r="B571" s="52"/>
      <c r="C571" s="78"/>
      <c r="D571" s="20"/>
      <c r="E571" s="77"/>
      <c r="F571" s="77"/>
      <c r="G571" s="78"/>
      <c r="H571" s="77"/>
      <c r="I571" s="68"/>
      <c r="J571" s="68"/>
      <c r="K571" s="20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</row>
    <row x14ac:dyDescent="0.25" r="572" customHeight="1" ht="17.25" customFormat="1" s="30">
      <c r="A572" s="76"/>
      <c r="B572" s="52"/>
      <c r="C572" s="78"/>
      <c r="D572" s="20"/>
      <c r="E572" s="77"/>
      <c r="F572" s="77"/>
      <c r="G572" s="78"/>
      <c r="H572" s="77"/>
      <c r="I572" s="68"/>
      <c r="J572" s="68"/>
      <c r="K572" s="20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</row>
    <row x14ac:dyDescent="0.25" r="573" customHeight="1" ht="17.25" customFormat="1" s="30">
      <c r="A573" s="76"/>
      <c r="B573" s="52"/>
      <c r="C573" s="78"/>
      <c r="D573" s="20"/>
      <c r="E573" s="77"/>
      <c r="F573" s="77"/>
      <c r="G573" s="78"/>
      <c r="H573" s="77"/>
      <c r="I573" s="68"/>
      <c r="J573" s="68"/>
      <c r="K573" s="20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</row>
    <row x14ac:dyDescent="0.25" r="574" customHeight="1" ht="17.25" customFormat="1" s="30">
      <c r="A574" s="76"/>
      <c r="B574" s="52"/>
      <c r="C574" s="78"/>
      <c r="D574" s="20"/>
      <c r="E574" s="77"/>
      <c r="F574" s="77"/>
      <c r="G574" s="78"/>
      <c r="H574" s="77"/>
      <c r="I574" s="68"/>
      <c r="J574" s="68"/>
      <c r="K574" s="20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</row>
    <row x14ac:dyDescent="0.25" r="575" customHeight="1" ht="17.25" customFormat="1" s="30">
      <c r="A575" s="76"/>
      <c r="B575" s="52"/>
      <c r="C575" s="78"/>
      <c r="D575" s="20"/>
      <c r="E575" s="77"/>
      <c r="F575" s="77"/>
      <c r="G575" s="78"/>
      <c r="H575" s="77"/>
      <c r="I575" s="68"/>
      <c r="J575" s="68"/>
      <c r="K575" s="20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</row>
    <row x14ac:dyDescent="0.25" r="576" customHeight="1" ht="17.25" customFormat="1" s="30">
      <c r="A576" s="76"/>
      <c r="B576" s="52"/>
      <c r="C576" s="78"/>
      <c r="D576" s="20"/>
      <c r="E576" s="77"/>
      <c r="F576" s="77"/>
      <c r="G576" s="78"/>
      <c r="H576" s="77"/>
      <c r="I576" s="68"/>
      <c r="J576" s="68"/>
      <c r="K576" s="20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</row>
    <row x14ac:dyDescent="0.25" r="577" customHeight="1" ht="17.25" customFormat="1" s="30">
      <c r="A577" s="76"/>
      <c r="B577" s="52"/>
      <c r="C577" s="78"/>
      <c r="D577" s="20"/>
      <c r="E577" s="77"/>
      <c r="F577" s="77"/>
      <c r="G577" s="78"/>
      <c r="H577" s="77"/>
      <c r="I577" s="68"/>
      <c r="J577" s="68"/>
      <c r="K577" s="20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</row>
    <row x14ac:dyDescent="0.25" r="578" customHeight="1" ht="17.25" customFormat="1" s="30">
      <c r="A578" s="76"/>
      <c r="B578" s="52"/>
      <c r="C578" s="78"/>
      <c r="D578" s="20"/>
      <c r="E578" s="77"/>
      <c r="F578" s="77"/>
      <c r="G578" s="78"/>
      <c r="H578" s="77"/>
      <c r="I578" s="68"/>
      <c r="J578" s="68"/>
      <c r="K578" s="20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</row>
    <row x14ac:dyDescent="0.25" r="579" customHeight="1" ht="17.25" customFormat="1" s="30">
      <c r="A579" s="76"/>
      <c r="B579" s="52"/>
      <c r="C579" s="78"/>
      <c r="D579" s="20"/>
      <c r="E579" s="77"/>
      <c r="F579" s="77"/>
      <c r="G579" s="78"/>
      <c r="H579" s="77"/>
      <c r="I579" s="68"/>
      <c r="J579" s="68"/>
      <c r="K579" s="20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</row>
    <row x14ac:dyDescent="0.25" r="580" customHeight="1" ht="17.25" customFormat="1" s="30">
      <c r="A580" s="76"/>
      <c r="B580" s="52"/>
      <c r="C580" s="78"/>
      <c r="D580" s="20"/>
      <c r="E580" s="77"/>
      <c r="F580" s="77"/>
      <c r="G580" s="78"/>
      <c r="H580" s="77"/>
      <c r="I580" s="68"/>
      <c r="J580" s="68"/>
      <c r="K580" s="20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</row>
    <row x14ac:dyDescent="0.25" r="581" customHeight="1" ht="17.25" customFormat="1" s="30">
      <c r="A581" s="76"/>
      <c r="B581" s="52"/>
      <c r="C581" s="78"/>
      <c r="D581" s="20"/>
      <c r="E581" s="77"/>
      <c r="F581" s="77"/>
      <c r="G581" s="78"/>
      <c r="H581" s="77"/>
      <c r="I581" s="68"/>
      <c r="J581" s="68"/>
      <c r="K581" s="20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</row>
    <row x14ac:dyDescent="0.25" r="582" customHeight="1" ht="17.25" customFormat="1" s="30">
      <c r="A582" s="76"/>
      <c r="B582" s="52"/>
      <c r="C582" s="78"/>
      <c r="D582" s="20"/>
      <c r="E582" s="77"/>
      <c r="F582" s="77"/>
      <c r="G582" s="78"/>
      <c r="H582" s="77"/>
      <c r="I582" s="68"/>
      <c r="J582" s="68"/>
      <c r="K582" s="20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</row>
    <row x14ac:dyDescent="0.25" r="583" customHeight="1" ht="17.25" customFormat="1" s="30">
      <c r="A583" s="76"/>
      <c r="B583" s="52"/>
      <c r="C583" s="78"/>
      <c r="D583" s="20"/>
      <c r="E583" s="77"/>
      <c r="F583" s="77"/>
      <c r="G583" s="78"/>
      <c r="H583" s="77"/>
      <c r="I583" s="68"/>
      <c r="J583" s="68"/>
      <c r="K583" s="20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</row>
    <row x14ac:dyDescent="0.25" r="584" customHeight="1" ht="17.25" customFormat="1" s="30">
      <c r="A584" s="76"/>
      <c r="B584" s="52"/>
      <c r="C584" s="78"/>
      <c r="D584" s="20"/>
      <c r="E584" s="77"/>
      <c r="F584" s="77"/>
      <c r="G584" s="78"/>
      <c r="H584" s="77"/>
      <c r="I584" s="68"/>
      <c r="J584" s="68"/>
      <c r="K584" s="20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</row>
    <row x14ac:dyDescent="0.25" r="585" customHeight="1" ht="17.25" customFormat="1" s="30">
      <c r="A585" s="76"/>
      <c r="B585" s="52"/>
      <c r="C585" s="78"/>
      <c r="D585" s="20"/>
      <c r="E585" s="77"/>
      <c r="F585" s="77"/>
      <c r="G585" s="78"/>
      <c r="H585" s="77"/>
      <c r="I585" s="68"/>
      <c r="J585" s="68"/>
      <c r="K585" s="20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</row>
    <row x14ac:dyDescent="0.25" r="586" customHeight="1" ht="17.25" customFormat="1" s="30">
      <c r="A586" s="76"/>
      <c r="B586" s="52"/>
      <c r="C586" s="78"/>
      <c r="D586" s="20"/>
      <c r="E586" s="77"/>
      <c r="F586" s="77"/>
      <c r="G586" s="78"/>
      <c r="H586" s="77"/>
      <c r="I586" s="68"/>
      <c r="J586" s="68"/>
      <c r="K586" s="20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</row>
    <row x14ac:dyDescent="0.25" r="587" customHeight="1" ht="17.25" customFormat="1" s="30">
      <c r="A587" s="76"/>
      <c r="B587" s="52"/>
      <c r="C587" s="78"/>
      <c r="D587" s="20"/>
      <c r="E587" s="77"/>
      <c r="F587" s="77"/>
      <c r="G587" s="78"/>
      <c r="H587" s="77"/>
      <c r="I587" s="68"/>
      <c r="J587" s="68"/>
      <c r="K587" s="20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</row>
    <row x14ac:dyDescent="0.25" r="588" customHeight="1" ht="17.25" customFormat="1" s="30">
      <c r="A588" s="76"/>
      <c r="B588" s="52"/>
      <c r="C588" s="78"/>
      <c r="D588" s="20"/>
      <c r="E588" s="77"/>
      <c r="F588" s="77"/>
      <c r="G588" s="78"/>
      <c r="H588" s="77"/>
      <c r="I588" s="68"/>
      <c r="J588" s="68"/>
      <c r="K588" s="20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</row>
    <row x14ac:dyDescent="0.25" r="589" customHeight="1" ht="17.25" customFormat="1" s="30">
      <c r="A589" s="76"/>
      <c r="B589" s="52"/>
      <c r="C589" s="78"/>
      <c r="D589" s="20"/>
      <c r="E589" s="77"/>
      <c r="F589" s="77"/>
      <c r="G589" s="78"/>
      <c r="H589" s="77"/>
      <c r="I589" s="68"/>
      <c r="J589" s="68"/>
      <c r="K589" s="20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</row>
    <row x14ac:dyDescent="0.25" r="590" customHeight="1" ht="17.25" customFormat="1" s="30">
      <c r="A590" s="76"/>
      <c r="B590" s="52"/>
      <c r="C590" s="78"/>
      <c r="D590" s="20"/>
      <c r="E590" s="77"/>
      <c r="F590" s="77"/>
      <c r="G590" s="78"/>
      <c r="H590" s="77"/>
      <c r="I590" s="68"/>
      <c r="J590" s="68"/>
      <c r="K590" s="20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</row>
    <row x14ac:dyDescent="0.25" r="591" customHeight="1" ht="17.25" customFormat="1" s="30">
      <c r="A591" s="76"/>
      <c r="B591" s="52"/>
      <c r="C591" s="78"/>
      <c r="D591" s="20"/>
      <c r="E591" s="77"/>
      <c r="F591" s="77"/>
      <c r="G591" s="78"/>
      <c r="H591" s="77"/>
      <c r="I591" s="68"/>
      <c r="J591" s="68"/>
      <c r="K591" s="20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</row>
    <row x14ac:dyDescent="0.25" r="592" customHeight="1" ht="17.25" customFormat="1" s="30">
      <c r="A592" s="76"/>
      <c r="B592" s="52"/>
      <c r="C592" s="78"/>
      <c r="D592" s="20"/>
      <c r="E592" s="77"/>
      <c r="F592" s="77"/>
      <c r="G592" s="78"/>
      <c r="H592" s="77"/>
      <c r="I592" s="68"/>
      <c r="J592" s="68"/>
      <c r="K592" s="20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</row>
    <row x14ac:dyDescent="0.25" r="593" customHeight="1" ht="17.25" customFormat="1" s="30">
      <c r="A593" s="76"/>
      <c r="B593" s="52"/>
      <c r="C593" s="78"/>
      <c r="D593" s="20"/>
      <c r="E593" s="77"/>
      <c r="F593" s="77"/>
      <c r="G593" s="78"/>
      <c r="H593" s="77"/>
      <c r="I593" s="68"/>
      <c r="J593" s="68"/>
      <c r="K593" s="20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</row>
    <row x14ac:dyDescent="0.25" r="594" customHeight="1" ht="17.25" customFormat="1" s="30">
      <c r="A594" s="76"/>
      <c r="B594" s="52"/>
      <c r="C594" s="78"/>
      <c r="D594" s="20"/>
      <c r="E594" s="77"/>
      <c r="F594" s="77"/>
      <c r="G594" s="78"/>
      <c r="H594" s="77"/>
      <c r="I594" s="68"/>
      <c r="J594" s="68"/>
      <c r="K594" s="20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</row>
    <row x14ac:dyDescent="0.25" r="595" customHeight="1" ht="17.25" customFormat="1" s="30">
      <c r="A595" s="76"/>
      <c r="B595" s="52"/>
      <c r="C595" s="78"/>
      <c r="D595" s="20"/>
      <c r="E595" s="77"/>
      <c r="F595" s="77"/>
      <c r="G595" s="78"/>
      <c r="H595" s="77"/>
      <c r="I595" s="68"/>
      <c r="J595" s="68"/>
      <c r="K595" s="20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</row>
    <row x14ac:dyDescent="0.25" r="596" customHeight="1" ht="17.25" customFormat="1" s="30">
      <c r="A596" s="76"/>
      <c r="B596" s="52"/>
      <c r="C596" s="78"/>
      <c r="D596" s="20"/>
      <c r="E596" s="77"/>
      <c r="F596" s="77"/>
      <c r="G596" s="78"/>
      <c r="H596" s="77"/>
      <c r="I596" s="68"/>
      <c r="J596" s="68"/>
      <c r="K596" s="20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</row>
    <row x14ac:dyDescent="0.25" r="597" customHeight="1" ht="17.25" customFormat="1" s="30">
      <c r="A597" s="76"/>
      <c r="B597" s="52"/>
      <c r="C597" s="78"/>
      <c r="D597" s="20"/>
      <c r="E597" s="77"/>
      <c r="F597" s="77"/>
      <c r="G597" s="78"/>
      <c r="H597" s="77"/>
      <c r="I597" s="68"/>
      <c r="J597" s="68"/>
      <c r="K597" s="20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</row>
    <row x14ac:dyDescent="0.25" r="598" customHeight="1" ht="17.25" customFormat="1" s="30">
      <c r="A598" s="76"/>
      <c r="B598" s="52"/>
      <c r="C598" s="78"/>
      <c r="D598" s="20"/>
      <c r="E598" s="77"/>
      <c r="F598" s="77"/>
      <c r="G598" s="78"/>
      <c r="H598" s="77"/>
      <c r="I598" s="68"/>
      <c r="J598" s="68"/>
      <c r="K598" s="20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</row>
    <row x14ac:dyDescent="0.25" r="599" customHeight="1" ht="17.25" customFormat="1" s="30">
      <c r="A599" s="76"/>
      <c r="B599" s="52"/>
      <c r="C599" s="78"/>
      <c r="D599" s="20"/>
      <c r="E599" s="77"/>
      <c r="F599" s="77"/>
      <c r="G599" s="78"/>
      <c r="H599" s="77"/>
      <c r="I599" s="68"/>
      <c r="J599" s="68"/>
      <c r="K599" s="20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</row>
    <row x14ac:dyDescent="0.25" r="600" customHeight="1" ht="17.25" customFormat="1" s="30">
      <c r="A600" s="76"/>
      <c r="B600" s="52"/>
      <c r="C600" s="78"/>
      <c r="D600" s="20"/>
      <c r="E600" s="77"/>
      <c r="F600" s="77"/>
      <c r="G600" s="78"/>
      <c r="H600" s="77"/>
      <c r="I600" s="68"/>
      <c r="J600" s="68"/>
      <c r="K600" s="20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</row>
    <row x14ac:dyDescent="0.25" r="601" customHeight="1" ht="17.25" customFormat="1" s="30">
      <c r="A601" s="76"/>
      <c r="B601" s="52"/>
      <c r="C601" s="78"/>
      <c r="D601" s="20"/>
      <c r="E601" s="77"/>
      <c r="F601" s="77"/>
      <c r="G601" s="78"/>
      <c r="H601" s="77"/>
      <c r="I601" s="68"/>
      <c r="J601" s="68"/>
      <c r="K601" s="20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</row>
    <row x14ac:dyDescent="0.25" r="602" customHeight="1" ht="17.25" customFormat="1" s="30">
      <c r="A602" s="76"/>
      <c r="B602" s="52"/>
      <c r="C602" s="78"/>
      <c r="D602" s="20"/>
      <c r="E602" s="77"/>
      <c r="F602" s="77"/>
      <c r="G602" s="78"/>
      <c r="H602" s="77"/>
      <c r="I602" s="68"/>
      <c r="J602" s="68"/>
      <c r="K602" s="20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</row>
    <row x14ac:dyDescent="0.25" r="603" customHeight="1" ht="17.25" customFormat="1" s="30">
      <c r="A603" s="76"/>
      <c r="B603" s="52"/>
      <c r="C603" s="78"/>
      <c r="D603" s="20"/>
      <c r="E603" s="77"/>
      <c r="F603" s="77"/>
      <c r="G603" s="78"/>
      <c r="H603" s="77"/>
      <c r="I603" s="68"/>
      <c r="J603" s="68"/>
      <c r="K603" s="20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</row>
    <row x14ac:dyDescent="0.25" r="604" customHeight="1" ht="17.25" customFormat="1" s="30">
      <c r="A604" s="76"/>
      <c r="B604" s="52"/>
      <c r="C604" s="78"/>
      <c r="D604" s="20"/>
      <c r="E604" s="77"/>
      <c r="F604" s="77"/>
      <c r="G604" s="78"/>
      <c r="H604" s="77"/>
      <c r="I604" s="68"/>
      <c r="J604" s="68"/>
      <c r="K604" s="20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</row>
    <row x14ac:dyDescent="0.25" r="605" customHeight="1" ht="17.25" customFormat="1" s="30">
      <c r="A605" s="76"/>
      <c r="B605" s="52"/>
      <c r="C605" s="78"/>
      <c r="D605" s="20"/>
      <c r="E605" s="77"/>
      <c r="F605" s="77"/>
      <c r="G605" s="78"/>
      <c r="H605" s="77"/>
      <c r="I605" s="68"/>
      <c r="J605" s="68"/>
      <c r="K605" s="20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</row>
    <row x14ac:dyDescent="0.25" r="606" customHeight="1" ht="17.25" customFormat="1" s="30">
      <c r="A606" s="76"/>
      <c r="B606" s="52"/>
      <c r="C606" s="78"/>
      <c r="D606" s="20"/>
      <c r="E606" s="77"/>
      <c r="F606" s="77"/>
      <c r="G606" s="78"/>
      <c r="H606" s="77"/>
      <c r="I606" s="68"/>
      <c r="J606" s="68"/>
      <c r="K606" s="20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</row>
    <row x14ac:dyDescent="0.25" r="607" customHeight="1" ht="17.25" customFormat="1" s="30">
      <c r="A607" s="76"/>
      <c r="B607" s="52"/>
      <c r="C607" s="78"/>
      <c r="D607" s="20"/>
      <c r="E607" s="77"/>
      <c r="F607" s="77"/>
      <c r="G607" s="78"/>
      <c r="H607" s="77"/>
      <c r="I607" s="68"/>
      <c r="J607" s="68"/>
      <c r="K607" s="20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</row>
    <row x14ac:dyDescent="0.25" r="608" customHeight="1" ht="17.25" customFormat="1" s="30">
      <c r="A608" s="76"/>
      <c r="B608" s="52"/>
      <c r="C608" s="78"/>
      <c r="D608" s="20"/>
      <c r="E608" s="77"/>
      <c r="F608" s="77"/>
      <c r="G608" s="78"/>
      <c r="H608" s="77"/>
      <c r="I608" s="68"/>
      <c r="J608" s="68"/>
      <c r="K608" s="20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</row>
    <row x14ac:dyDescent="0.25" r="609" customHeight="1" ht="17.25" customFormat="1" s="30">
      <c r="A609" s="76"/>
      <c r="B609" s="52"/>
      <c r="C609" s="78"/>
      <c r="D609" s="20"/>
      <c r="E609" s="77"/>
      <c r="F609" s="77"/>
      <c r="G609" s="78"/>
      <c r="H609" s="77"/>
      <c r="I609" s="68"/>
      <c r="J609" s="68"/>
      <c r="K609" s="20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</row>
    <row x14ac:dyDescent="0.25" r="610" customHeight="1" ht="17.25" customFormat="1" s="30">
      <c r="A610" s="76"/>
      <c r="B610" s="52"/>
      <c r="C610" s="78"/>
      <c r="D610" s="20"/>
      <c r="E610" s="77"/>
      <c r="F610" s="77"/>
      <c r="G610" s="78"/>
      <c r="H610" s="77"/>
      <c r="I610" s="68"/>
      <c r="J610" s="68"/>
      <c r="K610" s="20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</row>
    <row x14ac:dyDescent="0.25" r="611" customHeight="1" ht="17.25" customFormat="1" s="30">
      <c r="A611" s="76"/>
      <c r="B611" s="52"/>
      <c r="C611" s="78"/>
      <c r="D611" s="20"/>
      <c r="E611" s="77"/>
      <c r="F611" s="77"/>
      <c r="G611" s="78"/>
      <c r="H611" s="77"/>
      <c r="I611" s="68"/>
      <c r="J611" s="68"/>
      <c r="K611" s="20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</row>
    <row x14ac:dyDescent="0.25" r="612" customHeight="1" ht="17.25" customFormat="1" s="30">
      <c r="A612" s="76"/>
      <c r="B612" s="52"/>
      <c r="C612" s="78"/>
      <c r="D612" s="20"/>
      <c r="E612" s="77"/>
      <c r="F612" s="77"/>
      <c r="G612" s="78"/>
      <c r="H612" s="77"/>
      <c r="I612" s="68"/>
      <c r="J612" s="68"/>
      <c r="K612" s="20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</row>
    <row x14ac:dyDescent="0.25" r="613" customHeight="1" ht="17.25" customFormat="1" s="30">
      <c r="A613" s="76"/>
      <c r="B613" s="52"/>
      <c r="C613" s="78"/>
      <c r="D613" s="20"/>
      <c r="E613" s="77"/>
      <c r="F613" s="77"/>
      <c r="G613" s="78"/>
      <c r="H613" s="77"/>
      <c r="I613" s="68"/>
      <c r="J613" s="68"/>
      <c r="K613" s="20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</row>
    <row x14ac:dyDescent="0.25" r="614" customHeight="1" ht="17.25" customFormat="1" s="30">
      <c r="A614" s="76"/>
      <c r="B614" s="52"/>
      <c r="C614" s="78"/>
      <c r="D614" s="20"/>
      <c r="E614" s="77"/>
      <c r="F614" s="77"/>
      <c r="G614" s="78"/>
      <c r="H614" s="77"/>
      <c r="I614" s="68"/>
      <c r="J614" s="68"/>
      <c r="K614" s="20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</row>
    <row x14ac:dyDescent="0.25" r="615" customHeight="1" ht="17.25" customFormat="1" s="30">
      <c r="A615" s="76"/>
      <c r="B615" s="52"/>
      <c r="C615" s="78"/>
      <c r="D615" s="20"/>
      <c r="E615" s="77"/>
      <c r="F615" s="77"/>
      <c r="G615" s="78"/>
      <c r="H615" s="77"/>
      <c r="I615" s="68"/>
      <c r="J615" s="68"/>
      <c r="K615" s="20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</row>
    <row x14ac:dyDescent="0.25" r="616" customHeight="1" ht="17.25" customFormat="1" s="30">
      <c r="A616" s="76"/>
      <c r="B616" s="52"/>
      <c r="C616" s="78"/>
      <c r="D616" s="20"/>
      <c r="E616" s="77"/>
      <c r="F616" s="77"/>
      <c r="G616" s="78"/>
      <c r="H616" s="77"/>
      <c r="I616" s="68"/>
      <c r="J616" s="68"/>
      <c r="K616" s="20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</row>
    <row x14ac:dyDescent="0.25" r="617" customHeight="1" ht="17.25" customFormat="1" s="30">
      <c r="A617" s="76"/>
      <c r="B617" s="52"/>
      <c r="C617" s="78"/>
      <c r="D617" s="20"/>
      <c r="E617" s="77"/>
      <c r="F617" s="77"/>
      <c r="G617" s="78"/>
      <c r="H617" s="77"/>
      <c r="I617" s="68"/>
      <c r="J617" s="68"/>
      <c r="K617" s="20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</row>
    <row x14ac:dyDescent="0.25" r="618" customHeight="1" ht="17.25" customFormat="1" s="30">
      <c r="A618" s="76"/>
      <c r="B618" s="52"/>
      <c r="C618" s="78"/>
      <c r="D618" s="20"/>
      <c r="E618" s="77"/>
      <c r="F618" s="77"/>
      <c r="G618" s="78"/>
      <c r="H618" s="77"/>
      <c r="I618" s="68"/>
      <c r="J618" s="68"/>
      <c r="K618" s="20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</row>
    <row x14ac:dyDescent="0.25" r="619" customHeight="1" ht="17.25" customFormat="1" s="30">
      <c r="A619" s="76"/>
      <c r="B619" s="52"/>
      <c r="C619" s="78"/>
      <c r="D619" s="20"/>
      <c r="E619" s="77"/>
      <c r="F619" s="77"/>
      <c r="G619" s="78"/>
      <c r="H619" s="77"/>
      <c r="I619" s="68"/>
      <c r="J619" s="68"/>
      <c r="K619" s="20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</row>
    <row x14ac:dyDescent="0.25" r="620" customHeight="1" ht="17.25" customFormat="1" s="30">
      <c r="A620" s="76"/>
      <c r="B620" s="52"/>
      <c r="C620" s="78"/>
      <c r="D620" s="20"/>
      <c r="E620" s="77"/>
      <c r="F620" s="77"/>
      <c r="G620" s="78"/>
      <c r="H620" s="77"/>
      <c r="I620" s="68"/>
      <c r="J620" s="68"/>
      <c r="K620" s="20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</row>
    <row x14ac:dyDescent="0.25" r="621" customHeight="1" ht="17.25" customFormat="1" s="30">
      <c r="A621" s="76"/>
      <c r="B621" s="52"/>
      <c r="C621" s="78"/>
      <c r="D621" s="20"/>
      <c r="E621" s="77"/>
      <c r="F621" s="77"/>
      <c r="G621" s="78"/>
      <c r="H621" s="77"/>
      <c r="I621" s="68"/>
      <c r="J621" s="68"/>
      <c r="K621" s="20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</row>
    <row x14ac:dyDescent="0.25" r="622" customHeight="1" ht="17.25" customFormat="1" s="30">
      <c r="A622" s="76"/>
      <c r="B622" s="52"/>
      <c r="C622" s="78"/>
      <c r="D622" s="20"/>
      <c r="E622" s="77"/>
      <c r="F622" s="77"/>
      <c r="G622" s="78"/>
      <c r="H622" s="77"/>
      <c r="I622" s="68"/>
      <c r="J622" s="68"/>
      <c r="K622" s="20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</row>
    <row x14ac:dyDescent="0.25" r="623" customHeight="1" ht="17.25" customFormat="1" s="30">
      <c r="A623" s="76"/>
      <c r="B623" s="52"/>
      <c r="C623" s="78"/>
      <c r="D623" s="20"/>
      <c r="E623" s="77"/>
      <c r="F623" s="77"/>
      <c r="G623" s="78"/>
      <c r="H623" s="77"/>
      <c r="I623" s="68"/>
      <c r="J623" s="68"/>
      <c r="K623" s="20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</row>
    <row x14ac:dyDescent="0.25" r="624" customHeight="1" ht="17.25" customFormat="1" s="30">
      <c r="A624" s="76"/>
      <c r="B624" s="52"/>
      <c r="C624" s="78"/>
      <c r="D624" s="20"/>
      <c r="E624" s="77"/>
      <c r="F624" s="77"/>
      <c r="G624" s="78"/>
      <c r="H624" s="77"/>
      <c r="I624" s="68"/>
      <c r="J624" s="68"/>
      <c r="K624" s="20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</row>
    <row x14ac:dyDescent="0.25" r="625" customHeight="1" ht="17.25" customFormat="1" s="30">
      <c r="A625" s="76"/>
      <c r="B625" s="52"/>
      <c r="C625" s="78"/>
      <c r="D625" s="20"/>
      <c r="E625" s="77"/>
      <c r="F625" s="77"/>
      <c r="G625" s="78"/>
      <c r="H625" s="77"/>
      <c r="I625" s="68"/>
      <c r="J625" s="68"/>
      <c r="K625" s="20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</row>
    <row x14ac:dyDescent="0.25" r="626" customHeight="1" ht="17.25" customFormat="1" s="30">
      <c r="A626" s="76"/>
      <c r="B626" s="52"/>
      <c r="C626" s="78"/>
      <c r="D626" s="20"/>
      <c r="E626" s="77"/>
      <c r="F626" s="77"/>
      <c r="G626" s="78"/>
      <c r="H626" s="77"/>
      <c r="I626" s="68"/>
      <c r="J626" s="68"/>
      <c r="K626" s="20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</row>
    <row x14ac:dyDescent="0.25" r="627" customHeight="1" ht="17.25" customFormat="1" s="30">
      <c r="A627" s="76"/>
      <c r="B627" s="52"/>
      <c r="C627" s="78"/>
      <c r="D627" s="20"/>
      <c r="E627" s="77"/>
      <c r="F627" s="77"/>
      <c r="G627" s="78"/>
      <c r="H627" s="77"/>
      <c r="I627" s="68"/>
      <c r="J627" s="68"/>
      <c r="K627" s="20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</row>
    <row x14ac:dyDescent="0.25" r="628" customHeight="1" ht="17.25" customFormat="1" s="30">
      <c r="A628" s="76"/>
      <c r="B628" s="52"/>
      <c r="C628" s="78"/>
      <c r="D628" s="20"/>
      <c r="E628" s="77"/>
      <c r="F628" s="77"/>
      <c r="G628" s="78"/>
      <c r="H628" s="77"/>
      <c r="I628" s="68"/>
      <c r="J628" s="68"/>
      <c r="K628" s="20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</row>
    <row x14ac:dyDescent="0.25" r="629" customHeight="1" ht="17.25" customFormat="1" s="30">
      <c r="A629" s="76"/>
      <c r="B629" s="52"/>
      <c r="C629" s="78"/>
      <c r="D629" s="20"/>
      <c r="E629" s="77"/>
      <c r="F629" s="77"/>
      <c r="G629" s="78"/>
      <c r="H629" s="77"/>
      <c r="I629" s="68"/>
      <c r="J629" s="68"/>
      <c r="K629" s="20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</row>
    <row x14ac:dyDescent="0.25" r="630" customHeight="1" ht="17.25" customFormat="1" s="30">
      <c r="A630" s="76"/>
      <c r="B630" s="52"/>
      <c r="C630" s="78"/>
      <c r="D630" s="20"/>
      <c r="E630" s="77"/>
      <c r="F630" s="77"/>
      <c r="G630" s="78"/>
      <c r="H630" s="77"/>
      <c r="I630" s="68"/>
      <c r="J630" s="68"/>
      <c r="K630" s="20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</row>
    <row x14ac:dyDescent="0.25" r="631" customHeight="1" ht="17.25" customFormat="1" s="30">
      <c r="A631" s="76"/>
      <c r="B631" s="52"/>
      <c r="C631" s="78"/>
      <c r="D631" s="20"/>
      <c r="E631" s="77"/>
      <c r="F631" s="77"/>
      <c r="G631" s="78"/>
      <c r="H631" s="77"/>
      <c r="I631" s="68"/>
      <c r="J631" s="68"/>
      <c r="K631" s="20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</row>
    <row x14ac:dyDescent="0.25" r="632" customHeight="1" ht="17.25" customFormat="1" s="30">
      <c r="A632" s="76"/>
      <c r="B632" s="52"/>
      <c r="C632" s="78"/>
      <c r="D632" s="20"/>
      <c r="E632" s="77"/>
      <c r="F632" s="77"/>
      <c r="G632" s="78"/>
      <c r="H632" s="77"/>
      <c r="I632" s="68"/>
      <c r="J632" s="68"/>
      <c r="K632" s="20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</row>
    <row x14ac:dyDescent="0.25" r="633" customHeight="1" ht="17.25" customFormat="1" s="30">
      <c r="A633" s="76"/>
      <c r="B633" s="52"/>
      <c r="C633" s="78"/>
      <c r="D633" s="20"/>
      <c r="E633" s="77"/>
      <c r="F633" s="77"/>
      <c r="G633" s="78"/>
      <c r="H633" s="77"/>
      <c r="I633" s="68"/>
      <c r="J633" s="68"/>
      <c r="K633" s="20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</row>
    <row x14ac:dyDescent="0.25" r="634" customHeight="1" ht="17.25" customFormat="1" s="30">
      <c r="A634" s="76"/>
      <c r="B634" s="52"/>
      <c r="C634" s="78"/>
      <c r="D634" s="20"/>
      <c r="E634" s="77"/>
      <c r="F634" s="77"/>
      <c r="G634" s="78"/>
      <c r="H634" s="77"/>
      <c r="I634" s="68"/>
      <c r="J634" s="68"/>
      <c r="K634" s="20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</row>
    <row x14ac:dyDescent="0.25" r="635" customHeight="1" ht="17.25" customFormat="1" s="30">
      <c r="A635" s="76"/>
      <c r="B635" s="52"/>
      <c r="C635" s="78"/>
      <c r="D635" s="20"/>
      <c r="E635" s="77"/>
      <c r="F635" s="77"/>
      <c r="G635" s="78"/>
      <c r="H635" s="77"/>
      <c r="I635" s="68"/>
      <c r="J635" s="68"/>
      <c r="K635" s="20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</row>
    <row x14ac:dyDescent="0.25" r="636" customHeight="1" ht="17.25" customFormat="1" s="30">
      <c r="A636" s="76"/>
      <c r="B636" s="52"/>
      <c r="C636" s="78"/>
      <c r="D636" s="20"/>
      <c r="E636" s="77"/>
      <c r="F636" s="77"/>
      <c r="G636" s="78"/>
      <c r="H636" s="77"/>
      <c r="I636" s="68"/>
      <c r="J636" s="68"/>
      <c r="K636" s="20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</row>
    <row x14ac:dyDescent="0.25" r="637" customHeight="1" ht="17.25" customFormat="1" s="30">
      <c r="A637" s="76"/>
      <c r="B637" s="52"/>
      <c r="C637" s="78"/>
      <c r="D637" s="20"/>
      <c r="E637" s="77"/>
      <c r="F637" s="77"/>
      <c r="G637" s="78"/>
      <c r="H637" s="77"/>
      <c r="I637" s="68"/>
      <c r="J637" s="68"/>
      <c r="K637" s="20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</row>
    <row x14ac:dyDescent="0.25" r="638" customHeight="1" ht="17.25" customFormat="1" s="30">
      <c r="A638" s="76"/>
      <c r="B638" s="52"/>
      <c r="C638" s="78"/>
      <c r="D638" s="20"/>
      <c r="E638" s="77"/>
      <c r="F638" s="77"/>
      <c r="G638" s="78"/>
      <c r="H638" s="77"/>
      <c r="I638" s="68"/>
      <c r="J638" s="68"/>
      <c r="K638" s="20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</row>
    <row x14ac:dyDescent="0.25" r="639" customHeight="1" ht="17.25" customFormat="1" s="30">
      <c r="A639" s="76"/>
      <c r="B639" s="52"/>
      <c r="C639" s="78"/>
      <c r="D639" s="20"/>
      <c r="E639" s="77"/>
      <c r="F639" s="77"/>
      <c r="G639" s="78"/>
      <c r="H639" s="77"/>
      <c r="I639" s="68"/>
      <c r="J639" s="68"/>
      <c r="K639" s="20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</row>
    <row x14ac:dyDescent="0.25" r="640" customHeight="1" ht="17.25" customFormat="1" s="30">
      <c r="A640" s="76"/>
      <c r="B640" s="52"/>
      <c r="C640" s="78"/>
      <c r="D640" s="20"/>
      <c r="E640" s="77"/>
      <c r="F640" s="77"/>
      <c r="G640" s="78"/>
      <c r="H640" s="77"/>
      <c r="I640" s="68"/>
      <c r="J640" s="68"/>
      <c r="K640" s="20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</row>
    <row x14ac:dyDescent="0.25" r="641" customHeight="1" ht="17.25" customFormat="1" s="30">
      <c r="A641" s="76"/>
      <c r="B641" s="52"/>
      <c r="C641" s="78"/>
      <c r="D641" s="20"/>
      <c r="E641" s="77"/>
      <c r="F641" s="77"/>
      <c r="G641" s="78"/>
      <c r="H641" s="77"/>
      <c r="I641" s="68"/>
      <c r="J641" s="68"/>
      <c r="K641" s="20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</row>
    <row x14ac:dyDescent="0.25" r="642" customHeight="1" ht="17.25" customFormat="1" s="30">
      <c r="A642" s="76"/>
      <c r="B642" s="52"/>
      <c r="C642" s="78"/>
      <c r="D642" s="20"/>
      <c r="E642" s="77"/>
      <c r="F642" s="77"/>
      <c r="G642" s="78"/>
      <c r="H642" s="77"/>
      <c r="I642" s="68"/>
      <c r="J642" s="68"/>
      <c r="K642" s="20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</row>
    <row x14ac:dyDescent="0.25" r="643" customHeight="1" ht="17.25" customFormat="1" s="30">
      <c r="A643" s="76"/>
      <c r="B643" s="52"/>
      <c r="C643" s="78"/>
      <c r="D643" s="20"/>
      <c r="E643" s="77"/>
      <c r="F643" s="77"/>
      <c r="G643" s="78"/>
      <c r="H643" s="77"/>
      <c r="I643" s="68"/>
      <c r="J643" s="68"/>
      <c r="K643" s="20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</row>
    <row x14ac:dyDescent="0.25" r="644" customHeight="1" ht="17.25" customFormat="1" s="30">
      <c r="A644" s="76"/>
      <c r="B644" s="52"/>
      <c r="C644" s="78"/>
      <c r="D644" s="20"/>
      <c r="E644" s="77"/>
      <c r="F644" s="77"/>
      <c r="G644" s="78"/>
      <c r="H644" s="77"/>
      <c r="I644" s="68"/>
      <c r="J644" s="68"/>
      <c r="K644" s="20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</row>
    <row x14ac:dyDescent="0.25" r="645" customHeight="1" ht="17.25" customFormat="1" s="30">
      <c r="A645" s="76"/>
      <c r="B645" s="52"/>
      <c r="C645" s="78"/>
      <c r="D645" s="20"/>
      <c r="E645" s="77"/>
      <c r="F645" s="77"/>
      <c r="G645" s="78"/>
      <c r="H645" s="77"/>
      <c r="I645" s="68"/>
      <c r="J645" s="68"/>
      <c r="K645" s="20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</row>
    <row x14ac:dyDescent="0.25" r="646" customHeight="1" ht="17.25" customFormat="1" s="30">
      <c r="A646" s="76"/>
      <c r="B646" s="52"/>
      <c r="C646" s="78"/>
      <c r="D646" s="20"/>
      <c r="E646" s="77"/>
      <c r="F646" s="77"/>
      <c r="G646" s="78"/>
      <c r="H646" s="77"/>
      <c r="I646" s="68"/>
      <c r="J646" s="68"/>
      <c r="K646" s="20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</row>
    <row x14ac:dyDescent="0.25" r="647" customHeight="1" ht="17.25" customFormat="1" s="30">
      <c r="A647" s="76"/>
      <c r="B647" s="52"/>
      <c r="C647" s="78"/>
      <c r="D647" s="20"/>
      <c r="E647" s="77"/>
      <c r="F647" s="77"/>
      <c r="G647" s="78"/>
      <c r="H647" s="77"/>
      <c r="I647" s="68"/>
      <c r="J647" s="68"/>
      <c r="K647" s="20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</row>
    <row x14ac:dyDescent="0.25" r="648" customHeight="1" ht="17.25" customFormat="1" s="30">
      <c r="A648" s="76"/>
      <c r="B648" s="52"/>
      <c r="C648" s="78"/>
      <c r="D648" s="20"/>
      <c r="E648" s="77"/>
      <c r="F648" s="77"/>
      <c r="G648" s="78"/>
      <c r="H648" s="77"/>
      <c r="I648" s="68"/>
      <c r="J648" s="68"/>
      <c r="K648" s="20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</row>
    <row x14ac:dyDescent="0.25" r="649" customHeight="1" ht="17.25" customFormat="1" s="30">
      <c r="A649" s="76"/>
      <c r="B649" s="52"/>
      <c r="C649" s="78"/>
      <c r="D649" s="20"/>
      <c r="E649" s="77"/>
      <c r="F649" s="77"/>
      <c r="G649" s="78"/>
      <c r="H649" s="77"/>
      <c r="I649" s="68"/>
      <c r="J649" s="68"/>
      <c r="K649" s="20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</row>
    <row x14ac:dyDescent="0.25" r="650" customHeight="1" ht="17.25" customFormat="1" s="30">
      <c r="A650" s="76"/>
      <c r="B650" s="52"/>
      <c r="C650" s="78"/>
      <c r="D650" s="20"/>
      <c r="E650" s="77"/>
      <c r="F650" s="77"/>
      <c r="G650" s="78"/>
      <c r="H650" s="77"/>
      <c r="I650" s="68"/>
      <c r="J650" s="68"/>
      <c r="K650" s="20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</row>
    <row x14ac:dyDescent="0.25" r="651" customHeight="1" ht="17.25" customFormat="1" s="30">
      <c r="A651" s="76"/>
      <c r="B651" s="52"/>
      <c r="C651" s="78"/>
      <c r="D651" s="20"/>
      <c r="E651" s="77"/>
      <c r="F651" s="77"/>
      <c r="G651" s="78"/>
      <c r="H651" s="77"/>
      <c r="I651" s="68"/>
      <c r="J651" s="68"/>
      <c r="K651" s="20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</row>
    <row x14ac:dyDescent="0.25" r="652" customHeight="1" ht="17.25" customFormat="1" s="30">
      <c r="A652" s="76"/>
      <c r="B652" s="52"/>
      <c r="C652" s="78"/>
      <c r="D652" s="20"/>
      <c r="E652" s="77"/>
      <c r="F652" s="77"/>
      <c r="G652" s="78"/>
      <c r="H652" s="77"/>
      <c r="I652" s="68"/>
      <c r="J652" s="68"/>
      <c r="K652" s="20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</row>
    <row x14ac:dyDescent="0.25" r="653" customHeight="1" ht="17.25" customFormat="1" s="30">
      <c r="A653" s="76"/>
      <c r="B653" s="52"/>
      <c r="C653" s="78"/>
      <c r="D653" s="20"/>
      <c r="E653" s="77"/>
      <c r="F653" s="77"/>
      <c r="G653" s="78"/>
      <c r="H653" s="77"/>
      <c r="I653" s="68"/>
      <c r="J653" s="68"/>
      <c r="K653" s="20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</row>
    <row x14ac:dyDescent="0.25" r="654" customHeight="1" ht="17.25" customFormat="1" s="30">
      <c r="A654" s="76"/>
      <c r="B654" s="52"/>
      <c r="C654" s="78"/>
      <c r="D654" s="20"/>
      <c r="E654" s="77"/>
      <c r="F654" s="77"/>
      <c r="G654" s="78"/>
      <c r="H654" s="77"/>
      <c r="I654" s="68"/>
      <c r="J654" s="68"/>
      <c r="K654" s="20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</row>
    <row x14ac:dyDescent="0.25" r="655" customHeight="1" ht="17.25" customFormat="1" s="30">
      <c r="A655" s="76"/>
      <c r="B655" s="52"/>
      <c r="C655" s="78"/>
      <c r="D655" s="20"/>
      <c r="E655" s="77"/>
      <c r="F655" s="77"/>
      <c r="G655" s="78"/>
      <c r="H655" s="77"/>
      <c r="I655" s="68"/>
      <c r="J655" s="68"/>
      <c r="K655" s="20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</row>
    <row x14ac:dyDescent="0.25" r="656" customHeight="1" ht="17.25" customFormat="1" s="30">
      <c r="A656" s="76"/>
      <c r="B656" s="52"/>
      <c r="C656" s="78"/>
      <c r="D656" s="20"/>
      <c r="E656" s="77"/>
      <c r="F656" s="77"/>
      <c r="G656" s="78"/>
      <c r="H656" s="77"/>
      <c r="I656" s="68"/>
      <c r="J656" s="68"/>
      <c r="K656" s="20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</row>
    <row x14ac:dyDescent="0.25" r="657" customHeight="1" ht="17.25" customFormat="1" s="30">
      <c r="A657" s="76"/>
      <c r="B657" s="52"/>
      <c r="C657" s="78"/>
      <c r="D657" s="20"/>
      <c r="E657" s="77"/>
      <c r="F657" s="77"/>
      <c r="G657" s="78"/>
      <c r="H657" s="77"/>
      <c r="I657" s="68"/>
      <c r="J657" s="68"/>
      <c r="K657" s="20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</row>
    <row x14ac:dyDescent="0.25" r="658" customHeight="1" ht="17.25" customFormat="1" s="30">
      <c r="A658" s="76"/>
      <c r="B658" s="52"/>
      <c r="C658" s="78"/>
      <c r="D658" s="20"/>
      <c r="E658" s="77"/>
      <c r="F658" s="77"/>
      <c r="G658" s="78"/>
      <c r="H658" s="77"/>
      <c r="I658" s="68"/>
      <c r="J658" s="68"/>
      <c r="K658" s="20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</row>
    <row x14ac:dyDescent="0.25" r="659" customHeight="1" ht="17.25" customFormat="1" s="30">
      <c r="A659" s="76"/>
      <c r="B659" s="52"/>
      <c r="C659" s="78"/>
      <c r="D659" s="20"/>
      <c r="E659" s="77"/>
      <c r="F659" s="77"/>
      <c r="G659" s="78"/>
      <c r="H659" s="77"/>
      <c r="I659" s="68"/>
      <c r="J659" s="68"/>
      <c r="K659" s="20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</row>
    <row x14ac:dyDescent="0.25" r="660" customHeight="1" ht="17.25" customFormat="1" s="30">
      <c r="A660" s="76"/>
      <c r="B660" s="52"/>
      <c r="C660" s="78"/>
      <c r="D660" s="20"/>
      <c r="E660" s="77"/>
      <c r="F660" s="77"/>
      <c r="G660" s="78"/>
      <c r="H660" s="77"/>
      <c r="I660" s="68"/>
      <c r="J660" s="68"/>
      <c r="K660" s="20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</row>
    <row x14ac:dyDescent="0.25" r="661" customHeight="1" ht="17.25" customFormat="1" s="30">
      <c r="A661" s="76"/>
      <c r="B661" s="52"/>
      <c r="C661" s="78"/>
      <c r="D661" s="20"/>
      <c r="E661" s="77"/>
      <c r="F661" s="77"/>
      <c r="G661" s="78"/>
      <c r="H661" s="77"/>
      <c r="I661" s="68"/>
      <c r="J661" s="68"/>
      <c r="K661" s="20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</row>
    <row x14ac:dyDescent="0.25" r="662" customHeight="1" ht="17.25" customFormat="1" s="30">
      <c r="A662" s="76"/>
      <c r="B662" s="52"/>
      <c r="C662" s="78"/>
      <c r="D662" s="20"/>
      <c r="E662" s="77"/>
      <c r="F662" s="77"/>
      <c r="G662" s="78"/>
      <c r="H662" s="77"/>
      <c r="I662" s="68"/>
      <c r="J662" s="68"/>
      <c r="K662" s="20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</row>
    <row x14ac:dyDescent="0.25" r="663" customHeight="1" ht="17.25" customFormat="1" s="30">
      <c r="A663" s="76"/>
      <c r="B663" s="52"/>
      <c r="C663" s="78"/>
      <c r="D663" s="20"/>
      <c r="E663" s="77"/>
      <c r="F663" s="77"/>
      <c r="G663" s="78"/>
      <c r="H663" s="77"/>
      <c r="I663" s="68"/>
      <c r="J663" s="68"/>
      <c r="K663" s="20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</row>
    <row x14ac:dyDescent="0.25" r="664" customHeight="1" ht="17.25" customFormat="1" s="30">
      <c r="A664" s="76"/>
      <c r="B664" s="52"/>
      <c r="C664" s="78"/>
      <c r="D664" s="20"/>
      <c r="E664" s="77"/>
      <c r="F664" s="77"/>
      <c r="G664" s="78"/>
      <c r="H664" s="77"/>
      <c r="I664" s="68"/>
      <c r="J664" s="68"/>
      <c r="K664" s="20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</row>
    <row x14ac:dyDescent="0.25" r="665" customHeight="1" ht="17.25" customFormat="1" s="30">
      <c r="A665" s="76"/>
      <c r="B665" s="52"/>
      <c r="C665" s="78"/>
      <c r="D665" s="20"/>
      <c r="E665" s="77"/>
      <c r="F665" s="77"/>
      <c r="G665" s="78"/>
      <c r="H665" s="77"/>
      <c r="I665" s="68"/>
      <c r="J665" s="68"/>
      <c r="K665" s="20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</row>
    <row x14ac:dyDescent="0.25" r="666" customHeight="1" ht="17.25" customFormat="1" s="30">
      <c r="A666" s="76"/>
      <c r="B666" s="52"/>
      <c r="C666" s="78"/>
      <c r="D666" s="20"/>
      <c r="E666" s="77"/>
      <c r="F666" s="77"/>
      <c r="G666" s="78"/>
      <c r="H666" s="77"/>
      <c r="I666" s="68"/>
      <c r="J666" s="68"/>
      <c r="K666" s="20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</row>
    <row x14ac:dyDescent="0.25" r="667" customHeight="1" ht="17.25" customFormat="1" s="30">
      <c r="A667" s="76"/>
      <c r="B667" s="52"/>
      <c r="C667" s="78"/>
      <c r="D667" s="20"/>
      <c r="E667" s="77"/>
      <c r="F667" s="77"/>
      <c r="G667" s="78"/>
      <c r="H667" s="77"/>
      <c r="I667" s="68"/>
      <c r="J667" s="68"/>
      <c r="K667" s="20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</row>
    <row x14ac:dyDescent="0.25" r="668" customHeight="1" ht="17.25" customFormat="1" s="30">
      <c r="A668" s="76"/>
      <c r="B668" s="52"/>
      <c r="C668" s="78"/>
      <c r="D668" s="20"/>
      <c r="E668" s="77"/>
      <c r="F668" s="77"/>
      <c r="G668" s="78"/>
      <c r="H668" s="77"/>
      <c r="I668" s="68"/>
      <c r="J668" s="68"/>
      <c r="K668" s="20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</row>
    <row x14ac:dyDescent="0.25" r="669" customHeight="1" ht="17.25" customFormat="1" s="30">
      <c r="A669" s="76"/>
      <c r="B669" s="52"/>
      <c r="C669" s="78"/>
      <c r="D669" s="20"/>
      <c r="E669" s="77"/>
      <c r="F669" s="77"/>
      <c r="G669" s="78"/>
      <c r="H669" s="77"/>
      <c r="I669" s="68"/>
      <c r="J669" s="68"/>
      <c r="K669" s="20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</row>
    <row x14ac:dyDescent="0.25" r="670" customHeight="1" ht="17.25" customFormat="1" s="30">
      <c r="A670" s="76"/>
      <c r="B670" s="52"/>
      <c r="C670" s="78"/>
      <c r="D670" s="20"/>
      <c r="E670" s="77"/>
      <c r="F670" s="77"/>
      <c r="G670" s="78"/>
      <c r="H670" s="77"/>
      <c r="I670" s="68"/>
      <c r="J670" s="68"/>
      <c r="K670" s="20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</row>
    <row x14ac:dyDescent="0.25" r="671" customHeight="1" ht="17.25" customFormat="1" s="30">
      <c r="A671" s="76"/>
      <c r="B671" s="52"/>
      <c r="C671" s="78"/>
      <c r="D671" s="20"/>
      <c r="E671" s="77"/>
      <c r="F671" s="77"/>
      <c r="G671" s="78"/>
      <c r="H671" s="77"/>
      <c r="I671" s="68"/>
      <c r="J671" s="68"/>
      <c r="K671" s="20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</row>
    <row x14ac:dyDescent="0.25" r="672" customHeight="1" ht="17.25" customFormat="1" s="30">
      <c r="A672" s="76"/>
      <c r="B672" s="52"/>
      <c r="C672" s="78"/>
      <c r="D672" s="20"/>
      <c r="E672" s="77"/>
      <c r="F672" s="77"/>
      <c r="G672" s="78"/>
      <c r="H672" s="77"/>
      <c r="I672" s="68"/>
      <c r="J672" s="68"/>
      <c r="K672" s="20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</row>
    <row x14ac:dyDescent="0.25" r="673" customHeight="1" ht="17.25" customFormat="1" s="30">
      <c r="A673" s="76"/>
      <c r="B673" s="52"/>
      <c r="C673" s="78"/>
      <c r="D673" s="20"/>
      <c r="E673" s="77"/>
      <c r="F673" s="77"/>
      <c r="G673" s="78"/>
      <c r="H673" s="77"/>
      <c r="I673" s="68"/>
      <c r="J673" s="68"/>
      <c r="K673" s="20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</row>
    <row x14ac:dyDescent="0.25" r="674" customHeight="1" ht="17.25" customFormat="1" s="30">
      <c r="A674" s="76"/>
      <c r="B674" s="52"/>
      <c r="C674" s="78"/>
      <c r="D674" s="20"/>
      <c r="E674" s="77"/>
      <c r="F674" s="77"/>
      <c r="G674" s="78"/>
      <c r="H674" s="77"/>
      <c r="I674" s="68"/>
      <c r="J674" s="68"/>
      <c r="K674" s="20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</row>
    <row x14ac:dyDescent="0.25" r="675" customHeight="1" ht="17.25" customFormat="1" s="30">
      <c r="A675" s="76"/>
      <c r="B675" s="52"/>
      <c r="C675" s="78"/>
      <c r="D675" s="20"/>
      <c r="E675" s="77"/>
      <c r="F675" s="77"/>
      <c r="G675" s="78"/>
      <c r="H675" s="77"/>
      <c r="I675" s="68"/>
      <c r="J675" s="68"/>
      <c r="K675" s="20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</row>
    <row x14ac:dyDescent="0.25" r="676" customHeight="1" ht="17.25" customFormat="1" s="30">
      <c r="A676" s="76"/>
      <c r="B676" s="52"/>
      <c r="C676" s="78"/>
      <c r="D676" s="20"/>
      <c r="E676" s="77"/>
      <c r="F676" s="77"/>
      <c r="G676" s="78"/>
      <c r="H676" s="77"/>
      <c r="I676" s="68"/>
      <c r="J676" s="68"/>
      <c r="K676" s="20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</row>
    <row x14ac:dyDescent="0.25" r="677" customHeight="1" ht="17.25" customFormat="1" s="30">
      <c r="A677" s="76"/>
      <c r="B677" s="52"/>
      <c r="C677" s="78"/>
      <c r="D677" s="20"/>
      <c r="E677" s="77"/>
      <c r="F677" s="77"/>
      <c r="G677" s="78"/>
      <c r="H677" s="77"/>
      <c r="I677" s="68"/>
      <c r="J677" s="68"/>
      <c r="K677" s="20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</row>
    <row x14ac:dyDescent="0.25" r="678" customHeight="1" ht="17.25" customFormat="1" s="30">
      <c r="A678" s="76"/>
      <c r="B678" s="52"/>
      <c r="C678" s="78"/>
      <c r="D678" s="20"/>
      <c r="E678" s="77"/>
      <c r="F678" s="77"/>
      <c r="G678" s="78"/>
      <c r="H678" s="77"/>
      <c r="I678" s="68"/>
      <c r="J678" s="68"/>
      <c r="K678" s="20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</row>
    <row x14ac:dyDescent="0.25" r="679" customHeight="1" ht="17.25" customFormat="1" s="30">
      <c r="A679" s="76"/>
      <c r="B679" s="52"/>
      <c r="C679" s="78"/>
      <c r="D679" s="20"/>
      <c r="E679" s="77"/>
      <c r="F679" s="77"/>
      <c r="G679" s="78"/>
      <c r="H679" s="77"/>
      <c r="I679" s="68"/>
      <c r="J679" s="68"/>
      <c r="K679" s="20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</row>
    <row x14ac:dyDescent="0.25" r="680" customHeight="1" ht="17.25" customFormat="1" s="30">
      <c r="A680" s="76"/>
      <c r="B680" s="52"/>
      <c r="C680" s="78"/>
      <c r="D680" s="20"/>
      <c r="E680" s="77"/>
      <c r="F680" s="77"/>
      <c r="G680" s="78"/>
      <c r="H680" s="77"/>
      <c r="I680" s="68"/>
      <c r="J680" s="68"/>
      <c r="K680" s="20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</row>
    <row x14ac:dyDescent="0.25" r="681" customHeight="1" ht="17.25" customFormat="1" s="30">
      <c r="A681" s="76"/>
      <c r="B681" s="52"/>
      <c r="C681" s="78"/>
      <c r="D681" s="20"/>
      <c r="E681" s="77"/>
      <c r="F681" s="77"/>
      <c r="G681" s="78"/>
      <c r="H681" s="77"/>
      <c r="I681" s="68"/>
      <c r="J681" s="68"/>
      <c r="K681" s="20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</row>
    <row x14ac:dyDescent="0.25" r="682" customHeight="1" ht="17.25" customFormat="1" s="30">
      <c r="A682" s="76"/>
      <c r="B682" s="52"/>
      <c r="C682" s="78"/>
      <c r="D682" s="20"/>
      <c r="E682" s="77"/>
      <c r="F682" s="77"/>
      <c r="G682" s="78"/>
      <c r="H682" s="77"/>
      <c r="I682" s="68"/>
      <c r="J682" s="68"/>
      <c r="K682" s="20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</row>
    <row x14ac:dyDescent="0.25" r="683" customHeight="1" ht="17.25" customFormat="1" s="30">
      <c r="A683" s="76"/>
      <c r="B683" s="52"/>
      <c r="C683" s="78"/>
      <c r="D683" s="20"/>
      <c r="E683" s="77"/>
      <c r="F683" s="77"/>
      <c r="G683" s="78"/>
      <c r="H683" s="77"/>
      <c r="I683" s="68"/>
      <c r="J683" s="68"/>
      <c r="K683" s="20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</row>
    <row x14ac:dyDescent="0.25" r="684" customHeight="1" ht="17.25" customFormat="1" s="30">
      <c r="A684" s="76"/>
      <c r="B684" s="52"/>
      <c r="C684" s="78"/>
      <c r="D684" s="20"/>
      <c r="E684" s="77"/>
      <c r="F684" s="77"/>
      <c r="G684" s="78"/>
      <c r="H684" s="77"/>
      <c r="I684" s="68"/>
      <c r="J684" s="68"/>
      <c r="K684" s="20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</row>
    <row x14ac:dyDescent="0.25" r="685" customHeight="1" ht="17.25" customFormat="1" s="30">
      <c r="A685" s="76"/>
      <c r="B685" s="52"/>
      <c r="C685" s="78"/>
      <c r="D685" s="20"/>
      <c r="E685" s="77"/>
      <c r="F685" s="77"/>
      <c r="G685" s="78"/>
      <c r="H685" s="77"/>
      <c r="I685" s="68"/>
      <c r="J685" s="68"/>
      <c r="K685" s="20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</row>
    <row x14ac:dyDescent="0.25" r="686" customHeight="1" ht="17.25" customFormat="1" s="30">
      <c r="A686" s="76"/>
      <c r="B686" s="52"/>
      <c r="C686" s="78"/>
      <c r="D686" s="20"/>
      <c r="E686" s="77"/>
      <c r="F686" s="77"/>
      <c r="G686" s="78"/>
      <c r="H686" s="77"/>
      <c r="I686" s="68"/>
      <c r="J686" s="68"/>
      <c r="K686" s="20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</row>
    <row x14ac:dyDescent="0.25" r="687" customHeight="1" ht="17.25" customFormat="1" s="30">
      <c r="A687" s="76"/>
      <c r="B687" s="52"/>
      <c r="C687" s="78"/>
      <c r="D687" s="20"/>
      <c r="E687" s="77"/>
      <c r="F687" s="77"/>
      <c r="G687" s="78"/>
      <c r="H687" s="77"/>
      <c r="I687" s="68"/>
      <c r="J687" s="68"/>
      <c r="K687" s="20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</row>
    <row x14ac:dyDescent="0.25" r="688" customHeight="1" ht="17.25" customFormat="1" s="30">
      <c r="A688" s="76"/>
      <c r="B688" s="52"/>
      <c r="C688" s="78"/>
      <c r="D688" s="20"/>
      <c r="E688" s="77"/>
      <c r="F688" s="77"/>
      <c r="G688" s="78"/>
      <c r="H688" s="77"/>
      <c r="I688" s="68"/>
      <c r="J688" s="68"/>
      <c r="K688" s="20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</row>
    <row x14ac:dyDescent="0.25" r="689" customHeight="1" ht="17.25" customFormat="1" s="30">
      <c r="A689" s="76"/>
      <c r="B689" s="52"/>
      <c r="C689" s="78"/>
      <c r="D689" s="20"/>
      <c r="E689" s="77"/>
      <c r="F689" s="77"/>
      <c r="G689" s="78"/>
      <c r="H689" s="77"/>
      <c r="I689" s="68"/>
      <c r="J689" s="68"/>
      <c r="K689" s="20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</row>
    <row x14ac:dyDescent="0.25" r="690" customHeight="1" ht="17.25" customFormat="1" s="30">
      <c r="A690" s="76"/>
      <c r="B690" s="52"/>
      <c r="C690" s="78"/>
      <c r="D690" s="20"/>
      <c r="E690" s="77"/>
      <c r="F690" s="77"/>
      <c r="G690" s="78"/>
      <c r="H690" s="77"/>
      <c r="I690" s="68"/>
      <c r="J690" s="68"/>
      <c r="K690" s="20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</row>
    <row x14ac:dyDescent="0.25" r="691" customHeight="1" ht="17.25" customFormat="1" s="30">
      <c r="A691" s="76"/>
      <c r="B691" s="52"/>
      <c r="C691" s="78"/>
      <c r="D691" s="20"/>
      <c r="E691" s="77"/>
      <c r="F691" s="77"/>
      <c r="G691" s="78"/>
      <c r="H691" s="77"/>
      <c r="I691" s="68"/>
      <c r="J691" s="68"/>
      <c r="K691" s="20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</row>
    <row x14ac:dyDescent="0.25" r="692" customHeight="1" ht="17.25" customFormat="1" s="30">
      <c r="A692" s="76"/>
      <c r="B692" s="52"/>
      <c r="C692" s="78"/>
      <c r="D692" s="20"/>
      <c r="E692" s="77"/>
      <c r="F692" s="77"/>
      <c r="G692" s="78"/>
      <c r="H692" s="77"/>
      <c r="I692" s="68"/>
      <c r="J692" s="68"/>
      <c r="K692" s="20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</row>
    <row x14ac:dyDescent="0.25" r="693" customHeight="1" ht="17.25" customFormat="1" s="30">
      <c r="A693" s="76"/>
      <c r="B693" s="52"/>
      <c r="C693" s="78"/>
      <c r="D693" s="20"/>
      <c r="E693" s="77"/>
      <c r="F693" s="77"/>
      <c r="G693" s="78"/>
      <c r="H693" s="77"/>
      <c r="I693" s="68"/>
      <c r="J693" s="68"/>
      <c r="K693" s="20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</row>
    <row x14ac:dyDescent="0.25" r="694" customHeight="1" ht="17.25" customFormat="1" s="30">
      <c r="A694" s="76"/>
      <c r="B694" s="52"/>
      <c r="C694" s="78"/>
      <c r="D694" s="20"/>
      <c r="E694" s="77"/>
      <c r="F694" s="77"/>
      <c r="G694" s="78"/>
      <c r="H694" s="77"/>
      <c r="I694" s="68"/>
      <c r="J694" s="68"/>
      <c r="K694" s="20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</row>
    <row x14ac:dyDescent="0.25" r="695" customHeight="1" ht="17.25" customFormat="1" s="30">
      <c r="A695" s="76"/>
      <c r="B695" s="52"/>
      <c r="C695" s="78"/>
      <c r="D695" s="20"/>
      <c r="E695" s="77"/>
      <c r="F695" s="77"/>
      <c r="G695" s="78"/>
      <c r="H695" s="77"/>
      <c r="I695" s="68"/>
      <c r="J695" s="68"/>
      <c r="K695" s="20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</row>
    <row x14ac:dyDescent="0.25" r="696" customHeight="1" ht="17.25" customFormat="1" s="30">
      <c r="A696" s="76"/>
      <c r="B696" s="52"/>
      <c r="C696" s="78"/>
      <c r="D696" s="20"/>
      <c r="E696" s="77"/>
      <c r="F696" s="77"/>
      <c r="G696" s="78"/>
      <c r="H696" s="77"/>
      <c r="I696" s="68"/>
      <c r="J696" s="68"/>
      <c r="K696" s="20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</row>
    <row x14ac:dyDescent="0.25" r="697" customHeight="1" ht="17.25" customFormat="1" s="30">
      <c r="A697" s="76"/>
      <c r="B697" s="52"/>
      <c r="C697" s="78"/>
      <c r="D697" s="20"/>
      <c r="E697" s="77"/>
      <c r="F697" s="77"/>
      <c r="G697" s="78"/>
      <c r="H697" s="77"/>
      <c r="I697" s="68"/>
      <c r="J697" s="68"/>
      <c r="K697" s="20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</row>
    <row x14ac:dyDescent="0.25" r="698" customHeight="1" ht="17.25" customFormat="1" s="30">
      <c r="A698" s="76"/>
      <c r="B698" s="52"/>
      <c r="C698" s="78"/>
      <c r="D698" s="20"/>
      <c r="E698" s="77"/>
      <c r="F698" s="77"/>
      <c r="G698" s="78"/>
      <c r="H698" s="77"/>
      <c r="I698" s="68"/>
      <c r="J698" s="68"/>
      <c r="K698" s="20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</row>
    <row x14ac:dyDescent="0.25" r="699" customHeight="1" ht="17.25" customFormat="1" s="30">
      <c r="A699" s="76"/>
      <c r="B699" s="52"/>
      <c r="C699" s="78"/>
      <c r="D699" s="20"/>
      <c r="E699" s="77"/>
      <c r="F699" s="77"/>
      <c r="G699" s="78"/>
      <c r="H699" s="77"/>
      <c r="I699" s="68"/>
      <c r="J699" s="68"/>
      <c r="K699" s="20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</row>
    <row x14ac:dyDescent="0.25" r="700" customHeight="1" ht="17.25" customFormat="1" s="30">
      <c r="A700" s="76"/>
      <c r="B700" s="52"/>
      <c r="C700" s="78"/>
      <c r="D700" s="20"/>
      <c r="E700" s="77"/>
      <c r="F700" s="77"/>
      <c r="G700" s="78"/>
      <c r="H700" s="77"/>
      <c r="I700" s="68"/>
      <c r="J700" s="68"/>
      <c r="K700" s="20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</row>
    <row x14ac:dyDescent="0.25" r="701" customHeight="1" ht="17.25" customFormat="1" s="30">
      <c r="A701" s="76"/>
      <c r="B701" s="52"/>
      <c r="C701" s="78"/>
      <c r="D701" s="20"/>
      <c r="E701" s="77"/>
      <c r="F701" s="77"/>
      <c r="G701" s="78"/>
      <c r="H701" s="77"/>
      <c r="I701" s="68"/>
      <c r="J701" s="68"/>
      <c r="K701" s="20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</row>
    <row x14ac:dyDescent="0.25" r="702" customHeight="1" ht="17.25" customFormat="1" s="30">
      <c r="A702" s="76"/>
      <c r="B702" s="52"/>
      <c r="C702" s="78"/>
      <c r="D702" s="20"/>
      <c r="E702" s="77"/>
      <c r="F702" s="77"/>
      <c r="G702" s="78"/>
      <c r="H702" s="77"/>
      <c r="I702" s="68"/>
      <c r="J702" s="68"/>
      <c r="K702" s="20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</row>
    <row x14ac:dyDescent="0.25" r="703" customHeight="1" ht="17.25" customFormat="1" s="30">
      <c r="A703" s="76"/>
      <c r="B703" s="52"/>
      <c r="C703" s="78"/>
      <c r="D703" s="20"/>
      <c r="E703" s="77"/>
      <c r="F703" s="77"/>
      <c r="G703" s="78"/>
      <c r="H703" s="77"/>
      <c r="I703" s="68"/>
      <c r="J703" s="68"/>
      <c r="K703" s="20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</row>
    <row x14ac:dyDescent="0.25" r="704" customHeight="1" ht="17.25" customFormat="1" s="30">
      <c r="A704" s="76"/>
      <c r="B704" s="52"/>
      <c r="C704" s="78"/>
      <c r="D704" s="20"/>
      <c r="E704" s="77"/>
      <c r="F704" s="77"/>
      <c r="G704" s="78"/>
      <c r="H704" s="77"/>
      <c r="I704" s="68"/>
      <c r="J704" s="68"/>
      <c r="K704" s="20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</row>
    <row x14ac:dyDescent="0.25" r="705" customHeight="1" ht="17.25" customFormat="1" s="30">
      <c r="A705" s="76"/>
      <c r="B705" s="52"/>
      <c r="C705" s="78"/>
      <c r="D705" s="20"/>
      <c r="E705" s="77"/>
      <c r="F705" s="77"/>
      <c r="G705" s="78"/>
      <c r="H705" s="77"/>
      <c r="I705" s="68"/>
      <c r="J705" s="68"/>
      <c r="K705" s="20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</row>
    <row x14ac:dyDescent="0.25" r="706" customHeight="1" ht="17.25" customFormat="1" s="30">
      <c r="A706" s="76"/>
      <c r="B706" s="52"/>
      <c r="C706" s="78"/>
      <c r="D706" s="20"/>
      <c r="E706" s="77"/>
      <c r="F706" s="77"/>
      <c r="G706" s="78"/>
      <c r="H706" s="77"/>
      <c r="I706" s="68"/>
      <c r="J706" s="68"/>
      <c r="K706" s="20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</row>
    <row x14ac:dyDescent="0.25" r="707" customHeight="1" ht="17.25" customFormat="1" s="30">
      <c r="A707" s="76"/>
      <c r="B707" s="52"/>
      <c r="C707" s="78"/>
      <c r="D707" s="20"/>
      <c r="E707" s="77"/>
      <c r="F707" s="77"/>
      <c r="G707" s="78"/>
      <c r="H707" s="77"/>
      <c r="I707" s="68"/>
      <c r="J707" s="68"/>
      <c r="K707" s="20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</row>
    <row x14ac:dyDescent="0.25" r="708" customHeight="1" ht="17.25" customFormat="1" s="30">
      <c r="A708" s="76"/>
      <c r="B708" s="52"/>
      <c r="C708" s="78"/>
      <c r="D708" s="20"/>
      <c r="E708" s="77"/>
      <c r="F708" s="77"/>
      <c r="G708" s="78"/>
      <c r="H708" s="77"/>
      <c r="I708" s="68"/>
      <c r="J708" s="68"/>
      <c r="K708" s="20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</row>
    <row x14ac:dyDescent="0.25" r="709" customHeight="1" ht="17.25" customFormat="1" s="30">
      <c r="A709" s="76"/>
      <c r="B709" s="52"/>
      <c r="C709" s="78"/>
      <c r="D709" s="20"/>
      <c r="E709" s="77"/>
      <c r="F709" s="77"/>
      <c r="G709" s="78"/>
      <c r="H709" s="77"/>
      <c r="I709" s="68"/>
      <c r="J709" s="68"/>
      <c r="K709" s="20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</row>
    <row x14ac:dyDescent="0.25" r="710" customHeight="1" ht="17.25" customFormat="1" s="30">
      <c r="A710" s="76"/>
      <c r="B710" s="52"/>
      <c r="C710" s="78"/>
      <c r="D710" s="20"/>
      <c r="E710" s="77"/>
      <c r="F710" s="77"/>
      <c r="G710" s="78"/>
      <c r="H710" s="77"/>
      <c r="I710" s="68"/>
      <c r="J710" s="68"/>
      <c r="K710" s="20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</row>
    <row x14ac:dyDescent="0.25" r="711" customHeight="1" ht="17.25" customFormat="1" s="30">
      <c r="A711" s="76"/>
      <c r="B711" s="52"/>
      <c r="C711" s="78"/>
      <c r="D711" s="20"/>
      <c r="E711" s="77"/>
      <c r="F711" s="77"/>
      <c r="G711" s="78"/>
      <c r="H711" s="77"/>
      <c r="I711" s="68"/>
      <c r="J711" s="68"/>
      <c r="K711" s="20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</row>
    <row x14ac:dyDescent="0.25" r="712" customHeight="1" ht="17.25" customFormat="1" s="30">
      <c r="A712" s="76"/>
      <c r="B712" s="52"/>
      <c r="C712" s="78"/>
      <c r="D712" s="20"/>
      <c r="E712" s="77"/>
      <c r="F712" s="77"/>
      <c r="G712" s="78"/>
      <c r="H712" s="77"/>
      <c r="I712" s="68"/>
      <c r="J712" s="68"/>
      <c r="K712" s="20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</row>
    <row x14ac:dyDescent="0.25" r="713" customHeight="1" ht="17.25" customFormat="1" s="30">
      <c r="A713" s="76"/>
      <c r="B713" s="52"/>
      <c r="C713" s="78"/>
      <c r="D713" s="20"/>
      <c r="E713" s="77"/>
      <c r="F713" s="77"/>
      <c r="G713" s="78"/>
      <c r="H713" s="77"/>
      <c r="I713" s="68"/>
      <c r="J713" s="68"/>
      <c r="K713" s="20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</row>
    <row x14ac:dyDescent="0.25" r="714" customHeight="1" ht="17.25" customFormat="1" s="30">
      <c r="A714" s="76"/>
      <c r="B714" s="52"/>
      <c r="C714" s="78"/>
      <c r="D714" s="20"/>
      <c r="E714" s="77"/>
      <c r="F714" s="77"/>
      <c r="G714" s="78"/>
      <c r="H714" s="77"/>
      <c r="I714" s="68"/>
      <c r="J714" s="68"/>
      <c r="K714" s="20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</row>
    <row x14ac:dyDescent="0.25" r="715" customHeight="1" ht="17.25" customFormat="1" s="30">
      <c r="A715" s="76"/>
      <c r="B715" s="52"/>
      <c r="C715" s="78"/>
      <c r="D715" s="20"/>
      <c r="E715" s="77"/>
      <c r="F715" s="77"/>
      <c r="G715" s="78"/>
      <c r="H715" s="77"/>
      <c r="I715" s="68"/>
      <c r="J715" s="68"/>
      <c r="K715" s="20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</row>
    <row x14ac:dyDescent="0.25" r="716" customHeight="1" ht="17.25" customFormat="1" s="30">
      <c r="A716" s="76"/>
      <c r="B716" s="52"/>
      <c r="C716" s="78"/>
      <c r="D716" s="20"/>
      <c r="E716" s="77"/>
      <c r="F716" s="77"/>
      <c r="G716" s="78"/>
      <c r="H716" s="77"/>
      <c r="I716" s="68"/>
      <c r="J716" s="68"/>
      <c r="K716" s="20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</row>
    <row x14ac:dyDescent="0.25" r="717" customHeight="1" ht="17.25" customFormat="1" s="30">
      <c r="A717" s="76"/>
      <c r="B717" s="52"/>
      <c r="C717" s="78"/>
      <c r="D717" s="20"/>
      <c r="E717" s="77"/>
      <c r="F717" s="77"/>
      <c r="G717" s="78"/>
      <c r="H717" s="77"/>
      <c r="I717" s="68"/>
      <c r="J717" s="68"/>
      <c r="K717" s="20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</row>
    <row x14ac:dyDescent="0.25" r="718" customHeight="1" ht="17.25" customFormat="1" s="30">
      <c r="A718" s="76"/>
      <c r="B718" s="52"/>
      <c r="C718" s="78"/>
      <c r="D718" s="20"/>
      <c r="E718" s="77"/>
      <c r="F718" s="77"/>
      <c r="G718" s="78"/>
      <c r="H718" s="77"/>
      <c r="I718" s="68"/>
      <c r="J718" s="68"/>
      <c r="K718" s="20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</row>
    <row x14ac:dyDescent="0.25" r="719" customHeight="1" ht="17.25" customFormat="1" s="30">
      <c r="A719" s="76"/>
      <c r="B719" s="52"/>
      <c r="C719" s="78"/>
      <c r="D719" s="20"/>
      <c r="E719" s="77"/>
      <c r="F719" s="77"/>
      <c r="G719" s="78"/>
      <c r="H719" s="77"/>
      <c r="I719" s="68"/>
      <c r="J719" s="68"/>
      <c r="K719" s="20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</row>
    <row x14ac:dyDescent="0.25" r="720" customHeight="1" ht="17.25" customFormat="1" s="30">
      <c r="A720" s="76"/>
      <c r="B720" s="52"/>
      <c r="C720" s="78"/>
      <c r="D720" s="20"/>
      <c r="E720" s="77"/>
      <c r="F720" s="77"/>
      <c r="G720" s="78"/>
      <c r="H720" s="77"/>
      <c r="I720" s="68"/>
      <c r="J720" s="68"/>
      <c r="K720" s="20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</row>
    <row x14ac:dyDescent="0.25" r="721" customHeight="1" ht="17.25" customFormat="1" s="30">
      <c r="A721" s="76"/>
      <c r="B721" s="52"/>
      <c r="C721" s="78"/>
      <c r="D721" s="20"/>
      <c r="E721" s="77"/>
      <c r="F721" s="77"/>
      <c r="G721" s="78"/>
      <c r="H721" s="77"/>
      <c r="I721" s="68"/>
      <c r="J721" s="68"/>
      <c r="K721" s="20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</row>
    <row x14ac:dyDescent="0.25" r="722" customHeight="1" ht="17.25" customFormat="1" s="30">
      <c r="A722" s="76"/>
      <c r="B722" s="52"/>
      <c r="C722" s="78"/>
      <c r="D722" s="20"/>
      <c r="E722" s="77"/>
      <c r="F722" s="77"/>
      <c r="G722" s="78"/>
      <c r="H722" s="77"/>
      <c r="I722" s="68"/>
      <c r="J722" s="68"/>
      <c r="K722" s="20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</row>
    <row x14ac:dyDescent="0.25" r="723" customHeight="1" ht="17.25" customFormat="1" s="30">
      <c r="A723" s="76"/>
      <c r="B723" s="52"/>
      <c r="C723" s="78"/>
      <c r="D723" s="20"/>
      <c r="E723" s="77"/>
      <c r="F723" s="77"/>
      <c r="G723" s="78"/>
      <c r="H723" s="77"/>
      <c r="I723" s="68"/>
      <c r="J723" s="68"/>
      <c r="K723" s="20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</row>
    <row x14ac:dyDescent="0.25" r="724" customHeight="1" ht="17.25" customFormat="1" s="30">
      <c r="A724" s="76"/>
      <c r="B724" s="52"/>
      <c r="C724" s="78"/>
      <c r="D724" s="20"/>
      <c r="E724" s="77"/>
      <c r="F724" s="77"/>
      <c r="G724" s="78"/>
      <c r="H724" s="77"/>
      <c r="I724" s="68"/>
      <c r="J724" s="68"/>
      <c r="K724" s="20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</row>
    <row x14ac:dyDescent="0.25" r="725" customHeight="1" ht="17.25" customFormat="1" s="30">
      <c r="A725" s="76"/>
      <c r="B725" s="52"/>
      <c r="C725" s="78"/>
      <c r="D725" s="20"/>
      <c r="E725" s="77"/>
      <c r="F725" s="77"/>
      <c r="G725" s="78"/>
      <c r="H725" s="77"/>
      <c r="I725" s="68"/>
      <c r="J725" s="68"/>
      <c r="K725" s="20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</row>
    <row x14ac:dyDescent="0.25" r="726" customHeight="1" ht="17.25" customFormat="1" s="30">
      <c r="A726" s="76"/>
      <c r="B726" s="52"/>
      <c r="C726" s="78"/>
      <c r="D726" s="20"/>
      <c r="E726" s="77"/>
      <c r="F726" s="77"/>
      <c r="G726" s="78"/>
      <c r="H726" s="77"/>
      <c r="I726" s="68"/>
      <c r="J726" s="68"/>
      <c r="K726" s="20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</row>
    <row x14ac:dyDescent="0.25" r="727" customHeight="1" ht="17.25" customFormat="1" s="30">
      <c r="A727" s="76"/>
      <c r="B727" s="52"/>
      <c r="C727" s="78"/>
      <c r="D727" s="20"/>
      <c r="E727" s="77"/>
      <c r="F727" s="77"/>
      <c r="G727" s="78"/>
      <c r="H727" s="77"/>
      <c r="I727" s="68"/>
      <c r="J727" s="68"/>
      <c r="K727" s="20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</row>
    <row x14ac:dyDescent="0.25" r="728" customHeight="1" ht="17.25" customFormat="1" s="30">
      <c r="A728" s="76"/>
      <c r="B728" s="52"/>
      <c r="C728" s="78"/>
      <c r="D728" s="20"/>
      <c r="E728" s="77"/>
      <c r="F728" s="77"/>
      <c r="G728" s="78"/>
      <c r="H728" s="77"/>
      <c r="I728" s="68"/>
      <c r="J728" s="68"/>
      <c r="K728" s="20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</row>
    <row x14ac:dyDescent="0.25" r="729" customHeight="1" ht="17.25" customFormat="1" s="30">
      <c r="A729" s="76"/>
      <c r="B729" s="52"/>
      <c r="C729" s="78"/>
      <c r="D729" s="20"/>
      <c r="E729" s="77"/>
      <c r="F729" s="77"/>
      <c r="G729" s="78"/>
      <c r="H729" s="77"/>
      <c r="I729" s="68"/>
      <c r="J729" s="68"/>
      <c r="K729" s="20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</row>
    <row x14ac:dyDescent="0.25" r="730" customHeight="1" ht="17.25" customFormat="1" s="30">
      <c r="A730" s="76"/>
      <c r="B730" s="52"/>
      <c r="C730" s="78"/>
      <c r="D730" s="20"/>
      <c r="E730" s="77"/>
      <c r="F730" s="77"/>
      <c r="G730" s="78"/>
      <c r="H730" s="77"/>
      <c r="I730" s="68"/>
      <c r="J730" s="68"/>
      <c r="K730" s="20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</row>
    <row x14ac:dyDescent="0.25" r="731" customHeight="1" ht="17.25" customFormat="1" s="30">
      <c r="A731" s="76"/>
      <c r="B731" s="52"/>
      <c r="C731" s="78"/>
      <c r="D731" s="20"/>
      <c r="E731" s="77"/>
      <c r="F731" s="77"/>
      <c r="G731" s="78"/>
      <c r="H731" s="77"/>
      <c r="I731" s="68"/>
      <c r="J731" s="68"/>
      <c r="K731" s="20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</row>
    <row x14ac:dyDescent="0.25" r="732" customHeight="1" ht="17.25" customFormat="1" s="30">
      <c r="A732" s="76"/>
      <c r="B732" s="52"/>
      <c r="C732" s="78"/>
      <c r="D732" s="20"/>
      <c r="E732" s="77"/>
      <c r="F732" s="77"/>
      <c r="G732" s="78"/>
      <c r="H732" s="77"/>
      <c r="I732" s="68"/>
      <c r="J732" s="68"/>
      <c r="K732" s="20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</row>
    <row x14ac:dyDescent="0.25" r="733" customHeight="1" ht="17.25" customFormat="1" s="30">
      <c r="A733" s="76"/>
      <c r="B733" s="52"/>
      <c r="C733" s="78"/>
      <c r="D733" s="20"/>
      <c r="E733" s="77"/>
      <c r="F733" s="77"/>
      <c r="G733" s="78"/>
      <c r="H733" s="77"/>
      <c r="I733" s="68"/>
      <c r="J733" s="68"/>
      <c r="K733" s="20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</row>
    <row x14ac:dyDescent="0.25" r="734" customHeight="1" ht="17.25" customFormat="1" s="30">
      <c r="A734" s="76"/>
      <c r="B734" s="52"/>
      <c r="C734" s="78"/>
      <c r="D734" s="20"/>
      <c r="E734" s="77"/>
      <c r="F734" s="77"/>
      <c r="G734" s="78"/>
      <c r="H734" s="77"/>
      <c r="I734" s="68"/>
      <c r="J734" s="68"/>
      <c r="K734" s="20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</row>
    <row x14ac:dyDescent="0.25" r="735" customHeight="1" ht="17.25" customFormat="1" s="30">
      <c r="A735" s="76"/>
      <c r="B735" s="52"/>
      <c r="C735" s="78"/>
      <c r="D735" s="20"/>
      <c r="E735" s="77"/>
      <c r="F735" s="77"/>
      <c r="G735" s="78"/>
      <c r="H735" s="77"/>
      <c r="I735" s="68"/>
      <c r="J735" s="68"/>
      <c r="K735" s="20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</row>
    <row x14ac:dyDescent="0.25" r="736" customHeight="1" ht="17.25" customFormat="1" s="30">
      <c r="A736" s="76"/>
      <c r="B736" s="52"/>
      <c r="C736" s="78"/>
      <c r="D736" s="20"/>
      <c r="E736" s="77"/>
      <c r="F736" s="77"/>
      <c r="G736" s="78"/>
      <c r="H736" s="77"/>
      <c r="I736" s="68"/>
      <c r="J736" s="68"/>
      <c r="K736" s="20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</row>
    <row x14ac:dyDescent="0.25" r="737" customHeight="1" ht="17.25" customFormat="1" s="30">
      <c r="A737" s="76"/>
      <c r="B737" s="52"/>
      <c r="C737" s="78"/>
      <c r="D737" s="20"/>
      <c r="E737" s="77"/>
      <c r="F737" s="77"/>
      <c r="G737" s="78"/>
      <c r="H737" s="77"/>
      <c r="I737" s="68"/>
      <c r="J737" s="68"/>
      <c r="K737" s="20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</row>
    <row x14ac:dyDescent="0.25" r="738" customHeight="1" ht="17.25" customFormat="1" s="30">
      <c r="A738" s="76"/>
      <c r="B738" s="52"/>
      <c r="C738" s="78"/>
      <c r="D738" s="20"/>
      <c r="E738" s="77"/>
      <c r="F738" s="77"/>
      <c r="G738" s="78"/>
      <c r="H738" s="77"/>
      <c r="I738" s="68"/>
      <c r="J738" s="68"/>
      <c r="K738" s="20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</row>
    <row x14ac:dyDescent="0.25" r="739" customHeight="1" ht="17.25" customFormat="1" s="30">
      <c r="A739" s="76"/>
      <c r="B739" s="52"/>
      <c r="C739" s="78"/>
      <c r="D739" s="20"/>
      <c r="E739" s="77"/>
      <c r="F739" s="77"/>
      <c r="G739" s="78"/>
      <c r="H739" s="77"/>
      <c r="I739" s="68"/>
      <c r="J739" s="68"/>
      <c r="K739" s="20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</row>
    <row x14ac:dyDescent="0.25" r="740" customHeight="1" ht="17.25" customFormat="1" s="30">
      <c r="A740" s="76"/>
      <c r="B740" s="52"/>
      <c r="C740" s="78"/>
      <c r="D740" s="20"/>
      <c r="E740" s="77"/>
      <c r="F740" s="77"/>
      <c r="G740" s="78"/>
      <c r="H740" s="77"/>
      <c r="I740" s="68"/>
      <c r="J740" s="68"/>
      <c r="K740" s="20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</row>
    <row x14ac:dyDescent="0.25" r="741" customHeight="1" ht="17.25" customFormat="1" s="30">
      <c r="A741" s="76"/>
      <c r="B741" s="52"/>
      <c r="C741" s="78"/>
      <c r="D741" s="20"/>
      <c r="E741" s="77"/>
      <c r="F741" s="77"/>
      <c r="G741" s="78"/>
      <c r="H741" s="77"/>
      <c r="I741" s="68"/>
      <c r="J741" s="68"/>
      <c r="K741" s="20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</row>
    <row x14ac:dyDescent="0.25" r="742" customHeight="1" ht="17.25" customFormat="1" s="30">
      <c r="A742" s="76"/>
      <c r="B742" s="52"/>
      <c r="C742" s="78"/>
      <c r="D742" s="20"/>
      <c r="E742" s="77"/>
      <c r="F742" s="77"/>
      <c r="G742" s="78"/>
      <c r="H742" s="77"/>
      <c r="I742" s="68"/>
      <c r="J742" s="68"/>
      <c r="K742" s="20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</row>
    <row x14ac:dyDescent="0.25" r="743" customHeight="1" ht="17.25" customFormat="1" s="30">
      <c r="A743" s="76"/>
      <c r="B743" s="52"/>
      <c r="C743" s="78"/>
      <c r="D743" s="20"/>
      <c r="E743" s="77"/>
      <c r="F743" s="77"/>
      <c r="G743" s="78"/>
      <c r="H743" s="77"/>
      <c r="I743" s="68"/>
      <c r="J743" s="68"/>
      <c r="K743" s="20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</row>
    <row x14ac:dyDescent="0.25" r="744" customHeight="1" ht="17.25" customFormat="1" s="30">
      <c r="A744" s="76"/>
      <c r="B744" s="52"/>
      <c r="C744" s="78"/>
      <c r="D744" s="20"/>
      <c r="E744" s="77"/>
      <c r="F744" s="77"/>
      <c r="G744" s="78"/>
      <c r="H744" s="77"/>
      <c r="I744" s="68"/>
      <c r="J744" s="68"/>
      <c r="K744" s="20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</row>
    <row x14ac:dyDescent="0.25" r="745" customHeight="1" ht="17.25" customFormat="1" s="30">
      <c r="A745" s="76"/>
      <c r="B745" s="52"/>
      <c r="C745" s="78"/>
      <c r="D745" s="20"/>
      <c r="E745" s="77"/>
      <c r="F745" s="77"/>
      <c r="G745" s="78"/>
      <c r="H745" s="77"/>
      <c r="I745" s="68"/>
      <c r="J745" s="68"/>
      <c r="K745" s="20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</row>
    <row x14ac:dyDescent="0.25" r="746" customHeight="1" ht="17.25" customFormat="1" s="30">
      <c r="A746" s="76"/>
      <c r="B746" s="52"/>
      <c r="C746" s="78"/>
      <c r="D746" s="20"/>
      <c r="E746" s="77"/>
      <c r="F746" s="77"/>
      <c r="G746" s="78"/>
      <c r="H746" s="77"/>
      <c r="I746" s="68"/>
      <c r="J746" s="68"/>
      <c r="K746" s="20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</row>
    <row x14ac:dyDescent="0.25" r="747" customHeight="1" ht="17.25" customFormat="1" s="30">
      <c r="A747" s="76"/>
      <c r="B747" s="52"/>
      <c r="C747" s="78"/>
      <c r="D747" s="20"/>
      <c r="E747" s="77"/>
      <c r="F747" s="77"/>
      <c r="G747" s="78"/>
      <c r="H747" s="77"/>
      <c r="I747" s="68"/>
      <c r="J747" s="68"/>
      <c r="K747" s="20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</row>
    <row x14ac:dyDescent="0.25" r="748" customHeight="1" ht="17.25" customFormat="1" s="30">
      <c r="A748" s="76"/>
      <c r="B748" s="52"/>
      <c r="C748" s="78"/>
      <c r="D748" s="20"/>
      <c r="E748" s="77"/>
      <c r="F748" s="77"/>
      <c r="G748" s="78"/>
      <c r="H748" s="77"/>
      <c r="I748" s="68"/>
      <c r="J748" s="68"/>
      <c r="K748" s="20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</row>
    <row x14ac:dyDescent="0.25" r="749" customHeight="1" ht="17.25" customFormat="1" s="30">
      <c r="A749" s="76"/>
      <c r="B749" s="52"/>
      <c r="C749" s="78"/>
      <c r="D749" s="20"/>
      <c r="E749" s="77"/>
      <c r="F749" s="77"/>
      <c r="G749" s="78"/>
      <c r="H749" s="77"/>
      <c r="I749" s="68"/>
      <c r="J749" s="68"/>
      <c r="K749" s="20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</row>
    <row x14ac:dyDescent="0.25" r="750" customHeight="1" ht="17.25" customFormat="1" s="30">
      <c r="A750" s="76"/>
      <c r="B750" s="52"/>
      <c r="C750" s="78"/>
      <c r="D750" s="20"/>
      <c r="E750" s="77"/>
      <c r="F750" s="77"/>
      <c r="G750" s="78"/>
      <c r="H750" s="77"/>
      <c r="I750" s="68"/>
      <c r="J750" s="68"/>
      <c r="K750" s="20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</row>
    <row x14ac:dyDescent="0.25" r="751" customHeight="1" ht="17.25" customFormat="1" s="30">
      <c r="A751" s="76"/>
      <c r="B751" s="52"/>
      <c r="C751" s="78"/>
      <c r="D751" s="20"/>
      <c r="E751" s="77"/>
      <c r="F751" s="77"/>
      <c r="G751" s="78"/>
      <c r="H751" s="77"/>
      <c r="I751" s="68"/>
      <c r="J751" s="68"/>
      <c r="K751" s="20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</row>
    <row x14ac:dyDescent="0.25" r="752" customHeight="1" ht="17.25" customFormat="1" s="30">
      <c r="A752" s="76"/>
      <c r="B752" s="52"/>
      <c r="C752" s="78"/>
      <c r="D752" s="20"/>
      <c r="E752" s="77"/>
      <c r="F752" s="77"/>
      <c r="G752" s="78"/>
      <c r="H752" s="77"/>
      <c r="I752" s="68"/>
      <c r="J752" s="68"/>
      <c r="K752" s="20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</row>
    <row x14ac:dyDescent="0.25" r="753" customHeight="1" ht="17.25" customFormat="1" s="30">
      <c r="A753" s="76"/>
      <c r="B753" s="52"/>
      <c r="C753" s="78"/>
      <c r="D753" s="20"/>
      <c r="E753" s="77"/>
      <c r="F753" s="77"/>
      <c r="G753" s="78"/>
      <c r="H753" s="77"/>
      <c r="I753" s="68"/>
      <c r="J753" s="68"/>
      <c r="K753" s="20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</row>
    <row x14ac:dyDescent="0.25" r="754" customHeight="1" ht="17.25" customFormat="1" s="30">
      <c r="A754" s="76"/>
      <c r="B754" s="52"/>
      <c r="C754" s="78"/>
      <c r="D754" s="20"/>
      <c r="E754" s="77"/>
      <c r="F754" s="77"/>
      <c r="G754" s="78"/>
      <c r="H754" s="77"/>
      <c r="I754" s="68"/>
      <c r="J754" s="68"/>
      <c r="K754" s="20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</row>
    <row x14ac:dyDescent="0.25" r="755" customHeight="1" ht="17.25" customFormat="1" s="30">
      <c r="A755" s="76"/>
      <c r="B755" s="52"/>
      <c r="C755" s="78"/>
      <c r="D755" s="20"/>
      <c r="E755" s="77"/>
      <c r="F755" s="77"/>
      <c r="G755" s="78"/>
      <c r="H755" s="77"/>
      <c r="I755" s="68"/>
      <c r="J755" s="68"/>
      <c r="K755" s="20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</row>
    <row x14ac:dyDescent="0.25" r="756" customHeight="1" ht="17.25" customFormat="1" s="30">
      <c r="A756" s="76"/>
      <c r="B756" s="52"/>
      <c r="C756" s="78"/>
      <c r="D756" s="20"/>
      <c r="E756" s="77"/>
      <c r="F756" s="77"/>
      <c r="G756" s="78"/>
      <c r="H756" s="77"/>
      <c r="I756" s="68"/>
      <c r="J756" s="68"/>
      <c r="K756" s="20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</row>
    <row x14ac:dyDescent="0.25" r="757" customHeight="1" ht="17.25" customFormat="1" s="30">
      <c r="A757" s="76"/>
      <c r="B757" s="52"/>
      <c r="C757" s="78"/>
      <c r="D757" s="20"/>
      <c r="E757" s="77"/>
      <c r="F757" s="77"/>
      <c r="G757" s="78"/>
      <c r="H757" s="77"/>
      <c r="I757" s="68"/>
      <c r="J757" s="68"/>
      <c r="K757" s="20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</row>
    <row x14ac:dyDescent="0.25" r="758" customHeight="1" ht="17.25" customFormat="1" s="30">
      <c r="A758" s="76"/>
      <c r="B758" s="52"/>
      <c r="C758" s="78"/>
      <c r="D758" s="20"/>
      <c r="E758" s="77"/>
      <c r="F758" s="77"/>
      <c r="G758" s="78"/>
      <c r="H758" s="77"/>
      <c r="I758" s="68"/>
      <c r="J758" s="68"/>
      <c r="K758" s="20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</row>
    <row x14ac:dyDescent="0.25" r="759" customHeight="1" ht="17.25" customFormat="1" s="30">
      <c r="A759" s="76"/>
      <c r="B759" s="52"/>
      <c r="C759" s="78"/>
      <c r="D759" s="20"/>
      <c r="E759" s="77"/>
      <c r="F759" s="77"/>
      <c r="G759" s="78"/>
      <c r="H759" s="77"/>
      <c r="I759" s="68"/>
      <c r="J759" s="68"/>
      <c r="K759" s="20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</row>
    <row x14ac:dyDescent="0.25" r="760" customHeight="1" ht="17.25" customFormat="1" s="30">
      <c r="A760" s="76"/>
      <c r="B760" s="52"/>
      <c r="C760" s="78"/>
      <c r="D760" s="20"/>
      <c r="E760" s="77"/>
      <c r="F760" s="77"/>
      <c r="G760" s="78"/>
      <c r="H760" s="77"/>
      <c r="I760" s="68"/>
      <c r="J760" s="68"/>
      <c r="K760" s="20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</row>
    <row x14ac:dyDescent="0.25" r="761" customHeight="1" ht="17.25" customFormat="1" s="30">
      <c r="A761" s="76"/>
      <c r="B761" s="52"/>
      <c r="C761" s="78"/>
      <c r="D761" s="20"/>
      <c r="E761" s="77"/>
      <c r="F761" s="77"/>
      <c r="G761" s="78"/>
      <c r="H761" s="77"/>
      <c r="I761" s="68"/>
      <c r="J761" s="68"/>
      <c r="K761" s="20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</row>
    <row x14ac:dyDescent="0.25" r="762" customHeight="1" ht="17.25" customFormat="1" s="30">
      <c r="A762" s="76"/>
      <c r="B762" s="52"/>
      <c r="C762" s="78"/>
      <c r="D762" s="20"/>
      <c r="E762" s="77"/>
      <c r="F762" s="77"/>
      <c r="G762" s="78"/>
      <c r="H762" s="77"/>
      <c r="I762" s="68"/>
      <c r="J762" s="68"/>
      <c r="K762" s="20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</row>
    <row x14ac:dyDescent="0.25" r="763" customHeight="1" ht="17.25" customFormat="1" s="30">
      <c r="A763" s="76"/>
      <c r="B763" s="52"/>
      <c r="C763" s="78"/>
      <c r="D763" s="20"/>
      <c r="E763" s="77"/>
      <c r="F763" s="77"/>
      <c r="G763" s="78"/>
      <c r="H763" s="77"/>
      <c r="I763" s="68"/>
      <c r="J763" s="68"/>
      <c r="K763" s="20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</row>
    <row x14ac:dyDescent="0.25" r="764" customHeight="1" ht="17.25" customFormat="1" s="30">
      <c r="A764" s="76"/>
      <c r="B764" s="52"/>
      <c r="C764" s="78"/>
      <c r="D764" s="20"/>
      <c r="E764" s="77"/>
      <c r="F764" s="77"/>
      <c r="G764" s="78"/>
      <c r="H764" s="77"/>
      <c r="I764" s="68"/>
      <c r="J764" s="68"/>
      <c r="K764" s="20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</row>
    <row x14ac:dyDescent="0.25" r="765" customHeight="1" ht="17.25" customFormat="1" s="30">
      <c r="A765" s="76"/>
      <c r="B765" s="52"/>
      <c r="C765" s="78"/>
      <c r="D765" s="20"/>
      <c r="E765" s="77"/>
      <c r="F765" s="77"/>
      <c r="G765" s="78"/>
      <c r="H765" s="77"/>
      <c r="I765" s="68"/>
      <c r="J765" s="68"/>
      <c r="K765" s="20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</row>
    <row x14ac:dyDescent="0.25" r="766" customHeight="1" ht="17.25" customFormat="1" s="30">
      <c r="A766" s="76"/>
      <c r="B766" s="52"/>
      <c r="C766" s="78"/>
      <c r="D766" s="20"/>
      <c r="E766" s="77"/>
      <c r="F766" s="77"/>
      <c r="G766" s="78"/>
      <c r="H766" s="77"/>
      <c r="I766" s="68"/>
      <c r="J766" s="68"/>
      <c r="K766" s="20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</row>
    <row x14ac:dyDescent="0.25" r="767" customHeight="1" ht="17.25" customFormat="1" s="30">
      <c r="A767" s="76"/>
      <c r="B767" s="52"/>
      <c r="C767" s="78"/>
      <c r="D767" s="20"/>
      <c r="E767" s="77"/>
      <c r="F767" s="77"/>
      <c r="G767" s="78"/>
      <c r="H767" s="77"/>
      <c r="I767" s="68"/>
      <c r="J767" s="68"/>
      <c r="K767" s="20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</row>
    <row x14ac:dyDescent="0.25" r="768" customHeight="1" ht="17.25" customFormat="1" s="30">
      <c r="A768" s="76"/>
      <c r="B768" s="52"/>
      <c r="C768" s="78"/>
      <c r="D768" s="20"/>
      <c r="E768" s="77"/>
      <c r="F768" s="77"/>
      <c r="G768" s="78"/>
      <c r="H768" s="77"/>
      <c r="I768" s="68"/>
      <c r="J768" s="68"/>
      <c r="K768" s="20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</row>
    <row x14ac:dyDescent="0.25" r="769" customHeight="1" ht="17.25" customFormat="1" s="30">
      <c r="A769" s="76"/>
      <c r="B769" s="52"/>
      <c r="C769" s="78"/>
      <c r="D769" s="20"/>
      <c r="E769" s="77"/>
      <c r="F769" s="77"/>
      <c r="G769" s="78"/>
      <c r="H769" s="77"/>
      <c r="I769" s="68"/>
      <c r="J769" s="68"/>
      <c r="K769" s="20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</row>
    <row x14ac:dyDescent="0.25" r="770" customHeight="1" ht="17.25" customFormat="1" s="30">
      <c r="A770" s="76"/>
      <c r="B770" s="52"/>
      <c r="C770" s="78"/>
      <c r="D770" s="20"/>
      <c r="E770" s="77"/>
      <c r="F770" s="77"/>
      <c r="G770" s="78"/>
      <c r="H770" s="77"/>
      <c r="I770" s="68"/>
      <c r="J770" s="68"/>
      <c r="K770" s="20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</row>
    <row x14ac:dyDescent="0.25" r="771" customHeight="1" ht="17.25" customFormat="1" s="30">
      <c r="A771" s="76"/>
      <c r="B771" s="52"/>
      <c r="C771" s="78"/>
      <c r="D771" s="20"/>
      <c r="E771" s="77"/>
      <c r="F771" s="77"/>
      <c r="G771" s="78"/>
      <c r="H771" s="77"/>
      <c r="I771" s="68"/>
      <c r="J771" s="68"/>
      <c r="K771" s="20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</row>
    <row x14ac:dyDescent="0.25" r="772" customHeight="1" ht="17.25" customFormat="1" s="30">
      <c r="A772" s="76"/>
      <c r="B772" s="52"/>
      <c r="C772" s="78"/>
      <c r="D772" s="20"/>
      <c r="E772" s="77"/>
      <c r="F772" s="77"/>
      <c r="G772" s="78"/>
      <c r="H772" s="77"/>
      <c r="I772" s="68"/>
      <c r="J772" s="68"/>
      <c r="K772" s="20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</row>
    <row x14ac:dyDescent="0.25" r="773" customHeight="1" ht="17.25" customFormat="1" s="30">
      <c r="A773" s="76"/>
      <c r="B773" s="52"/>
      <c r="C773" s="78"/>
      <c r="D773" s="20"/>
      <c r="E773" s="77"/>
      <c r="F773" s="77"/>
      <c r="G773" s="78"/>
      <c r="H773" s="77"/>
      <c r="I773" s="68"/>
      <c r="J773" s="68"/>
      <c r="K773" s="20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</row>
    <row x14ac:dyDescent="0.25" r="774" customHeight="1" ht="17.25" customFormat="1" s="30">
      <c r="A774" s="76"/>
      <c r="B774" s="52"/>
      <c r="C774" s="78"/>
      <c r="D774" s="20"/>
      <c r="E774" s="77"/>
      <c r="F774" s="77"/>
      <c r="G774" s="78"/>
      <c r="H774" s="77"/>
      <c r="I774" s="68"/>
      <c r="J774" s="68"/>
      <c r="K774" s="20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</row>
    <row x14ac:dyDescent="0.25" r="775" customHeight="1" ht="17.25" customFormat="1" s="30">
      <c r="A775" s="76"/>
      <c r="B775" s="52"/>
      <c r="C775" s="78"/>
      <c r="D775" s="20"/>
      <c r="E775" s="77"/>
      <c r="F775" s="77"/>
      <c r="G775" s="78"/>
      <c r="H775" s="77"/>
      <c r="I775" s="68"/>
      <c r="J775" s="68"/>
      <c r="K775" s="20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</row>
    <row x14ac:dyDescent="0.25" r="776" customHeight="1" ht="17.25" customFormat="1" s="30">
      <c r="A776" s="76"/>
      <c r="B776" s="52"/>
      <c r="C776" s="78"/>
      <c r="D776" s="20"/>
      <c r="E776" s="77"/>
      <c r="F776" s="77"/>
      <c r="G776" s="78"/>
      <c r="H776" s="77"/>
      <c r="I776" s="68"/>
      <c r="J776" s="68"/>
      <c r="K776" s="20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</row>
    <row x14ac:dyDescent="0.25" r="777" customHeight="1" ht="17.25" customFormat="1" s="30">
      <c r="A777" s="76"/>
      <c r="B777" s="52"/>
      <c r="C777" s="78"/>
      <c r="D777" s="20"/>
      <c r="E777" s="77"/>
      <c r="F777" s="77"/>
      <c r="G777" s="78"/>
      <c r="H777" s="77"/>
      <c r="I777" s="68"/>
      <c r="J777" s="68"/>
      <c r="K777" s="20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</row>
    <row x14ac:dyDescent="0.25" r="778" customHeight="1" ht="17.25" customFormat="1" s="30">
      <c r="A778" s="76"/>
      <c r="B778" s="52"/>
      <c r="C778" s="78"/>
      <c r="D778" s="20"/>
      <c r="E778" s="77"/>
      <c r="F778" s="77"/>
      <c r="G778" s="78"/>
      <c r="H778" s="77"/>
      <c r="I778" s="68"/>
      <c r="J778" s="68"/>
      <c r="K778" s="20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</row>
    <row x14ac:dyDescent="0.25" r="779" customHeight="1" ht="17.25" customFormat="1" s="30">
      <c r="A779" s="76"/>
      <c r="B779" s="52"/>
      <c r="C779" s="78"/>
      <c r="D779" s="20"/>
      <c r="E779" s="77"/>
      <c r="F779" s="77"/>
      <c r="G779" s="78"/>
      <c r="H779" s="77"/>
      <c r="I779" s="68"/>
      <c r="J779" s="68"/>
      <c r="K779" s="20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</row>
    <row x14ac:dyDescent="0.25" r="780" customHeight="1" ht="17.25" customFormat="1" s="30">
      <c r="A780" s="76"/>
      <c r="B780" s="52"/>
      <c r="C780" s="78"/>
      <c r="D780" s="20"/>
      <c r="E780" s="77"/>
      <c r="F780" s="77"/>
      <c r="G780" s="78"/>
      <c r="H780" s="77"/>
      <c r="I780" s="68"/>
      <c r="J780" s="68"/>
      <c r="K780" s="20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</row>
    <row x14ac:dyDescent="0.25" r="781" customHeight="1" ht="17.25" customFormat="1" s="30">
      <c r="A781" s="76"/>
      <c r="B781" s="52"/>
      <c r="C781" s="78"/>
      <c r="D781" s="20"/>
      <c r="E781" s="77"/>
      <c r="F781" s="77"/>
      <c r="G781" s="78"/>
      <c r="H781" s="77"/>
      <c r="I781" s="68"/>
      <c r="J781" s="68"/>
      <c r="K781" s="20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</row>
    <row x14ac:dyDescent="0.25" r="782" customHeight="1" ht="17.25" customFormat="1" s="30">
      <c r="A782" s="76"/>
      <c r="B782" s="52"/>
      <c r="C782" s="78"/>
      <c r="D782" s="20"/>
      <c r="E782" s="77"/>
      <c r="F782" s="77"/>
      <c r="G782" s="78"/>
      <c r="H782" s="77"/>
      <c r="I782" s="68"/>
      <c r="J782" s="68"/>
      <c r="K782" s="20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</row>
    <row x14ac:dyDescent="0.25" r="783" customHeight="1" ht="17.25" customFormat="1" s="30">
      <c r="A783" s="76"/>
      <c r="B783" s="52"/>
      <c r="C783" s="78"/>
      <c r="D783" s="20"/>
      <c r="E783" s="77"/>
      <c r="F783" s="77"/>
      <c r="G783" s="78"/>
      <c r="H783" s="77"/>
      <c r="I783" s="68"/>
      <c r="J783" s="68"/>
      <c r="K783" s="20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</row>
    <row x14ac:dyDescent="0.25" r="784" customHeight="1" ht="17.25" customFormat="1" s="30">
      <c r="A784" s="76"/>
      <c r="B784" s="52"/>
      <c r="C784" s="78"/>
      <c r="D784" s="20"/>
      <c r="E784" s="77"/>
      <c r="F784" s="77"/>
      <c r="G784" s="78"/>
      <c r="H784" s="77"/>
      <c r="I784" s="68"/>
      <c r="J784" s="68"/>
      <c r="K784" s="20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</row>
    <row x14ac:dyDescent="0.25" r="785" customHeight="1" ht="17.25" customFormat="1" s="30">
      <c r="A785" s="76"/>
      <c r="B785" s="52"/>
      <c r="C785" s="78"/>
      <c r="D785" s="20"/>
      <c r="E785" s="77"/>
      <c r="F785" s="77"/>
      <c r="G785" s="78"/>
      <c r="H785" s="77"/>
      <c r="I785" s="68"/>
      <c r="J785" s="68"/>
      <c r="K785" s="20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</row>
    <row x14ac:dyDescent="0.25" r="786" customHeight="1" ht="17.25" customFormat="1" s="30">
      <c r="A786" s="76"/>
      <c r="B786" s="52"/>
      <c r="C786" s="78"/>
      <c r="D786" s="20"/>
      <c r="E786" s="77"/>
      <c r="F786" s="77"/>
      <c r="G786" s="78"/>
      <c r="H786" s="77"/>
      <c r="I786" s="68"/>
      <c r="J786" s="68"/>
      <c r="K786" s="20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</row>
    <row x14ac:dyDescent="0.25" r="787" customHeight="1" ht="17.25" customFormat="1" s="30">
      <c r="A787" s="76"/>
      <c r="B787" s="52"/>
      <c r="C787" s="78"/>
      <c r="D787" s="20"/>
      <c r="E787" s="77"/>
      <c r="F787" s="77"/>
      <c r="G787" s="78"/>
      <c r="H787" s="77"/>
      <c r="I787" s="68"/>
      <c r="J787" s="68"/>
      <c r="K787" s="20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</row>
    <row x14ac:dyDescent="0.25" r="788" customHeight="1" ht="17.25" customFormat="1" s="30">
      <c r="A788" s="76"/>
      <c r="B788" s="52"/>
      <c r="C788" s="78"/>
      <c r="D788" s="20"/>
      <c r="E788" s="77"/>
      <c r="F788" s="77"/>
      <c r="G788" s="78"/>
      <c r="H788" s="77"/>
      <c r="I788" s="68"/>
      <c r="J788" s="68"/>
      <c r="K788" s="20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</row>
    <row x14ac:dyDescent="0.25" r="789" customHeight="1" ht="17.25" customFormat="1" s="30">
      <c r="A789" s="76"/>
      <c r="B789" s="52"/>
      <c r="C789" s="78"/>
      <c r="D789" s="20"/>
      <c r="E789" s="77"/>
      <c r="F789" s="77"/>
      <c r="G789" s="78"/>
      <c r="H789" s="77"/>
      <c r="I789" s="68"/>
      <c r="J789" s="68"/>
      <c r="K789" s="20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</row>
    <row x14ac:dyDescent="0.25" r="790" customHeight="1" ht="17.25" customFormat="1" s="30">
      <c r="A790" s="76"/>
      <c r="B790" s="52"/>
      <c r="C790" s="78"/>
      <c r="D790" s="20"/>
      <c r="E790" s="77"/>
      <c r="F790" s="77"/>
      <c r="G790" s="78"/>
      <c r="H790" s="77"/>
      <c r="I790" s="68"/>
      <c r="J790" s="68"/>
      <c r="K790" s="20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</row>
    <row x14ac:dyDescent="0.25" r="791" customHeight="1" ht="17.25" customFormat="1" s="30">
      <c r="A791" s="76"/>
      <c r="B791" s="52"/>
      <c r="C791" s="78"/>
      <c r="D791" s="20"/>
      <c r="E791" s="77"/>
      <c r="F791" s="77"/>
      <c r="G791" s="78"/>
      <c r="H791" s="77"/>
      <c r="I791" s="68"/>
      <c r="J791" s="68"/>
      <c r="K791" s="20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</row>
    <row x14ac:dyDescent="0.25" r="792" customHeight="1" ht="17.25" customFormat="1" s="30">
      <c r="A792" s="76"/>
      <c r="B792" s="52"/>
      <c r="C792" s="78"/>
      <c r="D792" s="20"/>
      <c r="E792" s="77"/>
      <c r="F792" s="77"/>
      <c r="G792" s="78"/>
      <c r="H792" s="77"/>
      <c r="I792" s="68"/>
      <c r="J792" s="68"/>
      <c r="K792" s="20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</row>
    <row x14ac:dyDescent="0.25" r="793" customHeight="1" ht="17.25" customFormat="1" s="30">
      <c r="A793" s="76"/>
      <c r="B793" s="52"/>
      <c r="C793" s="78"/>
      <c r="D793" s="20"/>
      <c r="E793" s="77"/>
      <c r="F793" s="77"/>
      <c r="G793" s="78"/>
      <c r="H793" s="77"/>
      <c r="I793" s="68"/>
      <c r="J793" s="68"/>
      <c r="K793" s="20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</row>
    <row x14ac:dyDescent="0.25" r="794" customHeight="1" ht="17.25" customFormat="1" s="30">
      <c r="A794" s="76"/>
      <c r="B794" s="52"/>
      <c r="C794" s="78"/>
      <c r="D794" s="20"/>
      <c r="E794" s="77"/>
      <c r="F794" s="77"/>
      <c r="G794" s="78"/>
      <c r="H794" s="77"/>
      <c r="I794" s="68"/>
      <c r="J794" s="68"/>
      <c r="K794" s="20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</row>
    <row x14ac:dyDescent="0.25" r="795" customHeight="1" ht="17.25" customFormat="1" s="30">
      <c r="A795" s="76"/>
      <c r="B795" s="52"/>
      <c r="C795" s="78"/>
      <c r="D795" s="20"/>
      <c r="E795" s="77"/>
      <c r="F795" s="77"/>
      <c r="G795" s="78"/>
      <c r="H795" s="77"/>
      <c r="I795" s="68"/>
      <c r="J795" s="68"/>
      <c r="K795" s="20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</row>
    <row x14ac:dyDescent="0.25" r="796" customHeight="1" ht="17.25" customFormat="1" s="30">
      <c r="A796" s="76"/>
      <c r="B796" s="52"/>
      <c r="C796" s="78"/>
      <c r="D796" s="20"/>
      <c r="E796" s="77"/>
      <c r="F796" s="77"/>
      <c r="G796" s="78"/>
      <c r="H796" s="77"/>
      <c r="I796" s="68"/>
      <c r="J796" s="68"/>
      <c r="K796" s="20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</row>
    <row x14ac:dyDescent="0.25" r="797" customHeight="1" ht="17.25" customFormat="1" s="30">
      <c r="A797" s="76"/>
      <c r="B797" s="52"/>
      <c r="C797" s="78"/>
      <c r="D797" s="20"/>
      <c r="E797" s="77"/>
      <c r="F797" s="77"/>
      <c r="G797" s="78"/>
      <c r="H797" s="77"/>
      <c r="I797" s="68"/>
      <c r="J797" s="68"/>
      <c r="K797" s="20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</row>
    <row x14ac:dyDescent="0.25" r="798" customHeight="1" ht="17.25" customFormat="1" s="30">
      <c r="A798" s="76"/>
      <c r="B798" s="52"/>
      <c r="C798" s="78"/>
      <c r="D798" s="20"/>
      <c r="E798" s="77"/>
      <c r="F798" s="77"/>
      <c r="G798" s="78"/>
      <c r="H798" s="77"/>
      <c r="I798" s="68"/>
      <c r="J798" s="68"/>
      <c r="K798" s="20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</row>
    <row x14ac:dyDescent="0.25" r="799" customHeight="1" ht="17.25" customFormat="1" s="30">
      <c r="A799" s="76"/>
      <c r="B799" s="52"/>
      <c r="C799" s="78"/>
      <c r="D799" s="20"/>
      <c r="E799" s="77"/>
      <c r="F799" s="77"/>
      <c r="G799" s="78"/>
      <c r="H799" s="77"/>
      <c r="I799" s="68"/>
      <c r="J799" s="68"/>
      <c r="K799" s="20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</row>
    <row x14ac:dyDescent="0.25" r="800" customHeight="1" ht="17.25" customFormat="1" s="30">
      <c r="A800" s="76"/>
      <c r="B800" s="52"/>
      <c r="C800" s="78"/>
      <c r="D800" s="20"/>
      <c r="E800" s="77"/>
      <c r="F800" s="77"/>
      <c r="G800" s="78"/>
      <c r="H800" s="77"/>
      <c r="I800" s="68"/>
      <c r="J800" s="68"/>
      <c r="K800" s="20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</row>
    <row x14ac:dyDescent="0.25" r="801" customHeight="1" ht="17.25" customFormat="1" s="30">
      <c r="A801" s="76"/>
      <c r="B801" s="52"/>
      <c r="C801" s="78"/>
      <c r="D801" s="20"/>
      <c r="E801" s="77"/>
      <c r="F801" s="77"/>
      <c r="G801" s="78"/>
      <c r="H801" s="77"/>
      <c r="I801" s="68"/>
      <c r="J801" s="68"/>
      <c r="K801" s="20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</row>
    <row x14ac:dyDescent="0.25" r="802" customHeight="1" ht="17.25" customFormat="1" s="30">
      <c r="A802" s="76"/>
      <c r="B802" s="52"/>
      <c r="C802" s="78"/>
      <c r="D802" s="20"/>
      <c r="E802" s="77"/>
      <c r="F802" s="77"/>
      <c r="G802" s="78"/>
      <c r="H802" s="77"/>
      <c r="I802" s="68"/>
      <c r="J802" s="68"/>
      <c r="K802" s="20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</row>
    <row x14ac:dyDescent="0.25" r="803" customHeight="1" ht="17.25" customFormat="1" s="30">
      <c r="A803" s="76"/>
      <c r="B803" s="52"/>
      <c r="C803" s="78"/>
      <c r="D803" s="20"/>
      <c r="E803" s="77"/>
      <c r="F803" s="77"/>
      <c r="G803" s="78"/>
      <c r="H803" s="77"/>
      <c r="I803" s="68"/>
      <c r="J803" s="68"/>
      <c r="K803" s="20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</row>
    <row x14ac:dyDescent="0.25" r="804" customHeight="1" ht="17.25" customFormat="1" s="30">
      <c r="A804" s="76"/>
      <c r="B804" s="52"/>
      <c r="C804" s="78"/>
      <c r="D804" s="20"/>
      <c r="E804" s="77"/>
      <c r="F804" s="77"/>
      <c r="G804" s="78"/>
      <c r="H804" s="77"/>
      <c r="I804" s="68"/>
      <c r="J804" s="68"/>
      <c r="K804" s="20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</row>
    <row x14ac:dyDescent="0.25" r="805" customHeight="1" ht="17.25" customFormat="1" s="30">
      <c r="A805" s="76"/>
      <c r="B805" s="52"/>
      <c r="C805" s="78"/>
      <c r="D805" s="20"/>
      <c r="E805" s="77"/>
      <c r="F805" s="77"/>
      <c r="G805" s="78"/>
      <c r="H805" s="77"/>
      <c r="I805" s="68"/>
      <c r="J805" s="68"/>
      <c r="K805" s="20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</row>
    <row x14ac:dyDescent="0.25" r="806" customHeight="1" ht="17.25" customFormat="1" s="30">
      <c r="A806" s="76"/>
      <c r="B806" s="52"/>
      <c r="C806" s="78"/>
      <c r="D806" s="20"/>
      <c r="E806" s="77"/>
      <c r="F806" s="77"/>
      <c r="G806" s="78"/>
      <c r="H806" s="77"/>
      <c r="I806" s="68"/>
      <c r="J806" s="68"/>
      <c r="K806" s="20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</row>
    <row x14ac:dyDescent="0.25" r="807" customHeight="1" ht="17.25" customFormat="1" s="30">
      <c r="A807" s="76"/>
      <c r="B807" s="52"/>
      <c r="C807" s="78"/>
      <c r="D807" s="20"/>
      <c r="E807" s="77"/>
      <c r="F807" s="77"/>
      <c r="G807" s="78"/>
      <c r="H807" s="77"/>
      <c r="I807" s="68"/>
      <c r="J807" s="68"/>
      <c r="K807" s="20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</row>
    <row x14ac:dyDescent="0.25" r="808" customHeight="1" ht="17.25" customFormat="1" s="30">
      <c r="A808" s="76"/>
      <c r="B808" s="52"/>
      <c r="C808" s="78"/>
      <c r="D808" s="20"/>
      <c r="E808" s="77"/>
      <c r="F808" s="77"/>
      <c r="G808" s="78"/>
      <c r="H808" s="77"/>
      <c r="I808" s="68"/>
      <c r="J808" s="68"/>
      <c r="K808" s="20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</row>
    <row x14ac:dyDescent="0.25" r="809" customHeight="1" ht="17.25" customFormat="1" s="30">
      <c r="A809" s="76"/>
      <c r="B809" s="52"/>
      <c r="C809" s="78"/>
      <c r="D809" s="20"/>
      <c r="E809" s="77"/>
      <c r="F809" s="77"/>
      <c r="G809" s="78"/>
      <c r="H809" s="77"/>
      <c r="I809" s="68"/>
      <c r="J809" s="68"/>
      <c r="K809" s="20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</row>
    <row x14ac:dyDescent="0.25" r="810" customHeight="1" ht="17.25" customFormat="1" s="30">
      <c r="A810" s="76"/>
      <c r="B810" s="52"/>
      <c r="C810" s="78"/>
      <c r="D810" s="20"/>
      <c r="E810" s="77"/>
      <c r="F810" s="77"/>
      <c r="G810" s="78"/>
      <c r="H810" s="77"/>
      <c r="I810" s="68"/>
      <c r="J810" s="68"/>
      <c r="K810" s="20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</row>
    <row x14ac:dyDescent="0.25" r="811" customHeight="1" ht="17.25" customFormat="1" s="30">
      <c r="A811" s="76"/>
      <c r="B811" s="52"/>
      <c r="C811" s="78"/>
      <c r="D811" s="20"/>
      <c r="E811" s="77"/>
      <c r="F811" s="77"/>
      <c r="G811" s="78"/>
      <c r="H811" s="77"/>
      <c r="I811" s="68"/>
      <c r="J811" s="68"/>
      <c r="K811" s="20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</row>
    <row x14ac:dyDescent="0.25" r="812" customHeight="1" ht="17.25" customFormat="1" s="30">
      <c r="A812" s="76"/>
      <c r="B812" s="52"/>
      <c r="C812" s="78"/>
      <c r="D812" s="20"/>
      <c r="E812" s="77"/>
      <c r="F812" s="77"/>
      <c r="G812" s="78"/>
      <c r="H812" s="77"/>
      <c r="I812" s="68"/>
      <c r="J812" s="68"/>
      <c r="K812" s="20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</row>
    <row x14ac:dyDescent="0.25" r="813" customHeight="1" ht="17.25" customFormat="1" s="30">
      <c r="A813" s="76"/>
      <c r="B813" s="52"/>
      <c r="C813" s="78"/>
      <c r="D813" s="20"/>
      <c r="E813" s="77"/>
      <c r="F813" s="77"/>
      <c r="G813" s="78"/>
      <c r="H813" s="77"/>
      <c r="I813" s="68"/>
      <c r="J813" s="68"/>
      <c r="K813" s="20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</row>
    <row x14ac:dyDescent="0.25" r="814" customHeight="1" ht="17.25" customFormat="1" s="30">
      <c r="A814" s="76"/>
      <c r="B814" s="52"/>
      <c r="C814" s="78"/>
      <c r="D814" s="20"/>
      <c r="E814" s="77"/>
      <c r="F814" s="77"/>
      <c r="G814" s="78"/>
      <c r="H814" s="77"/>
      <c r="I814" s="68"/>
      <c r="J814" s="68"/>
      <c r="K814" s="20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</row>
    <row x14ac:dyDescent="0.25" r="815" customHeight="1" ht="17.25" customFormat="1" s="30">
      <c r="A815" s="76"/>
      <c r="B815" s="52"/>
      <c r="C815" s="78"/>
      <c r="D815" s="20"/>
      <c r="E815" s="77"/>
      <c r="F815" s="77"/>
      <c r="G815" s="78"/>
      <c r="H815" s="77"/>
      <c r="I815" s="68"/>
      <c r="J815" s="68"/>
      <c r="K815" s="20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</row>
    <row x14ac:dyDescent="0.25" r="816" customHeight="1" ht="17.25" customFormat="1" s="30">
      <c r="A816" s="76"/>
      <c r="B816" s="52"/>
      <c r="C816" s="78"/>
      <c r="D816" s="20"/>
      <c r="E816" s="77"/>
      <c r="F816" s="77"/>
      <c r="G816" s="78"/>
      <c r="H816" s="77"/>
      <c r="I816" s="68"/>
      <c r="J816" s="68"/>
      <c r="K816" s="20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</row>
    <row x14ac:dyDescent="0.25" r="817" customHeight="1" ht="17.25" customFormat="1" s="30">
      <c r="A817" s="76"/>
      <c r="B817" s="52"/>
      <c r="C817" s="78"/>
      <c r="D817" s="20"/>
      <c r="E817" s="77"/>
      <c r="F817" s="77"/>
      <c r="G817" s="78"/>
      <c r="H817" s="77"/>
      <c r="I817" s="68"/>
      <c r="J817" s="68"/>
      <c r="K817" s="20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</row>
    <row x14ac:dyDescent="0.25" r="818" customHeight="1" ht="17.25" customFormat="1" s="30">
      <c r="A818" s="76"/>
      <c r="B818" s="52"/>
      <c r="C818" s="78"/>
      <c r="D818" s="20"/>
      <c r="E818" s="77"/>
      <c r="F818" s="77"/>
      <c r="G818" s="78"/>
      <c r="H818" s="77"/>
      <c r="I818" s="68"/>
      <c r="J818" s="68"/>
      <c r="K818" s="20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</row>
    <row x14ac:dyDescent="0.25" r="819" customHeight="1" ht="17.25" customFormat="1" s="30">
      <c r="A819" s="76"/>
      <c r="B819" s="52"/>
      <c r="C819" s="78"/>
      <c r="D819" s="20"/>
      <c r="E819" s="77"/>
      <c r="F819" s="77"/>
      <c r="G819" s="78"/>
      <c r="H819" s="77"/>
      <c r="I819" s="68"/>
      <c r="J819" s="68"/>
      <c r="K819" s="20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</row>
    <row x14ac:dyDescent="0.25" r="820" customHeight="1" ht="17.25" customFormat="1" s="30">
      <c r="A820" s="76"/>
      <c r="B820" s="52"/>
      <c r="C820" s="78"/>
      <c r="D820" s="20"/>
      <c r="E820" s="77"/>
      <c r="F820" s="77"/>
      <c r="G820" s="78"/>
      <c r="H820" s="77"/>
      <c r="I820" s="68"/>
      <c r="J820" s="68"/>
      <c r="K820" s="20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</row>
    <row x14ac:dyDescent="0.25" r="821" customHeight="1" ht="17.25" customFormat="1" s="30">
      <c r="A821" s="76"/>
      <c r="B821" s="52"/>
      <c r="C821" s="78"/>
      <c r="D821" s="20"/>
      <c r="E821" s="77"/>
      <c r="F821" s="77"/>
      <c r="G821" s="78"/>
      <c r="H821" s="77"/>
      <c r="I821" s="68"/>
      <c r="J821" s="68"/>
      <c r="K821" s="20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</row>
    <row x14ac:dyDescent="0.25" r="822" customHeight="1" ht="17.25" customFormat="1" s="30">
      <c r="A822" s="76"/>
      <c r="B822" s="52"/>
      <c r="C822" s="78"/>
      <c r="D822" s="20"/>
      <c r="E822" s="77"/>
      <c r="F822" s="77"/>
      <c r="G822" s="78"/>
      <c r="H822" s="77"/>
      <c r="I822" s="68"/>
      <c r="J822" s="68"/>
      <c r="K822" s="20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</row>
    <row x14ac:dyDescent="0.25" r="823" customHeight="1" ht="17.25" customFormat="1" s="30">
      <c r="A823" s="76"/>
      <c r="B823" s="52"/>
      <c r="C823" s="78"/>
      <c r="D823" s="20"/>
      <c r="E823" s="77"/>
      <c r="F823" s="77"/>
      <c r="G823" s="78"/>
      <c r="H823" s="77"/>
      <c r="I823" s="68"/>
      <c r="J823" s="68"/>
      <c r="K823" s="20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</row>
    <row x14ac:dyDescent="0.25" r="824" customHeight="1" ht="17.25" customFormat="1" s="30">
      <c r="A824" s="76"/>
      <c r="B824" s="52"/>
      <c r="C824" s="78"/>
      <c r="D824" s="20"/>
      <c r="E824" s="77"/>
      <c r="F824" s="77"/>
      <c r="G824" s="78"/>
      <c r="H824" s="77"/>
      <c r="I824" s="68"/>
      <c r="J824" s="68"/>
      <c r="K824" s="20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</row>
    <row x14ac:dyDescent="0.25" r="825" customHeight="1" ht="17.25" customFormat="1" s="30">
      <c r="A825" s="76"/>
      <c r="B825" s="52"/>
      <c r="C825" s="78"/>
      <c r="D825" s="20"/>
      <c r="E825" s="77"/>
      <c r="F825" s="77"/>
      <c r="G825" s="78"/>
      <c r="H825" s="77"/>
      <c r="I825" s="68"/>
      <c r="J825" s="68"/>
      <c r="K825" s="20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</row>
    <row x14ac:dyDescent="0.25" r="826" customHeight="1" ht="17.25" customFormat="1" s="30">
      <c r="A826" s="76"/>
      <c r="B826" s="52"/>
      <c r="C826" s="78"/>
      <c r="D826" s="20"/>
      <c r="E826" s="77"/>
      <c r="F826" s="77"/>
      <c r="G826" s="78"/>
      <c r="H826" s="77"/>
      <c r="I826" s="68"/>
      <c r="J826" s="68"/>
      <c r="K826" s="20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</row>
    <row x14ac:dyDescent="0.25" r="827" customHeight="1" ht="17.25" customFormat="1" s="30">
      <c r="A827" s="76"/>
      <c r="B827" s="52"/>
      <c r="C827" s="78"/>
      <c r="D827" s="20"/>
      <c r="E827" s="77"/>
      <c r="F827" s="77"/>
      <c r="G827" s="78"/>
      <c r="H827" s="77"/>
      <c r="I827" s="68"/>
      <c r="J827" s="68"/>
      <c r="K827" s="20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</row>
    <row x14ac:dyDescent="0.25" r="828" customHeight="1" ht="17.25" customFormat="1" s="30">
      <c r="A828" s="76"/>
      <c r="B828" s="52"/>
      <c r="C828" s="78"/>
      <c r="D828" s="20"/>
      <c r="E828" s="77"/>
      <c r="F828" s="77"/>
      <c r="G828" s="78"/>
      <c r="H828" s="77"/>
      <c r="I828" s="68"/>
      <c r="J828" s="68"/>
      <c r="K828" s="20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</row>
    <row x14ac:dyDescent="0.25" r="829" customHeight="1" ht="17.25" customFormat="1" s="30">
      <c r="A829" s="76"/>
      <c r="B829" s="52"/>
      <c r="C829" s="78"/>
      <c r="D829" s="20"/>
      <c r="E829" s="77"/>
      <c r="F829" s="77"/>
      <c r="G829" s="78"/>
      <c r="H829" s="77"/>
      <c r="I829" s="68"/>
      <c r="J829" s="68"/>
      <c r="K829" s="20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</row>
    <row x14ac:dyDescent="0.25" r="830" customHeight="1" ht="17.25" customFormat="1" s="30">
      <c r="A830" s="76"/>
      <c r="B830" s="52"/>
      <c r="C830" s="78"/>
      <c r="D830" s="20"/>
      <c r="E830" s="77"/>
      <c r="F830" s="77"/>
      <c r="G830" s="78"/>
      <c r="H830" s="77"/>
      <c r="I830" s="68"/>
      <c r="J830" s="68"/>
      <c r="K830" s="20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</row>
    <row x14ac:dyDescent="0.25" r="831" customHeight="1" ht="17.25" customFormat="1" s="30">
      <c r="A831" s="76"/>
      <c r="B831" s="52"/>
      <c r="C831" s="78"/>
      <c r="D831" s="20"/>
      <c r="E831" s="77"/>
      <c r="F831" s="77"/>
      <c r="G831" s="78"/>
      <c r="H831" s="77"/>
      <c r="I831" s="68"/>
      <c r="J831" s="68"/>
      <c r="K831" s="20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</row>
    <row x14ac:dyDescent="0.25" r="832" customHeight="1" ht="17.25" customFormat="1" s="30">
      <c r="A832" s="76"/>
      <c r="B832" s="52"/>
      <c r="C832" s="78"/>
      <c r="D832" s="20"/>
      <c r="E832" s="77"/>
      <c r="F832" s="77"/>
      <c r="G832" s="78"/>
      <c r="H832" s="77"/>
      <c r="I832" s="68"/>
      <c r="J832" s="68"/>
      <c r="K832" s="20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</row>
    <row x14ac:dyDescent="0.25" r="833" customHeight="1" ht="17.25" customFormat="1" s="30">
      <c r="A833" s="76"/>
      <c r="B833" s="52"/>
      <c r="C833" s="78"/>
      <c r="D833" s="20"/>
      <c r="E833" s="77"/>
      <c r="F833" s="77"/>
      <c r="G833" s="78"/>
      <c r="H833" s="77"/>
      <c r="I833" s="68"/>
      <c r="J833" s="68"/>
      <c r="K833" s="20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</row>
    <row x14ac:dyDescent="0.25" r="834" customHeight="1" ht="17.25" customFormat="1" s="30">
      <c r="A834" s="76"/>
      <c r="B834" s="52"/>
      <c r="C834" s="78"/>
      <c r="D834" s="20"/>
      <c r="E834" s="77"/>
      <c r="F834" s="77"/>
      <c r="G834" s="78"/>
      <c r="H834" s="77"/>
      <c r="I834" s="68"/>
      <c r="J834" s="68"/>
      <c r="K834" s="20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</row>
    <row x14ac:dyDescent="0.25" r="835" customHeight="1" ht="17.25" customFormat="1" s="30">
      <c r="A835" s="76"/>
      <c r="B835" s="52"/>
      <c r="C835" s="78"/>
      <c r="D835" s="20"/>
      <c r="E835" s="77"/>
      <c r="F835" s="77"/>
      <c r="G835" s="78"/>
      <c r="H835" s="77"/>
      <c r="I835" s="68"/>
      <c r="J835" s="68"/>
      <c r="K835" s="20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</row>
    <row x14ac:dyDescent="0.25" r="836" customHeight="1" ht="17.25" customFormat="1" s="30">
      <c r="A836" s="76"/>
      <c r="B836" s="52"/>
      <c r="C836" s="78"/>
      <c r="D836" s="20"/>
      <c r="E836" s="77"/>
      <c r="F836" s="77"/>
      <c r="G836" s="78"/>
      <c r="H836" s="77"/>
      <c r="I836" s="68"/>
      <c r="J836" s="68"/>
      <c r="K836" s="20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</row>
    <row x14ac:dyDescent="0.25" r="837" customHeight="1" ht="17.25" customFormat="1" s="30">
      <c r="A837" s="76"/>
      <c r="B837" s="52"/>
      <c r="C837" s="78"/>
      <c r="D837" s="20"/>
      <c r="E837" s="77"/>
      <c r="F837" s="77"/>
      <c r="G837" s="78"/>
      <c r="H837" s="77"/>
      <c r="I837" s="68"/>
      <c r="J837" s="68"/>
      <c r="K837" s="20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</row>
    <row x14ac:dyDescent="0.25" r="838" customHeight="1" ht="17.25" customFormat="1" s="30">
      <c r="A838" s="76"/>
      <c r="B838" s="52"/>
      <c r="C838" s="78"/>
      <c r="D838" s="20"/>
      <c r="E838" s="77"/>
      <c r="F838" s="77"/>
      <c r="G838" s="78"/>
      <c r="H838" s="77"/>
      <c r="I838" s="68"/>
      <c r="J838" s="68"/>
      <c r="K838" s="20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</row>
    <row x14ac:dyDescent="0.25" r="839" customHeight="1" ht="17.25" customFormat="1" s="30">
      <c r="A839" s="76"/>
      <c r="B839" s="52"/>
      <c r="C839" s="78"/>
      <c r="D839" s="20"/>
      <c r="E839" s="77"/>
      <c r="F839" s="77"/>
      <c r="G839" s="78"/>
      <c r="H839" s="77"/>
      <c r="I839" s="68"/>
      <c r="J839" s="68"/>
      <c r="K839" s="20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</row>
    <row x14ac:dyDescent="0.25" r="840" customHeight="1" ht="17.25" customFormat="1" s="30">
      <c r="A840" s="76"/>
      <c r="B840" s="52"/>
      <c r="C840" s="78"/>
      <c r="D840" s="20"/>
      <c r="E840" s="77"/>
      <c r="F840" s="77"/>
      <c r="G840" s="78"/>
      <c r="H840" s="77"/>
      <c r="I840" s="68"/>
      <c r="J840" s="68"/>
      <c r="K840" s="20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</row>
    <row x14ac:dyDescent="0.25" r="841" customHeight="1" ht="17.25" customFormat="1" s="30">
      <c r="A841" s="76"/>
      <c r="B841" s="52"/>
      <c r="C841" s="78"/>
      <c r="D841" s="20"/>
      <c r="E841" s="77"/>
      <c r="F841" s="77"/>
      <c r="G841" s="78"/>
      <c r="H841" s="77"/>
      <c r="I841" s="68"/>
      <c r="J841" s="68"/>
      <c r="K841" s="20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</row>
    <row x14ac:dyDescent="0.25" r="842" customHeight="1" ht="17.25" customFormat="1" s="30">
      <c r="A842" s="76"/>
      <c r="B842" s="52"/>
      <c r="C842" s="78"/>
      <c r="D842" s="20"/>
      <c r="E842" s="77"/>
      <c r="F842" s="77"/>
      <c r="G842" s="78"/>
      <c r="H842" s="77"/>
      <c r="I842" s="68"/>
      <c r="J842" s="68"/>
      <c r="K842" s="20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</row>
    <row x14ac:dyDescent="0.25" r="843" customHeight="1" ht="17.25" customFormat="1" s="30">
      <c r="A843" s="76"/>
      <c r="B843" s="52"/>
      <c r="C843" s="78"/>
      <c r="D843" s="20"/>
      <c r="E843" s="77"/>
      <c r="F843" s="77"/>
      <c r="G843" s="78"/>
      <c r="H843" s="77"/>
      <c r="I843" s="68"/>
      <c r="J843" s="68"/>
      <c r="K843" s="20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</row>
    <row x14ac:dyDescent="0.25" r="844" customHeight="1" ht="17.25" customFormat="1" s="30">
      <c r="A844" s="76"/>
      <c r="B844" s="52"/>
      <c r="C844" s="78"/>
      <c r="D844" s="20"/>
      <c r="E844" s="77"/>
      <c r="F844" s="77"/>
      <c r="G844" s="78"/>
      <c r="H844" s="77"/>
      <c r="I844" s="68"/>
      <c r="J844" s="68"/>
      <c r="K844" s="20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</row>
    <row x14ac:dyDescent="0.25" r="845" customHeight="1" ht="17.25" customFormat="1" s="30">
      <c r="A845" s="76"/>
      <c r="B845" s="52"/>
      <c r="C845" s="78"/>
      <c r="D845" s="20"/>
      <c r="E845" s="77"/>
      <c r="F845" s="77"/>
      <c r="G845" s="78"/>
      <c r="H845" s="77"/>
      <c r="I845" s="68"/>
      <c r="J845" s="68"/>
      <c r="K845" s="20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</row>
    <row x14ac:dyDescent="0.25" r="846" customHeight="1" ht="17.25" customFormat="1" s="30">
      <c r="A846" s="76"/>
      <c r="B846" s="52"/>
      <c r="C846" s="78"/>
      <c r="D846" s="20"/>
      <c r="E846" s="77"/>
      <c r="F846" s="77"/>
      <c r="G846" s="78"/>
      <c r="H846" s="77"/>
      <c r="I846" s="68"/>
      <c r="J846" s="68"/>
      <c r="K846" s="20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</row>
    <row x14ac:dyDescent="0.25" r="847" customHeight="1" ht="17.25" customFormat="1" s="30">
      <c r="A847" s="76"/>
      <c r="B847" s="52"/>
      <c r="C847" s="78"/>
      <c r="D847" s="20"/>
      <c r="E847" s="77"/>
      <c r="F847" s="77"/>
      <c r="G847" s="78"/>
      <c r="H847" s="77"/>
      <c r="I847" s="68"/>
      <c r="J847" s="68"/>
      <c r="K847" s="20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</row>
    <row x14ac:dyDescent="0.25" r="848" customHeight="1" ht="17.25" customFormat="1" s="30">
      <c r="A848" s="76"/>
      <c r="B848" s="52"/>
      <c r="C848" s="78"/>
      <c r="D848" s="20"/>
      <c r="E848" s="77"/>
      <c r="F848" s="77"/>
      <c r="G848" s="78"/>
      <c r="H848" s="77"/>
      <c r="I848" s="68"/>
      <c r="J848" s="68"/>
      <c r="K848" s="20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</row>
    <row x14ac:dyDescent="0.25" r="849" customHeight="1" ht="17.25" customFormat="1" s="30">
      <c r="A849" s="76"/>
      <c r="B849" s="52"/>
      <c r="C849" s="78"/>
      <c r="D849" s="20"/>
      <c r="E849" s="77"/>
      <c r="F849" s="77"/>
      <c r="G849" s="78"/>
      <c r="H849" s="77"/>
      <c r="I849" s="68"/>
      <c r="J849" s="68"/>
      <c r="K849" s="20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</row>
    <row x14ac:dyDescent="0.25" r="850" customHeight="1" ht="17.25" customFormat="1" s="30">
      <c r="A850" s="76"/>
      <c r="B850" s="52"/>
      <c r="C850" s="78"/>
      <c r="D850" s="20"/>
      <c r="E850" s="77"/>
      <c r="F850" s="77"/>
      <c r="G850" s="78"/>
      <c r="H850" s="77"/>
      <c r="I850" s="68"/>
      <c r="J850" s="68"/>
      <c r="K850" s="20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</row>
    <row x14ac:dyDescent="0.25" r="851" customHeight="1" ht="17.25" customFormat="1" s="30">
      <c r="A851" s="76"/>
      <c r="B851" s="52"/>
      <c r="C851" s="78"/>
      <c r="D851" s="20"/>
      <c r="E851" s="77"/>
      <c r="F851" s="77"/>
      <c r="G851" s="78"/>
      <c r="H851" s="77"/>
      <c r="I851" s="68"/>
      <c r="J851" s="68"/>
      <c r="K851" s="20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</row>
    <row x14ac:dyDescent="0.25" r="852" customHeight="1" ht="17.25" customFormat="1" s="30">
      <c r="A852" s="76"/>
      <c r="B852" s="52"/>
      <c r="C852" s="78"/>
      <c r="D852" s="20"/>
      <c r="E852" s="77"/>
      <c r="F852" s="77"/>
      <c r="G852" s="78"/>
      <c r="H852" s="77"/>
      <c r="I852" s="68"/>
      <c r="J852" s="68"/>
      <c r="K852" s="20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</row>
    <row x14ac:dyDescent="0.25" r="853" customHeight="1" ht="17.25" customFormat="1" s="30">
      <c r="A853" s="76"/>
      <c r="B853" s="52"/>
      <c r="C853" s="78"/>
      <c r="D853" s="20"/>
      <c r="E853" s="77"/>
      <c r="F853" s="77"/>
      <c r="G853" s="78"/>
      <c r="H853" s="77"/>
      <c r="I853" s="68"/>
      <c r="J853" s="68"/>
      <c r="K853" s="20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</row>
    <row x14ac:dyDescent="0.25" r="854" customHeight="1" ht="17.25" customFormat="1" s="30">
      <c r="A854" s="76"/>
      <c r="B854" s="52"/>
      <c r="C854" s="78"/>
      <c r="D854" s="20"/>
      <c r="E854" s="77"/>
      <c r="F854" s="77"/>
      <c r="G854" s="78"/>
      <c r="H854" s="77"/>
      <c r="I854" s="68"/>
      <c r="J854" s="68"/>
      <c r="K854" s="20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</row>
    <row x14ac:dyDescent="0.25" r="855" customHeight="1" ht="17.25" customFormat="1" s="30">
      <c r="A855" s="76"/>
      <c r="B855" s="52"/>
      <c r="C855" s="78"/>
      <c r="D855" s="20"/>
      <c r="E855" s="77"/>
      <c r="F855" s="77"/>
      <c r="G855" s="78"/>
      <c r="H855" s="77"/>
      <c r="I855" s="68"/>
      <c r="J855" s="68"/>
      <c r="K855" s="20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</row>
    <row x14ac:dyDescent="0.25" r="856" customHeight="1" ht="17.25" customFormat="1" s="30">
      <c r="A856" s="76"/>
      <c r="B856" s="52"/>
      <c r="C856" s="78"/>
      <c r="D856" s="20"/>
      <c r="E856" s="77"/>
      <c r="F856" s="77"/>
      <c r="G856" s="78"/>
      <c r="H856" s="77"/>
      <c r="I856" s="68"/>
      <c r="J856" s="68"/>
      <c r="K856" s="20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</row>
    <row x14ac:dyDescent="0.25" r="857" customHeight="1" ht="17.25" customFormat="1" s="30">
      <c r="A857" s="76"/>
      <c r="B857" s="52"/>
      <c r="C857" s="78"/>
      <c r="D857" s="20"/>
      <c r="E857" s="77"/>
      <c r="F857" s="77"/>
      <c r="G857" s="78"/>
      <c r="H857" s="77"/>
      <c r="I857" s="68"/>
      <c r="J857" s="68"/>
      <c r="K857" s="20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</row>
    <row x14ac:dyDescent="0.25" r="858" customHeight="1" ht="17.25" customFormat="1" s="30">
      <c r="A858" s="76"/>
      <c r="B858" s="52"/>
      <c r="C858" s="78"/>
      <c r="D858" s="20"/>
      <c r="E858" s="77"/>
      <c r="F858" s="77"/>
      <c r="G858" s="78"/>
      <c r="H858" s="77"/>
      <c r="I858" s="68"/>
      <c r="J858" s="68"/>
      <c r="K858" s="20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</row>
    <row x14ac:dyDescent="0.25" r="859" customHeight="1" ht="17.25" customFormat="1" s="30">
      <c r="A859" s="76"/>
      <c r="B859" s="52"/>
      <c r="C859" s="78"/>
      <c r="D859" s="20"/>
      <c r="E859" s="77"/>
      <c r="F859" s="77"/>
      <c r="G859" s="78"/>
      <c r="H859" s="77"/>
      <c r="I859" s="68"/>
      <c r="J859" s="68"/>
      <c r="K859" s="20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</row>
    <row x14ac:dyDescent="0.25" r="860" customHeight="1" ht="17.25" customFormat="1" s="30">
      <c r="A860" s="76"/>
      <c r="B860" s="52"/>
      <c r="C860" s="78"/>
      <c r="D860" s="20"/>
      <c r="E860" s="77"/>
      <c r="F860" s="77"/>
      <c r="G860" s="78"/>
      <c r="H860" s="77"/>
      <c r="I860" s="68"/>
      <c r="J860" s="68"/>
      <c r="K860" s="20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</row>
    <row x14ac:dyDescent="0.25" r="861" customHeight="1" ht="17.25" customFormat="1" s="30">
      <c r="A861" s="76"/>
      <c r="B861" s="52"/>
      <c r="C861" s="78"/>
      <c r="D861" s="20"/>
      <c r="E861" s="77"/>
      <c r="F861" s="77"/>
      <c r="G861" s="78"/>
      <c r="H861" s="77"/>
      <c r="I861" s="68"/>
      <c r="J861" s="68"/>
      <c r="K861" s="20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</row>
    <row x14ac:dyDescent="0.25" r="862" customHeight="1" ht="17.25" customFormat="1" s="30">
      <c r="A862" s="76"/>
      <c r="B862" s="52"/>
      <c r="C862" s="78"/>
      <c r="D862" s="20"/>
      <c r="E862" s="77"/>
      <c r="F862" s="77"/>
      <c r="G862" s="78"/>
      <c r="H862" s="77"/>
      <c r="I862" s="68"/>
      <c r="J862" s="68"/>
      <c r="K862" s="20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</row>
    <row x14ac:dyDescent="0.25" r="863" customHeight="1" ht="17.25" customFormat="1" s="30">
      <c r="A863" s="76"/>
      <c r="B863" s="52"/>
      <c r="C863" s="78"/>
      <c r="D863" s="20"/>
      <c r="E863" s="77"/>
      <c r="F863" s="77"/>
      <c r="G863" s="78"/>
      <c r="H863" s="77"/>
      <c r="I863" s="68"/>
      <c r="J863" s="68"/>
      <c r="K863" s="20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</row>
    <row x14ac:dyDescent="0.25" r="864" customHeight="1" ht="17.25" customFormat="1" s="30">
      <c r="A864" s="76"/>
      <c r="B864" s="52"/>
      <c r="C864" s="78"/>
      <c r="D864" s="20"/>
      <c r="E864" s="77"/>
      <c r="F864" s="77"/>
      <c r="G864" s="78"/>
      <c r="H864" s="77"/>
      <c r="I864" s="68"/>
      <c r="J864" s="68"/>
      <c r="K864" s="20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</row>
    <row x14ac:dyDescent="0.25" r="865" customHeight="1" ht="17.25" customFormat="1" s="30">
      <c r="A865" s="76"/>
      <c r="B865" s="52"/>
      <c r="C865" s="78"/>
      <c r="D865" s="20"/>
      <c r="E865" s="77"/>
      <c r="F865" s="77"/>
      <c r="G865" s="78"/>
      <c r="H865" s="77"/>
      <c r="I865" s="68"/>
      <c r="J865" s="68"/>
      <c r="K865" s="20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</row>
    <row x14ac:dyDescent="0.25" r="866" customHeight="1" ht="17.25" customFormat="1" s="30">
      <c r="A866" s="76"/>
      <c r="B866" s="52"/>
      <c r="C866" s="78"/>
      <c r="D866" s="20"/>
      <c r="E866" s="77"/>
      <c r="F866" s="77"/>
      <c r="G866" s="78"/>
      <c r="H866" s="77"/>
      <c r="I866" s="68"/>
      <c r="J866" s="68"/>
      <c r="K866" s="20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</row>
    <row x14ac:dyDescent="0.25" r="867" customHeight="1" ht="17.25" customFormat="1" s="30">
      <c r="A867" s="76"/>
      <c r="B867" s="52"/>
      <c r="C867" s="78"/>
      <c r="D867" s="20"/>
      <c r="E867" s="77"/>
      <c r="F867" s="77"/>
      <c r="G867" s="78"/>
      <c r="H867" s="77"/>
      <c r="I867" s="68"/>
      <c r="J867" s="68"/>
      <c r="K867" s="20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</row>
    <row x14ac:dyDescent="0.25" r="868" customHeight="1" ht="17.25" customFormat="1" s="30">
      <c r="A868" s="76"/>
      <c r="B868" s="52"/>
      <c r="C868" s="78"/>
      <c r="D868" s="20"/>
      <c r="E868" s="77"/>
      <c r="F868" s="77"/>
      <c r="G868" s="78"/>
      <c r="H868" s="77"/>
      <c r="I868" s="68"/>
      <c r="J868" s="68"/>
      <c r="K868" s="20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</row>
    <row x14ac:dyDescent="0.25" r="869" customHeight="1" ht="17.25" customFormat="1" s="30">
      <c r="A869" s="76"/>
      <c r="B869" s="52"/>
      <c r="C869" s="78"/>
      <c r="D869" s="20"/>
      <c r="E869" s="77"/>
      <c r="F869" s="77"/>
      <c r="G869" s="78"/>
      <c r="H869" s="77"/>
      <c r="I869" s="68"/>
      <c r="J869" s="68"/>
      <c r="K869" s="20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</row>
    <row x14ac:dyDescent="0.25" r="870" customHeight="1" ht="17.25" customFormat="1" s="30">
      <c r="A870" s="76"/>
      <c r="B870" s="52"/>
      <c r="C870" s="78"/>
      <c r="D870" s="20"/>
      <c r="E870" s="77"/>
      <c r="F870" s="77"/>
      <c r="G870" s="78"/>
      <c r="H870" s="77"/>
      <c r="I870" s="68"/>
      <c r="J870" s="68"/>
      <c r="K870" s="20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</row>
    <row x14ac:dyDescent="0.25" r="871" customHeight="1" ht="17.25" customFormat="1" s="30">
      <c r="A871" s="76"/>
      <c r="B871" s="52"/>
      <c r="C871" s="78"/>
      <c r="D871" s="20"/>
      <c r="E871" s="77"/>
      <c r="F871" s="77"/>
      <c r="G871" s="78"/>
      <c r="H871" s="77"/>
      <c r="I871" s="68"/>
      <c r="J871" s="68"/>
      <c r="K871" s="20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</row>
    <row x14ac:dyDescent="0.25" r="872" customHeight="1" ht="17.25" customFormat="1" s="30">
      <c r="A872" s="76"/>
      <c r="B872" s="52"/>
      <c r="C872" s="78"/>
      <c r="D872" s="20"/>
      <c r="E872" s="77"/>
      <c r="F872" s="77"/>
      <c r="G872" s="78"/>
      <c r="H872" s="77"/>
      <c r="I872" s="68"/>
      <c r="J872" s="68"/>
      <c r="K872" s="20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</row>
    <row x14ac:dyDescent="0.25" r="873" customHeight="1" ht="17.25" customFormat="1" s="30">
      <c r="A873" s="76"/>
      <c r="B873" s="52"/>
      <c r="C873" s="78"/>
      <c r="D873" s="20"/>
      <c r="E873" s="77"/>
      <c r="F873" s="77"/>
      <c r="G873" s="78"/>
      <c r="H873" s="77"/>
      <c r="I873" s="68"/>
      <c r="J873" s="68"/>
      <c r="K873" s="20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</row>
    <row x14ac:dyDescent="0.25" r="874" customHeight="1" ht="17.25" customFormat="1" s="30">
      <c r="A874" s="76"/>
      <c r="B874" s="52"/>
      <c r="C874" s="78"/>
      <c r="D874" s="20"/>
      <c r="E874" s="77"/>
      <c r="F874" s="77"/>
      <c r="G874" s="78"/>
      <c r="H874" s="77"/>
      <c r="I874" s="68"/>
      <c r="J874" s="68"/>
      <c r="K874" s="20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</row>
    <row x14ac:dyDescent="0.25" r="875" customHeight="1" ht="17.25" customFormat="1" s="30">
      <c r="A875" s="76"/>
      <c r="B875" s="52"/>
      <c r="C875" s="78"/>
      <c r="D875" s="20"/>
      <c r="E875" s="77"/>
      <c r="F875" s="77"/>
      <c r="G875" s="78"/>
      <c r="H875" s="77"/>
      <c r="I875" s="68"/>
      <c r="J875" s="68"/>
      <c r="K875" s="20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</row>
    <row x14ac:dyDescent="0.25" r="876" customHeight="1" ht="17.25" customFormat="1" s="30">
      <c r="A876" s="76"/>
      <c r="B876" s="52"/>
      <c r="C876" s="78"/>
      <c r="D876" s="20"/>
      <c r="E876" s="77"/>
      <c r="F876" s="77"/>
      <c r="G876" s="78"/>
      <c r="H876" s="77"/>
      <c r="I876" s="68"/>
      <c r="J876" s="68"/>
      <c r="K876" s="20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</row>
    <row x14ac:dyDescent="0.25" r="877" customHeight="1" ht="17.25" customFormat="1" s="30">
      <c r="A877" s="76"/>
      <c r="B877" s="52"/>
      <c r="C877" s="78"/>
      <c r="D877" s="20"/>
      <c r="E877" s="77"/>
      <c r="F877" s="77"/>
      <c r="G877" s="78"/>
      <c r="H877" s="77"/>
      <c r="I877" s="68"/>
      <c r="J877" s="68"/>
      <c r="K877" s="20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</row>
    <row x14ac:dyDescent="0.25" r="878" customHeight="1" ht="17.25" customFormat="1" s="30">
      <c r="A878" s="76"/>
      <c r="B878" s="52"/>
      <c r="C878" s="78"/>
      <c r="D878" s="20"/>
      <c r="E878" s="77"/>
      <c r="F878" s="77"/>
      <c r="G878" s="78"/>
      <c r="H878" s="77"/>
      <c r="I878" s="68"/>
      <c r="J878" s="68"/>
      <c r="K878" s="20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</row>
    <row x14ac:dyDescent="0.25" r="879" customHeight="1" ht="17.25" customFormat="1" s="30">
      <c r="A879" s="76"/>
      <c r="B879" s="52"/>
      <c r="C879" s="78"/>
      <c r="D879" s="20"/>
      <c r="E879" s="77"/>
      <c r="F879" s="77"/>
      <c r="G879" s="78"/>
      <c r="H879" s="77"/>
      <c r="I879" s="68"/>
      <c r="J879" s="68"/>
      <c r="K879" s="20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</row>
    <row x14ac:dyDescent="0.25" r="880" customHeight="1" ht="17.25" customFormat="1" s="30">
      <c r="A880" s="76"/>
      <c r="B880" s="52"/>
      <c r="C880" s="78"/>
      <c r="D880" s="20"/>
      <c r="E880" s="77"/>
      <c r="F880" s="77"/>
      <c r="G880" s="78"/>
      <c r="H880" s="77"/>
      <c r="I880" s="68"/>
      <c r="J880" s="68"/>
      <c r="K880" s="20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</row>
    <row x14ac:dyDescent="0.25" r="881" customHeight="1" ht="17.25" customFormat="1" s="30">
      <c r="A881" s="76"/>
      <c r="B881" s="52"/>
      <c r="C881" s="78"/>
      <c r="D881" s="20"/>
      <c r="E881" s="77"/>
      <c r="F881" s="77"/>
      <c r="G881" s="78"/>
      <c r="H881" s="77"/>
      <c r="I881" s="68"/>
      <c r="J881" s="68"/>
      <c r="K881" s="20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</row>
    <row x14ac:dyDescent="0.25" r="882" customHeight="1" ht="17.25" customFormat="1" s="30">
      <c r="A882" s="76"/>
      <c r="B882" s="52"/>
      <c r="C882" s="78"/>
      <c r="D882" s="20"/>
      <c r="E882" s="77"/>
      <c r="F882" s="77"/>
      <c r="G882" s="78"/>
      <c r="H882" s="77"/>
      <c r="I882" s="68"/>
      <c r="J882" s="68"/>
      <c r="K882" s="20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</row>
    <row x14ac:dyDescent="0.25" r="883" customHeight="1" ht="17.25" customFormat="1" s="30">
      <c r="A883" s="76"/>
      <c r="B883" s="52"/>
      <c r="C883" s="78"/>
      <c r="D883" s="20"/>
      <c r="E883" s="77"/>
      <c r="F883" s="77"/>
      <c r="G883" s="78"/>
      <c r="H883" s="77"/>
      <c r="I883" s="68"/>
      <c r="J883" s="68"/>
      <c r="K883" s="20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</row>
    <row x14ac:dyDescent="0.25" r="884" customHeight="1" ht="17.25" customFormat="1" s="30">
      <c r="A884" s="76"/>
      <c r="B884" s="52"/>
      <c r="C884" s="78"/>
      <c r="D884" s="20"/>
      <c r="E884" s="77"/>
      <c r="F884" s="77"/>
      <c r="G884" s="78"/>
      <c r="H884" s="77"/>
      <c r="I884" s="68"/>
      <c r="J884" s="68"/>
      <c r="K884" s="20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</row>
    <row x14ac:dyDescent="0.25" r="885" customHeight="1" ht="17.25" customFormat="1" s="30">
      <c r="A885" s="76"/>
      <c r="B885" s="52"/>
      <c r="C885" s="78"/>
      <c r="D885" s="20"/>
      <c r="E885" s="77"/>
      <c r="F885" s="77"/>
      <c r="G885" s="78"/>
      <c r="H885" s="77"/>
      <c r="I885" s="68"/>
      <c r="J885" s="68"/>
      <c r="K885" s="20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</row>
    <row x14ac:dyDescent="0.25" r="886" customHeight="1" ht="17.25" customFormat="1" s="30">
      <c r="A886" s="76"/>
      <c r="B886" s="52"/>
      <c r="C886" s="78"/>
      <c r="D886" s="20"/>
      <c r="E886" s="77"/>
      <c r="F886" s="77"/>
      <c r="G886" s="78"/>
      <c r="H886" s="77"/>
      <c r="I886" s="68"/>
      <c r="J886" s="68"/>
      <c r="K886" s="20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</row>
    <row x14ac:dyDescent="0.25" r="887" customHeight="1" ht="17.25" customFormat="1" s="30">
      <c r="A887" s="76"/>
      <c r="B887" s="52"/>
      <c r="C887" s="78"/>
      <c r="D887" s="20"/>
      <c r="E887" s="77"/>
      <c r="F887" s="77"/>
      <c r="G887" s="78"/>
      <c r="H887" s="77"/>
      <c r="I887" s="68"/>
      <c r="J887" s="68"/>
      <c r="K887" s="20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</row>
    <row x14ac:dyDescent="0.25" r="888" customHeight="1" ht="17.25" customFormat="1" s="30">
      <c r="A888" s="76"/>
      <c r="B888" s="52"/>
      <c r="C888" s="78"/>
      <c r="D888" s="20"/>
      <c r="E888" s="77"/>
      <c r="F888" s="77"/>
      <c r="G888" s="78"/>
      <c r="H888" s="77"/>
      <c r="I888" s="68"/>
      <c r="J888" s="68"/>
      <c r="K888" s="20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</row>
    <row x14ac:dyDescent="0.25" r="889" customHeight="1" ht="17.25" customFormat="1" s="30">
      <c r="A889" s="76"/>
      <c r="B889" s="52"/>
      <c r="C889" s="78"/>
      <c r="D889" s="20"/>
      <c r="E889" s="77"/>
      <c r="F889" s="77"/>
      <c r="G889" s="78"/>
      <c r="H889" s="77"/>
      <c r="I889" s="68"/>
      <c r="J889" s="68"/>
      <c r="K889" s="20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</row>
    <row x14ac:dyDescent="0.25" r="890" customHeight="1" ht="17.25" customFormat="1" s="30">
      <c r="A890" s="76"/>
      <c r="B890" s="52"/>
      <c r="C890" s="78"/>
      <c r="D890" s="20"/>
      <c r="E890" s="77"/>
      <c r="F890" s="77"/>
      <c r="G890" s="78"/>
      <c r="H890" s="77"/>
      <c r="I890" s="68"/>
      <c r="J890" s="68"/>
      <c r="K890" s="20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</row>
    <row x14ac:dyDescent="0.25" r="891" customHeight="1" ht="17.25" customFormat="1" s="30">
      <c r="A891" s="76"/>
      <c r="B891" s="52"/>
      <c r="C891" s="78"/>
      <c r="D891" s="20"/>
      <c r="E891" s="77"/>
      <c r="F891" s="77"/>
      <c r="G891" s="78"/>
      <c r="H891" s="77"/>
      <c r="I891" s="68"/>
      <c r="J891" s="68"/>
      <c r="K891" s="20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</row>
    <row x14ac:dyDescent="0.25" r="892" customHeight="1" ht="17.25" customFormat="1" s="30">
      <c r="A892" s="76"/>
      <c r="B892" s="52"/>
      <c r="C892" s="78"/>
      <c r="D892" s="20"/>
      <c r="E892" s="77"/>
      <c r="F892" s="77"/>
      <c r="G892" s="78"/>
      <c r="H892" s="77"/>
      <c r="I892" s="68"/>
      <c r="J892" s="68"/>
      <c r="K892" s="20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</row>
    <row x14ac:dyDescent="0.25" r="893" customHeight="1" ht="17.25" customFormat="1" s="30">
      <c r="A893" s="76"/>
      <c r="B893" s="52"/>
      <c r="C893" s="78"/>
      <c r="D893" s="20"/>
      <c r="E893" s="77"/>
      <c r="F893" s="77"/>
      <c r="G893" s="78"/>
      <c r="H893" s="77"/>
      <c r="I893" s="68"/>
      <c r="J893" s="68"/>
      <c r="K893" s="20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</row>
    <row x14ac:dyDescent="0.25" r="894" customHeight="1" ht="17.25" customFormat="1" s="30">
      <c r="A894" s="76"/>
      <c r="B894" s="52"/>
      <c r="C894" s="78"/>
      <c r="D894" s="20"/>
      <c r="E894" s="77"/>
      <c r="F894" s="77"/>
      <c r="G894" s="78"/>
      <c r="H894" s="77"/>
      <c r="I894" s="68"/>
      <c r="J894" s="68"/>
      <c r="K894" s="20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</row>
    <row x14ac:dyDescent="0.25" r="895" customHeight="1" ht="17.25" customFormat="1" s="30">
      <c r="A895" s="76"/>
      <c r="B895" s="52"/>
      <c r="C895" s="78"/>
      <c r="D895" s="20"/>
      <c r="E895" s="77"/>
      <c r="F895" s="77"/>
      <c r="G895" s="78"/>
      <c r="H895" s="77"/>
      <c r="I895" s="68"/>
      <c r="J895" s="68"/>
      <c r="K895" s="20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</row>
    <row x14ac:dyDescent="0.25" r="896" customHeight="1" ht="17.25" customFormat="1" s="30">
      <c r="A896" s="76"/>
      <c r="B896" s="52"/>
      <c r="C896" s="78"/>
      <c r="D896" s="20"/>
      <c r="E896" s="77"/>
      <c r="F896" s="77"/>
      <c r="G896" s="78"/>
      <c r="H896" s="77"/>
      <c r="I896" s="68"/>
      <c r="J896" s="68"/>
      <c r="K896" s="20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</row>
    <row x14ac:dyDescent="0.25" r="897" customHeight="1" ht="17.25" customFormat="1" s="30">
      <c r="A897" s="76"/>
      <c r="B897" s="52"/>
      <c r="C897" s="78"/>
      <c r="D897" s="20"/>
      <c r="E897" s="77"/>
      <c r="F897" s="77"/>
      <c r="G897" s="78"/>
      <c r="H897" s="77"/>
      <c r="I897" s="68"/>
      <c r="J897" s="68"/>
      <c r="K897" s="20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</row>
    <row x14ac:dyDescent="0.25" r="898" customHeight="1" ht="17.25" customFormat="1" s="30">
      <c r="A898" s="76"/>
      <c r="B898" s="52"/>
      <c r="C898" s="78"/>
      <c r="D898" s="20"/>
      <c r="E898" s="77"/>
      <c r="F898" s="77"/>
      <c r="G898" s="78"/>
      <c r="H898" s="77"/>
      <c r="I898" s="68"/>
      <c r="J898" s="68"/>
      <c r="K898" s="20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</row>
    <row x14ac:dyDescent="0.25" r="899" customHeight="1" ht="17.25" customFormat="1" s="30">
      <c r="A899" s="76"/>
      <c r="B899" s="52"/>
      <c r="C899" s="78"/>
      <c r="D899" s="20"/>
      <c r="E899" s="77"/>
      <c r="F899" s="77"/>
      <c r="G899" s="78"/>
      <c r="H899" s="77"/>
      <c r="I899" s="68"/>
      <c r="J899" s="68"/>
      <c r="K899" s="20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</row>
    <row x14ac:dyDescent="0.25" r="900" customHeight="1" ht="17.25" customFormat="1" s="30">
      <c r="A900" s="76"/>
      <c r="B900" s="52"/>
      <c r="C900" s="78"/>
      <c r="D900" s="20"/>
      <c r="E900" s="77"/>
      <c r="F900" s="77"/>
      <c r="G900" s="78"/>
      <c r="H900" s="77"/>
      <c r="I900" s="68"/>
      <c r="J900" s="68"/>
      <c r="K900" s="20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</row>
    <row x14ac:dyDescent="0.25" r="901" customHeight="1" ht="17.25" customFormat="1" s="30">
      <c r="A901" s="76"/>
      <c r="B901" s="52"/>
      <c r="C901" s="78"/>
      <c r="D901" s="20"/>
      <c r="E901" s="77"/>
      <c r="F901" s="77"/>
      <c r="G901" s="78"/>
      <c r="H901" s="77"/>
      <c r="I901" s="68"/>
      <c r="J901" s="68"/>
      <c r="K901" s="20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</row>
    <row x14ac:dyDescent="0.25" r="902" customHeight="1" ht="17.25" customFormat="1" s="30">
      <c r="A902" s="76"/>
      <c r="B902" s="52"/>
      <c r="C902" s="78"/>
      <c r="D902" s="20"/>
      <c r="E902" s="77"/>
      <c r="F902" s="77"/>
      <c r="G902" s="78"/>
      <c r="H902" s="77"/>
      <c r="I902" s="68"/>
      <c r="J902" s="68"/>
      <c r="K902" s="20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</row>
    <row x14ac:dyDescent="0.25" r="903" customHeight="1" ht="17.25" customFormat="1" s="30">
      <c r="A903" s="76"/>
      <c r="B903" s="52"/>
      <c r="C903" s="78"/>
      <c r="D903" s="20"/>
      <c r="E903" s="77"/>
      <c r="F903" s="77"/>
      <c r="G903" s="78"/>
      <c r="H903" s="77"/>
      <c r="I903" s="68"/>
      <c r="J903" s="68"/>
      <c r="K903" s="20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</row>
    <row x14ac:dyDescent="0.25" r="904" customHeight="1" ht="17.25" customFormat="1" s="30">
      <c r="A904" s="76"/>
      <c r="B904" s="52"/>
      <c r="C904" s="78"/>
      <c r="D904" s="20"/>
      <c r="E904" s="77"/>
      <c r="F904" s="77"/>
      <c r="G904" s="78"/>
      <c r="H904" s="77"/>
      <c r="I904" s="68"/>
      <c r="J904" s="68"/>
      <c r="K904" s="20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</row>
    <row x14ac:dyDescent="0.25" r="905" customHeight="1" ht="17.25" customFormat="1" s="30">
      <c r="A905" s="76"/>
      <c r="B905" s="52"/>
      <c r="C905" s="78"/>
      <c r="D905" s="20"/>
      <c r="E905" s="77"/>
      <c r="F905" s="77"/>
      <c r="G905" s="78"/>
      <c r="H905" s="77"/>
      <c r="I905" s="68"/>
      <c r="J905" s="68"/>
      <c r="K905" s="20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</row>
    <row x14ac:dyDescent="0.25" r="906" customHeight="1" ht="17.25" customFormat="1" s="30">
      <c r="A906" s="76"/>
      <c r="B906" s="52"/>
      <c r="C906" s="78"/>
      <c r="D906" s="20"/>
      <c r="E906" s="77"/>
      <c r="F906" s="77"/>
      <c r="G906" s="78"/>
      <c r="H906" s="77"/>
      <c r="I906" s="68"/>
      <c r="J906" s="68"/>
      <c r="K906" s="20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</row>
    <row x14ac:dyDescent="0.25" r="907" customHeight="1" ht="17.25" customFormat="1" s="30">
      <c r="A907" s="76"/>
      <c r="B907" s="52"/>
      <c r="C907" s="78"/>
      <c r="D907" s="20"/>
      <c r="E907" s="77"/>
      <c r="F907" s="77"/>
      <c r="G907" s="78"/>
      <c r="H907" s="77"/>
      <c r="I907" s="68"/>
      <c r="J907" s="68"/>
      <c r="K907" s="20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</row>
    <row x14ac:dyDescent="0.25" r="908" customHeight="1" ht="17.25" customFormat="1" s="30">
      <c r="A908" s="76"/>
      <c r="B908" s="52"/>
      <c r="C908" s="78"/>
      <c r="D908" s="20"/>
      <c r="E908" s="77"/>
      <c r="F908" s="77"/>
      <c r="G908" s="78"/>
      <c r="H908" s="77"/>
      <c r="I908" s="68"/>
      <c r="J908" s="68"/>
      <c r="K908" s="20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</row>
    <row x14ac:dyDescent="0.25" r="909" customHeight="1" ht="17.25" customFormat="1" s="30">
      <c r="A909" s="76"/>
      <c r="B909" s="52"/>
      <c r="C909" s="78"/>
      <c r="D909" s="20"/>
      <c r="E909" s="77"/>
      <c r="F909" s="77"/>
      <c r="G909" s="78"/>
      <c r="H909" s="77"/>
      <c r="I909" s="68"/>
      <c r="J909" s="68"/>
      <c r="K909" s="20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</row>
    <row x14ac:dyDescent="0.25" r="910" customHeight="1" ht="17.25" customFormat="1" s="30">
      <c r="A910" s="76"/>
      <c r="B910" s="52"/>
      <c r="C910" s="78"/>
      <c r="D910" s="20"/>
      <c r="E910" s="77"/>
      <c r="F910" s="77"/>
      <c r="G910" s="78"/>
      <c r="H910" s="77"/>
      <c r="I910" s="68"/>
      <c r="J910" s="68"/>
      <c r="K910" s="20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</row>
    <row x14ac:dyDescent="0.25" r="911" customHeight="1" ht="17.25" customFormat="1" s="30">
      <c r="A911" s="76"/>
      <c r="B911" s="52"/>
      <c r="C911" s="78"/>
      <c r="D911" s="20"/>
      <c r="E911" s="77"/>
      <c r="F911" s="77"/>
      <c r="G911" s="78"/>
      <c r="H911" s="77"/>
      <c r="I911" s="68"/>
      <c r="J911" s="68"/>
      <c r="K911" s="20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</row>
    <row x14ac:dyDescent="0.25" r="912" customHeight="1" ht="17.25" customFormat="1" s="30">
      <c r="A912" s="76"/>
      <c r="B912" s="52"/>
      <c r="C912" s="78"/>
      <c r="D912" s="20"/>
      <c r="E912" s="77"/>
      <c r="F912" s="77"/>
      <c r="G912" s="78"/>
      <c r="H912" s="77"/>
      <c r="I912" s="68"/>
      <c r="J912" s="68"/>
      <c r="K912" s="20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</row>
    <row x14ac:dyDescent="0.25" r="913" customHeight="1" ht="17.25" customFormat="1" s="30">
      <c r="A913" s="76"/>
      <c r="B913" s="52"/>
      <c r="C913" s="78"/>
      <c r="D913" s="20"/>
      <c r="E913" s="77"/>
      <c r="F913" s="77"/>
      <c r="G913" s="78"/>
      <c r="H913" s="77"/>
      <c r="I913" s="68"/>
      <c r="J913" s="68"/>
      <c r="K913" s="20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</row>
    <row x14ac:dyDescent="0.25" r="914" customHeight="1" ht="17.25" customFormat="1" s="30">
      <c r="A914" s="76"/>
      <c r="B914" s="52"/>
      <c r="C914" s="78"/>
      <c r="D914" s="20"/>
      <c r="E914" s="77"/>
      <c r="F914" s="77"/>
      <c r="G914" s="78"/>
      <c r="H914" s="77"/>
      <c r="I914" s="68"/>
      <c r="J914" s="68"/>
      <c r="K914" s="20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</row>
    <row x14ac:dyDescent="0.25" r="915" customHeight="1" ht="17.25" customFormat="1" s="30">
      <c r="A915" s="76"/>
      <c r="B915" s="52"/>
      <c r="C915" s="78"/>
      <c r="D915" s="20"/>
      <c r="E915" s="77"/>
      <c r="F915" s="77"/>
      <c r="G915" s="78"/>
      <c r="H915" s="77"/>
      <c r="I915" s="68"/>
      <c r="J915" s="68"/>
      <c r="K915" s="20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</row>
    <row x14ac:dyDescent="0.25" r="916" customHeight="1" ht="17.25" customFormat="1" s="30">
      <c r="A916" s="76"/>
      <c r="B916" s="52"/>
      <c r="C916" s="78"/>
      <c r="D916" s="20"/>
      <c r="E916" s="77"/>
      <c r="F916" s="77"/>
      <c r="G916" s="78"/>
      <c r="H916" s="77"/>
      <c r="I916" s="68"/>
      <c r="J916" s="68"/>
      <c r="K916" s="20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</row>
    <row x14ac:dyDescent="0.25" r="917" customHeight="1" ht="17.25" customFormat="1" s="30">
      <c r="A917" s="76"/>
      <c r="B917" s="52"/>
      <c r="C917" s="78"/>
      <c r="D917" s="20"/>
      <c r="E917" s="77"/>
      <c r="F917" s="77"/>
      <c r="G917" s="78"/>
      <c r="H917" s="77"/>
      <c r="I917" s="68"/>
      <c r="J917" s="68"/>
      <c r="K917" s="20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</row>
    <row x14ac:dyDescent="0.25" r="918" customHeight="1" ht="17.25" customFormat="1" s="30">
      <c r="A918" s="76"/>
      <c r="B918" s="52"/>
      <c r="C918" s="78"/>
      <c r="D918" s="20"/>
      <c r="E918" s="77"/>
      <c r="F918" s="77"/>
      <c r="G918" s="78"/>
      <c r="H918" s="77"/>
      <c r="I918" s="68"/>
      <c r="J918" s="68"/>
      <c r="K918" s="20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</row>
    <row x14ac:dyDescent="0.25" r="919" customHeight="1" ht="17.25" customFormat="1" s="30">
      <c r="A919" s="76"/>
      <c r="B919" s="52"/>
      <c r="C919" s="78"/>
      <c r="D919" s="20"/>
      <c r="E919" s="77"/>
      <c r="F919" s="77"/>
      <c r="G919" s="78"/>
      <c r="H919" s="77"/>
      <c r="I919" s="68"/>
      <c r="J919" s="68"/>
      <c r="K919" s="20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</row>
    <row x14ac:dyDescent="0.25" r="920" customHeight="1" ht="17.25" customFormat="1" s="30">
      <c r="A920" s="76"/>
      <c r="B920" s="52"/>
      <c r="C920" s="78"/>
      <c r="D920" s="20"/>
      <c r="E920" s="77"/>
      <c r="F920" s="77"/>
      <c r="G920" s="78"/>
      <c r="H920" s="77"/>
      <c r="I920" s="68"/>
      <c r="J920" s="68"/>
      <c r="K920" s="20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</row>
    <row x14ac:dyDescent="0.25" r="921" customHeight="1" ht="17.25" customFormat="1" s="30">
      <c r="A921" s="76"/>
      <c r="B921" s="52"/>
      <c r="C921" s="78"/>
      <c r="D921" s="20"/>
      <c r="E921" s="77"/>
      <c r="F921" s="77"/>
      <c r="G921" s="78"/>
      <c r="H921" s="77"/>
      <c r="I921" s="68"/>
      <c r="J921" s="68"/>
      <c r="K921" s="20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</row>
    <row x14ac:dyDescent="0.25" r="922" customHeight="1" ht="17.25" customFormat="1" s="30">
      <c r="A922" s="76"/>
      <c r="B922" s="52"/>
      <c r="C922" s="78"/>
      <c r="D922" s="20"/>
      <c r="E922" s="77"/>
      <c r="F922" s="77"/>
      <c r="G922" s="78"/>
      <c r="H922" s="77"/>
      <c r="I922" s="68"/>
      <c r="J922" s="68"/>
      <c r="K922" s="20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</row>
    <row x14ac:dyDescent="0.25" r="923" customHeight="1" ht="17.25" customFormat="1" s="30">
      <c r="A923" s="76"/>
      <c r="B923" s="52"/>
      <c r="C923" s="78"/>
      <c r="D923" s="20"/>
      <c r="E923" s="77"/>
      <c r="F923" s="77"/>
      <c r="G923" s="78"/>
      <c r="H923" s="77"/>
      <c r="I923" s="68"/>
      <c r="J923" s="68"/>
      <c r="K923" s="20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</row>
    <row x14ac:dyDescent="0.25" r="924" customHeight="1" ht="17.25" customFormat="1" s="30">
      <c r="A924" s="76"/>
      <c r="B924" s="52"/>
      <c r="C924" s="78"/>
      <c r="D924" s="20"/>
      <c r="E924" s="77"/>
      <c r="F924" s="77"/>
      <c r="G924" s="78"/>
      <c r="H924" s="77"/>
      <c r="I924" s="68"/>
      <c r="J924" s="68"/>
      <c r="K924" s="20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</row>
    <row x14ac:dyDescent="0.25" r="925" customHeight="1" ht="17.25" customFormat="1" s="30">
      <c r="A925" s="76"/>
      <c r="B925" s="52"/>
      <c r="C925" s="78"/>
      <c r="D925" s="20"/>
      <c r="E925" s="77"/>
      <c r="F925" s="77"/>
      <c r="G925" s="78"/>
      <c r="H925" s="77"/>
      <c r="I925" s="68"/>
      <c r="J925" s="68"/>
      <c r="K925" s="20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</row>
    <row x14ac:dyDescent="0.25" r="926" customHeight="1" ht="17.25" customFormat="1" s="30">
      <c r="A926" s="76"/>
      <c r="B926" s="52"/>
      <c r="C926" s="78"/>
      <c r="D926" s="20"/>
      <c r="E926" s="77"/>
      <c r="F926" s="77"/>
      <c r="G926" s="78"/>
      <c r="H926" s="77"/>
      <c r="I926" s="68"/>
      <c r="J926" s="68"/>
      <c r="K926" s="20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</row>
    <row x14ac:dyDescent="0.25" r="927" customHeight="1" ht="17.25" customFormat="1" s="30">
      <c r="A927" s="76"/>
      <c r="B927" s="52"/>
      <c r="C927" s="78"/>
      <c r="D927" s="20"/>
      <c r="E927" s="77"/>
      <c r="F927" s="77"/>
      <c r="G927" s="78"/>
      <c r="H927" s="77"/>
      <c r="I927" s="68"/>
      <c r="J927" s="68"/>
      <c r="K927" s="20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</row>
    <row x14ac:dyDescent="0.25" r="928" customHeight="1" ht="17.25" customFormat="1" s="30">
      <c r="A928" s="76"/>
      <c r="B928" s="52"/>
      <c r="C928" s="78"/>
      <c r="D928" s="20"/>
      <c r="E928" s="77"/>
      <c r="F928" s="77"/>
      <c r="G928" s="78"/>
      <c r="H928" s="77"/>
      <c r="I928" s="68"/>
      <c r="J928" s="68"/>
      <c r="K928" s="20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</row>
    <row x14ac:dyDescent="0.25" r="929" customHeight="1" ht="17.25" customFormat="1" s="30">
      <c r="A929" s="76"/>
      <c r="B929" s="52"/>
      <c r="C929" s="78"/>
      <c r="D929" s="20"/>
      <c r="E929" s="77"/>
      <c r="F929" s="77"/>
      <c r="G929" s="78"/>
      <c r="H929" s="77"/>
      <c r="I929" s="68"/>
      <c r="J929" s="68"/>
      <c r="K929" s="20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</row>
    <row x14ac:dyDescent="0.25" r="930" customHeight="1" ht="17.25" customFormat="1" s="30">
      <c r="A930" s="76"/>
      <c r="B930" s="52"/>
      <c r="C930" s="78"/>
      <c r="D930" s="20"/>
      <c r="E930" s="77"/>
      <c r="F930" s="77"/>
      <c r="G930" s="78"/>
      <c r="H930" s="77"/>
      <c r="I930" s="68"/>
      <c r="J930" s="68"/>
      <c r="K930" s="20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</row>
    <row x14ac:dyDescent="0.25" r="931" customHeight="1" ht="17.25" customFormat="1" s="30">
      <c r="A931" s="76"/>
      <c r="B931" s="52"/>
      <c r="C931" s="78"/>
      <c r="D931" s="20"/>
      <c r="E931" s="77"/>
      <c r="F931" s="77"/>
      <c r="G931" s="78"/>
      <c r="H931" s="77"/>
      <c r="I931" s="68"/>
      <c r="J931" s="68"/>
      <c r="K931" s="20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</row>
    <row x14ac:dyDescent="0.25" r="932" customHeight="1" ht="17.25" customFormat="1" s="30">
      <c r="A932" s="76"/>
      <c r="B932" s="52"/>
      <c r="C932" s="78"/>
      <c r="D932" s="20"/>
      <c r="E932" s="77"/>
      <c r="F932" s="77"/>
      <c r="G932" s="78"/>
      <c r="H932" s="77"/>
      <c r="I932" s="68"/>
      <c r="J932" s="68"/>
      <c r="K932" s="20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</row>
    <row x14ac:dyDescent="0.25" r="933" customHeight="1" ht="17.25" customFormat="1" s="30">
      <c r="A933" s="76"/>
      <c r="B933" s="52"/>
      <c r="C933" s="78"/>
      <c r="D933" s="20"/>
      <c r="E933" s="77"/>
      <c r="F933" s="77"/>
      <c r="G933" s="78"/>
      <c r="H933" s="77"/>
      <c r="I933" s="68"/>
      <c r="J933" s="68"/>
      <c r="K933" s="20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</row>
    <row x14ac:dyDescent="0.25" r="934" customHeight="1" ht="17.25" customFormat="1" s="30">
      <c r="A934" s="76"/>
      <c r="B934" s="52"/>
      <c r="C934" s="78"/>
      <c r="D934" s="20"/>
      <c r="E934" s="77"/>
      <c r="F934" s="77"/>
      <c r="G934" s="78"/>
      <c r="H934" s="77"/>
      <c r="I934" s="68"/>
      <c r="J934" s="68"/>
      <c r="K934" s="20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</row>
    <row x14ac:dyDescent="0.25" r="935" customHeight="1" ht="17.25" customFormat="1" s="30">
      <c r="A935" s="76"/>
      <c r="B935" s="52"/>
      <c r="C935" s="78"/>
      <c r="D935" s="20"/>
      <c r="E935" s="77"/>
      <c r="F935" s="77"/>
      <c r="G935" s="78"/>
      <c r="H935" s="77"/>
      <c r="I935" s="68"/>
      <c r="J935" s="68"/>
      <c r="K935" s="20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</row>
    <row x14ac:dyDescent="0.25" r="936" customHeight="1" ht="17.25" customFormat="1" s="30">
      <c r="A936" s="76"/>
      <c r="B936" s="52"/>
      <c r="C936" s="78"/>
      <c r="D936" s="20"/>
      <c r="E936" s="77"/>
      <c r="F936" s="77"/>
      <c r="G936" s="78"/>
      <c r="H936" s="77"/>
      <c r="I936" s="68"/>
      <c r="J936" s="68"/>
      <c r="K936" s="20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</row>
    <row x14ac:dyDescent="0.25" r="937" customHeight="1" ht="17.25" customFormat="1" s="30">
      <c r="A937" s="76"/>
      <c r="B937" s="52"/>
      <c r="C937" s="78"/>
      <c r="D937" s="20"/>
      <c r="E937" s="77"/>
      <c r="F937" s="77"/>
      <c r="G937" s="78"/>
      <c r="H937" s="77"/>
      <c r="I937" s="68"/>
      <c r="J937" s="68"/>
      <c r="K937" s="20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</row>
    <row x14ac:dyDescent="0.25" r="938" customHeight="1" ht="17.25" customFormat="1" s="30">
      <c r="A938" s="76"/>
      <c r="B938" s="52"/>
      <c r="C938" s="78"/>
      <c r="D938" s="20"/>
      <c r="E938" s="77"/>
      <c r="F938" s="77"/>
      <c r="G938" s="78"/>
      <c r="H938" s="77"/>
      <c r="I938" s="68"/>
      <c r="J938" s="68"/>
      <c r="K938" s="20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</row>
    <row x14ac:dyDescent="0.25" r="939" customHeight="1" ht="17.25" customFormat="1" s="30">
      <c r="A939" s="76"/>
      <c r="B939" s="52"/>
      <c r="C939" s="78"/>
      <c r="D939" s="20"/>
      <c r="E939" s="77"/>
      <c r="F939" s="77"/>
      <c r="G939" s="78"/>
      <c r="H939" s="77"/>
      <c r="I939" s="68"/>
      <c r="J939" s="68"/>
      <c r="K939" s="20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</row>
    <row x14ac:dyDescent="0.25" r="940" customHeight="1" ht="17.25" customFormat="1" s="30">
      <c r="A940" s="76"/>
      <c r="B940" s="52"/>
      <c r="C940" s="78"/>
      <c r="D940" s="20"/>
      <c r="E940" s="77"/>
      <c r="F940" s="77"/>
      <c r="G940" s="78"/>
      <c r="H940" s="77"/>
      <c r="I940" s="68"/>
      <c r="J940" s="68"/>
      <c r="K940" s="20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</row>
    <row x14ac:dyDescent="0.25" r="941" customHeight="1" ht="17.25" customFormat="1" s="30">
      <c r="A941" s="76"/>
      <c r="B941" s="52"/>
      <c r="C941" s="78"/>
      <c r="D941" s="20"/>
      <c r="E941" s="77"/>
      <c r="F941" s="77"/>
      <c r="G941" s="78"/>
      <c r="H941" s="77"/>
      <c r="I941" s="68"/>
      <c r="J941" s="68"/>
      <c r="K941" s="20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</row>
    <row x14ac:dyDescent="0.25" r="942" customHeight="1" ht="17.25" customFormat="1" s="30">
      <c r="A942" s="76"/>
      <c r="B942" s="52"/>
      <c r="C942" s="78"/>
      <c r="D942" s="20"/>
      <c r="E942" s="77"/>
      <c r="F942" s="77"/>
      <c r="G942" s="78"/>
      <c r="H942" s="77"/>
      <c r="I942" s="68"/>
      <c r="J942" s="68"/>
      <c r="K942" s="20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</row>
    <row x14ac:dyDescent="0.25" r="943" customHeight="1" ht="17.25" customFormat="1" s="30">
      <c r="A943" s="76"/>
      <c r="B943" s="52"/>
      <c r="C943" s="78"/>
      <c r="D943" s="20"/>
      <c r="E943" s="77"/>
      <c r="F943" s="77"/>
      <c r="G943" s="78"/>
      <c r="H943" s="77"/>
      <c r="I943" s="68"/>
      <c r="J943" s="68"/>
      <c r="K943" s="20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</row>
    <row x14ac:dyDescent="0.25" r="944" customHeight="1" ht="17.25" customFormat="1" s="30">
      <c r="A944" s="76"/>
      <c r="B944" s="52"/>
      <c r="C944" s="78"/>
      <c r="D944" s="20"/>
      <c r="E944" s="77"/>
      <c r="F944" s="77"/>
      <c r="G944" s="78"/>
      <c r="H944" s="77"/>
      <c r="I944" s="68"/>
      <c r="J944" s="68"/>
      <c r="K944" s="20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</row>
    <row x14ac:dyDescent="0.25" r="945" customHeight="1" ht="17.25" customFormat="1" s="30">
      <c r="A945" s="76"/>
      <c r="B945" s="52"/>
      <c r="C945" s="78"/>
      <c r="D945" s="20"/>
      <c r="E945" s="77"/>
      <c r="F945" s="77"/>
      <c r="G945" s="78"/>
      <c r="H945" s="77"/>
      <c r="I945" s="68"/>
      <c r="J945" s="68"/>
      <c r="K945" s="20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</row>
    <row x14ac:dyDescent="0.25" r="946" customHeight="1" ht="17.25" customFormat="1" s="30">
      <c r="A946" s="76"/>
      <c r="B946" s="52"/>
      <c r="C946" s="78"/>
      <c r="D946" s="20"/>
      <c r="E946" s="77"/>
      <c r="F946" s="77"/>
      <c r="G946" s="78"/>
      <c r="H946" s="77"/>
      <c r="I946" s="68"/>
      <c r="J946" s="68"/>
      <c r="K946" s="20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</row>
    <row x14ac:dyDescent="0.25" r="947" customHeight="1" ht="17.25" customFormat="1" s="30">
      <c r="A947" s="76"/>
      <c r="B947" s="52"/>
      <c r="C947" s="78"/>
      <c r="D947" s="20"/>
      <c r="E947" s="77"/>
      <c r="F947" s="77"/>
      <c r="G947" s="78"/>
      <c r="H947" s="77"/>
      <c r="I947" s="68"/>
      <c r="J947" s="68"/>
      <c r="K947" s="20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</row>
    <row x14ac:dyDescent="0.25" r="948" customHeight="1" ht="17.25" customFormat="1" s="30">
      <c r="A948" s="76"/>
      <c r="B948" s="52"/>
      <c r="C948" s="78"/>
      <c r="D948" s="20"/>
      <c r="E948" s="77"/>
      <c r="F948" s="77"/>
      <c r="G948" s="78"/>
      <c r="H948" s="77"/>
      <c r="I948" s="68"/>
      <c r="J948" s="68"/>
      <c r="K948" s="20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</row>
    <row x14ac:dyDescent="0.25" r="949" customHeight="1" ht="17.25" customFormat="1" s="30">
      <c r="A949" s="76"/>
      <c r="B949" s="52"/>
      <c r="C949" s="78"/>
      <c r="D949" s="20"/>
      <c r="E949" s="77"/>
      <c r="F949" s="77"/>
      <c r="G949" s="78"/>
      <c r="H949" s="77"/>
      <c r="I949" s="68"/>
      <c r="J949" s="68"/>
      <c r="K949" s="20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</row>
    <row x14ac:dyDescent="0.25" r="950" customHeight="1" ht="17.25" customFormat="1" s="30">
      <c r="A950" s="76"/>
      <c r="B950" s="52"/>
      <c r="C950" s="78"/>
      <c r="D950" s="20"/>
      <c r="E950" s="77"/>
      <c r="F950" s="77"/>
      <c r="G950" s="78"/>
      <c r="H950" s="77"/>
      <c r="I950" s="68"/>
      <c r="J950" s="68"/>
      <c r="K950" s="20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</row>
    <row x14ac:dyDescent="0.25" r="951" customHeight="1" ht="17.25" customFormat="1" s="30">
      <c r="A951" s="76"/>
      <c r="B951" s="52"/>
      <c r="C951" s="78"/>
      <c r="D951" s="20"/>
      <c r="E951" s="77"/>
      <c r="F951" s="77"/>
      <c r="G951" s="78"/>
      <c r="H951" s="77"/>
      <c r="I951" s="68"/>
      <c r="J951" s="68"/>
      <c r="K951" s="20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</row>
    <row x14ac:dyDescent="0.25" r="952" customHeight="1" ht="17.25" customFormat="1" s="30">
      <c r="A952" s="76"/>
      <c r="B952" s="52"/>
      <c r="C952" s="78"/>
      <c r="D952" s="20"/>
      <c r="E952" s="77"/>
      <c r="F952" s="77"/>
      <c r="G952" s="78"/>
      <c r="H952" s="77"/>
      <c r="I952" s="68"/>
      <c r="J952" s="68"/>
      <c r="K952" s="20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</row>
    <row x14ac:dyDescent="0.25" r="953" customHeight="1" ht="17.25" customFormat="1" s="30">
      <c r="A953" s="76"/>
      <c r="B953" s="52"/>
      <c r="C953" s="78"/>
      <c r="D953" s="20"/>
      <c r="E953" s="77"/>
      <c r="F953" s="77"/>
      <c r="G953" s="78"/>
      <c r="H953" s="77"/>
      <c r="I953" s="68"/>
      <c r="J953" s="68"/>
      <c r="K953" s="20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</row>
    <row x14ac:dyDescent="0.25" r="954" customHeight="1" ht="17.25" customFormat="1" s="30">
      <c r="A954" s="76"/>
      <c r="B954" s="52"/>
      <c r="C954" s="78"/>
      <c r="D954" s="20"/>
      <c r="E954" s="77"/>
      <c r="F954" s="77"/>
      <c r="G954" s="78"/>
      <c r="H954" s="77"/>
      <c r="I954" s="68"/>
      <c r="J954" s="68"/>
      <c r="K954" s="20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</row>
    <row x14ac:dyDescent="0.25" r="955" customHeight="1" ht="17.25" customFormat="1" s="30">
      <c r="A955" s="76"/>
      <c r="B955" s="52"/>
      <c r="C955" s="78"/>
      <c r="D955" s="20"/>
      <c r="E955" s="77"/>
      <c r="F955" s="77"/>
      <c r="G955" s="78"/>
      <c r="H955" s="77"/>
      <c r="I955" s="68"/>
      <c r="J955" s="68"/>
      <c r="K955" s="20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</row>
    <row x14ac:dyDescent="0.25" r="956" customHeight="1" ht="17.25" customFormat="1" s="30">
      <c r="A956" s="76"/>
      <c r="B956" s="52"/>
      <c r="C956" s="78"/>
      <c r="D956" s="20"/>
      <c r="E956" s="77"/>
      <c r="F956" s="77"/>
      <c r="G956" s="78"/>
      <c r="H956" s="77"/>
      <c r="I956" s="68"/>
      <c r="J956" s="68"/>
      <c r="K956" s="20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</row>
    <row x14ac:dyDescent="0.25" r="957" customHeight="1" ht="17.25" customFormat="1" s="30">
      <c r="A957" s="76"/>
      <c r="B957" s="52"/>
      <c r="C957" s="78"/>
      <c r="D957" s="20"/>
      <c r="E957" s="77"/>
      <c r="F957" s="77"/>
      <c r="G957" s="78"/>
      <c r="H957" s="77"/>
      <c r="I957" s="68"/>
      <c r="J957" s="68"/>
      <c r="K957" s="20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</row>
    <row x14ac:dyDescent="0.25" r="958" customHeight="1" ht="17.25" customFormat="1" s="30">
      <c r="A958" s="76"/>
      <c r="B958" s="52"/>
      <c r="C958" s="78"/>
      <c r="D958" s="20"/>
      <c r="E958" s="77"/>
      <c r="F958" s="77"/>
      <c r="G958" s="78"/>
      <c r="H958" s="77"/>
      <c r="I958" s="68"/>
      <c r="J958" s="68"/>
      <c r="K958" s="20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</row>
    <row x14ac:dyDescent="0.25" r="959" customHeight="1" ht="17.25" customFormat="1" s="30">
      <c r="A959" s="76"/>
      <c r="B959" s="52"/>
      <c r="C959" s="78"/>
      <c r="D959" s="20"/>
      <c r="E959" s="77"/>
      <c r="F959" s="77"/>
      <c r="G959" s="78"/>
      <c r="H959" s="77"/>
      <c r="I959" s="68"/>
      <c r="J959" s="68"/>
      <c r="K959" s="20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</row>
    <row x14ac:dyDescent="0.25" r="960" customHeight="1" ht="17.25" customFormat="1" s="30">
      <c r="A960" s="76"/>
      <c r="B960" s="52"/>
      <c r="C960" s="78"/>
      <c r="D960" s="20"/>
      <c r="E960" s="77"/>
      <c r="F960" s="77"/>
      <c r="G960" s="78"/>
      <c r="H960" s="77"/>
      <c r="I960" s="68"/>
      <c r="J960" s="68"/>
      <c r="K960" s="20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</row>
    <row x14ac:dyDescent="0.25" r="961" customHeight="1" ht="17.25" customFormat="1" s="30">
      <c r="A961" s="76"/>
      <c r="B961" s="52"/>
      <c r="C961" s="78"/>
      <c r="D961" s="20"/>
      <c r="E961" s="77"/>
      <c r="F961" s="77"/>
      <c r="G961" s="78"/>
      <c r="H961" s="77"/>
      <c r="I961" s="68"/>
      <c r="J961" s="68"/>
      <c r="K961" s="20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</row>
    <row x14ac:dyDescent="0.25" r="962" customHeight="1" ht="17.25" customFormat="1" s="30">
      <c r="A962" s="76"/>
      <c r="B962" s="52"/>
      <c r="C962" s="78"/>
      <c r="D962" s="20"/>
      <c r="E962" s="77"/>
      <c r="F962" s="77"/>
      <c r="G962" s="78"/>
      <c r="H962" s="77"/>
      <c r="I962" s="68"/>
      <c r="J962" s="68"/>
      <c r="K962" s="20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</row>
    <row x14ac:dyDescent="0.25" r="963" customHeight="1" ht="17.25" customFormat="1" s="30">
      <c r="A963" s="76"/>
      <c r="B963" s="52"/>
      <c r="C963" s="78"/>
      <c r="D963" s="20"/>
      <c r="E963" s="77"/>
      <c r="F963" s="77"/>
      <c r="G963" s="78"/>
      <c r="H963" s="77"/>
      <c r="I963" s="68"/>
      <c r="J963" s="68"/>
      <c r="K963" s="20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</row>
    <row x14ac:dyDescent="0.25" r="964" customHeight="1" ht="17.25" customFormat="1" s="30">
      <c r="A964" s="76"/>
      <c r="B964" s="52"/>
      <c r="C964" s="78"/>
      <c r="D964" s="20"/>
      <c r="E964" s="77"/>
      <c r="F964" s="77"/>
      <c r="G964" s="78"/>
      <c r="H964" s="77"/>
      <c r="I964" s="68"/>
      <c r="J964" s="68"/>
      <c r="K964" s="20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</row>
    <row x14ac:dyDescent="0.25" r="965" customHeight="1" ht="17.25" customFormat="1" s="30">
      <c r="A965" s="76"/>
      <c r="B965" s="52"/>
      <c r="C965" s="78"/>
      <c r="D965" s="20"/>
      <c r="E965" s="77"/>
      <c r="F965" s="77"/>
      <c r="G965" s="78"/>
      <c r="H965" s="77"/>
      <c r="I965" s="68"/>
      <c r="J965" s="68"/>
      <c r="K965" s="20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</row>
    <row x14ac:dyDescent="0.25" r="966" customHeight="1" ht="17.25" customFormat="1" s="30">
      <c r="A966" s="76"/>
      <c r="B966" s="52"/>
      <c r="C966" s="78"/>
      <c r="D966" s="20"/>
      <c r="E966" s="77"/>
      <c r="F966" s="77"/>
      <c r="G966" s="78"/>
      <c r="H966" s="77"/>
      <c r="I966" s="68"/>
      <c r="J966" s="68"/>
      <c r="K966" s="20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</row>
    <row x14ac:dyDescent="0.25" r="967" customHeight="1" ht="17.25" customFormat="1" s="30">
      <c r="A967" s="76"/>
      <c r="B967" s="52"/>
      <c r="C967" s="78"/>
      <c r="D967" s="20"/>
      <c r="E967" s="77"/>
      <c r="F967" s="77"/>
      <c r="G967" s="78"/>
      <c r="H967" s="77"/>
      <c r="I967" s="68"/>
      <c r="J967" s="68"/>
      <c r="K967" s="20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</row>
    <row x14ac:dyDescent="0.25" r="968" customHeight="1" ht="17.25" customFormat="1" s="30">
      <c r="A968" s="76"/>
      <c r="B968" s="52"/>
      <c r="C968" s="78"/>
      <c r="D968" s="20"/>
      <c r="E968" s="77"/>
      <c r="F968" s="77"/>
      <c r="G968" s="78"/>
      <c r="H968" s="77"/>
      <c r="I968" s="68"/>
      <c r="J968" s="68"/>
      <c r="K968" s="20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</row>
    <row x14ac:dyDescent="0.25" r="969" customHeight="1" ht="17.25" customFormat="1" s="30">
      <c r="A969" s="76"/>
      <c r="B969" s="52"/>
      <c r="C969" s="78"/>
      <c r="D969" s="20"/>
      <c r="E969" s="77"/>
      <c r="F969" s="77"/>
      <c r="G969" s="78"/>
      <c r="H969" s="77"/>
      <c r="I969" s="68"/>
      <c r="J969" s="68"/>
      <c r="K969" s="20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</row>
    <row x14ac:dyDescent="0.25" r="970" customHeight="1" ht="17.25" customFormat="1" s="30">
      <c r="A970" s="76"/>
      <c r="B970" s="52"/>
      <c r="C970" s="78"/>
      <c r="D970" s="20"/>
      <c r="E970" s="77"/>
      <c r="F970" s="77"/>
      <c r="G970" s="78"/>
      <c r="H970" s="77"/>
      <c r="I970" s="68"/>
      <c r="J970" s="68"/>
      <c r="K970" s="20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</row>
    <row x14ac:dyDescent="0.25" r="971" customHeight="1" ht="17.25" customFormat="1" s="30">
      <c r="A971" s="76"/>
      <c r="B971" s="52"/>
      <c r="C971" s="78"/>
      <c r="D971" s="20"/>
      <c r="E971" s="77"/>
      <c r="F971" s="77"/>
      <c r="G971" s="78"/>
      <c r="H971" s="77"/>
      <c r="I971" s="68"/>
      <c r="J971" s="68"/>
      <c r="K971" s="20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</row>
    <row x14ac:dyDescent="0.25" r="972" customHeight="1" ht="17.25" customFormat="1" s="30">
      <c r="A972" s="76"/>
      <c r="B972" s="52"/>
      <c r="C972" s="78"/>
      <c r="D972" s="20"/>
      <c r="E972" s="77"/>
      <c r="F972" s="77"/>
      <c r="G972" s="78"/>
      <c r="H972" s="77"/>
      <c r="I972" s="68"/>
      <c r="J972" s="68"/>
      <c r="K972" s="20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</row>
    <row x14ac:dyDescent="0.25" r="973" customHeight="1" ht="17.25" customFormat="1" s="30">
      <c r="A973" s="76"/>
      <c r="B973" s="52"/>
      <c r="C973" s="78"/>
      <c r="D973" s="20"/>
      <c r="E973" s="77"/>
      <c r="F973" s="77"/>
      <c r="G973" s="78"/>
      <c r="H973" s="77"/>
      <c r="I973" s="68"/>
      <c r="J973" s="68"/>
      <c r="K973" s="20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</row>
    <row x14ac:dyDescent="0.25" r="974" customHeight="1" ht="17.25" customFormat="1" s="30">
      <c r="A974" s="76"/>
      <c r="B974" s="52"/>
      <c r="C974" s="78"/>
      <c r="D974" s="20"/>
      <c r="E974" s="77"/>
      <c r="F974" s="77"/>
      <c r="G974" s="78"/>
      <c r="H974" s="77"/>
      <c r="I974" s="68"/>
      <c r="J974" s="68"/>
      <c r="K974" s="20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</row>
    <row x14ac:dyDescent="0.25" r="975" customHeight="1" ht="17.25" customFormat="1" s="30">
      <c r="A975" s="76"/>
      <c r="B975" s="52"/>
      <c r="C975" s="78"/>
      <c r="D975" s="20"/>
      <c r="E975" s="77"/>
      <c r="F975" s="77"/>
      <c r="G975" s="78"/>
      <c r="H975" s="77"/>
      <c r="I975" s="68"/>
      <c r="J975" s="68"/>
      <c r="K975" s="20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</row>
    <row x14ac:dyDescent="0.25" r="976" customHeight="1" ht="17.25" customFormat="1" s="30">
      <c r="A976" s="76"/>
      <c r="B976" s="52"/>
      <c r="C976" s="78"/>
      <c r="D976" s="20"/>
      <c r="E976" s="77"/>
      <c r="F976" s="77"/>
      <c r="G976" s="78"/>
      <c r="H976" s="77"/>
      <c r="I976" s="68"/>
      <c r="J976" s="68"/>
      <c r="K976" s="20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</row>
    <row x14ac:dyDescent="0.25" r="977" customHeight="1" ht="17.25" customFormat="1" s="30">
      <c r="A977" s="76"/>
      <c r="B977" s="52"/>
      <c r="C977" s="78"/>
      <c r="D977" s="20"/>
      <c r="E977" s="77"/>
      <c r="F977" s="77"/>
      <c r="G977" s="78"/>
      <c r="H977" s="77"/>
      <c r="I977" s="68"/>
      <c r="J977" s="68"/>
      <c r="K977" s="20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</row>
    <row x14ac:dyDescent="0.25" r="978" customHeight="1" ht="17.25" customFormat="1" s="30">
      <c r="A978" s="76"/>
      <c r="B978" s="52"/>
      <c r="C978" s="78"/>
      <c r="D978" s="20"/>
      <c r="E978" s="77"/>
      <c r="F978" s="77"/>
      <c r="G978" s="78"/>
      <c r="H978" s="77"/>
      <c r="I978" s="68"/>
      <c r="J978" s="68"/>
      <c r="K978" s="20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</row>
    <row x14ac:dyDescent="0.25" r="979" customHeight="1" ht="17.25" customFormat="1" s="30">
      <c r="A979" s="76"/>
      <c r="B979" s="52"/>
      <c r="C979" s="78"/>
      <c r="D979" s="20"/>
      <c r="E979" s="77"/>
      <c r="F979" s="77"/>
      <c r="G979" s="78"/>
      <c r="H979" s="77"/>
      <c r="I979" s="68"/>
      <c r="J979" s="68"/>
      <c r="K979" s="20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</row>
    <row x14ac:dyDescent="0.25" r="980" customHeight="1" ht="17.25" customFormat="1" s="30">
      <c r="A980" s="76"/>
      <c r="B980" s="52"/>
      <c r="C980" s="78"/>
      <c r="D980" s="20"/>
      <c r="E980" s="77"/>
      <c r="F980" s="77"/>
      <c r="G980" s="78"/>
      <c r="H980" s="77"/>
      <c r="I980" s="68"/>
      <c r="J980" s="68"/>
      <c r="K980" s="20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</row>
    <row x14ac:dyDescent="0.25" r="981" customHeight="1" ht="17.25" customFormat="1" s="30">
      <c r="A981" s="76"/>
      <c r="B981" s="52"/>
      <c r="C981" s="78"/>
      <c r="D981" s="20"/>
      <c r="E981" s="77"/>
      <c r="F981" s="77"/>
      <c r="G981" s="78"/>
      <c r="H981" s="77"/>
      <c r="I981" s="68"/>
      <c r="J981" s="68"/>
      <c r="K981" s="20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</row>
    <row x14ac:dyDescent="0.25" r="982" customHeight="1" ht="17.25" customFormat="1" s="30">
      <c r="A982" s="76"/>
      <c r="B982" s="52"/>
      <c r="C982" s="78"/>
      <c r="D982" s="20"/>
      <c r="E982" s="77"/>
      <c r="F982" s="77"/>
      <c r="G982" s="78"/>
      <c r="H982" s="77"/>
      <c r="I982" s="68"/>
      <c r="J982" s="68"/>
      <c r="K982" s="20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</row>
    <row x14ac:dyDescent="0.25" r="983" customHeight="1" ht="17.25" customFormat="1" s="30">
      <c r="A983" s="76"/>
      <c r="B983" s="52"/>
      <c r="C983" s="78"/>
      <c r="D983" s="20"/>
      <c r="E983" s="77"/>
      <c r="F983" s="77"/>
      <c r="G983" s="78"/>
      <c r="H983" s="77"/>
      <c r="I983" s="68"/>
      <c r="J983" s="68"/>
      <c r="K983" s="20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</row>
    <row x14ac:dyDescent="0.25" r="984" customHeight="1" ht="17.25" customFormat="1" s="30">
      <c r="A984" s="76"/>
      <c r="B984" s="52"/>
      <c r="C984" s="78"/>
      <c r="D984" s="20"/>
      <c r="E984" s="77"/>
      <c r="F984" s="77"/>
      <c r="G984" s="78"/>
      <c r="H984" s="77"/>
      <c r="I984" s="68"/>
      <c r="J984" s="68"/>
      <c r="K984" s="20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</row>
    <row x14ac:dyDescent="0.25" r="985" customHeight="1" ht="17.25" customFormat="1" s="30">
      <c r="A985" s="76"/>
      <c r="B985" s="52"/>
      <c r="C985" s="78"/>
      <c r="D985" s="20"/>
      <c r="E985" s="77"/>
      <c r="F985" s="77"/>
      <c r="G985" s="78"/>
      <c r="H985" s="77"/>
      <c r="I985" s="68"/>
      <c r="J985" s="68"/>
      <c r="K985" s="20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</row>
    <row x14ac:dyDescent="0.25" r="986" customHeight="1" ht="17.25" customFormat="1" s="30">
      <c r="A986" s="76"/>
      <c r="B986" s="52"/>
      <c r="C986" s="78"/>
      <c r="D986" s="20"/>
      <c r="E986" s="77"/>
      <c r="F986" s="77"/>
      <c r="G986" s="78"/>
      <c r="H986" s="77"/>
      <c r="I986" s="68"/>
      <c r="J986" s="68"/>
      <c r="K986" s="20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</row>
    <row x14ac:dyDescent="0.25" r="987" customHeight="1" ht="17.25" customFormat="1" s="30">
      <c r="A987" s="76"/>
      <c r="B987" s="52"/>
      <c r="C987" s="78"/>
      <c r="D987" s="20"/>
      <c r="E987" s="77"/>
      <c r="F987" s="77"/>
      <c r="G987" s="78"/>
      <c r="H987" s="77"/>
      <c r="I987" s="68"/>
      <c r="J987" s="68"/>
      <c r="K987" s="20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</row>
    <row x14ac:dyDescent="0.25" r="988" customHeight="1" ht="17.25" customFormat="1" s="30">
      <c r="A988" s="76"/>
      <c r="B988" s="52"/>
      <c r="C988" s="78"/>
      <c r="D988" s="20"/>
      <c r="E988" s="77"/>
      <c r="F988" s="77"/>
      <c r="G988" s="78"/>
      <c r="H988" s="77"/>
      <c r="I988" s="68"/>
      <c r="J988" s="68"/>
      <c r="K988" s="20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</row>
    <row x14ac:dyDescent="0.25" r="989" customHeight="1" ht="17.25" customFormat="1" s="30">
      <c r="A989" s="76"/>
      <c r="B989" s="52"/>
      <c r="C989" s="78"/>
      <c r="D989" s="20"/>
      <c r="E989" s="77"/>
      <c r="F989" s="77"/>
      <c r="G989" s="78"/>
      <c r="H989" s="77"/>
      <c r="I989" s="68"/>
      <c r="J989" s="68"/>
      <c r="K989" s="20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</row>
    <row x14ac:dyDescent="0.25" r="990" customHeight="1" ht="17.25" customFormat="1" s="30">
      <c r="A990" s="76"/>
      <c r="B990" s="52"/>
      <c r="C990" s="78"/>
      <c r="D990" s="20"/>
      <c r="E990" s="77"/>
      <c r="F990" s="77"/>
      <c r="G990" s="78"/>
      <c r="H990" s="77"/>
      <c r="I990" s="68"/>
      <c r="J990" s="68"/>
      <c r="K990" s="20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</row>
    <row x14ac:dyDescent="0.25" r="991" customHeight="1" ht="17.25" customFormat="1" s="30">
      <c r="A991" s="76"/>
      <c r="B991" s="52"/>
      <c r="C991" s="78"/>
      <c r="D991" s="20"/>
      <c r="E991" s="77"/>
      <c r="F991" s="77"/>
      <c r="G991" s="78"/>
      <c r="H991" s="77"/>
      <c r="I991" s="68"/>
      <c r="J991" s="68"/>
      <c r="K991" s="20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</row>
    <row x14ac:dyDescent="0.25" r="992" customHeight="1" ht="17.25" customFormat="1" s="30">
      <c r="A992" s="76"/>
      <c r="B992" s="52"/>
      <c r="C992" s="78"/>
      <c r="D992" s="20"/>
      <c r="E992" s="77"/>
      <c r="F992" s="77"/>
      <c r="G992" s="78"/>
      <c r="H992" s="77"/>
      <c r="I992" s="68"/>
      <c r="J992" s="68"/>
      <c r="K992" s="20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</row>
    <row x14ac:dyDescent="0.25" r="993" customHeight="1" ht="17.25" customFormat="1" s="30">
      <c r="A993" s="76"/>
      <c r="B993" s="52"/>
      <c r="C993" s="78"/>
      <c r="D993" s="20"/>
      <c r="E993" s="77"/>
      <c r="F993" s="77"/>
      <c r="G993" s="78"/>
      <c r="H993" s="77"/>
      <c r="I993" s="68"/>
      <c r="J993" s="68"/>
      <c r="K993" s="20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</row>
    <row x14ac:dyDescent="0.25" r="994" customHeight="1" ht="17.25" customFormat="1" s="30">
      <c r="A994" s="76"/>
      <c r="B994" s="52"/>
      <c r="C994" s="78"/>
      <c r="D994" s="20"/>
      <c r="E994" s="77"/>
      <c r="F994" s="77"/>
      <c r="G994" s="78"/>
      <c r="H994" s="77"/>
      <c r="I994" s="68"/>
      <c r="J994" s="68"/>
      <c r="K994" s="20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</row>
    <row x14ac:dyDescent="0.25" r="995" customHeight="1" ht="17.25" customFormat="1" s="30">
      <c r="A995" s="76"/>
      <c r="B995" s="52"/>
      <c r="C995" s="78"/>
      <c r="D995" s="20"/>
      <c r="E995" s="77"/>
      <c r="F995" s="77"/>
      <c r="G995" s="78"/>
      <c r="H995" s="77"/>
      <c r="I995" s="68"/>
      <c r="J995" s="68"/>
      <c r="K995" s="20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</row>
    <row x14ac:dyDescent="0.25" r="996" customHeight="1" ht="17.25" customFormat="1" s="30">
      <c r="A996" s="76"/>
      <c r="B996" s="52"/>
      <c r="C996" s="78"/>
      <c r="D996" s="20"/>
      <c r="E996" s="77"/>
      <c r="F996" s="77"/>
      <c r="G996" s="78"/>
      <c r="H996" s="77"/>
      <c r="I996" s="68"/>
      <c r="J996" s="68"/>
      <c r="K996" s="20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</row>
    <row x14ac:dyDescent="0.25" r="997" customHeight="1" ht="17.25" customFormat="1" s="30">
      <c r="A997" s="76"/>
      <c r="B997" s="52"/>
      <c r="C997" s="78"/>
      <c r="D997" s="20"/>
      <c r="E997" s="77"/>
      <c r="F997" s="77"/>
      <c r="G997" s="78"/>
      <c r="H997" s="77"/>
      <c r="I997" s="68"/>
      <c r="J997" s="68"/>
      <c r="K997" s="20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</row>
    <row x14ac:dyDescent="0.25" r="998" customHeight="1" ht="17.25" customFormat="1" s="30">
      <c r="A998" s="76"/>
      <c r="B998" s="52"/>
      <c r="C998" s="78"/>
      <c r="D998" s="20"/>
      <c r="E998" s="77"/>
      <c r="F998" s="77"/>
      <c r="G998" s="78"/>
      <c r="H998" s="77"/>
      <c r="I998" s="68"/>
      <c r="J998" s="68"/>
      <c r="K998" s="20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</row>
    <row x14ac:dyDescent="0.25" r="999" customHeight="1" ht="17.25" customFormat="1" s="30">
      <c r="A999" s="76"/>
      <c r="B999" s="52"/>
      <c r="C999" s="78"/>
      <c r="D999" s="20"/>
      <c r="E999" s="77"/>
      <c r="F999" s="77"/>
      <c r="G999" s="78"/>
      <c r="H999" s="77"/>
      <c r="I999" s="68"/>
      <c r="J999" s="68"/>
      <c r="K999" s="20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</row>
    <row x14ac:dyDescent="0.25" r="1000" customHeight="1" ht="17.25" customFormat="1" s="30">
      <c r="A1000" s="76"/>
      <c r="B1000" s="52"/>
      <c r="C1000" s="78"/>
      <c r="D1000" s="20"/>
      <c r="E1000" s="77"/>
      <c r="F1000" s="77"/>
      <c r="G1000" s="78"/>
      <c r="H1000" s="77"/>
      <c r="I1000" s="68"/>
      <c r="J1000" s="68"/>
      <c r="K1000" s="20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6.14785714285714" customWidth="1" bestFit="1"/>
    <col min="3" max="3" style="26" width="24.433571428571426" customWidth="1" bestFit="1"/>
    <col min="4" max="4" style="27" width="6.433571428571429" customWidth="1" bestFit="1"/>
    <col min="5" max="5" style="28" width="15.576428571428572" customWidth="1" bestFit="1"/>
    <col min="6" max="6" style="28" width="10.576428571428572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22"/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43821</v>
      </c>
      <c r="B2" s="9" t="s">
        <v>1802</v>
      </c>
      <c r="C2" s="10" t="s">
        <v>1803</v>
      </c>
      <c r="D2" s="11">
        <v>8</v>
      </c>
      <c r="E2" s="12">
        <v>7.5</v>
      </c>
      <c r="F2" s="12">
        <f>MULTIPLY(D2, E2)</f>
      </c>
      <c r="G2" s="10"/>
      <c r="H2" s="18"/>
      <c r="I2" s="72">
        <f>Round(AVERAGE(H2:H1004), 2)</f>
      </c>
      <c r="J2" s="85">
        <f>SUM(G2:G1004)</f>
      </c>
      <c r="K2" s="14">
        <f>sum(D2:D1004)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1" t="s">
        <v>1804</v>
      </c>
      <c r="C3" s="45" t="s">
        <v>1803</v>
      </c>
      <c r="D3" s="11">
        <v>6</v>
      </c>
      <c r="E3" s="12">
        <v>7.5</v>
      </c>
      <c r="F3" s="12">
        <f>MULTIPLY(D3, E3)</f>
      </c>
      <c r="G3" s="10"/>
      <c r="H3" s="18"/>
      <c r="I3" s="70" t="s">
        <v>13</v>
      </c>
      <c r="J3" s="12">
        <f>SUM(F2:F1004)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4" t="s">
        <v>1805</v>
      </c>
      <c r="C4" s="45" t="s">
        <v>1775</v>
      </c>
      <c r="D4" s="17"/>
      <c r="E4" s="12"/>
      <c r="F4" s="18"/>
      <c r="G4" s="10"/>
      <c r="H4" s="12">
        <f>SUM(F2:F4)</f>
      </c>
      <c r="I4" s="39">
        <f>MAX(H2:H1004)</f>
      </c>
      <c r="J4" s="74">
        <f>SUM(H2:H1004)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8">
        <v>44019</v>
      </c>
      <c r="B5" s="91" t="s">
        <v>1806</v>
      </c>
      <c r="C5" s="45" t="s">
        <v>1803</v>
      </c>
      <c r="D5" s="11">
        <v>8</v>
      </c>
      <c r="E5" s="12">
        <v>7.95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 t="s">
        <v>1807</v>
      </c>
      <c r="C6" s="10" t="s">
        <v>1100</v>
      </c>
      <c r="D6" s="11">
        <v>2</v>
      </c>
      <c r="E6" s="12">
        <v>7.95</v>
      </c>
      <c r="F6" s="12">
        <f>MULTIPLY(D6, E6)</f>
      </c>
      <c r="G6" s="10"/>
      <c r="H6" s="12">
        <f>sum(F5:F6)</f>
      </c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8">
        <v>44027</v>
      </c>
      <c r="B7" s="9" t="s">
        <v>1808</v>
      </c>
      <c r="C7" s="45"/>
      <c r="D7" s="11">
        <v>9</v>
      </c>
      <c r="E7" s="12">
        <v>7.95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 t="s">
        <v>1809</v>
      </c>
      <c r="C8" s="45"/>
      <c r="D8" s="11">
        <v>42</v>
      </c>
      <c r="E8" s="12">
        <v>7.95</v>
      </c>
      <c r="F8" s="12">
        <f>MULTIPLY(D8, E8)</f>
      </c>
      <c r="G8" s="10"/>
      <c r="H8" s="12">
        <f>sum(F7:F8)</f>
      </c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8">
        <v>44034</v>
      </c>
      <c r="B9" s="9" t="s">
        <v>1810</v>
      </c>
      <c r="C9" s="15"/>
      <c r="D9" s="11">
        <v>1</v>
      </c>
      <c r="E9" s="12">
        <v>7.95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 t="s">
        <v>1811</v>
      </c>
      <c r="C10" s="45"/>
      <c r="D10" s="11">
        <v>1</v>
      </c>
      <c r="E10" s="12">
        <v>6.95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9" t="s">
        <v>1812</v>
      </c>
      <c r="C11" s="15"/>
      <c r="D11" s="11">
        <v>3</v>
      </c>
      <c r="E11" s="12">
        <v>8.95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 t="s">
        <v>1813</v>
      </c>
      <c r="C12" s="15"/>
      <c r="D12" s="11">
        <v>1</v>
      </c>
      <c r="E12" s="12">
        <v>6.25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 t="s">
        <v>1814</v>
      </c>
      <c r="C13" s="45"/>
      <c r="D13" s="11">
        <v>1</v>
      </c>
      <c r="E13" s="12">
        <v>7.95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 t="s">
        <v>1807</v>
      </c>
      <c r="C14" s="45"/>
      <c r="D14" s="11">
        <v>5</v>
      </c>
      <c r="E14" s="12">
        <v>7.95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 t="s">
        <v>1815</v>
      </c>
      <c r="C15" s="15"/>
      <c r="D15" s="11">
        <v>1</v>
      </c>
      <c r="E15" s="12">
        <v>6.95</v>
      </c>
      <c r="F15" s="12">
        <f>MULTIPLY(D15, E15)</f>
      </c>
      <c r="G15" s="15"/>
      <c r="H15" s="12">
        <f>sum(F9:F15)</f>
      </c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/>
      <c r="C16" s="15"/>
      <c r="D16" s="17"/>
      <c r="E16" s="12"/>
      <c r="F16" s="18"/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/>
      <c r="C17" s="45"/>
      <c r="D17" s="17"/>
      <c r="E17" s="12"/>
      <c r="F17" s="18"/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/>
      <c r="C18" s="15"/>
      <c r="D18" s="17"/>
      <c r="E18" s="12"/>
      <c r="F18" s="18"/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/>
      <c r="C19" s="15"/>
      <c r="D19" s="17"/>
      <c r="E19" s="12"/>
      <c r="F19" s="18"/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/>
      <c r="C20" s="15"/>
      <c r="D20" s="17"/>
      <c r="E20" s="12"/>
      <c r="F20" s="18"/>
      <c r="G20" s="15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8"/>
      <c r="F21" s="18"/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8"/>
      <c r="F22" s="18"/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8"/>
      <c r="F23" s="18"/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8"/>
      <c r="F24" s="18"/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8"/>
      <c r="F25" s="18"/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8"/>
      <c r="F26" s="18"/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8"/>
      <c r="F27" s="18"/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8"/>
      <c r="F28" s="18"/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8"/>
      <c r="F29" s="18"/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8"/>
      <c r="F30" s="18"/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8"/>
      <c r="F31" s="18"/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8"/>
      <c r="F32" s="18"/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8"/>
      <c r="F33" s="18"/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8"/>
      <c r="F34" s="18"/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8"/>
      <c r="F35" s="18"/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8"/>
      <c r="F36" s="18"/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8"/>
      <c r="F37" s="18"/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8"/>
      <c r="F38" s="18"/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8"/>
      <c r="F39" s="18"/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8"/>
      <c r="F40" s="18"/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8"/>
      <c r="F41" s="18"/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8"/>
      <c r="F42" s="18"/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8"/>
      <c r="F43" s="18"/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8"/>
      <c r="F44" s="18"/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8"/>
      <c r="F45" s="18"/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8"/>
      <c r="F46" s="18"/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8"/>
      <c r="F47" s="18"/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8"/>
      <c r="F48" s="18"/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8"/>
      <c r="F49" s="18"/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8"/>
      <c r="F50" s="18"/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8"/>
      <c r="F51" s="18"/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8"/>
      <c r="F52" s="18"/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8"/>
      <c r="F53" s="18"/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8"/>
      <c r="F54" s="18"/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8"/>
      <c r="F55" s="18"/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8"/>
      <c r="F56" s="18"/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8"/>
      <c r="F57" s="18"/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8"/>
      <c r="F58" s="18"/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8"/>
      <c r="F59" s="18"/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8"/>
      <c r="F60" s="18"/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8"/>
      <c r="F61" s="18"/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8"/>
      <c r="F62" s="18"/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8"/>
      <c r="F63" s="18"/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8"/>
      <c r="F64" s="18"/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8"/>
      <c r="F65" s="18"/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8"/>
      <c r="F66" s="18"/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8"/>
      <c r="F67" s="18"/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8"/>
      <c r="F68" s="18"/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8"/>
      <c r="F69" s="18"/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8"/>
      <c r="F70" s="18"/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8"/>
      <c r="F71" s="18"/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8"/>
      <c r="F72" s="18"/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8"/>
      <c r="F73" s="18"/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8"/>
      <c r="F74" s="18"/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8"/>
      <c r="F75" s="18"/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8"/>
      <c r="F76" s="18"/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8"/>
      <c r="F77" s="18"/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8"/>
      <c r="F78" s="18"/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8"/>
      <c r="F79" s="18"/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8"/>
      <c r="F80" s="18"/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8"/>
      <c r="F81" s="18"/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8"/>
      <c r="F82" s="18"/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8"/>
      <c r="F83" s="18"/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8"/>
      <c r="F84" s="18"/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8"/>
      <c r="F85" s="18"/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8"/>
      <c r="F86" s="18"/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8"/>
      <c r="F87" s="18"/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8"/>
      <c r="F88" s="18"/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8"/>
      <c r="F89" s="18"/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8"/>
      <c r="F90" s="18"/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8"/>
      <c r="F91" s="18"/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8"/>
      <c r="F92" s="18"/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8"/>
      <c r="F93" s="18"/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8"/>
      <c r="F94" s="18"/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8"/>
      <c r="F95" s="18"/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8"/>
      <c r="F96" s="18"/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8"/>
      <c r="F97" s="18"/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8"/>
      <c r="F98" s="18"/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8"/>
      <c r="F99" s="18"/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8"/>
      <c r="F100" s="18"/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8"/>
      <c r="F101" s="18"/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8"/>
      <c r="F102" s="18"/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8"/>
      <c r="F103" s="18"/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8"/>
      <c r="F104" s="18"/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8"/>
      <c r="F105" s="18"/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8"/>
      <c r="F106" s="18"/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8"/>
      <c r="F107" s="18"/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8"/>
      <c r="F108" s="18"/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8"/>
      <c r="F109" s="18"/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8"/>
      <c r="F110" s="18"/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8"/>
      <c r="F111" s="18"/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8"/>
      <c r="F112" s="18"/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8"/>
      <c r="F113" s="18"/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8"/>
      <c r="F114" s="18"/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8"/>
      <c r="F115" s="18"/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8"/>
      <c r="F116" s="18"/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8"/>
      <c r="F117" s="18"/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8"/>
      <c r="F118" s="18"/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8"/>
      <c r="F119" s="18"/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8"/>
      <c r="F120" s="18"/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8"/>
      <c r="F121" s="18"/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8"/>
      <c r="F122" s="18"/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8"/>
      <c r="F123" s="18"/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8"/>
      <c r="F124" s="18"/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8"/>
      <c r="F125" s="18"/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8"/>
      <c r="F126" s="18"/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8"/>
      <c r="F127" s="18"/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8"/>
      <c r="F128" s="18"/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8"/>
      <c r="F129" s="18"/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8"/>
      <c r="F130" s="18"/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8"/>
      <c r="F131" s="18"/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8"/>
      <c r="F132" s="18"/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8"/>
      <c r="F133" s="18"/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8"/>
      <c r="F134" s="18"/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8"/>
      <c r="F135" s="18"/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8"/>
      <c r="F136" s="18"/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8"/>
      <c r="F137" s="18"/>
      <c r="G137" s="15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8"/>
      <c r="F138" s="18"/>
      <c r="G138" s="15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8"/>
      <c r="F139" s="18"/>
      <c r="G139" s="15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8"/>
      <c r="F140" s="18"/>
      <c r="G140" s="15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8"/>
      <c r="F141" s="18"/>
      <c r="G141" s="15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8"/>
      <c r="F142" s="18"/>
      <c r="G142" s="15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8"/>
      <c r="F143" s="18"/>
      <c r="G143" s="15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8"/>
      <c r="F144" s="18"/>
      <c r="G144" s="15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8"/>
      <c r="F145" s="18"/>
      <c r="G145" s="15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8"/>
      <c r="F146" s="18"/>
      <c r="G146" s="15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8"/>
      <c r="F147" s="18"/>
      <c r="G147" s="15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8"/>
      <c r="F148" s="18"/>
      <c r="G148" s="15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8"/>
      <c r="F149" s="18"/>
      <c r="G149" s="15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8"/>
      <c r="F150" s="18"/>
      <c r="G150" s="15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8"/>
      <c r="F151" s="18"/>
      <c r="G151" s="15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8"/>
      <c r="F152" s="18"/>
      <c r="G152" s="15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8"/>
      <c r="F153" s="18"/>
      <c r="G153" s="15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8"/>
      <c r="F154" s="18"/>
      <c r="G154" s="15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8"/>
      <c r="F155" s="18"/>
      <c r="G155" s="15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8"/>
      <c r="F156" s="18"/>
      <c r="G156" s="15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8"/>
      <c r="F157" s="18"/>
      <c r="G157" s="15"/>
      <c r="H157" s="18"/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8"/>
      <c r="F158" s="18"/>
      <c r="G158" s="15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8"/>
      <c r="F159" s="18"/>
      <c r="G159" s="15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8"/>
      <c r="F160" s="18"/>
      <c r="G160" s="15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8"/>
      <c r="F161" s="18"/>
      <c r="G161" s="15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8"/>
      <c r="F162" s="18"/>
      <c r="G162" s="15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8"/>
      <c r="F163" s="18"/>
      <c r="G163" s="15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8"/>
      <c r="F164" s="18"/>
      <c r="G164" s="15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8"/>
      <c r="F165" s="18"/>
      <c r="G165" s="15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8"/>
      <c r="F166" s="18"/>
      <c r="G166" s="15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8"/>
      <c r="F167" s="18"/>
      <c r="G167" s="15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8"/>
      <c r="F168" s="18"/>
      <c r="G168" s="15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8"/>
      <c r="F169" s="18"/>
      <c r="G169" s="15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8"/>
      <c r="F170" s="18"/>
      <c r="G170" s="15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8"/>
      <c r="F171" s="18"/>
      <c r="G171" s="15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8"/>
      <c r="F172" s="18"/>
      <c r="G172" s="15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8"/>
      <c r="F173" s="18"/>
      <c r="G173" s="15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8"/>
      <c r="F174" s="18"/>
      <c r="G174" s="15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8"/>
      <c r="F175" s="18"/>
      <c r="G175" s="15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8"/>
      <c r="F176" s="18"/>
      <c r="G176" s="15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8"/>
      <c r="F177" s="18"/>
      <c r="G177" s="15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8"/>
      <c r="F178" s="18"/>
      <c r="G178" s="15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8"/>
      <c r="F179" s="18"/>
      <c r="G179" s="15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8"/>
      <c r="F180" s="18"/>
      <c r="G180" s="15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8"/>
      <c r="F181" s="18"/>
      <c r="G181" s="15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8"/>
      <c r="F182" s="18"/>
      <c r="G182" s="15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8"/>
      <c r="F183" s="18"/>
      <c r="G183" s="15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8"/>
      <c r="F184" s="18"/>
      <c r="G184" s="15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8"/>
      <c r="F185" s="18"/>
      <c r="G185" s="15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8"/>
      <c r="F186" s="18"/>
      <c r="G186" s="15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8"/>
      <c r="F187" s="18"/>
      <c r="G187" s="15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8"/>
      <c r="F188" s="18"/>
      <c r="G188" s="15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8"/>
      <c r="F189" s="18"/>
      <c r="G189" s="15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8"/>
      <c r="F190" s="18"/>
      <c r="G190" s="15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8"/>
      <c r="F191" s="18"/>
      <c r="G191" s="15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8"/>
      <c r="F192" s="18"/>
      <c r="G192" s="15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8"/>
      <c r="F193" s="18"/>
      <c r="G193" s="15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8"/>
      <c r="F194" s="18"/>
      <c r="G194" s="15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8"/>
      <c r="F195" s="18"/>
      <c r="G195" s="15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8"/>
      <c r="F196" s="18"/>
      <c r="G196" s="15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8"/>
      <c r="F197" s="18"/>
      <c r="G197" s="15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8"/>
      <c r="F198" s="18"/>
      <c r="G198" s="15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8"/>
      <c r="F199" s="18"/>
      <c r="G199" s="15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8"/>
      <c r="F200" s="18"/>
      <c r="G200" s="15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8"/>
      <c r="F201" s="18"/>
      <c r="G201" s="15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8"/>
      <c r="F202" s="18"/>
      <c r="G202" s="15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8"/>
      <c r="F203" s="18"/>
      <c r="G203" s="15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8"/>
      <c r="F204" s="18"/>
      <c r="G204" s="15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8"/>
      <c r="F205" s="18"/>
      <c r="G205" s="15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8"/>
      <c r="F206" s="18"/>
      <c r="G206" s="15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8"/>
      <c r="F207" s="18"/>
      <c r="G207" s="15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8"/>
      <c r="F208" s="18"/>
      <c r="G208" s="15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8"/>
      <c r="F209" s="18"/>
      <c r="G209" s="15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8"/>
      <c r="F210" s="18"/>
      <c r="G210" s="15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8"/>
      <c r="F211" s="18"/>
      <c r="G211" s="15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8"/>
      <c r="F212" s="18"/>
      <c r="G212" s="15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8"/>
      <c r="F213" s="18"/>
      <c r="G213" s="15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8"/>
      <c r="F214" s="18"/>
      <c r="G214" s="15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8"/>
      <c r="F215" s="18"/>
      <c r="G215" s="15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8"/>
      <c r="F216" s="18"/>
      <c r="G216" s="15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8"/>
      <c r="F217" s="18"/>
      <c r="G217" s="15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8"/>
      <c r="F218" s="18"/>
      <c r="G218" s="15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8"/>
      <c r="F219" s="18"/>
      <c r="G219" s="15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8"/>
      <c r="F220" s="18"/>
      <c r="G220" s="15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8"/>
      <c r="F221" s="18"/>
      <c r="G221" s="15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8"/>
      <c r="F222" s="18"/>
      <c r="G222" s="15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8"/>
      <c r="F223" s="18"/>
      <c r="G223" s="15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8"/>
      <c r="F224" s="18"/>
      <c r="G224" s="15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8"/>
      <c r="F225" s="18"/>
      <c r="G225" s="15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8"/>
      <c r="F226" s="18"/>
      <c r="G226" s="15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8"/>
      <c r="F227" s="18"/>
      <c r="G227" s="15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8"/>
      <c r="F228" s="18"/>
      <c r="G228" s="15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8"/>
      <c r="F229" s="18"/>
      <c r="G229" s="15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8"/>
      <c r="F230" s="18"/>
      <c r="G230" s="15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8"/>
      <c r="F231" s="18"/>
      <c r="G231" s="15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8"/>
      <c r="F232" s="18"/>
      <c r="G232" s="15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8"/>
      <c r="F233" s="18"/>
      <c r="G233" s="15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8"/>
      <c r="F234" s="18"/>
      <c r="G234" s="15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8"/>
      <c r="F235" s="18"/>
      <c r="G235" s="15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8"/>
      <c r="F236" s="18"/>
      <c r="G236" s="15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8"/>
      <c r="F237" s="18"/>
      <c r="G237" s="15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8"/>
      <c r="F238" s="18"/>
      <c r="G238" s="15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8"/>
      <c r="F239" s="18"/>
      <c r="G239" s="15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8"/>
      <c r="F240" s="18"/>
      <c r="G240" s="15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8"/>
      <c r="F241" s="18"/>
      <c r="G241" s="15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8"/>
      <c r="F242" s="18"/>
      <c r="G242" s="15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8"/>
      <c r="F243" s="18"/>
      <c r="G243" s="15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8"/>
      <c r="F244" s="18"/>
      <c r="G244" s="15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8"/>
      <c r="F245" s="18"/>
      <c r="G245" s="15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8"/>
      <c r="F246" s="18"/>
      <c r="G246" s="15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8"/>
      <c r="F247" s="18"/>
      <c r="G247" s="15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8"/>
      <c r="F248" s="18"/>
      <c r="G248" s="15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8"/>
      <c r="F249" s="18"/>
      <c r="G249" s="15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8"/>
      <c r="F250" s="18"/>
      <c r="G250" s="15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8"/>
      <c r="F251" s="18"/>
      <c r="G251" s="15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8"/>
      <c r="F252" s="18"/>
      <c r="G252" s="15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8"/>
      <c r="F253" s="18"/>
      <c r="G253" s="15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8"/>
      <c r="F254" s="18"/>
      <c r="G254" s="15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8"/>
      <c r="F255" s="18"/>
      <c r="G255" s="15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8"/>
      <c r="F256" s="18"/>
      <c r="G256" s="15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8"/>
      <c r="F257" s="18"/>
      <c r="G257" s="15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8"/>
      <c r="F258" s="18"/>
      <c r="G258" s="15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8"/>
      <c r="F259" s="18"/>
      <c r="G259" s="15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8"/>
      <c r="F260" s="18"/>
      <c r="G260" s="15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8"/>
      <c r="F261" s="18"/>
      <c r="G261" s="15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8"/>
      <c r="F262" s="18"/>
      <c r="G262" s="15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8"/>
      <c r="F263" s="18"/>
      <c r="G263" s="15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8"/>
      <c r="F264" s="18"/>
      <c r="G264" s="15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8"/>
      <c r="F265" s="18"/>
      <c r="G265" s="15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8"/>
      <c r="F266" s="18"/>
      <c r="G266" s="15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8"/>
      <c r="F267" s="18"/>
      <c r="G267" s="15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8"/>
      <c r="F268" s="18"/>
      <c r="G268" s="15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8"/>
      <c r="F269" s="18"/>
      <c r="G269" s="15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8"/>
      <c r="F270" s="18"/>
      <c r="G270" s="15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8"/>
      <c r="F271" s="18"/>
      <c r="G271" s="15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8"/>
      <c r="F272" s="18"/>
      <c r="G272" s="15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8"/>
      <c r="F273" s="18"/>
      <c r="G273" s="15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8"/>
      <c r="F274" s="18"/>
      <c r="G274" s="15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8"/>
      <c r="F275" s="18"/>
      <c r="G275" s="15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8"/>
      <c r="F276" s="18"/>
      <c r="G276" s="15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8"/>
      <c r="F277" s="18"/>
      <c r="G277" s="15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8"/>
      <c r="F278" s="18"/>
      <c r="G278" s="15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8"/>
      <c r="F279" s="18"/>
      <c r="G279" s="15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8"/>
      <c r="F280" s="18"/>
      <c r="G280" s="15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8"/>
      <c r="F281" s="18"/>
      <c r="G281" s="15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8"/>
      <c r="F282" s="18"/>
      <c r="G282" s="15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8"/>
      <c r="F283" s="18"/>
      <c r="G283" s="15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8"/>
      <c r="F284" s="18"/>
      <c r="G284" s="15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8"/>
      <c r="F285" s="18"/>
      <c r="G285" s="15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8"/>
      <c r="F286" s="18"/>
      <c r="G286" s="15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8"/>
      <c r="F287" s="18"/>
      <c r="G287" s="15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8"/>
      <c r="F288" s="18"/>
      <c r="G288" s="15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8"/>
      <c r="F289" s="18"/>
      <c r="G289" s="15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8"/>
      <c r="F290" s="18"/>
      <c r="G290" s="15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8"/>
      <c r="F291" s="18"/>
      <c r="G291" s="15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8"/>
      <c r="F292" s="18"/>
      <c r="G292" s="15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8"/>
      <c r="F293" s="18"/>
      <c r="G293" s="15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8"/>
      <c r="F294" s="18"/>
      <c r="G294" s="15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8"/>
      <c r="F295" s="18"/>
      <c r="G295" s="15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8"/>
      <c r="F296" s="18"/>
      <c r="G296" s="15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8"/>
      <c r="F297" s="18"/>
      <c r="G297" s="15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8"/>
      <c r="F298" s="18"/>
      <c r="G298" s="15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8"/>
      <c r="F299" s="18"/>
      <c r="G299" s="15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8"/>
      <c r="F300" s="18"/>
      <c r="G300" s="15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8"/>
      <c r="F301" s="18"/>
      <c r="G301" s="15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8"/>
      <c r="F302" s="18"/>
      <c r="G302" s="15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8"/>
      <c r="F303" s="18"/>
      <c r="G303" s="15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8"/>
      <c r="F304" s="18"/>
      <c r="G304" s="15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8"/>
      <c r="F305" s="18"/>
      <c r="G305" s="15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8"/>
      <c r="F306" s="18"/>
      <c r="G306" s="15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8"/>
      <c r="F307" s="18"/>
      <c r="G307" s="15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8"/>
      <c r="F308" s="18"/>
      <c r="G308" s="15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8"/>
      <c r="F309" s="18"/>
      <c r="G309" s="15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8"/>
      <c r="F310" s="18"/>
      <c r="G310" s="15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8"/>
      <c r="F311" s="18"/>
      <c r="G311" s="15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8"/>
      <c r="F312" s="18"/>
      <c r="G312" s="15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8"/>
      <c r="F313" s="18"/>
      <c r="G313" s="15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8"/>
      <c r="F314" s="18"/>
      <c r="G314" s="15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8"/>
      <c r="F315" s="18"/>
      <c r="G315" s="15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8"/>
      <c r="F316" s="18"/>
      <c r="G316" s="15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8"/>
      <c r="F317" s="18"/>
      <c r="G317" s="15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8"/>
      <c r="F318" s="18"/>
      <c r="G318" s="15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8"/>
      <c r="F319" s="18"/>
      <c r="G319" s="15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8"/>
      <c r="F320" s="18"/>
      <c r="G320" s="15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8"/>
      <c r="F321" s="18"/>
      <c r="G321" s="15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8"/>
      <c r="F322" s="18"/>
      <c r="G322" s="15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8"/>
      <c r="F323" s="18"/>
      <c r="G323" s="15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8"/>
      <c r="F324" s="18"/>
      <c r="G324" s="15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8"/>
      <c r="F325" s="18"/>
      <c r="G325" s="15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8"/>
      <c r="F326" s="18"/>
      <c r="G326" s="15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8"/>
      <c r="F327" s="18"/>
      <c r="G327" s="15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8"/>
      <c r="F328" s="18"/>
      <c r="G328" s="15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8"/>
      <c r="F329" s="18"/>
      <c r="G329" s="15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8"/>
      <c r="F330" s="18"/>
      <c r="G330" s="15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8"/>
      <c r="F331" s="18"/>
      <c r="G331" s="15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8"/>
      <c r="F332" s="18"/>
      <c r="G332" s="15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8"/>
      <c r="F333" s="18"/>
      <c r="G333" s="15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8"/>
      <c r="F334" s="18"/>
      <c r="G334" s="15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8"/>
      <c r="F335" s="18"/>
      <c r="G335" s="15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8"/>
      <c r="F336" s="18"/>
      <c r="G336" s="15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8"/>
      <c r="F337" s="18"/>
      <c r="G337" s="15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8"/>
      <c r="F338" s="18"/>
      <c r="G338" s="15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8"/>
      <c r="F339" s="18"/>
      <c r="G339" s="15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8"/>
      <c r="F340" s="18"/>
      <c r="G340" s="15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8"/>
      <c r="F341" s="18"/>
      <c r="G341" s="15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8"/>
      <c r="F342" s="18"/>
      <c r="G342" s="15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8"/>
      <c r="F343" s="18"/>
      <c r="G343" s="15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8"/>
      <c r="F344" s="18"/>
      <c r="G344" s="15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8"/>
      <c r="F345" s="18"/>
      <c r="G345" s="15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8"/>
      <c r="F346" s="18"/>
      <c r="G346" s="15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8"/>
      <c r="F347" s="18"/>
      <c r="G347" s="15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8"/>
      <c r="F348" s="18"/>
      <c r="G348" s="15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8"/>
      <c r="F349" s="18"/>
      <c r="G349" s="15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8"/>
      <c r="F350" s="18"/>
      <c r="G350" s="15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8"/>
      <c r="F351" s="18"/>
      <c r="G351" s="15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8"/>
      <c r="F352" s="18"/>
      <c r="G352" s="15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8"/>
      <c r="F353" s="18"/>
      <c r="G353" s="15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8"/>
      <c r="F354" s="18"/>
      <c r="G354" s="15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8"/>
      <c r="F355" s="18"/>
      <c r="G355" s="15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8"/>
      <c r="F356" s="18"/>
      <c r="G356" s="15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8"/>
      <c r="F357" s="18"/>
      <c r="G357" s="15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8"/>
      <c r="F358" s="18"/>
      <c r="G358" s="15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8"/>
      <c r="F359" s="18"/>
      <c r="G359" s="15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8"/>
      <c r="F360" s="18"/>
      <c r="G360" s="15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8"/>
      <c r="F361" s="18"/>
      <c r="G361" s="15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8"/>
      <c r="F362" s="18"/>
      <c r="G362" s="15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8"/>
      <c r="F363" s="18"/>
      <c r="G363" s="15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8"/>
      <c r="F364" s="18"/>
      <c r="G364" s="15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8"/>
      <c r="F365" s="18"/>
      <c r="G365" s="15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8"/>
      <c r="F366" s="18"/>
      <c r="G366" s="15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8"/>
      <c r="F367" s="18"/>
      <c r="G367" s="15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8"/>
      <c r="F368" s="18"/>
      <c r="G368" s="15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8"/>
      <c r="F369" s="18"/>
      <c r="G369" s="15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8"/>
      <c r="F370" s="18"/>
      <c r="G370" s="15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8"/>
      <c r="F371" s="18"/>
      <c r="G371" s="15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8"/>
      <c r="F372" s="18"/>
      <c r="G372" s="15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8"/>
      <c r="F373" s="18"/>
      <c r="G373" s="15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8"/>
      <c r="F374" s="18"/>
      <c r="G374" s="15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8"/>
      <c r="F375" s="18"/>
      <c r="G375" s="15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8"/>
      <c r="F376" s="18"/>
      <c r="G376" s="15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8"/>
      <c r="F377" s="18"/>
      <c r="G377" s="15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8"/>
      <c r="F378" s="18"/>
      <c r="G378" s="15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8"/>
      <c r="F379" s="18"/>
      <c r="G379" s="15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8"/>
      <c r="F380" s="18"/>
      <c r="G380" s="15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8"/>
      <c r="F381" s="18"/>
      <c r="G381" s="15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8"/>
      <c r="F382" s="18"/>
      <c r="G382" s="15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8"/>
      <c r="F383" s="18"/>
      <c r="G383" s="15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8"/>
      <c r="F384" s="18"/>
      <c r="G384" s="15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8"/>
      <c r="F385" s="18"/>
      <c r="G385" s="15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8"/>
      <c r="F386" s="18"/>
      <c r="G386" s="15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8"/>
      <c r="F387" s="18"/>
      <c r="G387" s="15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8"/>
      <c r="F388" s="18"/>
      <c r="G388" s="15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8"/>
      <c r="F389" s="18"/>
      <c r="G389" s="15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8"/>
      <c r="F390" s="18"/>
      <c r="G390" s="15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8"/>
      <c r="F391" s="18"/>
      <c r="G391" s="15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8"/>
      <c r="F392" s="18"/>
      <c r="G392" s="15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8"/>
      <c r="F393" s="18"/>
      <c r="G393" s="15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8"/>
      <c r="F394" s="18"/>
      <c r="G394" s="15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8"/>
      <c r="F395" s="18"/>
      <c r="G395" s="15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8"/>
      <c r="F396" s="18"/>
      <c r="G396" s="15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8"/>
      <c r="F397" s="18"/>
      <c r="G397" s="15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8"/>
      <c r="F398" s="18"/>
      <c r="G398" s="15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8"/>
      <c r="F399" s="18"/>
      <c r="G399" s="15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8"/>
      <c r="F400" s="18"/>
      <c r="G400" s="15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8"/>
      <c r="F401" s="18"/>
      <c r="G401" s="15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8"/>
      <c r="F402" s="18"/>
      <c r="G402" s="15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8"/>
      <c r="F403" s="18"/>
      <c r="G403" s="15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8"/>
      <c r="F404" s="18"/>
      <c r="G404" s="15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8"/>
      <c r="F405" s="18"/>
      <c r="G405" s="15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8"/>
      <c r="F406" s="18"/>
      <c r="G406" s="15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8"/>
      <c r="F407" s="18"/>
      <c r="G407" s="15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8"/>
      <c r="F408" s="18"/>
      <c r="G408" s="15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8"/>
      <c r="F409" s="18"/>
      <c r="G409" s="15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8"/>
      <c r="F410" s="18"/>
      <c r="G410" s="15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8"/>
      <c r="F411" s="18"/>
      <c r="G411" s="15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8"/>
      <c r="F412" s="18"/>
      <c r="G412" s="15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8"/>
      <c r="F413" s="18"/>
      <c r="G413" s="15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8"/>
      <c r="F414" s="18"/>
      <c r="G414" s="15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8"/>
      <c r="F415" s="18"/>
      <c r="G415" s="15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8"/>
      <c r="F416" s="18"/>
      <c r="G416" s="15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8"/>
      <c r="F417" s="18"/>
      <c r="G417" s="15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8"/>
      <c r="F418" s="18"/>
      <c r="G418" s="15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8"/>
      <c r="F419" s="18"/>
      <c r="G419" s="15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8"/>
      <c r="F420" s="18"/>
      <c r="G420" s="15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8"/>
      <c r="F421" s="18"/>
      <c r="G421" s="15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8"/>
      <c r="F422" s="18"/>
      <c r="G422" s="15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8"/>
      <c r="F423" s="18"/>
      <c r="G423" s="15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8"/>
      <c r="F424" s="18"/>
      <c r="G424" s="15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8"/>
      <c r="F425" s="18"/>
      <c r="G425" s="15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8"/>
      <c r="F426" s="18"/>
      <c r="G426" s="15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8"/>
      <c r="F427" s="18"/>
      <c r="G427" s="15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8"/>
      <c r="F428" s="18"/>
      <c r="G428" s="15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8"/>
      <c r="F429" s="18"/>
      <c r="G429" s="15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8"/>
      <c r="F430" s="18"/>
      <c r="G430" s="15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8"/>
      <c r="F431" s="18"/>
      <c r="G431" s="15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8"/>
      <c r="F432" s="18"/>
      <c r="G432" s="15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8"/>
      <c r="F433" s="18"/>
      <c r="G433" s="15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8"/>
      <c r="F434" s="18"/>
      <c r="G434" s="15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8"/>
      <c r="F435" s="18"/>
      <c r="G435" s="15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8"/>
      <c r="F436" s="18"/>
      <c r="G436" s="15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8"/>
      <c r="F437" s="18"/>
      <c r="G437" s="15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8"/>
      <c r="F438" s="18"/>
      <c r="G438" s="15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8"/>
      <c r="F439" s="18"/>
      <c r="G439" s="15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8"/>
      <c r="F440" s="18"/>
      <c r="G440" s="15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8"/>
      <c r="F441" s="18"/>
      <c r="G441" s="15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8"/>
      <c r="F442" s="18"/>
      <c r="G442" s="15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8"/>
      <c r="F443" s="18"/>
      <c r="G443" s="15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8"/>
      <c r="F444" s="18"/>
      <c r="G444" s="15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8"/>
      <c r="F445" s="18"/>
      <c r="G445" s="15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8"/>
      <c r="F446" s="18"/>
      <c r="G446" s="15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8"/>
      <c r="F447" s="18"/>
      <c r="G447" s="15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8"/>
      <c r="F448" s="18"/>
      <c r="G448" s="15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8"/>
      <c r="F449" s="18"/>
      <c r="G449" s="15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8"/>
      <c r="F450" s="18"/>
      <c r="G450" s="15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8"/>
      <c r="F451" s="18"/>
      <c r="G451" s="15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8"/>
      <c r="F452" s="18"/>
      <c r="G452" s="15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8"/>
      <c r="F453" s="18"/>
      <c r="G453" s="15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8"/>
      <c r="F454" s="18"/>
      <c r="G454" s="15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8"/>
      <c r="F455" s="18"/>
      <c r="G455" s="15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8"/>
      <c r="F456" s="18"/>
      <c r="G456" s="15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8"/>
      <c r="F457" s="18"/>
      <c r="G457" s="15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8"/>
      <c r="F458" s="18"/>
      <c r="G458" s="15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8"/>
      <c r="F459" s="18"/>
      <c r="G459" s="15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8"/>
      <c r="F460" s="18"/>
      <c r="G460" s="15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8"/>
      <c r="F461" s="18"/>
      <c r="G461" s="15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8"/>
      <c r="F462" s="18"/>
      <c r="G462" s="15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8"/>
      <c r="F463" s="18"/>
      <c r="G463" s="15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8"/>
      <c r="F464" s="18"/>
      <c r="G464" s="15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8"/>
      <c r="F465" s="18"/>
      <c r="G465" s="15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8"/>
      <c r="F466" s="18"/>
      <c r="G466" s="15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8"/>
      <c r="F467" s="18"/>
      <c r="G467" s="15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8"/>
      <c r="F468" s="18"/>
      <c r="G468" s="15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8"/>
      <c r="F469" s="18"/>
      <c r="G469" s="15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8"/>
      <c r="F470" s="18"/>
      <c r="G470" s="15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8"/>
      <c r="F471" s="18"/>
      <c r="G471" s="15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8"/>
      <c r="F472" s="18"/>
      <c r="G472" s="15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8"/>
      <c r="F473" s="18"/>
      <c r="G473" s="15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8"/>
      <c r="F474" s="18"/>
      <c r="G474" s="15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8"/>
      <c r="F475" s="18"/>
      <c r="G475" s="15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8"/>
      <c r="F476" s="18"/>
      <c r="G476" s="15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8"/>
      <c r="F477" s="18"/>
      <c r="G477" s="15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8"/>
      <c r="F478" s="18"/>
      <c r="G478" s="15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8"/>
      <c r="F479" s="18"/>
      <c r="G479" s="15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8"/>
      <c r="F480" s="18"/>
      <c r="G480" s="15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8"/>
      <c r="F481" s="18"/>
      <c r="G481" s="15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8"/>
      <c r="F482" s="18"/>
      <c r="G482" s="15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8"/>
      <c r="F483" s="18"/>
      <c r="G483" s="15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8"/>
      <c r="F484" s="18"/>
      <c r="G484" s="15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8"/>
      <c r="F485" s="18"/>
      <c r="G485" s="15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8"/>
      <c r="F486" s="18"/>
      <c r="G486" s="15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8"/>
      <c r="F487" s="18"/>
      <c r="G487" s="15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8"/>
      <c r="F488" s="18"/>
      <c r="G488" s="15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8"/>
      <c r="F489" s="18"/>
      <c r="G489" s="15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8"/>
      <c r="F490" s="18"/>
      <c r="G490" s="15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8"/>
      <c r="F491" s="18"/>
      <c r="G491" s="15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8"/>
      <c r="F492" s="18"/>
      <c r="G492" s="15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8"/>
      <c r="F493" s="18"/>
      <c r="G493" s="15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8"/>
      <c r="F494" s="18"/>
      <c r="G494" s="15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8"/>
      <c r="F495" s="18"/>
      <c r="G495" s="15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8"/>
      <c r="F496" s="18"/>
      <c r="G496" s="15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8"/>
      <c r="F497" s="18"/>
      <c r="G497" s="15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8"/>
      <c r="F498" s="18"/>
      <c r="G498" s="15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8"/>
      <c r="F499" s="18"/>
      <c r="G499" s="15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8"/>
      <c r="F500" s="18"/>
      <c r="G500" s="15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8"/>
      <c r="F501" s="18"/>
      <c r="G501" s="15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8"/>
      <c r="F502" s="18"/>
      <c r="G502" s="15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8"/>
      <c r="F503" s="18"/>
      <c r="G503" s="15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8"/>
      <c r="F504" s="18"/>
      <c r="G504" s="15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8"/>
      <c r="F505" s="18"/>
      <c r="G505" s="15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8"/>
      <c r="F506" s="18"/>
      <c r="G506" s="15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8"/>
      <c r="F507" s="18"/>
      <c r="G507" s="15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8"/>
      <c r="F508" s="18"/>
      <c r="G508" s="15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8"/>
      <c r="F509" s="18"/>
      <c r="G509" s="15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8"/>
      <c r="F510" s="18"/>
      <c r="G510" s="15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8"/>
      <c r="F511" s="18"/>
      <c r="G511" s="15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8"/>
      <c r="F512" s="18"/>
      <c r="G512" s="15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8"/>
      <c r="F513" s="18"/>
      <c r="G513" s="15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8"/>
      <c r="F514" s="18"/>
      <c r="G514" s="15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8"/>
      <c r="F515" s="18"/>
      <c r="G515" s="15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8"/>
      <c r="F516" s="18"/>
      <c r="G516" s="15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8"/>
      <c r="F517" s="18"/>
      <c r="G517" s="15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8"/>
      <c r="F518" s="18"/>
      <c r="G518" s="15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8"/>
      <c r="F519" s="18"/>
      <c r="G519" s="15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8"/>
      <c r="F520" s="18"/>
      <c r="G520" s="15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8"/>
      <c r="F521" s="18"/>
      <c r="G521" s="15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8"/>
      <c r="F522" s="18"/>
      <c r="G522" s="15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8"/>
      <c r="F523" s="18"/>
      <c r="G523" s="15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8"/>
      <c r="F524" s="18"/>
      <c r="G524" s="15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8"/>
      <c r="F525" s="18"/>
      <c r="G525" s="15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8"/>
      <c r="F526" s="18"/>
      <c r="G526" s="15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8"/>
      <c r="F527" s="18"/>
      <c r="G527" s="15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8"/>
      <c r="F528" s="18"/>
      <c r="G528" s="15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8"/>
      <c r="F529" s="18"/>
      <c r="G529" s="15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8"/>
      <c r="F530" s="18"/>
      <c r="G530" s="15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8"/>
      <c r="F531" s="18"/>
      <c r="G531" s="15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8"/>
      <c r="F532" s="18"/>
      <c r="G532" s="15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8"/>
      <c r="F533" s="18"/>
      <c r="G533" s="15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8"/>
      <c r="F534" s="18"/>
      <c r="G534" s="15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8"/>
      <c r="F535" s="18"/>
      <c r="G535" s="15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8"/>
      <c r="F536" s="18"/>
      <c r="G536" s="15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8"/>
      <c r="F537" s="18"/>
      <c r="G537" s="15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8"/>
      <c r="F538" s="18"/>
      <c r="G538" s="15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8"/>
      <c r="F539" s="18"/>
      <c r="G539" s="15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8"/>
      <c r="F540" s="18"/>
      <c r="G540" s="15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8"/>
      <c r="F541" s="18"/>
      <c r="G541" s="15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8"/>
      <c r="F542" s="18"/>
      <c r="G542" s="15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8"/>
      <c r="F543" s="18"/>
      <c r="G543" s="15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8"/>
      <c r="F544" s="18"/>
      <c r="G544" s="15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8"/>
      <c r="F545" s="18"/>
      <c r="G545" s="15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8"/>
      <c r="F546" s="18"/>
      <c r="G546" s="15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8"/>
      <c r="F547" s="18"/>
      <c r="G547" s="15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8"/>
      <c r="F548" s="18"/>
      <c r="G548" s="15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8"/>
      <c r="F549" s="18"/>
      <c r="G549" s="15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8"/>
      <c r="F550" s="18"/>
      <c r="G550" s="15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8"/>
      <c r="F551" s="18"/>
      <c r="G551" s="15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8"/>
      <c r="F552" s="18"/>
      <c r="G552" s="15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8"/>
      <c r="F553" s="18"/>
      <c r="G553" s="15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8"/>
      <c r="F554" s="18"/>
      <c r="G554" s="15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8"/>
      <c r="F555" s="18"/>
      <c r="G555" s="15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8"/>
      <c r="F556" s="18"/>
      <c r="G556" s="15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8"/>
      <c r="F557" s="18"/>
      <c r="G557" s="15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8"/>
      <c r="F558" s="18"/>
      <c r="G558" s="15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8"/>
      <c r="F559" s="18"/>
      <c r="G559" s="15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8"/>
      <c r="F560" s="18"/>
      <c r="G560" s="15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8"/>
      <c r="F561" s="18"/>
      <c r="G561" s="15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8"/>
      <c r="F562" s="18"/>
      <c r="G562" s="15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8"/>
      <c r="F563" s="18"/>
      <c r="G563" s="15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8"/>
      <c r="F564" s="18"/>
      <c r="G564" s="15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8"/>
      <c r="F565" s="18"/>
      <c r="G565" s="15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8"/>
      <c r="F566" s="18"/>
      <c r="G566" s="15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8"/>
      <c r="F567" s="18"/>
      <c r="G567" s="15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8"/>
      <c r="F568" s="18"/>
      <c r="G568" s="15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8"/>
      <c r="F569" s="18"/>
      <c r="G569" s="15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8"/>
      <c r="F570" s="18"/>
      <c r="G570" s="15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8"/>
      <c r="F571" s="18"/>
      <c r="G571" s="15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8"/>
      <c r="F572" s="18"/>
      <c r="G572" s="15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8"/>
      <c r="F573" s="18"/>
      <c r="G573" s="15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8"/>
      <c r="F574" s="18"/>
      <c r="G574" s="15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8"/>
      <c r="F575" s="18"/>
      <c r="G575" s="15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8"/>
      <c r="F576" s="18"/>
      <c r="G576" s="15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8"/>
      <c r="F577" s="18"/>
      <c r="G577" s="15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8"/>
      <c r="F578" s="18"/>
      <c r="G578" s="15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8"/>
      <c r="F579" s="18"/>
      <c r="G579" s="15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8"/>
      <c r="F580" s="18"/>
      <c r="G580" s="15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8"/>
      <c r="F581" s="18"/>
      <c r="G581" s="15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8"/>
      <c r="F582" s="18"/>
      <c r="G582" s="15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8"/>
      <c r="F583" s="18"/>
      <c r="G583" s="15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8"/>
      <c r="F584" s="18"/>
      <c r="G584" s="15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8"/>
      <c r="F585" s="18"/>
      <c r="G585" s="15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8"/>
      <c r="F586" s="18"/>
      <c r="G586" s="15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8"/>
      <c r="F587" s="18"/>
      <c r="G587" s="15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8"/>
      <c r="F588" s="18"/>
      <c r="G588" s="15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8"/>
      <c r="F589" s="18"/>
      <c r="G589" s="15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8"/>
      <c r="F590" s="18"/>
      <c r="G590" s="15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8"/>
      <c r="F591" s="18"/>
      <c r="G591" s="15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8"/>
      <c r="F592" s="18"/>
      <c r="G592" s="15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8"/>
      <c r="F593" s="18"/>
      <c r="G593" s="15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8"/>
      <c r="F594" s="18"/>
      <c r="G594" s="15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8"/>
      <c r="F595" s="18"/>
      <c r="G595" s="15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8"/>
      <c r="F596" s="18"/>
      <c r="G596" s="15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8"/>
      <c r="F597" s="18"/>
      <c r="G597" s="15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8"/>
      <c r="F598" s="18"/>
      <c r="G598" s="15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8"/>
      <c r="F599" s="18"/>
      <c r="G599" s="15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8"/>
      <c r="F600" s="18"/>
      <c r="G600" s="15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8"/>
      <c r="F601" s="18"/>
      <c r="G601" s="15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8"/>
      <c r="F602" s="18"/>
      <c r="G602" s="15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8"/>
      <c r="F603" s="18"/>
      <c r="G603" s="15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8"/>
      <c r="F604" s="18"/>
      <c r="G604" s="15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8"/>
      <c r="F605" s="18"/>
      <c r="G605" s="15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8"/>
      <c r="F606" s="18"/>
      <c r="G606" s="15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8"/>
      <c r="F607" s="18"/>
      <c r="G607" s="15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8"/>
      <c r="F608" s="18"/>
      <c r="G608" s="15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8"/>
      <c r="F609" s="18"/>
      <c r="G609" s="15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8"/>
      <c r="F610" s="18"/>
      <c r="G610" s="15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8"/>
      <c r="F611" s="18"/>
      <c r="G611" s="15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8"/>
      <c r="F612" s="18"/>
      <c r="G612" s="15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8"/>
      <c r="F613" s="18"/>
      <c r="G613" s="15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8"/>
      <c r="F614" s="18"/>
      <c r="G614" s="15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8"/>
      <c r="F615" s="18"/>
      <c r="G615" s="15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8"/>
      <c r="F616" s="18"/>
      <c r="G616" s="15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8"/>
      <c r="F617" s="18"/>
      <c r="G617" s="15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8"/>
      <c r="F618" s="18"/>
      <c r="G618" s="15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8"/>
      <c r="F619" s="18"/>
      <c r="G619" s="15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8"/>
      <c r="F620" s="18"/>
      <c r="G620" s="15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8"/>
      <c r="F621" s="18"/>
      <c r="G621" s="15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8"/>
      <c r="F622" s="18"/>
      <c r="G622" s="15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8"/>
      <c r="F623" s="18"/>
      <c r="G623" s="15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8"/>
      <c r="F624" s="18"/>
      <c r="G624" s="15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8"/>
      <c r="F625" s="18"/>
      <c r="G625" s="15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8"/>
      <c r="F626" s="18"/>
      <c r="G626" s="15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8"/>
      <c r="F627" s="18"/>
      <c r="G627" s="15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8"/>
      <c r="F628" s="18"/>
      <c r="G628" s="15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8"/>
      <c r="F629" s="18"/>
      <c r="G629" s="15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8"/>
      <c r="F630" s="18"/>
      <c r="G630" s="15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8"/>
      <c r="F631" s="18"/>
      <c r="G631" s="15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8"/>
      <c r="F632" s="18"/>
      <c r="G632" s="15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8"/>
      <c r="F633" s="18"/>
      <c r="G633" s="15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8"/>
      <c r="F634" s="18"/>
      <c r="G634" s="15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8"/>
      <c r="F635" s="18"/>
      <c r="G635" s="15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8"/>
      <c r="F636" s="18"/>
      <c r="G636" s="15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8"/>
      <c r="F637" s="18"/>
      <c r="G637" s="15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8"/>
      <c r="F638" s="18"/>
      <c r="G638" s="15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8"/>
      <c r="F639" s="18"/>
      <c r="G639" s="15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8"/>
      <c r="F640" s="18"/>
      <c r="G640" s="15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8"/>
      <c r="F641" s="18"/>
      <c r="G641" s="15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8"/>
      <c r="F642" s="18"/>
      <c r="G642" s="15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8"/>
      <c r="F643" s="18"/>
      <c r="G643" s="15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8"/>
      <c r="F644" s="18"/>
      <c r="G644" s="15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8"/>
      <c r="F645" s="18"/>
      <c r="G645" s="15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8"/>
      <c r="F646" s="18"/>
      <c r="G646" s="15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8"/>
      <c r="F647" s="18"/>
      <c r="G647" s="15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8"/>
      <c r="F648" s="18"/>
      <c r="G648" s="15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8"/>
      <c r="F649" s="18"/>
      <c r="G649" s="15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8"/>
      <c r="F650" s="18"/>
      <c r="G650" s="15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8"/>
      <c r="F651" s="18"/>
      <c r="G651" s="15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8"/>
      <c r="F652" s="18"/>
      <c r="G652" s="15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8"/>
      <c r="F653" s="18"/>
      <c r="G653" s="15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8"/>
      <c r="F654" s="18"/>
      <c r="G654" s="15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8"/>
      <c r="F655" s="18"/>
      <c r="G655" s="15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8"/>
      <c r="F656" s="18"/>
      <c r="G656" s="15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8"/>
      <c r="F657" s="18"/>
      <c r="G657" s="15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8"/>
      <c r="F658" s="18"/>
      <c r="G658" s="15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8"/>
      <c r="F659" s="18"/>
      <c r="G659" s="15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8"/>
      <c r="F660" s="18"/>
      <c r="G660" s="15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8"/>
      <c r="F661" s="18"/>
      <c r="G661" s="15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8"/>
      <c r="F662" s="18"/>
      <c r="G662" s="15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8"/>
      <c r="F663" s="18"/>
      <c r="G663" s="15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8"/>
      <c r="F664" s="18"/>
      <c r="G664" s="15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8"/>
      <c r="F665" s="18"/>
      <c r="G665" s="15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8"/>
      <c r="F666" s="18"/>
      <c r="G666" s="15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8"/>
      <c r="F667" s="18"/>
      <c r="G667" s="15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8"/>
      <c r="F668" s="18"/>
      <c r="G668" s="15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8"/>
      <c r="F669" s="18"/>
      <c r="G669" s="15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8"/>
      <c r="F670" s="18"/>
      <c r="G670" s="15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8"/>
      <c r="F671" s="18"/>
      <c r="G671" s="15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8"/>
      <c r="F672" s="18"/>
      <c r="G672" s="15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8"/>
      <c r="F673" s="18"/>
      <c r="G673" s="15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8"/>
      <c r="F674" s="18"/>
      <c r="G674" s="15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8"/>
      <c r="F675" s="18"/>
      <c r="G675" s="15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8"/>
      <c r="F676" s="18"/>
      <c r="G676" s="15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8"/>
      <c r="F677" s="18"/>
      <c r="G677" s="15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8"/>
      <c r="F678" s="18"/>
      <c r="G678" s="15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8"/>
      <c r="F679" s="18"/>
      <c r="G679" s="15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8"/>
      <c r="F680" s="18"/>
      <c r="G680" s="15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8"/>
      <c r="F681" s="18"/>
      <c r="G681" s="15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8"/>
      <c r="F682" s="18"/>
      <c r="G682" s="15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8"/>
      <c r="F683" s="18"/>
      <c r="G683" s="15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8"/>
      <c r="F684" s="18"/>
      <c r="G684" s="15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8"/>
      <c r="F685" s="18"/>
      <c r="G685" s="15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8"/>
      <c r="F686" s="18"/>
      <c r="G686" s="15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8"/>
      <c r="F687" s="18"/>
      <c r="G687" s="15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8"/>
      <c r="F688" s="18"/>
      <c r="G688" s="15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8"/>
      <c r="F689" s="18"/>
      <c r="G689" s="15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8"/>
      <c r="F690" s="18"/>
      <c r="G690" s="15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8"/>
      <c r="F691" s="18"/>
      <c r="G691" s="15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8"/>
      <c r="F692" s="18"/>
      <c r="G692" s="15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8"/>
      <c r="F693" s="18"/>
      <c r="G693" s="15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8"/>
      <c r="F694" s="18"/>
      <c r="G694" s="15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8"/>
      <c r="F695" s="18"/>
      <c r="G695" s="15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8"/>
      <c r="F696" s="18"/>
      <c r="G696" s="15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8"/>
      <c r="F697" s="18"/>
      <c r="G697" s="15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8"/>
      <c r="F698" s="18"/>
      <c r="G698" s="15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8"/>
      <c r="F699" s="18"/>
      <c r="G699" s="15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8"/>
      <c r="F700" s="18"/>
      <c r="G700" s="15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8"/>
      <c r="F701" s="18"/>
      <c r="G701" s="15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8"/>
      <c r="F702" s="18"/>
      <c r="G702" s="15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8"/>
      <c r="F703" s="18"/>
      <c r="G703" s="15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8"/>
      <c r="F704" s="18"/>
      <c r="G704" s="15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8"/>
      <c r="F705" s="18"/>
      <c r="G705" s="15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8"/>
      <c r="F706" s="18"/>
      <c r="G706" s="15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8"/>
      <c r="F707" s="18"/>
      <c r="G707" s="15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8"/>
      <c r="F708" s="18"/>
      <c r="G708" s="15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8"/>
      <c r="F709" s="18"/>
      <c r="G709" s="15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8"/>
      <c r="F710" s="18"/>
      <c r="G710" s="15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8"/>
      <c r="F711" s="18"/>
      <c r="G711" s="15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8"/>
      <c r="F712" s="18"/>
      <c r="G712" s="15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8"/>
      <c r="F713" s="18"/>
      <c r="G713" s="15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8"/>
      <c r="F714" s="18"/>
      <c r="G714" s="15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8"/>
      <c r="F715" s="18"/>
      <c r="G715" s="15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8"/>
      <c r="F716" s="18"/>
      <c r="G716" s="15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8"/>
      <c r="F717" s="18"/>
      <c r="G717" s="15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8"/>
      <c r="F718" s="18"/>
      <c r="G718" s="15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8"/>
      <c r="F719" s="18"/>
      <c r="G719" s="15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8"/>
      <c r="F720" s="18"/>
      <c r="G720" s="15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8"/>
      <c r="F721" s="18"/>
      <c r="G721" s="15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8"/>
      <c r="F722" s="18"/>
      <c r="G722" s="15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8"/>
      <c r="F723" s="18"/>
      <c r="G723" s="15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8"/>
      <c r="F724" s="18"/>
      <c r="G724" s="15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8"/>
      <c r="F725" s="18"/>
      <c r="G725" s="15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8"/>
      <c r="F726" s="18"/>
      <c r="G726" s="15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8"/>
      <c r="F727" s="18"/>
      <c r="G727" s="15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8"/>
      <c r="F728" s="18"/>
      <c r="G728" s="15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8"/>
      <c r="F729" s="18"/>
      <c r="G729" s="15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8"/>
      <c r="F730" s="18"/>
      <c r="G730" s="15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8"/>
      <c r="F731" s="18"/>
      <c r="G731" s="15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8"/>
      <c r="F732" s="18"/>
      <c r="G732" s="15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8"/>
      <c r="F733" s="18"/>
      <c r="G733" s="15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8"/>
      <c r="F734" s="18"/>
      <c r="G734" s="15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8"/>
      <c r="F735" s="18"/>
      <c r="G735" s="15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8"/>
      <c r="F736" s="18"/>
      <c r="G736" s="15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8"/>
      <c r="F737" s="18"/>
      <c r="G737" s="15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8"/>
      <c r="F738" s="18"/>
      <c r="G738" s="15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8"/>
      <c r="F739" s="18"/>
      <c r="G739" s="15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8"/>
      <c r="F740" s="18"/>
      <c r="G740" s="15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8"/>
      <c r="F741" s="18"/>
      <c r="G741" s="15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8"/>
      <c r="F742" s="18"/>
      <c r="G742" s="15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8"/>
      <c r="F743" s="18"/>
      <c r="G743" s="15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8"/>
      <c r="F744" s="18"/>
      <c r="G744" s="15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8"/>
      <c r="F745" s="18"/>
      <c r="G745" s="15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8"/>
      <c r="F746" s="18"/>
      <c r="G746" s="15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8"/>
      <c r="F747" s="18"/>
      <c r="G747" s="15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8"/>
      <c r="F748" s="18"/>
      <c r="G748" s="15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8"/>
      <c r="F749" s="18"/>
      <c r="G749" s="15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8"/>
      <c r="F750" s="18"/>
      <c r="G750" s="15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8"/>
      <c r="F751" s="18"/>
      <c r="G751" s="15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8"/>
      <c r="F752" s="18"/>
      <c r="G752" s="15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8"/>
      <c r="F753" s="18"/>
      <c r="G753" s="15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8"/>
      <c r="F754" s="18"/>
      <c r="G754" s="15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8"/>
      <c r="F755" s="18"/>
      <c r="G755" s="15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8"/>
      <c r="F756" s="18"/>
      <c r="G756" s="15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8"/>
      <c r="F757" s="18"/>
      <c r="G757" s="15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8"/>
      <c r="F758" s="18"/>
      <c r="G758" s="15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8"/>
      <c r="F759" s="18"/>
      <c r="G759" s="15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8"/>
      <c r="F760" s="18"/>
      <c r="G760" s="15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8"/>
      <c r="F761" s="18"/>
      <c r="G761" s="15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8"/>
      <c r="F762" s="18"/>
      <c r="G762" s="15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8"/>
      <c r="F763" s="18"/>
      <c r="G763" s="15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8"/>
      <c r="F764" s="18"/>
      <c r="G764" s="15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8"/>
      <c r="F765" s="18"/>
      <c r="G765" s="15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8"/>
      <c r="F766" s="18"/>
      <c r="G766" s="15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8"/>
      <c r="F767" s="18"/>
      <c r="G767" s="15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8"/>
      <c r="F768" s="18"/>
      <c r="G768" s="15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8"/>
      <c r="F769" s="18"/>
      <c r="G769" s="15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8"/>
      <c r="F770" s="18"/>
      <c r="G770" s="15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8"/>
      <c r="F771" s="18"/>
      <c r="G771" s="15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8"/>
      <c r="F772" s="18"/>
      <c r="G772" s="15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8"/>
      <c r="F773" s="18"/>
      <c r="G773" s="15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8"/>
      <c r="F774" s="18"/>
      <c r="G774" s="15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8"/>
      <c r="F775" s="18"/>
      <c r="G775" s="15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8"/>
      <c r="F776" s="18"/>
      <c r="G776" s="15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8"/>
      <c r="F777" s="18"/>
      <c r="G777" s="15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8"/>
      <c r="F778" s="18"/>
      <c r="G778" s="15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8"/>
      <c r="F779" s="18"/>
      <c r="G779" s="15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8"/>
      <c r="F780" s="18"/>
      <c r="G780" s="15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8"/>
      <c r="F781" s="18"/>
      <c r="G781" s="15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8"/>
      <c r="F782" s="18"/>
      <c r="G782" s="15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8"/>
      <c r="F783" s="18"/>
      <c r="G783" s="15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8"/>
      <c r="F784" s="18"/>
      <c r="G784" s="15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8"/>
      <c r="F785" s="18"/>
      <c r="G785" s="15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8"/>
      <c r="F786" s="18"/>
      <c r="G786" s="15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8"/>
      <c r="F787" s="18"/>
      <c r="G787" s="15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8"/>
      <c r="F788" s="18"/>
      <c r="G788" s="15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8"/>
      <c r="F789" s="18"/>
      <c r="G789" s="15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8"/>
      <c r="F790" s="18"/>
      <c r="G790" s="15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8"/>
      <c r="F791" s="18"/>
      <c r="G791" s="15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8"/>
      <c r="F792" s="18"/>
      <c r="G792" s="15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8"/>
      <c r="F793" s="18"/>
      <c r="G793" s="15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8"/>
      <c r="F794" s="18"/>
      <c r="G794" s="15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8"/>
      <c r="F795" s="18"/>
      <c r="G795" s="15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8"/>
      <c r="F796" s="18"/>
      <c r="G796" s="15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8"/>
      <c r="F797" s="18"/>
      <c r="G797" s="15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8"/>
      <c r="F798" s="18"/>
      <c r="G798" s="15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8"/>
      <c r="F799" s="18"/>
      <c r="G799" s="15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8"/>
      <c r="F800" s="18"/>
      <c r="G800" s="15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8"/>
      <c r="F801" s="18"/>
      <c r="G801" s="15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8"/>
      <c r="F802" s="18"/>
      <c r="G802" s="15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8"/>
      <c r="F803" s="18"/>
      <c r="G803" s="15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8"/>
      <c r="F804" s="18"/>
      <c r="G804" s="15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8"/>
      <c r="F805" s="18"/>
      <c r="G805" s="15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8"/>
      <c r="F806" s="18"/>
      <c r="G806" s="15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8"/>
      <c r="F807" s="18"/>
      <c r="G807" s="15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8"/>
      <c r="F808" s="18"/>
      <c r="G808" s="15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8"/>
      <c r="F809" s="18"/>
      <c r="G809" s="15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8"/>
      <c r="F810" s="18"/>
      <c r="G810" s="15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8"/>
      <c r="F811" s="18"/>
      <c r="G811" s="15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8"/>
      <c r="F812" s="18"/>
      <c r="G812" s="15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8"/>
      <c r="F813" s="18"/>
      <c r="G813" s="15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8"/>
      <c r="F814" s="18"/>
      <c r="G814" s="15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8"/>
      <c r="F815" s="18"/>
      <c r="G815" s="15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8"/>
      <c r="F816" s="18"/>
      <c r="G816" s="15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8"/>
      <c r="F817" s="18"/>
      <c r="G817" s="15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8"/>
      <c r="F818" s="18"/>
      <c r="G818" s="15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8"/>
      <c r="F819" s="18"/>
      <c r="G819" s="15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8"/>
      <c r="F820" s="18"/>
      <c r="G820" s="15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8"/>
      <c r="F821" s="18"/>
      <c r="G821" s="15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8"/>
      <c r="F822" s="18"/>
      <c r="G822" s="15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8"/>
      <c r="F823" s="18"/>
      <c r="G823" s="15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8"/>
      <c r="F824" s="18"/>
      <c r="G824" s="15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8"/>
      <c r="F825" s="18"/>
      <c r="G825" s="15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8"/>
      <c r="F826" s="18"/>
      <c r="G826" s="15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8"/>
      <c r="F827" s="18"/>
      <c r="G827" s="15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8"/>
      <c r="F828" s="18"/>
      <c r="G828" s="15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8"/>
      <c r="F829" s="18"/>
      <c r="G829" s="15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8"/>
      <c r="F830" s="18"/>
      <c r="G830" s="15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8"/>
      <c r="F831" s="18"/>
      <c r="G831" s="15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8"/>
      <c r="F832" s="18"/>
      <c r="G832" s="15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8"/>
      <c r="F833" s="18"/>
      <c r="G833" s="15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8"/>
      <c r="F834" s="18"/>
      <c r="G834" s="15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8"/>
      <c r="F835" s="18"/>
      <c r="G835" s="15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8"/>
      <c r="F836" s="18"/>
      <c r="G836" s="15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8"/>
      <c r="F837" s="18"/>
      <c r="G837" s="15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8"/>
      <c r="F838" s="18"/>
      <c r="G838" s="15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8"/>
      <c r="F839" s="18"/>
      <c r="G839" s="15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8"/>
      <c r="F840" s="18"/>
      <c r="G840" s="15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8"/>
      <c r="F841" s="18"/>
      <c r="G841" s="15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8"/>
      <c r="F842" s="18"/>
      <c r="G842" s="15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8"/>
      <c r="F843" s="18"/>
      <c r="G843" s="15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8"/>
      <c r="F844" s="18"/>
      <c r="G844" s="15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8"/>
      <c r="F845" s="18"/>
      <c r="G845" s="15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8"/>
      <c r="F846" s="18"/>
      <c r="G846" s="15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8"/>
      <c r="F847" s="18"/>
      <c r="G847" s="15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8"/>
      <c r="F848" s="18"/>
      <c r="G848" s="15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8"/>
      <c r="F849" s="18"/>
      <c r="G849" s="15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8"/>
      <c r="F850" s="18"/>
      <c r="G850" s="15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8"/>
      <c r="F851" s="18"/>
      <c r="G851" s="15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8"/>
      <c r="F852" s="18"/>
      <c r="G852" s="15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8"/>
      <c r="F853" s="18"/>
      <c r="G853" s="15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8"/>
      <c r="F854" s="18"/>
      <c r="G854" s="15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8"/>
      <c r="F855" s="18"/>
      <c r="G855" s="15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8"/>
      <c r="F856" s="18"/>
      <c r="G856" s="15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8"/>
      <c r="F857" s="18"/>
      <c r="G857" s="15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8"/>
      <c r="F858" s="18"/>
      <c r="G858" s="15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8"/>
      <c r="F859" s="18"/>
      <c r="G859" s="15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8"/>
      <c r="F860" s="18"/>
      <c r="G860" s="15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8"/>
      <c r="F861" s="18"/>
      <c r="G861" s="15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8"/>
      <c r="F862" s="18"/>
      <c r="G862" s="15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8"/>
      <c r="F863" s="18"/>
      <c r="G863" s="15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8"/>
      <c r="F864" s="18"/>
      <c r="G864" s="15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8"/>
      <c r="F865" s="18"/>
      <c r="G865" s="15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8"/>
      <c r="F866" s="18"/>
      <c r="G866" s="15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8"/>
      <c r="F867" s="18"/>
      <c r="G867" s="15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8"/>
      <c r="F868" s="18"/>
      <c r="G868" s="15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8"/>
      <c r="F869" s="18"/>
      <c r="G869" s="15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8"/>
      <c r="F870" s="18"/>
      <c r="G870" s="15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8"/>
      <c r="F871" s="18"/>
      <c r="G871" s="15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8"/>
      <c r="F872" s="18"/>
      <c r="G872" s="15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8"/>
      <c r="F873" s="18"/>
      <c r="G873" s="15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8"/>
      <c r="F874" s="18"/>
      <c r="G874" s="15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8"/>
      <c r="F875" s="18"/>
      <c r="G875" s="15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8"/>
      <c r="F876" s="18"/>
      <c r="G876" s="15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8"/>
      <c r="F877" s="18"/>
      <c r="G877" s="15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8"/>
      <c r="F878" s="18"/>
      <c r="G878" s="15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8"/>
      <c r="F879" s="18"/>
      <c r="G879" s="15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8"/>
      <c r="F880" s="18"/>
      <c r="G880" s="15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8"/>
      <c r="F881" s="18"/>
      <c r="G881" s="15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8"/>
      <c r="F882" s="18"/>
      <c r="G882" s="15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8"/>
      <c r="F883" s="18"/>
      <c r="G883" s="15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8"/>
      <c r="F884" s="18"/>
      <c r="G884" s="15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8"/>
      <c r="F885" s="18"/>
      <c r="G885" s="15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8"/>
      <c r="F886" s="18"/>
      <c r="G886" s="15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8"/>
      <c r="F887" s="18"/>
      <c r="G887" s="15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8"/>
      <c r="F888" s="18"/>
      <c r="G888" s="15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8"/>
      <c r="F889" s="18"/>
      <c r="G889" s="15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8"/>
      <c r="F890" s="18"/>
      <c r="G890" s="15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8"/>
      <c r="F891" s="18"/>
      <c r="G891" s="15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8"/>
      <c r="F892" s="18"/>
      <c r="G892" s="15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8"/>
      <c r="F893" s="18"/>
      <c r="G893" s="15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8"/>
      <c r="F894" s="18"/>
      <c r="G894" s="15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8"/>
      <c r="F895" s="18"/>
      <c r="G895" s="15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8"/>
      <c r="F896" s="18"/>
      <c r="G896" s="15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8"/>
      <c r="F897" s="18"/>
      <c r="G897" s="15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8"/>
      <c r="F898" s="18"/>
      <c r="G898" s="15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8"/>
      <c r="F899" s="18"/>
      <c r="G899" s="15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8"/>
      <c r="F900" s="18"/>
      <c r="G900" s="15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8"/>
      <c r="F901" s="18"/>
      <c r="G901" s="15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8"/>
      <c r="F902" s="18"/>
      <c r="G902" s="15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8"/>
      <c r="F903" s="18"/>
      <c r="G903" s="15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8"/>
      <c r="F904" s="18"/>
      <c r="G904" s="15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8"/>
      <c r="F905" s="18"/>
      <c r="G905" s="15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8"/>
      <c r="F906" s="18"/>
      <c r="G906" s="15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8"/>
      <c r="F907" s="18"/>
      <c r="G907" s="15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8"/>
      <c r="F908" s="18"/>
      <c r="G908" s="15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8"/>
      <c r="F909" s="18"/>
      <c r="G909" s="15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8"/>
      <c r="F910" s="18"/>
      <c r="G910" s="15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8"/>
      <c r="F911" s="18"/>
      <c r="G911" s="15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8"/>
      <c r="F912" s="18"/>
      <c r="G912" s="15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8"/>
      <c r="F913" s="18"/>
      <c r="G913" s="15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8"/>
      <c r="F914" s="18"/>
      <c r="G914" s="15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8"/>
      <c r="F915" s="18"/>
      <c r="G915" s="15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8"/>
      <c r="F916" s="18"/>
      <c r="G916" s="15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8"/>
      <c r="F917" s="18"/>
      <c r="G917" s="15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8"/>
      <c r="F918" s="18"/>
      <c r="G918" s="15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8"/>
      <c r="F919" s="18"/>
      <c r="G919" s="15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8"/>
      <c r="F920" s="18"/>
      <c r="G920" s="15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8"/>
      <c r="F921" s="18"/>
      <c r="G921" s="15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8"/>
      <c r="F922" s="18"/>
      <c r="G922" s="15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8"/>
      <c r="F923" s="18"/>
      <c r="G923" s="15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8"/>
      <c r="F924" s="18"/>
      <c r="G924" s="15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8"/>
      <c r="F925" s="18"/>
      <c r="G925" s="15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8"/>
      <c r="F926" s="18"/>
      <c r="G926" s="15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8"/>
      <c r="F927" s="18"/>
      <c r="G927" s="15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8"/>
      <c r="F928" s="18"/>
      <c r="G928" s="15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8"/>
      <c r="F929" s="18"/>
      <c r="G929" s="15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8"/>
      <c r="F930" s="18"/>
      <c r="G930" s="15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8"/>
      <c r="F931" s="18"/>
      <c r="G931" s="15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8"/>
      <c r="F932" s="18"/>
      <c r="G932" s="15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8"/>
      <c r="F933" s="18"/>
      <c r="G933" s="15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8"/>
      <c r="F934" s="18"/>
      <c r="G934" s="15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8"/>
      <c r="F935" s="18"/>
      <c r="G935" s="15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8"/>
      <c r="F936" s="18"/>
      <c r="G936" s="15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8"/>
      <c r="F937" s="18"/>
      <c r="G937" s="15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8"/>
      <c r="F938" s="18"/>
      <c r="G938" s="15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8"/>
      <c r="F939" s="18"/>
      <c r="G939" s="15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8"/>
      <c r="F940" s="18"/>
      <c r="G940" s="15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8"/>
      <c r="F941" s="18"/>
      <c r="G941" s="15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8"/>
      <c r="F942" s="18"/>
      <c r="G942" s="15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8"/>
      <c r="F943" s="18"/>
      <c r="G943" s="15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8"/>
      <c r="F944" s="18"/>
      <c r="G944" s="15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8"/>
      <c r="F945" s="18"/>
      <c r="G945" s="15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8"/>
      <c r="F946" s="18"/>
      <c r="G946" s="15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8"/>
      <c r="F947" s="18"/>
      <c r="G947" s="15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8"/>
      <c r="F948" s="18"/>
      <c r="G948" s="15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8"/>
      <c r="F949" s="18"/>
      <c r="G949" s="15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8"/>
      <c r="F950" s="18"/>
      <c r="G950" s="15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8"/>
      <c r="F951" s="18"/>
      <c r="G951" s="15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8"/>
      <c r="F952" s="18"/>
      <c r="G952" s="15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8"/>
      <c r="F953" s="18"/>
      <c r="G953" s="15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8"/>
      <c r="F954" s="18"/>
      <c r="G954" s="15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8"/>
      <c r="F955" s="18"/>
      <c r="G955" s="15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8"/>
      <c r="F956" s="18"/>
      <c r="G956" s="15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8"/>
      <c r="F957" s="18"/>
      <c r="G957" s="15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8"/>
      <c r="F958" s="18"/>
      <c r="G958" s="15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8"/>
      <c r="F959" s="18"/>
      <c r="G959" s="15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8"/>
      <c r="F960" s="18"/>
      <c r="G960" s="15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8"/>
      <c r="F961" s="18"/>
      <c r="G961" s="15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8"/>
      <c r="F962" s="18"/>
      <c r="G962" s="15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8"/>
      <c r="F963" s="18"/>
      <c r="G963" s="15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8"/>
      <c r="F964" s="18"/>
      <c r="G964" s="15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8"/>
      <c r="F965" s="18"/>
      <c r="G965" s="15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8"/>
      <c r="F966" s="18"/>
      <c r="G966" s="15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8"/>
      <c r="F967" s="18"/>
      <c r="G967" s="15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8"/>
      <c r="F968" s="18"/>
      <c r="G968" s="15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8"/>
      <c r="F969" s="18"/>
      <c r="G969" s="15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8"/>
      <c r="F970" s="18"/>
      <c r="G970" s="15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8"/>
      <c r="F971" s="18"/>
      <c r="G971" s="15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8"/>
      <c r="F972" s="18"/>
      <c r="G972" s="15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8"/>
      <c r="F973" s="18"/>
      <c r="G973" s="15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8"/>
      <c r="F974" s="18"/>
      <c r="G974" s="15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8"/>
      <c r="F975" s="18"/>
      <c r="G975" s="15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8"/>
      <c r="F976" s="18"/>
      <c r="G976" s="15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8"/>
      <c r="F977" s="18"/>
      <c r="G977" s="15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8"/>
      <c r="F978" s="18"/>
      <c r="G978" s="15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8"/>
      <c r="F979" s="18"/>
      <c r="G979" s="15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8"/>
      <c r="F980" s="18"/>
      <c r="G980" s="15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8"/>
      <c r="F981" s="18"/>
      <c r="G981" s="15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8"/>
      <c r="F982" s="18"/>
      <c r="G982" s="15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8"/>
      <c r="F983" s="18"/>
      <c r="G983" s="15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8"/>
      <c r="F984" s="18"/>
      <c r="G984" s="15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8"/>
      <c r="F985" s="18"/>
      <c r="G985" s="15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8"/>
      <c r="F986" s="18"/>
      <c r="G986" s="15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8"/>
      <c r="F987" s="18"/>
      <c r="G987" s="15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8"/>
      <c r="F988" s="18"/>
      <c r="G988" s="15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8"/>
      <c r="F989" s="18"/>
      <c r="G989" s="15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8"/>
      <c r="F990" s="18"/>
      <c r="G990" s="15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8"/>
      <c r="F991" s="18"/>
      <c r="G991" s="15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8"/>
      <c r="F992" s="18"/>
      <c r="G992" s="15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8"/>
      <c r="F993" s="18"/>
      <c r="G993" s="15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8"/>
      <c r="F994" s="18"/>
      <c r="G994" s="15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8"/>
      <c r="F995" s="18"/>
      <c r="G995" s="15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8"/>
      <c r="F996" s="18"/>
      <c r="G996" s="15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8"/>
      <c r="F997" s="18"/>
      <c r="G997" s="15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8"/>
      <c r="F998" s="18"/>
      <c r="G998" s="15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8"/>
      <c r="F999" s="18"/>
      <c r="G999" s="15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8"/>
      <c r="F1000" s="18"/>
      <c r="G1000" s="15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9"/>
      <c r="C1001" s="15"/>
      <c r="D1001" s="17"/>
      <c r="E1001" s="18"/>
      <c r="F1001" s="18"/>
      <c r="G1001" s="15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9"/>
      <c r="C1002" s="15"/>
      <c r="D1002" s="17"/>
      <c r="E1002" s="18"/>
      <c r="F1002" s="18"/>
      <c r="G1002" s="15"/>
      <c r="H1002" s="18"/>
      <c r="I1002" s="75"/>
      <c r="J1002" s="75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9"/>
      <c r="C1003" s="15"/>
      <c r="D1003" s="17"/>
      <c r="E1003" s="18"/>
      <c r="F1003" s="18"/>
      <c r="G1003" s="15"/>
      <c r="H1003" s="18"/>
      <c r="I1003" s="75"/>
      <c r="J1003" s="75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9"/>
      <c r="C1004" s="15"/>
      <c r="D1004" s="17"/>
      <c r="E1004" s="18"/>
      <c r="F1004" s="18"/>
      <c r="G1004" s="15"/>
      <c r="H1004" s="18"/>
      <c r="I1004" s="75"/>
      <c r="J1004" s="75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1"/>
  <sheetViews>
    <sheetView workbookViewId="0"/>
  </sheetViews>
  <sheetFormatPr defaultRowHeight="15" x14ac:dyDescent="0.25"/>
  <cols>
    <col min="1" max="1" style="47" width="12.862142857142858" customWidth="1" bestFit="1"/>
    <col min="2" max="2" style="48" width="25.290714285714284" customWidth="1" bestFit="1"/>
    <col min="3" max="3" style="48" width="21.433571428571426" customWidth="1" bestFit="1"/>
    <col min="4" max="4" style="29" width="6.576428571428571" customWidth="1" bestFit="1"/>
    <col min="5" max="5" style="49" width="14.43357142857143" customWidth="1" bestFit="1"/>
    <col min="6" max="6" style="49" width="12.005" customWidth="1" bestFit="1"/>
    <col min="7" max="7" style="48" width="13.290714285714287" customWidth="1" bestFit="1"/>
    <col min="8" max="8" style="49" width="8.576428571428572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2" t="s">
        <v>6</v>
      </c>
      <c r="H1" s="33" t="s">
        <v>7</v>
      </c>
      <c r="I1" s="34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43845</v>
      </c>
      <c r="B2" s="52" t="s">
        <v>1756</v>
      </c>
      <c r="C2" s="37" t="s">
        <v>1757</v>
      </c>
      <c r="D2" s="14">
        <v>1</v>
      </c>
      <c r="E2" s="21">
        <v>23.99</v>
      </c>
      <c r="F2" s="21">
        <f>MULTIPLY(D2, E2)</f>
      </c>
      <c r="G2" s="37"/>
      <c r="H2" s="38"/>
      <c r="I2" s="14">
        <f>Round(AVERAGE(H2:H1001), 2)</f>
      </c>
      <c r="J2" s="40">
        <f>SUM(G2:G1001)</f>
      </c>
      <c r="K2" s="14">
        <f>sum(D2:D1001)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1758</v>
      </c>
      <c r="C3" s="37" t="s">
        <v>1759</v>
      </c>
      <c r="D3" s="14">
        <v>1</v>
      </c>
      <c r="E3" s="21">
        <v>27.99</v>
      </c>
      <c r="F3" s="21">
        <f>MULTIPLY(D3, E3)</f>
      </c>
      <c r="G3" s="37"/>
      <c r="H3" s="38"/>
      <c r="I3" s="34" t="s">
        <v>13</v>
      </c>
      <c r="J3" s="21">
        <f>SUM(F2:F1001)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1760</v>
      </c>
      <c r="C4" s="37" t="s">
        <v>1757</v>
      </c>
      <c r="D4" s="14">
        <v>1</v>
      </c>
      <c r="E4" s="21">
        <v>19.99</v>
      </c>
      <c r="F4" s="21">
        <f>MULTIPLY(D4, E4)</f>
      </c>
      <c r="G4" s="37"/>
      <c r="H4" s="38"/>
      <c r="I4" s="39">
        <f>MAX(H2:H1001)</f>
      </c>
      <c r="J4" s="43">
        <f>SUM(H2:H1001)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1761</v>
      </c>
      <c r="C5" s="37" t="s">
        <v>1762</v>
      </c>
      <c r="D5" s="14">
        <v>1</v>
      </c>
      <c r="E5" s="21">
        <v>19.99</v>
      </c>
      <c r="F5" s="21">
        <f>MULTIPLY(D5, E5)</f>
      </c>
      <c r="G5" s="37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1763</v>
      </c>
      <c r="C6" s="37" t="s">
        <v>404</v>
      </c>
      <c r="D6" s="14">
        <v>1</v>
      </c>
      <c r="E6" s="21">
        <v>14.95</v>
      </c>
      <c r="F6" s="21">
        <f>MULTIPLY(D6, E6)</f>
      </c>
      <c r="G6" s="37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1764</v>
      </c>
      <c r="C7" s="37" t="s">
        <v>1765</v>
      </c>
      <c r="D7" s="14">
        <v>1</v>
      </c>
      <c r="E7" s="21">
        <v>24.95</v>
      </c>
      <c r="F7" s="21">
        <f>MULTIPLY(D7, E7)</f>
      </c>
      <c r="G7" s="37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1766</v>
      </c>
      <c r="C8" s="37" t="s">
        <v>1767</v>
      </c>
      <c r="D8" s="14">
        <v>1</v>
      </c>
      <c r="E8" s="21">
        <v>14.99</v>
      </c>
      <c r="F8" s="21">
        <f>MULTIPLY(D8, E8)</f>
      </c>
      <c r="G8" s="3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1768</v>
      </c>
      <c r="C9" s="37" t="s">
        <v>1769</v>
      </c>
      <c r="D9" s="14">
        <v>1</v>
      </c>
      <c r="E9" s="21">
        <v>9.99</v>
      </c>
      <c r="F9" s="21">
        <f>MULTIPLY(D9, E9)</f>
      </c>
      <c r="G9" s="37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1770</v>
      </c>
      <c r="C10" s="37" t="s">
        <v>404</v>
      </c>
      <c r="D10" s="14">
        <v>1</v>
      </c>
      <c r="E10" s="21">
        <v>11.95</v>
      </c>
      <c r="F10" s="21">
        <f>MULTIPLY(D10, E10)</f>
      </c>
      <c r="G10" s="37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1"/>
      <c r="B11" s="52" t="s">
        <v>1771</v>
      </c>
      <c r="C11" s="37" t="s">
        <v>404</v>
      </c>
      <c r="D11" s="14">
        <v>1</v>
      </c>
      <c r="E11" s="21">
        <v>24.95</v>
      </c>
      <c r="F11" s="21">
        <f>MULTIPLY(D11, E11)</f>
      </c>
      <c r="G11" s="93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1772</v>
      </c>
      <c r="C12" s="37" t="s">
        <v>429</v>
      </c>
      <c r="D12" s="14">
        <v>1</v>
      </c>
      <c r="E12" s="21">
        <v>7.99</v>
      </c>
      <c r="F12" s="21">
        <f>MULTIPLY(D12, E12)</f>
      </c>
      <c r="G12" s="37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1773</v>
      </c>
      <c r="C13" s="37" t="s">
        <v>1762</v>
      </c>
      <c r="D13" s="14">
        <v>1</v>
      </c>
      <c r="E13" s="21">
        <v>19.99</v>
      </c>
      <c r="F13" s="21">
        <f>MULTIPLY(D13, E13)</f>
      </c>
      <c r="G13" s="37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1774</v>
      </c>
      <c r="C14" s="37" t="s">
        <v>1775</v>
      </c>
      <c r="D14" s="14">
        <v>1</v>
      </c>
      <c r="E14" s="21">
        <v>24.99</v>
      </c>
      <c r="F14" s="21">
        <f>MULTIPLY(D14, E14)</f>
      </c>
      <c r="G14" s="37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1776</v>
      </c>
      <c r="C15" s="37" t="s">
        <v>1403</v>
      </c>
      <c r="D15" s="14">
        <v>6</v>
      </c>
      <c r="E15" s="21">
        <v>8.99</v>
      </c>
      <c r="F15" s="21">
        <f>MULTIPLY(D15, E15)</f>
      </c>
      <c r="G15" s="37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1777</v>
      </c>
      <c r="C16" s="37" t="s">
        <v>404</v>
      </c>
      <c r="D16" s="14">
        <v>1</v>
      </c>
      <c r="E16" s="21">
        <v>4.99</v>
      </c>
      <c r="F16" s="21">
        <f>MULTIPLY(D16, E16)</f>
      </c>
      <c r="G16" s="37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1778</v>
      </c>
      <c r="C17" s="37" t="s">
        <v>404</v>
      </c>
      <c r="D17" s="14">
        <v>1</v>
      </c>
      <c r="E17" s="21">
        <v>12.99</v>
      </c>
      <c r="F17" s="21">
        <f>MULTIPLY(D17, E17)</f>
      </c>
      <c r="G17" s="37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1779</v>
      </c>
      <c r="C18" s="37" t="s">
        <v>404</v>
      </c>
      <c r="D18" s="14">
        <v>1</v>
      </c>
      <c r="E18" s="21">
        <v>12.99</v>
      </c>
      <c r="F18" s="21">
        <f>MULTIPLY(D18, E18)</f>
      </c>
      <c r="G18" s="37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1780</v>
      </c>
      <c r="C19" s="37" t="s">
        <v>1781</v>
      </c>
      <c r="D19" s="14">
        <v>1</v>
      </c>
      <c r="E19" s="21">
        <v>14.98</v>
      </c>
      <c r="F19" s="21">
        <f>MULTIPLY(D19, E19)</f>
      </c>
      <c r="G19" s="37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1782</v>
      </c>
      <c r="C20" s="37" t="s">
        <v>404</v>
      </c>
      <c r="D20" s="14">
        <v>1</v>
      </c>
      <c r="E20" s="21">
        <v>10.95</v>
      </c>
      <c r="F20" s="21">
        <f>MULTIPLY(D20, E20)</f>
      </c>
      <c r="G20" s="37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1783</v>
      </c>
      <c r="C21" s="37" t="s">
        <v>1784</v>
      </c>
      <c r="D21" s="14">
        <v>16</v>
      </c>
      <c r="E21" s="21">
        <v>3.99</v>
      </c>
      <c r="F21" s="21">
        <f>MULTIPLY(D21, E21)</f>
      </c>
      <c r="G21" s="37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1785</v>
      </c>
      <c r="C22" s="37" t="s">
        <v>1786</v>
      </c>
      <c r="D22" s="14">
        <v>1</v>
      </c>
      <c r="E22" s="21">
        <v>29.95</v>
      </c>
      <c r="F22" s="21">
        <f>MULTIPLY(D22, E22)</f>
      </c>
      <c r="G22" s="37"/>
      <c r="H22" s="21">
        <f>sum(F2:F22)</f>
      </c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>
        <v>43875</v>
      </c>
      <c r="B23" s="52" t="s">
        <v>1787</v>
      </c>
      <c r="C23" s="37" t="s">
        <v>404</v>
      </c>
      <c r="D23" s="14">
        <v>1</v>
      </c>
      <c r="E23" s="38"/>
      <c r="F23" s="38"/>
      <c r="G23" s="37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1788</v>
      </c>
      <c r="C24" s="37" t="s">
        <v>404</v>
      </c>
      <c r="D24" s="14">
        <v>5</v>
      </c>
      <c r="E24" s="38"/>
      <c r="F24" s="38"/>
      <c r="G24" s="37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1789</v>
      </c>
      <c r="C25" s="37" t="s">
        <v>404</v>
      </c>
      <c r="D25" s="14">
        <v>22</v>
      </c>
      <c r="E25" s="38"/>
      <c r="F25" s="38"/>
      <c r="G25" s="37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52" t="s">
        <v>1790</v>
      </c>
      <c r="C26" s="37" t="s">
        <v>404</v>
      </c>
      <c r="D26" s="14">
        <v>6</v>
      </c>
      <c r="E26" s="38"/>
      <c r="F26" s="38"/>
      <c r="G26" s="37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>
        <v>43877</v>
      </c>
      <c r="B27" s="52" t="s">
        <v>1791</v>
      </c>
      <c r="C27" s="37" t="s">
        <v>1792</v>
      </c>
      <c r="D27" s="14">
        <v>6</v>
      </c>
      <c r="E27" s="21">
        <v>7.99</v>
      </c>
      <c r="F27" s="21">
        <f>MULTIPLY(D27, E27)</f>
      </c>
      <c r="G27" s="37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1793</v>
      </c>
      <c r="C28" s="37" t="s">
        <v>1792</v>
      </c>
      <c r="D28" s="14">
        <v>6</v>
      </c>
      <c r="E28" s="21">
        <v>7.99</v>
      </c>
      <c r="F28" s="21">
        <f>MULTIPLY(D28, E28)</f>
      </c>
      <c r="G28" s="37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1794</v>
      </c>
      <c r="C29" s="37" t="s">
        <v>1792</v>
      </c>
      <c r="D29" s="14">
        <v>6</v>
      </c>
      <c r="E29" s="21">
        <v>7.99</v>
      </c>
      <c r="F29" s="21">
        <f>MULTIPLY(D29, E29)</f>
      </c>
      <c r="G29" s="37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1795</v>
      </c>
      <c r="C30" s="37" t="s">
        <v>1792</v>
      </c>
      <c r="D30" s="14">
        <v>3</v>
      </c>
      <c r="E30" s="21">
        <v>7.99</v>
      </c>
      <c r="F30" s="21">
        <f>MULTIPLY(D30, E30)</f>
      </c>
      <c r="G30" s="37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1796</v>
      </c>
      <c r="C31" s="37" t="s">
        <v>1792</v>
      </c>
      <c r="D31" s="14">
        <v>2</v>
      </c>
      <c r="E31" s="21">
        <v>7.99</v>
      </c>
      <c r="F31" s="21">
        <f>MULTIPLY(D31, E31)</f>
      </c>
      <c r="G31" s="37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1797</v>
      </c>
      <c r="C32" s="37" t="s">
        <v>1792</v>
      </c>
      <c r="D32" s="14">
        <v>2</v>
      </c>
      <c r="E32" s="21">
        <v>7.99</v>
      </c>
      <c r="F32" s="21">
        <f>MULTIPLY(D32, E32)</f>
      </c>
      <c r="G32" s="37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1798</v>
      </c>
      <c r="C33" s="37" t="s">
        <v>1792</v>
      </c>
      <c r="D33" s="14">
        <v>1</v>
      </c>
      <c r="E33" s="21">
        <v>7.99</v>
      </c>
      <c r="F33" s="21">
        <f>MULTIPLY(D33, E33)</f>
      </c>
      <c r="G33" s="37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1799</v>
      </c>
      <c r="C34" s="37" t="s">
        <v>1792</v>
      </c>
      <c r="D34" s="14">
        <v>4</v>
      </c>
      <c r="E34" s="21">
        <v>7.99</v>
      </c>
      <c r="F34" s="21">
        <f>MULTIPLY(D34, E34)</f>
      </c>
      <c r="G34" s="37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1800</v>
      </c>
      <c r="C35" s="37" t="s">
        <v>1792</v>
      </c>
      <c r="D35" s="14">
        <v>4</v>
      </c>
      <c r="E35" s="21">
        <v>8.99</v>
      </c>
      <c r="F35" s="21">
        <f>MULTIPLY(D35, E35)</f>
      </c>
      <c r="G35" s="37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1801</v>
      </c>
      <c r="C36" s="37" t="s">
        <v>1792</v>
      </c>
      <c r="D36" s="14">
        <v>1</v>
      </c>
      <c r="E36" s="21">
        <v>10.99</v>
      </c>
      <c r="F36" s="21">
        <f>MULTIPLY(D36, E36)</f>
      </c>
      <c r="G36" s="37"/>
      <c r="H36" s="21">
        <f>sum(F27:F36)</f>
      </c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/>
      <c r="C37" s="37"/>
      <c r="D37" s="42"/>
      <c r="E37" s="38"/>
      <c r="F37" s="38"/>
      <c r="G37" s="37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/>
      <c r="C38" s="37"/>
      <c r="D38" s="42"/>
      <c r="E38" s="38"/>
      <c r="F38" s="38"/>
      <c r="G38" s="37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/>
      <c r="C39" s="37"/>
      <c r="D39" s="42"/>
      <c r="E39" s="38"/>
      <c r="F39" s="38"/>
      <c r="G39" s="37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/>
      <c r="C40" s="37"/>
      <c r="D40" s="42"/>
      <c r="E40" s="38"/>
      <c r="F40" s="38"/>
      <c r="G40" s="37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/>
      <c r="C41" s="37"/>
      <c r="D41" s="42"/>
      <c r="E41" s="38"/>
      <c r="F41" s="38"/>
      <c r="G41" s="37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/>
      <c r="C42" s="37"/>
      <c r="D42" s="42"/>
      <c r="E42" s="38"/>
      <c r="F42" s="38"/>
      <c r="G42" s="37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/>
      <c r="C43" s="37"/>
      <c r="D43" s="42"/>
      <c r="E43" s="38"/>
      <c r="F43" s="38"/>
      <c r="G43" s="37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/>
      <c r="C44" s="37"/>
      <c r="D44" s="42"/>
      <c r="E44" s="38"/>
      <c r="F44" s="38"/>
      <c r="G44" s="37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/>
      <c r="C45" s="37"/>
      <c r="D45" s="42"/>
      <c r="E45" s="38"/>
      <c r="F45" s="38"/>
      <c r="G45" s="37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/>
      <c r="C46" s="37"/>
      <c r="D46" s="42"/>
      <c r="E46" s="38"/>
      <c r="F46" s="38"/>
      <c r="G46" s="37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/>
      <c r="C47" s="37"/>
      <c r="D47" s="42"/>
      <c r="E47" s="38"/>
      <c r="F47" s="38"/>
      <c r="G47" s="37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/>
      <c r="C48" s="37"/>
      <c r="D48" s="42"/>
      <c r="E48" s="38"/>
      <c r="F48" s="38"/>
      <c r="G48" s="37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/>
      <c r="C49" s="37"/>
      <c r="D49" s="42"/>
      <c r="E49" s="38"/>
      <c r="F49" s="38"/>
      <c r="G49" s="37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/>
      <c r="C50" s="37"/>
      <c r="D50" s="42"/>
      <c r="E50" s="38"/>
      <c r="F50" s="38"/>
      <c r="G50" s="37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/>
      <c r="C51" s="37"/>
      <c r="D51" s="42"/>
      <c r="E51" s="38"/>
      <c r="F51" s="38"/>
      <c r="G51" s="37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/>
      <c r="C52" s="37"/>
      <c r="D52" s="42"/>
      <c r="E52" s="38"/>
      <c r="F52" s="38"/>
      <c r="G52" s="37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/>
      <c r="C53" s="37"/>
      <c r="D53" s="42"/>
      <c r="E53" s="38"/>
      <c r="F53" s="38"/>
      <c r="G53" s="37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/>
      <c r="C54" s="37"/>
      <c r="D54" s="42"/>
      <c r="E54" s="38"/>
      <c r="F54" s="38"/>
      <c r="G54" s="37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/>
      <c r="C55" s="37"/>
      <c r="D55" s="42"/>
      <c r="E55" s="38"/>
      <c r="F55" s="38"/>
      <c r="G55" s="37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/>
      <c r="C56" s="37"/>
      <c r="D56" s="42"/>
      <c r="E56" s="38"/>
      <c r="F56" s="38"/>
      <c r="G56" s="37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/>
      <c r="C57" s="37"/>
      <c r="D57" s="42"/>
      <c r="E57" s="38"/>
      <c r="F57" s="38"/>
      <c r="G57" s="37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/>
      <c r="C58" s="37"/>
      <c r="D58" s="42"/>
      <c r="E58" s="38"/>
      <c r="F58" s="38"/>
      <c r="G58" s="37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/>
      <c r="C59" s="37"/>
      <c r="D59" s="42"/>
      <c r="E59" s="38"/>
      <c r="F59" s="38"/>
      <c r="G59" s="37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/>
      <c r="C60" s="37"/>
      <c r="D60" s="42"/>
      <c r="E60" s="38"/>
      <c r="F60" s="38"/>
      <c r="G60" s="37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/>
      <c r="C61" s="37"/>
      <c r="D61" s="42"/>
      <c r="E61" s="38"/>
      <c r="F61" s="38"/>
      <c r="G61" s="37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/>
      <c r="C62" s="37"/>
      <c r="D62" s="42"/>
      <c r="E62" s="38"/>
      <c r="F62" s="38"/>
      <c r="G62" s="37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/>
      <c r="C63" s="37"/>
      <c r="D63" s="42"/>
      <c r="E63" s="38"/>
      <c r="F63" s="38"/>
      <c r="G63" s="37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/>
      <c r="C64" s="37"/>
      <c r="D64" s="42"/>
      <c r="E64" s="38"/>
      <c r="F64" s="38"/>
      <c r="G64" s="37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/>
      <c r="C65" s="37"/>
      <c r="D65" s="42"/>
      <c r="E65" s="38"/>
      <c r="F65" s="38"/>
      <c r="G65" s="37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/>
      <c r="C66" s="37"/>
      <c r="D66" s="42"/>
      <c r="E66" s="38"/>
      <c r="F66" s="38"/>
      <c r="G66" s="37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/>
      <c r="C67" s="37"/>
      <c r="D67" s="42"/>
      <c r="E67" s="38"/>
      <c r="F67" s="38"/>
      <c r="G67" s="37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/>
      <c r="C68" s="37"/>
      <c r="D68" s="42"/>
      <c r="E68" s="38"/>
      <c r="F68" s="38"/>
      <c r="G68" s="37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/>
      <c r="C69" s="37"/>
      <c r="D69" s="42"/>
      <c r="E69" s="38"/>
      <c r="F69" s="38"/>
      <c r="G69" s="37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/>
      <c r="C70" s="37"/>
      <c r="D70" s="42"/>
      <c r="E70" s="38"/>
      <c r="F70" s="38"/>
      <c r="G70" s="37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/>
      <c r="C71" s="37"/>
      <c r="D71" s="42"/>
      <c r="E71" s="38"/>
      <c r="F71" s="38"/>
      <c r="G71" s="37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/>
      <c r="C72" s="37"/>
      <c r="D72" s="42"/>
      <c r="E72" s="38"/>
      <c r="F72" s="38"/>
      <c r="G72" s="37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/>
      <c r="C73" s="37"/>
      <c r="D73" s="42"/>
      <c r="E73" s="38"/>
      <c r="F73" s="38"/>
      <c r="G73" s="37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/>
      <c r="C74" s="37"/>
      <c r="D74" s="42"/>
      <c r="E74" s="38"/>
      <c r="F74" s="38"/>
      <c r="G74" s="37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/>
      <c r="C75" s="37"/>
      <c r="D75" s="42"/>
      <c r="E75" s="38"/>
      <c r="F75" s="38"/>
      <c r="G75" s="37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/>
      <c r="C76" s="37"/>
      <c r="D76" s="42"/>
      <c r="E76" s="38"/>
      <c r="F76" s="38"/>
      <c r="G76" s="37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/>
      <c r="C77" s="37"/>
      <c r="D77" s="42"/>
      <c r="E77" s="38"/>
      <c r="F77" s="38"/>
      <c r="G77" s="37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/>
      <c r="C78" s="37"/>
      <c r="D78" s="42"/>
      <c r="E78" s="38"/>
      <c r="F78" s="38"/>
      <c r="G78" s="37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/>
      <c r="C79" s="37"/>
      <c r="D79" s="42"/>
      <c r="E79" s="38"/>
      <c r="F79" s="38"/>
      <c r="G79" s="37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/>
      <c r="C80" s="37"/>
      <c r="D80" s="42"/>
      <c r="E80" s="38"/>
      <c r="F80" s="38"/>
      <c r="G80" s="37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/>
      <c r="C81" s="37"/>
      <c r="D81" s="42"/>
      <c r="E81" s="38"/>
      <c r="F81" s="38"/>
      <c r="G81" s="37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/>
      <c r="C82" s="37"/>
      <c r="D82" s="42"/>
      <c r="E82" s="38"/>
      <c r="F82" s="38"/>
      <c r="G82" s="37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/>
      <c r="C83" s="37"/>
      <c r="D83" s="42"/>
      <c r="E83" s="38"/>
      <c r="F83" s="38"/>
      <c r="G83" s="37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/>
      <c r="C84" s="37"/>
      <c r="D84" s="42"/>
      <c r="E84" s="38"/>
      <c r="F84" s="38"/>
      <c r="G84" s="37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/>
      <c r="C85" s="37"/>
      <c r="D85" s="42"/>
      <c r="E85" s="38"/>
      <c r="F85" s="38"/>
      <c r="G85" s="37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/>
      <c r="C86" s="37"/>
      <c r="D86" s="42"/>
      <c r="E86" s="38"/>
      <c r="F86" s="38"/>
      <c r="G86" s="37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/>
      <c r="C87" s="37"/>
      <c r="D87" s="42"/>
      <c r="E87" s="38"/>
      <c r="F87" s="38"/>
      <c r="G87" s="37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/>
      <c r="C88" s="37"/>
      <c r="D88" s="42"/>
      <c r="E88" s="38"/>
      <c r="F88" s="38"/>
      <c r="G88" s="37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/>
      <c r="C89" s="37"/>
      <c r="D89" s="42"/>
      <c r="E89" s="38"/>
      <c r="F89" s="38"/>
      <c r="G89" s="37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/>
      <c r="C90" s="37"/>
      <c r="D90" s="42"/>
      <c r="E90" s="38"/>
      <c r="F90" s="38"/>
      <c r="G90" s="37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/>
      <c r="C91" s="37"/>
      <c r="D91" s="42"/>
      <c r="E91" s="38"/>
      <c r="F91" s="38"/>
      <c r="G91" s="37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/>
      <c r="C92" s="37"/>
      <c r="D92" s="42"/>
      <c r="E92" s="38"/>
      <c r="F92" s="38"/>
      <c r="G92" s="37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/>
      <c r="C93" s="37"/>
      <c r="D93" s="42"/>
      <c r="E93" s="38"/>
      <c r="F93" s="38"/>
      <c r="G93" s="37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/>
      <c r="C94" s="37"/>
      <c r="D94" s="42"/>
      <c r="E94" s="38"/>
      <c r="F94" s="38"/>
      <c r="G94" s="37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/>
      <c r="C95" s="37"/>
      <c r="D95" s="42"/>
      <c r="E95" s="38"/>
      <c r="F95" s="38"/>
      <c r="G95" s="37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/>
      <c r="C96" s="37"/>
      <c r="D96" s="42"/>
      <c r="E96" s="38"/>
      <c r="F96" s="38"/>
      <c r="G96" s="37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/>
      <c r="C97" s="37"/>
      <c r="D97" s="42"/>
      <c r="E97" s="38"/>
      <c r="F97" s="38"/>
      <c r="G97" s="37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/>
      <c r="C98" s="37"/>
      <c r="D98" s="42"/>
      <c r="E98" s="38"/>
      <c r="F98" s="38"/>
      <c r="G98" s="37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/>
      <c r="C99" s="37"/>
      <c r="D99" s="42"/>
      <c r="E99" s="38"/>
      <c r="F99" s="38"/>
      <c r="G99" s="37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/>
      <c r="C100" s="37"/>
      <c r="D100" s="42"/>
      <c r="E100" s="38"/>
      <c r="F100" s="38"/>
      <c r="G100" s="37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/>
      <c r="C101" s="37"/>
      <c r="D101" s="42"/>
      <c r="E101" s="38"/>
      <c r="F101" s="38"/>
      <c r="G101" s="37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/>
      <c r="C102" s="37"/>
      <c r="D102" s="42"/>
      <c r="E102" s="38"/>
      <c r="F102" s="38"/>
      <c r="G102" s="37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/>
      <c r="C103" s="37"/>
      <c r="D103" s="42"/>
      <c r="E103" s="38"/>
      <c r="F103" s="38"/>
      <c r="G103" s="37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/>
      <c r="C104" s="37"/>
      <c r="D104" s="42"/>
      <c r="E104" s="38"/>
      <c r="F104" s="38"/>
      <c r="G104" s="37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/>
      <c r="C105" s="37"/>
      <c r="D105" s="42"/>
      <c r="E105" s="38"/>
      <c r="F105" s="38"/>
      <c r="G105" s="37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/>
      <c r="C106" s="37"/>
      <c r="D106" s="42"/>
      <c r="E106" s="38"/>
      <c r="F106" s="38"/>
      <c r="G106" s="37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/>
      <c r="C107" s="37"/>
      <c r="D107" s="42"/>
      <c r="E107" s="38"/>
      <c r="F107" s="38"/>
      <c r="G107" s="37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/>
      <c r="C108" s="37"/>
      <c r="D108" s="42"/>
      <c r="E108" s="38"/>
      <c r="F108" s="38"/>
      <c r="G108" s="37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/>
      <c r="C109" s="37"/>
      <c r="D109" s="42"/>
      <c r="E109" s="38"/>
      <c r="F109" s="38"/>
      <c r="G109" s="37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/>
      <c r="C110" s="37"/>
      <c r="D110" s="42"/>
      <c r="E110" s="38"/>
      <c r="F110" s="38"/>
      <c r="G110" s="37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/>
      <c r="C111" s="37"/>
      <c r="D111" s="42"/>
      <c r="E111" s="38"/>
      <c r="F111" s="38"/>
      <c r="G111" s="37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/>
      <c r="C112" s="37"/>
      <c r="D112" s="42"/>
      <c r="E112" s="38"/>
      <c r="F112" s="38"/>
      <c r="G112" s="37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/>
      <c r="C113" s="37"/>
      <c r="D113" s="42"/>
      <c r="E113" s="38"/>
      <c r="F113" s="38"/>
      <c r="G113" s="37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/>
      <c r="C114" s="37"/>
      <c r="D114" s="42"/>
      <c r="E114" s="38"/>
      <c r="F114" s="38"/>
      <c r="G114" s="37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/>
      <c r="C115" s="37"/>
      <c r="D115" s="42"/>
      <c r="E115" s="38"/>
      <c r="F115" s="38"/>
      <c r="G115" s="37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/>
      <c r="C116" s="37"/>
      <c r="D116" s="42"/>
      <c r="E116" s="38"/>
      <c r="F116" s="38"/>
      <c r="G116" s="37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/>
      <c r="C117" s="37"/>
      <c r="D117" s="42"/>
      <c r="E117" s="38"/>
      <c r="F117" s="38"/>
      <c r="G117" s="37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/>
      <c r="C118" s="37"/>
      <c r="D118" s="42"/>
      <c r="E118" s="38"/>
      <c r="F118" s="38"/>
      <c r="G118" s="37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/>
      <c r="C119" s="37"/>
      <c r="D119" s="42"/>
      <c r="E119" s="38"/>
      <c r="F119" s="38"/>
      <c r="G119" s="37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/>
      <c r="C120" s="37"/>
      <c r="D120" s="42"/>
      <c r="E120" s="38"/>
      <c r="F120" s="38"/>
      <c r="G120" s="37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/>
      <c r="C121" s="37"/>
      <c r="D121" s="42"/>
      <c r="E121" s="38"/>
      <c r="F121" s="38"/>
      <c r="G121" s="37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/>
      <c r="C122" s="37"/>
      <c r="D122" s="42"/>
      <c r="E122" s="38"/>
      <c r="F122" s="38"/>
      <c r="G122" s="37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/>
      <c r="C123" s="37"/>
      <c r="D123" s="42"/>
      <c r="E123" s="38"/>
      <c r="F123" s="38"/>
      <c r="G123" s="37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/>
      <c r="C124" s="37"/>
      <c r="D124" s="42"/>
      <c r="E124" s="38"/>
      <c r="F124" s="38"/>
      <c r="G124" s="37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/>
      <c r="C125" s="37"/>
      <c r="D125" s="42"/>
      <c r="E125" s="38"/>
      <c r="F125" s="38"/>
      <c r="G125" s="37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/>
      <c r="C126" s="37"/>
      <c r="D126" s="42"/>
      <c r="E126" s="38"/>
      <c r="F126" s="38"/>
      <c r="G126" s="37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/>
      <c r="C127" s="37"/>
      <c r="D127" s="42"/>
      <c r="E127" s="38"/>
      <c r="F127" s="38"/>
      <c r="G127" s="37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/>
      <c r="C128" s="37"/>
      <c r="D128" s="42"/>
      <c r="E128" s="38"/>
      <c r="F128" s="38"/>
      <c r="G128" s="37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/>
      <c r="C129" s="37"/>
      <c r="D129" s="42"/>
      <c r="E129" s="38"/>
      <c r="F129" s="38"/>
      <c r="G129" s="37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/>
      <c r="C130" s="37"/>
      <c r="D130" s="42"/>
      <c r="E130" s="38"/>
      <c r="F130" s="38"/>
      <c r="G130" s="37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/>
      <c r="C131" s="37"/>
      <c r="D131" s="42"/>
      <c r="E131" s="38"/>
      <c r="F131" s="38"/>
      <c r="G131" s="37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/>
      <c r="C132" s="37"/>
      <c r="D132" s="42"/>
      <c r="E132" s="38"/>
      <c r="F132" s="38"/>
      <c r="G132" s="37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/>
      <c r="C133" s="37"/>
      <c r="D133" s="42"/>
      <c r="E133" s="38"/>
      <c r="F133" s="38"/>
      <c r="G133" s="37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/>
      <c r="C134" s="37"/>
      <c r="D134" s="42"/>
      <c r="E134" s="38"/>
      <c r="F134" s="38"/>
      <c r="G134" s="37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/>
      <c r="C135" s="37"/>
      <c r="D135" s="42"/>
      <c r="E135" s="38"/>
      <c r="F135" s="38"/>
      <c r="G135" s="37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/>
      <c r="C136" s="37"/>
      <c r="D136" s="42"/>
      <c r="E136" s="38"/>
      <c r="F136" s="38"/>
      <c r="G136" s="37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/>
      <c r="C137" s="37"/>
      <c r="D137" s="42"/>
      <c r="E137" s="38"/>
      <c r="F137" s="38"/>
      <c r="G137" s="37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/>
      <c r="C138" s="37"/>
      <c r="D138" s="42"/>
      <c r="E138" s="38"/>
      <c r="F138" s="38"/>
      <c r="G138" s="37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/>
      <c r="C139" s="37"/>
      <c r="D139" s="42"/>
      <c r="E139" s="38"/>
      <c r="F139" s="38"/>
      <c r="G139" s="37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/>
      <c r="C140" s="37"/>
      <c r="D140" s="42"/>
      <c r="E140" s="38"/>
      <c r="F140" s="38"/>
      <c r="G140" s="37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/>
      <c r="C141" s="37"/>
      <c r="D141" s="42"/>
      <c r="E141" s="38"/>
      <c r="F141" s="38"/>
      <c r="G141" s="37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/>
      <c r="C142" s="37"/>
      <c r="D142" s="42"/>
      <c r="E142" s="38"/>
      <c r="F142" s="38"/>
      <c r="G142" s="37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/>
      <c r="C143" s="37"/>
      <c r="D143" s="42"/>
      <c r="E143" s="38"/>
      <c r="F143" s="38"/>
      <c r="G143" s="37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/>
      <c r="C144" s="37"/>
      <c r="D144" s="42"/>
      <c r="E144" s="38"/>
      <c r="F144" s="38"/>
      <c r="G144" s="37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/>
      <c r="C145" s="37"/>
      <c r="D145" s="42"/>
      <c r="E145" s="38"/>
      <c r="F145" s="38"/>
      <c r="G145" s="37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/>
      <c r="C146" s="37"/>
      <c r="D146" s="42"/>
      <c r="E146" s="38"/>
      <c r="F146" s="38"/>
      <c r="G146" s="37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/>
      <c r="C147" s="37"/>
      <c r="D147" s="42"/>
      <c r="E147" s="38"/>
      <c r="F147" s="38"/>
      <c r="G147" s="37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/>
      <c r="C148" s="37"/>
      <c r="D148" s="42"/>
      <c r="E148" s="38"/>
      <c r="F148" s="38"/>
      <c r="G148" s="37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/>
      <c r="C149" s="37"/>
      <c r="D149" s="42"/>
      <c r="E149" s="38"/>
      <c r="F149" s="38"/>
      <c r="G149" s="37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/>
      <c r="C150" s="37"/>
      <c r="D150" s="42"/>
      <c r="E150" s="38"/>
      <c r="F150" s="38"/>
      <c r="G150" s="37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/>
      <c r="C151" s="37"/>
      <c r="D151" s="42"/>
      <c r="E151" s="38"/>
      <c r="F151" s="38"/>
      <c r="G151" s="37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/>
      <c r="C152" s="37"/>
      <c r="D152" s="42"/>
      <c r="E152" s="38"/>
      <c r="F152" s="38"/>
      <c r="G152" s="37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/>
      <c r="C153" s="37"/>
      <c r="D153" s="42"/>
      <c r="E153" s="38"/>
      <c r="F153" s="38"/>
      <c r="G153" s="37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/>
      <c r="C154" s="37"/>
      <c r="D154" s="42"/>
      <c r="E154" s="38"/>
      <c r="F154" s="38"/>
      <c r="G154" s="37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/>
      <c r="C155" s="37"/>
      <c r="D155" s="42"/>
      <c r="E155" s="38"/>
      <c r="F155" s="38"/>
      <c r="G155" s="37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/>
      <c r="C156" s="37"/>
      <c r="D156" s="42"/>
      <c r="E156" s="38"/>
      <c r="F156" s="38"/>
      <c r="G156" s="37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/>
      <c r="C157" s="37"/>
      <c r="D157" s="42"/>
      <c r="E157" s="38"/>
      <c r="F157" s="38"/>
      <c r="G157" s="37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/>
      <c r="C158" s="37"/>
      <c r="D158" s="42"/>
      <c r="E158" s="38"/>
      <c r="F158" s="38"/>
      <c r="G158" s="37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/>
      <c r="C159" s="37"/>
      <c r="D159" s="42"/>
      <c r="E159" s="38"/>
      <c r="F159" s="38"/>
      <c r="G159" s="37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/>
      <c r="C160" s="37"/>
      <c r="D160" s="42"/>
      <c r="E160" s="38"/>
      <c r="F160" s="38"/>
      <c r="G160" s="37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/>
      <c r="C161" s="37"/>
      <c r="D161" s="42"/>
      <c r="E161" s="38"/>
      <c r="F161" s="38"/>
      <c r="G161" s="37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/>
      <c r="C162" s="37"/>
      <c r="D162" s="42"/>
      <c r="E162" s="38"/>
      <c r="F162" s="38"/>
      <c r="G162" s="37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/>
      <c r="C163" s="37"/>
      <c r="D163" s="42"/>
      <c r="E163" s="38"/>
      <c r="F163" s="38"/>
      <c r="G163" s="37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/>
      <c r="C164" s="37"/>
      <c r="D164" s="42"/>
      <c r="E164" s="38"/>
      <c r="F164" s="38"/>
      <c r="G164" s="37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/>
      <c r="C165" s="37"/>
      <c r="D165" s="42"/>
      <c r="E165" s="38"/>
      <c r="F165" s="38"/>
      <c r="G165" s="37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38"/>
      <c r="G166" s="37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38"/>
      <c r="G167" s="37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38"/>
      <c r="G168" s="37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38"/>
      <c r="G169" s="37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38"/>
      <c r="G170" s="37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38"/>
      <c r="G171" s="37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38"/>
      <c r="G172" s="37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38"/>
      <c r="G173" s="37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38"/>
      <c r="G174" s="37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38"/>
      <c r="G175" s="37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38"/>
      <c r="G176" s="37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38"/>
      <c r="G177" s="37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38"/>
      <c r="G178" s="37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38"/>
      <c r="G179" s="37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38"/>
      <c r="G180" s="37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38"/>
      <c r="G181" s="37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38"/>
      <c r="G182" s="37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38"/>
      <c r="G183" s="37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38"/>
      <c r="G184" s="37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38"/>
      <c r="G185" s="37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38"/>
      <c r="G186" s="37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38"/>
      <c r="G187" s="37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38"/>
      <c r="G188" s="37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38"/>
      <c r="G189" s="37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38"/>
      <c r="G190" s="37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38"/>
      <c r="G191" s="37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38"/>
      <c r="G192" s="37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38"/>
      <c r="G193" s="37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38"/>
      <c r="G194" s="37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/>
      <c r="C195" s="37"/>
      <c r="D195" s="42"/>
      <c r="E195" s="38"/>
      <c r="F195" s="38"/>
      <c r="G195" s="37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/>
      <c r="C196" s="37"/>
      <c r="D196" s="42"/>
      <c r="E196" s="38"/>
      <c r="F196" s="38"/>
      <c r="G196" s="37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/>
      <c r="C197" s="37"/>
      <c r="D197" s="42"/>
      <c r="E197" s="38"/>
      <c r="F197" s="38"/>
      <c r="G197" s="37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/>
      <c r="C198" s="37"/>
      <c r="D198" s="42"/>
      <c r="E198" s="38"/>
      <c r="F198" s="38"/>
      <c r="G198" s="37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/>
      <c r="C199" s="37"/>
      <c r="D199" s="42"/>
      <c r="E199" s="38"/>
      <c r="F199" s="38"/>
      <c r="G199" s="37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52"/>
      <c r="C200" s="37"/>
      <c r="D200" s="42"/>
      <c r="E200" s="38"/>
      <c r="F200" s="38"/>
      <c r="G200" s="37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/>
      <c r="C201" s="37"/>
      <c r="D201" s="42"/>
      <c r="E201" s="38"/>
      <c r="F201" s="38"/>
      <c r="G201" s="37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/>
      <c r="C202" s="37"/>
      <c r="D202" s="42"/>
      <c r="E202" s="38"/>
      <c r="F202" s="38"/>
      <c r="G202" s="37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/>
      <c r="C203" s="37"/>
      <c r="D203" s="42"/>
      <c r="E203" s="38"/>
      <c r="F203" s="38"/>
      <c r="G203" s="37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/>
      <c r="C204" s="37"/>
      <c r="D204" s="42"/>
      <c r="E204" s="38"/>
      <c r="F204" s="38"/>
      <c r="G204" s="37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/>
      <c r="C205" s="37"/>
      <c r="D205" s="42"/>
      <c r="E205" s="38"/>
      <c r="F205" s="38"/>
      <c r="G205" s="37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/>
      <c r="C206" s="37"/>
      <c r="D206" s="42"/>
      <c r="E206" s="38"/>
      <c r="F206" s="38"/>
      <c r="G206" s="37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/>
      <c r="C207" s="37"/>
      <c r="D207" s="42"/>
      <c r="E207" s="38"/>
      <c r="F207" s="38"/>
      <c r="G207" s="37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/>
      <c r="C208" s="37"/>
      <c r="D208" s="42"/>
      <c r="E208" s="38"/>
      <c r="F208" s="38"/>
      <c r="G208" s="37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/>
      <c r="C209" s="37"/>
      <c r="D209" s="42"/>
      <c r="E209" s="38"/>
      <c r="F209" s="38"/>
      <c r="G209" s="37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/>
      <c r="C210" s="37"/>
      <c r="D210" s="42"/>
      <c r="E210" s="38"/>
      <c r="F210" s="38"/>
      <c r="G210" s="37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/>
      <c r="C211" s="37"/>
      <c r="D211" s="42"/>
      <c r="E211" s="38"/>
      <c r="F211" s="38"/>
      <c r="G211" s="37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/>
      <c r="C212" s="37"/>
      <c r="D212" s="42"/>
      <c r="E212" s="38"/>
      <c r="F212" s="38"/>
      <c r="G212" s="37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/>
      <c r="C213" s="37"/>
      <c r="D213" s="42"/>
      <c r="E213" s="38"/>
      <c r="F213" s="38"/>
      <c r="G213" s="37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52"/>
      <c r="C214" s="37"/>
      <c r="D214" s="42"/>
      <c r="E214" s="38"/>
      <c r="F214" s="38"/>
      <c r="G214" s="37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/>
      <c r="C215" s="37"/>
      <c r="D215" s="42"/>
      <c r="E215" s="38"/>
      <c r="F215" s="38"/>
      <c r="G215" s="37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/>
      <c r="C216" s="37"/>
      <c r="D216" s="42"/>
      <c r="E216" s="38"/>
      <c r="F216" s="38"/>
      <c r="G216" s="37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/>
      <c r="C217" s="37"/>
      <c r="D217" s="42"/>
      <c r="E217" s="38"/>
      <c r="F217" s="38"/>
      <c r="G217" s="37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/>
      <c r="C218" s="37"/>
      <c r="D218" s="42"/>
      <c r="E218" s="38"/>
      <c r="F218" s="38"/>
      <c r="G218" s="37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/>
      <c r="C219" s="37"/>
      <c r="D219" s="42"/>
      <c r="E219" s="38"/>
      <c r="F219" s="38"/>
      <c r="G219" s="37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/>
      <c r="C220" s="37"/>
      <c r="D220" s="42"/>
      <c r="E220" s="38"/>
      <c r="F220" s="38"/>
      <c r="G220" s="37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/>
      <c r="C221" s="37"/>
      <c r="D221" s="42"/>
      <c r="E221" s="38"/>
      <c r="F221" s="38"/>
      <c r="G221" s="37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/>
      <c r="C222" s="37"/>
      <c r="D222" s="42"/>
      <c r="E222" s="38"/>
      <c r="F222" s="38"/>
      <c r="G222" s="37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/>
      <c r="C223" s="37"/>
      <c r="D223" s="42"/>
      <c r="E223" s="38"/>
      <c r="F223" s="38"/>
      <c r="G223" s="37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/>
      <c r="C224" s="37"/>
      <c r="D224" s="42"/>
      <c r="E224" s="38"/>
      <c r="F224" s="38"/>
      <c r="G224" s="37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/>
      <c r="C225" s="37"/>
      <c r="D225" s="42"/>
      <c r="E225" s="38"/>
      <c r="F225" s="38"/>
      <c r="G225" s="37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/>
      <c r="C226" s="37"/>
      <c r="D226" s="42"/>
      <c r="E226" s="38"/>
      <c r="F226" s="38"/>
      <c r="G226" s="37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52"/>
      <c r="C227" s="37"/>
      <c r="D227" s="42"/>
      <c r="E227" s="38"/>
      <c r="F227" s="38"/>
      <c r="G227" s="37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/>
      <c r="C228" s="37"/>
      <c r="D228" s="42"/>
      <c r="E228" s="38"/>
      <c r="F228" s="38"/>
      <c r="G228" s="37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/>
      <c r="C229" s="37"/>
      <c r="D229" s="42"/>
      <c r="E229" s="38"/>
      <c r="F229" s="38"/>
      <c r="G229" s="37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/>
      <c r="C230" s="37"/>
      <c r="D230" s="42"/>
      <c r="E230" s="38"/>
      <c r="F230" s="38"/>
      <c r="G230" s="37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/>
      <c r="C231" s="37"/>
      <c r="D231" s="42"/>
      <c r="E231" s="38"/>
      <c r="F231" s="38"/>
      <c r="G231" s="37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52"/>
      <c r="C232" s="37"/>
      <c r="D232" s="42"/>
      <c r="E232" s="38"/>
      <c r="F232" s="38"/>
      <c r="G232" s="37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52"/>
      <c r="C233" s="37"/>
      <c r="D233" s="42"/>
      <c r="E233" s="38"/>
      <c r="F233" s="38"/>
      <c r="G233" s="37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/>
      <c r="C234" s="37"/>
      <c r="D234" s="42"/>
      <c r="E234" s="38"/>
      <c r="F234" s="38"/>
      <c r="G234" s="37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/>
      <c r="C235" s="37"/>
      <c r="D235" s="42"/>
      <c r="E235" s="38"/>
      <c r="F235" s="38"/>
      <c r="G235" s="37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/>
      <c r="C236" s="37"/>
      <c r="D236" s="42"/>
      <c r="E236" s="38"/>
      <c r="F236" s="38"/>
      <c r="G236" s="37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/>
      <c r="C237" s="37"/>
      <c r="D237" s="42"/>
      <c r="E237" s="38"/>
      <c r="F237" s="38"/>
      <c r="G237" s="37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/>
      <c r="C238" s="37"/>
      <c r="D238" s="42"/>
      <c r="E238" s="38"/>
      <c r="F238" s="38"/>
      <c r="G238" s="37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/>
      <c r="C239" s="37"/>
      <c r="D239" s="42"/>
      <c r="E239" s="38"/>
      <c r="F239" s="38"/>
      <c r="G239" s="37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/>
      <c r="C240" s="37"/>
      <c r="D240" s="42"/>
      <c r="E240" s="38"/>
      <c r="F240" s="38"/>
      <c r="G240" s="37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/>
      <c r="C241" s="37"/>
      <c r="D241" s="42"/>
      <c r="E241" s="38"/>
      <c r="F241" s="38"/>
      <c r="G241" s="37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/>
      <c r="C242" s="37"/>
      <c r="D242" s="42"/>
      <c r="E242" s="38"/>
      <c r="F242" s="38"/>
      <c r="G242" s="37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/>
      <c r="C243" s="37"/>
      <c r="D243" s="42"/>
      <c r="E243" s="38"/>
      <c r="F243" s="38"/>
      <c r="G243" s="37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/>
      <c r="C244" s="37"/>
      <c r="D244" s="42"/>
      <c r="E244" s="38"/>
      <c r="F244" s="38"/>
      <c r="G244" s="37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/>
      <c r="C245" s="37"/>
      <c r="D245" s="42"/>
      <c r="E245" s="38"/>
      <c r="F245" s="38"/>
      <c r="G245" s="37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/>
      <c r="C246" s="37"/>
      <c r="D246" s="42"/>
      <c r="E246" s="38"/>
      <c r="F246" s="38"/>
      <c r="G246" s="37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/>
      <c r="C247" s="37"/>
      <c r="D247" s="42"/>
      <c r="E247" s="38"/>
      <c r="F247" s="38"/>
      <c r="G247" s="37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/>
      <c r="C248" s="37"/>
      <c r="D248" s="42"/>
      <c r="E248" s="38"/>
      <c r="F248" s="38"/>
      <c r="G248" s="37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/>
      <c r="C249" s="37"/>
      <c r="D249" s="42"/>
      <c r="E249" s="38"/>
      <c r="F249" s="38"/>
      <c r="G249" s="37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/>
      <c r="C250" s="37"/>
      <c r="D250" s="42"/>
      <c r="E250" s="38"/>
      <c r="F250" s="38"/>
      <c r="G250" s="37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52"/>
      <c r="C251" s="37"/>
      <c r="D251" s="42"/>
      <c r="E251" s="38"/>
      <c r="F251" s="38"/>
      <c r="G251" s="37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/>
      <c r="C252" s="37"/>
      <c r="D252" s="42"/>
      <c r="E252" s="38"/>
      <c r="F252" s="38"/>
      <c r="G252" s="37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/>
      <c r="C253" s="37"/>
      <c r="D253" s="42"/>
      <c r="E253" s="38"/>
      <c r="F253" s="38"/>
      <c r="G253" s="37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/>
      <c r="C254" s="37"/>
      <c r="D254" s="42"/>
      <c r="E254" s="38"/>
      <c r="F254" s="38"/>
      <c r="G254" s="37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/>
      <c r="C255" s="37"/>
      <c r="D255" s="42"/>
      <c r="E255" s="38"/>
      <c r="F255" s="38"/>
      <c r="G255" s="37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/>
      <c r="C256" s="37"/>
      <c r="D256" s="42"/>
      <c r="E256" s="38"/>
      <c r="F256" s="38"/>
      <c r="G256" s="37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/>
      <c r="C257" s="37"/>
      <c r="D257" s="42"/>
      <c r="E257" s="38"/>
      <c r="F257" s="38"/>
      <c r="G257" s="37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/>
      <c r="C258" s="37"/>
      <c r="D258" s="42"/>
      <c r="E258" s="38"/>
      <c r="F258" s="38"/>
      <c r="G258" s="37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/>
      <c r="C259" s="37"/>
      <c r="D259" s="42"/>
      <c r="E259" s="38"/>
      <c r="F259" s="38"/>
      <c r="G259" s="37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/>
      <c r="C260" s="37"/>
      <c r="D260" s="42"/>
      <c r="E260" s="38"/>
      <c r="F260" s="38"/>
      <c r="G260" s="37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/>
      <c r="C261" s="37"/>
      <c r="D261" s="42"/>
      <c r="E261" s="38"/>
      <c r="F261" s="38"/>
      <c r="G261" s="37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/>
      <c r="C262" s="37"/>
      <c r="D262" s="42"/>
      <c r="E262" s="38"/>
      <c r="F262" s="38"/>
      <c r="G262" s="37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/>
      <c r="C263" s="37"/>
      <c r="D263" s="42"/>
      <c r="E263" s="38"/>
      <c r="F263" s="38"/>
      <c r="G263" s="37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/>
      <c r="C264" s="37"/>
      <c r="D264" s="42"/>
      <c r="E264" s="38"/>
      <c r="F264" s="38"/>
      <c r="G264" s="37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/>
      <c r="C265" s="37"/>
      <c r="D265" s="42"/>
      <c r="E265" s="38"/>
      <c r="F265" s="38"/>
      <c r="G265" s="37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/>
      <c r="C266" s="37"/>
      <c r="D266" s="42"/>
      <c r="E266" s="38"/>
      <c r="F266" s="38"/>
      <c r="G266" s="37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/>
      <c r="C267" s="37"/>
      <c r="D267" s="42"/>
      <c r="E267" s="38"/>
      <c r="F267" s="38"/>
      <c r="G267" s="37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/>
      <c r="C268" s="37"/>
      <c r="D268" s="42"/>
      <c r="E268" s="38"/>
      <c r="F268" s="38"/>
      <c r="G268" s="37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/>
      <c r="C269" s="37"/>
      <c r="D269" s="42"/>
      <c r="E269" s="38"/>
      <c r="F269" s="38"/>
      <c r="G269" s="37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/>
      <c r="C270" s="37"/>
      <c r="D270" s="42"/>
      <c r="E270" s="38"/>
      <c r="F270" s="38"/>
      <c r="G270" s="37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/>
      <c r="C271" s="37"/>
      <c r="D271" s="42"/>
      <c r="E271" s="38"/>
      <c r="F271" s="38"/>
      <c r="G271" s="37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/>
      <c r="C272" s="37"/>
      <c r="D272" s="42"/>
      <c r="E272" s="38"/>
      <c r="F272" s="38"/>
      <c r="G272" s="37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/>
      <c r="C273" s="37"/>
      <c r="D273" s="42"/>
      <c r="E273" s="38"/>
      <c r="F273" s="38"/>
      <c r="G273" s="37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/>
      <c r="C274" s="37"/>
      <c r="D274" s="42"/>
      <c r="E274" s="38"/>
      <c r="F274" s="38"/>
      <c r="G274" s="37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/>
      <c r="C275" s="37"/>
      <c r="D275" s="42"/>
      <c r="E275" s="38"/>
      <c r="F275" s="38"/>
      <c r="G275" s="37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/>
      <c r="C276" s="37"/>
      <c r="D276" s="42"/>
      <c r="E276" s="38"/>
      <c r="F276" s="38"/>
      <c r="G276" s="37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/>
      <c r="C277" s="37"/>
      <c r="D277" s="42"/>
      <c r="E277" s="38"/>
      <c r="F277" s="38"/>
      <c r="G277" s="37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/>
      <c r="C278" s="37"/>
      <c r="D278" s="42"/>
      <c r="E278" s="38"/>
      <c r="F278" s="38"/>
      <c r="G278" s="37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/>
      <c r="C279" s="37"/>
      <c r="D279" s="42"/>
      <c r="E279" s="38"/>
      <c r="F279" s="38"/>
      <c r="G279" s="37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/>
      <c r="C280" s="37"/>
      <c r="D280" s="42"/>
      <c r="E280" s="38"/>
      <c r="F280" s="38"/>
      <c r="G280" s="37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/>
      <c r="C281" s="37"/>
      <c r="D281" s="42"/>
      <c r="E281" s="38"/>
      <c r="F281" s="38"/>
      <c r="G281" s="37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/>
      <c r="C282" s="37"/>
      <c r="D282" s="42"/>
      <c r="E282" s="38"/>
      <c r="F282" s="38"/>
      <c r="G282" s="37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/>
      <c r="C283" s="37"/>
      <c r="D283" s="42"/>
      <c r="E283" s="38"/>
      <c r="F283" s="38"/>
      <c r="G283" s="37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/>
      <c r="C284" s="37"/>
      <c r="D284" s="42"/>
      <c r="E284" s="38"/>
      <c r="F284" s="38"/>
      <c r="G284" s="37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/>
      <c r="C285" s="37"/>
      <c r="D285" s="42"/>
      <c r="E285" s="38"/>
      <c r="F285" s="38"/>
      <c r="G285" s="37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/>
      <c r="C286" s="37"/>
      <c r="D286" s="42"/>
      <c r="E286" s="38"/>
      <c r="F286" s="38"/>
      <c r="G286" s="37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/>
      <c r="C287" s="37"/>
      <c r="D287" s="42"/>
      <c r="E287" s="38"/>
      <c r="F287" s="38"/>
      <c r="G287" s="37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/>
      <c r="C288" s="37"/>
      <c r="D288" s="42"/>
      <c r="E288" s="38"/>
      <c r="F288" s="38"/>
      <c r="G288" s="37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/>
      <c r="C289" s="37"/>
      <c r="D289" s="42"/>
      <c r="E289" s="38"/>
      <c r="F289" s="38"/>
      <c r="G289" s="37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/>
      <c r="C290" s="37"/>
      <c r="D290" s="42"/>
      <c r="E290" s="38"/>
      <c r="F290" s="38"/>
      <c r="G290" s="37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/>
      <c r="C291" s="37"/>
      <c r="D291" s="42"/>
      <c r="E291" s="38"/>
      <c r="F291" s="38"/>
      <c r="G291" s="37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/>
      <c r="C292" s="37"/>
      <c r="D292" s="42"/>
      <c r="E292" s="38"/>
      <c r="F292" s="38"/>
      <c r="G292" s="37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52"/>
      <c r="C293" s="37"/>
      <c r="D293" s="42"/>
      <c r="E293" s="38"/>
      <c r="F293" s="38"/>
      <c r="G293" s="37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/>
      <c r="C294" s="37"/>
      <c r="D294" s="42"/>
      <c r="E294" s="38"/>
      <c r="F294" s="38"/>
      <c r="G294" s="37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/>
      <c r="C295" s="37"/>
      <c r="D295" s="42"/>
      <c r="E295" s="38"/>
      <c r="F295" s="38"/>
      <c r="G295" s="37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/>
      <c r="C296" s="37"/>
      <c r="D296" s="42"/>
      <c r="E296" s="38"/>
      <c r="F296" s="38"/>
      <c r="G296" s="37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/>
      <c r="C297" s="37"/>
      <c r="D297" s="42"/>
      <c r="E297" s="38"/>
      <c r="F297" s="38"/>
      <c r="G297" s="37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/>
      <c r="C298" s="37"/>
      <c r="D298" s="42"/>
      <c r="E298" s="38"/>
      <c r="F298" s="38"/>
      <c r="G298" s="37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/>
      <c r="C299" s="37"/>
      <c r="D299" s="42"/>
      <c r="E299" s="38"/>
      <c r="F299" s="38"/>
      <c r="G299" s="37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/>
      <c r="C300" s="37"/>
      <c r="D300" s="42"/>
      <c r="E300" s="38"/>
      <c r="F300" s="38"/>
      <c r="G300" s="37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/>
      <c r="C301" s="37"/>
      <c r="D301" s="42"/>
      <c r="E301" s="38"/>
      <c r="F301" s="38"/>
      <c r="G301" s="37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/>
      <c r="C302" s="37"/>
      <c r="D302" s="42"/>
      <c r="E302" s="38"/>
      <c r="F302" s="38"/>
      <c r="G302" s="37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/>
      <c r="C303" s="37"/>
      <c r="D303" s="42"/>
      <c r="E303" s="38"/>
      <c r="F303" s="38"/>
      <c r="G303" s="37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/>
      <c r="C304" s="37"/>
      <c r="D304" s="42"/>
      <c r="E304" s="38"/>
      <c r="F304" s="38"/>
      <c r="G304" s="37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/>
      <c r="C305" s="37"/>
      <c r="D305" s="42"/>
      <c r="E305" s="38"/>
      <c r="F305" s="38"/>
      <c r="G305" s="37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/>
      <c r="C306" s="37"/>
      <c r="D306" s="42"/>
      <c r="E306" s="38"/>
      <c r="F306" s="38"/>
      <c r="G306" s="37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/>
      <c r="C307" s="37"/>
      <c r="D307" s="42"/>
      <c r="E307" s="38"/>
      <c r="F307" s="38"/>
      <c r="G307" s="37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/>
      <c r="C308" s="37"/>
      <c r="D308" s="42"/>
      <c r="E308" s="38"/>
      <c r="F308" s="38"/>
      <c r="G308" s="37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/>
      <c r="C309" s="37"/>
      <c r="D309" s="42"/>
      <c r="E309" s="38"/>
      <c r="F309" s="38"/>
      <c r="G309" s="37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/>
      <c r="C310" s="37"/>
      <c r="D310" s="42"/>
      <c r="E310" s="38"/>
      <c r="F310" s="38"/>
      <c r="G310" s="37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/>
      <c r="C311" s="37"/>
      <c r="D311" s="42"/>
      <c r="E311" s="38"/>
      <c r="F311" s="38"/>
      <c r="G311" s="37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/>
      <c r="C312" s="37"/>
      <c r="D312" s="42"/>
      <c r="E312" s="38"/>
      <c r="F312" s="38"/>
      <c r="G312" s="37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/>
      <c r="C313" s="37"/>
      <c r="D313" s="42"/>
      <c r="E313" s="38"/>
      <c r="F313" s="38"/>
      <c r="G313" s="37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/>
      <c r="C314" s="37"/>
      <c r="D314" s="42"/>
      <c r="E314" s="38"/>
      <c r="F314" s="38"/>
      <c r="G314" s="37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/>
      <c r="C315" s="37"/>
      <c r="D315" s="42"/>
      <c r="E315" s="38"/>
      <c r="F315" s="38"/>
      <c r="G315" s="37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/>
      <c r="C316" s="37"/>
      <c r="D316" s="42"/>
      <c r="E316" s="38"/>
      <c r="F316" s="38"/>
      <c r="G316" s="37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/>
      <c r="C317" s="37"/>
      <c r="D317" s="42"/>
      <c r="E317" s="38"/>
      <c r="F317" s="38"/>
      <c r="G317" s="37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/>
      <c r="C318" s="37"/>
      <c r="D318" s="42"/>
      <c r="E318" s="38"/>
      <c r="F318" s="38"/>
      <c r="G318" s="37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/>
      <c r="C319" s="37"/>
      <c r="D319" s="42"/>
      <c r="E319" s="38"/>
      <c r="F319" s="38"/>
      <c r="G319" s="37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/>
      <c r="C320" s="37"/>
      <c r="D320" s="42"/>
      <c r="E320" s="38"/>
      <c r="F320" s="38"/>
      <c r="G320" s="37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/>
      <c r="C321" s="37"/>
      <c r="D321" s="42"/>
      <c r="E321" s="38"/>
      <c r="F321" s="38"/>
      <c r="G321" s="37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/>
      <c r="C322" s="37"/>
      <c r="D322" s="42"/>
      <c r="E322" s="38"/>
      <c r="F322" s="38"/>
      <c r="G322" s="37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/>
      <c r="C323" s="37"/>
      <c r="D323" s="42"/>
      <c r="E323" s="38"/>
      <c r="F323" s="38"/>
      <c r="G323" s="37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/>
      <c r="C324" s="37"/>
      <c r="D324" s="42"/>
      <c r="E324" s="38"/>
      <c r="F324" s="38"/>
      <c r="G324" s="37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/>
      <c r="C325" s="37"/>
      <c r="D325" s="42"/>
      <c r="E325" s="38"/>
      <c r="F325" s="38"/>
      <c r="G325" s="37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/>
      <c r="C326" s="37"/>
      <c r="D326" s="42"/>
      <c r="E326" s="38"/>
      <c r="F326" s="38"/>
      <c r="G326" s="37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52"/>
      <c r="C327" s="37"/>
      <c r="D327" s="42"/>
      <c r="E327" s="38"/>
      <c r="F327" s="38"/>
      <c r="G327" s="37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/>
      <c r="C328" s="37"/>
      <c r="D328" s="42"/>
      <c r="E328" s="38"/>
      <c r="F328" s="38"/>
      <c r="G328" s="37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/>
      <c r="C329" s="37"/>
      <c r="D329" s="42"/>
      <c r="E329" s="38"/>
      <c r="F329" s="38"/>
      <c r="G329" s="37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/>
      <c r="C330" s="37"/>
      <c r="D330" s="42"/>
      <c r="E330" s="38"/>
      <c r="F330" s="38"/>
      <c r="G330" s="37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/>
      <c r="C331" s="37"/>
      <c r="D331" s="42"/>
      <c r="E331" s="38"/>
      <c r="F331" s="38"/>
      <c r="G331" s="37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/>
      <c r="C332" s="37"/>
      <c r="D332" s="42"/>
      <c r="E332" s="38"/>
      <c r="F332" s="38"/>
      <c r="G332" s="37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/>
      <c r="C333" s="37"/>
      <c r="D333" s="42"/>
      <c r="E333" s="38"/>
      <c r="F333" s="38"/>
      <c r="G333" s="37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/>
      <c r="C334" s="37"/>
      <c r="D334" s="42"/>
      <c r="E334" s="38"/>
      <c r="F334" s="38"/>
      <c r="G334" s="37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/>
      <c r="C335" s="37"/>
      <c r="D335" s="42"/>
      <c r="E335" s="38"/>
      <c r="F335" s="38"/>
      <c r="G335" s="37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/>
      <c r="C336" s="37"/>
      <c r="D336" s="42"/>
      <c r="E336" s="38"/>
      <c r="F336" s="38"/>
      <c r="G336" s="37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/>
      <c r="C337" s="37"/>
      <c r="D337" s="42"/>
      <c r="E337" s="38"/>
      <c r="F337" s="38"/>
      <c r="G337" s="37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/>
      <c r="C338" s="37"/>
      <c r="D338" s="42"/>
      <c r="E338" s="38"/>
      <c r="F338" s="38"/>
      <c r="G338" s="37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/>
      <c r="C339" s="37"/>
      <c r="D339" s="42"/>
      <c r="E339" s="38"/>
      <c r="F339" s="38"/>
      <c r="G339" s="37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/>
      <c r="C340" s="37"/>
      <c r="D340" s="42"/>
      <c r="E340" s="38"/>
      <c r="F340" s="38"/>
      <c r="G340" s="37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/>
      <c r="C341" s="37"/>
      <c r="D341" s="42"/>
      <c r="E341" s="38"/>
      <c r="F341" s="38"/>
      <c r="G341" s="37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/>
      <c r="C342" s="37"/>
      <c r="D342" s="42"/>
      <c r="E342" s="38"/>
      <c r="F342" s="38"/>
      <c r="G342" s="37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/>
      <c r="C343" s="37"/>
      <c r="D343" s="42"/>
      <c r="E343" s="38"/>
      <c r="F343" s="38"/>
      <c r="G343" s="37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52"/>
      <c r="C344" s="37"/>
      <c r="D344" s="42"/>
      <c r="E344" s="38"/>
      <c r="F344" s="38"/>
      <c r="G344" s="37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/>
      <c r="C345" s="37"/>
      <c r="D345" s="42"/>
      <c r="E345" s="38"/>
      <c r="F345" s="38"/>
      <c r="G345" s="37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/>
      <c r="C346" s="37"/>
      <c r="D346" s="42"/>
      <c r="E346" s="38"/>
      <c r="F346" s="38"/>
      <c r="G346" s="37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/>
      <c r="C347" s="37"/>
      <c r="D347" s="42"/>
      <c r="E347" s="38"/>
      <c r="F347" s="38"/>
      <c r="G347" s="37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/>
      <c r="C348" s="37"/>
      <c r="D348" s="42"/>
      <c r="E348" s="38"/>
      <c r="F348" s="38"/>
      <c r="G348" s="37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/>
      <c r="C349" s="37"/>
      <c r="D349" s="42"/>
      <c r="E349" s="38"/>
      <c r="F349" s="38"/>
      <c r="G349" s="37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/>
      <c r="C350" s="37"/>
      <c r="D350" s="42"/>
      <c r="E350" s="38"/>
      <c r="F350" s="38"/>
      <c r="G350" s="37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/>
      <c r="C351" s="37"/>
      <c r="D351" s="42"/>
      <c r="E351" s="38"/>
      <c r="F351" s="38"/>
      <c r="G351" s="37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/>
      <c r="C352" s="37"/>
      <c r="D352" s="42"/>
      <c r="E352" s="38"/>
      <c r="F352" s="38"/>
      <c r="G352" s="37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/>
      <c r="C353" s="37"/>
      <c r="D353" s="42"/>
      <c r="E353" s="38"/>
      <c r="F353" s="38"/>
      <c r="G353" s="37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/>
      <c r="C354" s="37"/>
      <c r="D354" s="42"/>
      <c r="E354" s="38"/>
      <c r="F354" s="38"/>
      <c r="G354" s="37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/>
      <c r="C355" s="37"/>
      <c r="D355" s="42"/>
      <c r="E355" s="38"/>
      <c r="F355" s="38"/>
      <c r="G355" s="37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/>
      <c r="C356" s="37"/>
      <c r="D356" s="42"/>
      <c r="E356" s="38"/>
      <c r="F356" s="38"/>
      <c r="G356" s="37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/>
      <c r="C357" s="37"/>
      <c r="D357" s="42"/>
      <c r="E357" s="38"/>
      <c r="F357" s="38"/>
      <c r="G357" s="37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/>
      <c r="C358" s="37"/>
      <c r="D358" s="42"/>
      <c r="E358" s="38"/>
      <c r="F358" s="38"/>
      <c r="G358" s="37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/>
      <c r="C359" s="37"/>
      <c r="D359" s="42"/>
      <c r="E359" s="38"/>
      <c r="F359" s="38"/>
      <c r="G359" s="37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/>
      <c r="C360" s="37"/>
      <c r="D360" s="42"/>
      <c r="E360" s="38"/>
      <c r="F360" s="38"/>
      <c r="G360" s="37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52"/>
      <c r="C361" s="37"/>
      <c r="D361" s="42"/>
      <c r="E361" s="38"/>
      <c r="F361" s="38"/>
      <c r="G361" s="37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/>
      <c r="C362" s="37"/>
      <c r="D362" s="42"/>
      <c r="E362" s="38"/>
      <c r="F362" s="38"/>
      <c r="G362" s="37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/>
      <c r="C363" s="37"/>
      <c r="D363" s="42"/>
      <c r="E363" s="38"/>
      <c r="F363" s="38"/>
      <c r="G363" s="37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/>
      <c r="C364" s="37"/>
      <c r="D364" s="42"/>
      <c r="E364" s="38"/>
      <c r="F364" s="38"/>
      <c r="G364" s="37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/>
      <c r="C365" s="37"/>
      <c r="D365" s="42"/>
      <c r="E365" s="38"/>
      <c r="F365" s="38"/>
      <c r="G365" s="37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/>
      <c r="C366" s="37"/>
      <c r="D366" s="42"/>
      <c r="E366" s="38"/>
      <c r="F366" s="38"/>
      <c r="G366" s="37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/>
      <c r="C367" s="37"/>
      <c r="D367" s="42"/>
      <c r="E367" s="38"/>
      <c r="F367" s="38"/>
      <c r="G367" s="37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/>
      <c r="C368" s="37"/>
      <c r="D368" s="42"/>
      <c r="E368" s="38"/>
      <c r="F368" s="38"/>
      <c r="G368" s="37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/>
      <c r="C369" s="37"/>
      <c r="D369" s="42"/>
      <c r="E369" s="38"/>
      <c r="F369" s="38"/>
      <c r="G369" s="37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52"/>
      <c r="C370" s="37"/>
      <c r="D370" s="42"/>
      <c r="E370" s="38"/>
      <c r="F370" s="38"/>
      <c r="G370" s="37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/>
      <c r="C371" s="37"/>
      <c r="D371" s="42"/>
      <c r="E371" s="38"/>
      <c r="F371" s="38"/>
      <c r="G371" s="37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/>
      <c r="C372" s="37"/>
      <c r="D372" s="42"/>
      <c r="E372" s="38"/>
      <c r="F372" s="38"/>
      <c r="G372" s="37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/>
      <c r="C373" s="37"/>
      <c r="D373" s="42"/>
      <c r="E373" s="38"/>
      <c r="F373" s="38"/>
      <c r="G373" s="37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52"/>
      <c r="C374" s="37"/>
      <c r="D374" s="42"/>
      <c r="E374" s="38"/>
      <c r="F374" s="38"/>
      <c r="G374" s="37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/>
      <c r="C375" s="37"/>
      <c r="D375" s="42"/>
      <c r="E375" s="38"/>
      <c r="F375" s="38"/>
      <c r="G375" s="37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/>
      <c r="C376" s="37"/>
      <c r="D376" s="42"/>
      <c r="E376" s="38"/>
      <c r="F376" s="38"/>
      <c r="G376" s="37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/>
      <c r="C377" s="37"/>
      <c r="D377" s="42"/>
      <c r="E377" s="38"/>
      <c r="F377" s="38"/>
      <c r="G377" s="37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/>
      <c r="C378" s="37"/>
      <c r="D378" s="42"/>
      <c r="E378" s="38"/>
      <c r="F378" s="38"/>
      <c r="G378" s="37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/>
      <c r="C379" s="37"/>
      <c r="D379" s="42"/>
      <c r="E379" s="38"/>
      <c r="F379" s="38"/>
      <c r="G379" s="37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/>
      <c r="C380" s="37"/>
      <c r="D380" s="42"/>
      <c r="E380" s="38"/>
      <c r="F380" s="38"/>
      <c r="G380" s="37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/>
      <c r="C381" s="37"/>
      <c r="D381" s="42"/>
      <c r="E381" s="38"/>
      <c r="F381" s="38"/>
      <c r="G381" s="37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/>
      <c r="C382" s="37"/>
      <c r="D382" s="42"/>
      <c r="E382" s="38"/>
      <c r="F382" s="38"/>
      <c r="G382" s="37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/>
      <c r="C383" s="37"/>
      <c r="D383" s="42"/>
      <c r="E383" s="38"/>
      <c r="F383" s="38"/>
      <c r="G383" s="37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/>
      <c r="C384" s="37"/>
      <c r="D384" s="42"/>
      <c r="E384" s="38"/>
      <c r="F384" s="38"/>
      <c r="G384" s="37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52"/>
      <c r="C385" s="37"/>
      <c r="D385" s="42"/>
      <c r="E385" s="38"/>
      <c r="F385" s="38"/>
      <c r="G385" s="37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/>
      <c r="C386" s="37"/>
      <c r="D386" s="42"/>
      <c r="E386" s="38"/>
      <c r="F386" s="38"/>
      <c r="G386" s="37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/>
      <c r="C387" s="37"/>
      <c r="D387" s="42"/>
      <c r="E387" s="38"/>
      <c r="F387" s="38"/>
      <c r="G387" s="37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/>
      <c r="C388" s="37"/>
      <c r="D388" s="42"/>
      <c r="E388" s="38"/>
      <c r="F388" s="38"/>
      <c r="G388" s="37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/>
      <c r="C389" s="37"/>
      <c r="D389" s="42"/>
      <c r="E389" s="38"/>
      <c r="F389" s="38"/>
      <c r="G389" s="37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/>
      <c r="C390" s="37"/>
      <c r="D390" s="42"/>
      <c r="E390" s="38"/>
      <c r="F390" s="38"/>
      <c r="G390" s="37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/>
      <c r="C391" s="37"/>
      <c r="D391" s="42"/>
      <c r="E391" s="38"/>
      <c r="F391" s="38"/>
      <c r="G391" s="37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/>
      <c r="C392" s="37"/>
      <c r="D392" s="42"/>
      <c r="E392" s="38"/>
      <c r="F392" s="38"/>
      <c r="G392" s="37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/>
      <c r="C393" s="37"/>
      <c r="D393" s="42"/>
      <c r="E393" s="38"/>
      <c r="F393" s="38"/>
      <c r="G393" s="37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/>
      <c r="C394" s="37"/>
      <c r="D394" s="42"/>
      <c r="E394" s="38"/>
      <c r="F394" s="38"/>
      <c r="G394" s="37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/>
      <c r="C395" s="37"/>
      <c r="D395" s="42"/>
      <c r="E395" s="38"/>
      <c r="F395" s="38"/>
      <c r="G395" s="37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/>
      <c r="C396" s="37"/>
      <c r="D396" s="42"/>
      <c r="E396" s="38"/>
      <c r="F396" s="38"/>
      <c r="G396" s="37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/>
      <c r="C397" s="37"/>
      <c r="D397" s="42"/>
      <c r="E397" s="38"/>
      <c r="F397" s="38"/>
      <c r="G397" s="37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/>
      <c r="C398" s="37"/>
      <c r="D398" s="42"/>
      <c r="E398" s="38"/>
      <c r="F398" s="38"/>
      <c r="G398" s="37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/>
      <c r="C399" s="37"/>
      <c r="D399" s="42"/>
      <c r="E399" s="38"/>
      <c r="F399" s="38"/>
      <c r="G399" s="37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52"/>
      <c r="C400" s="37"/>
      <c r="D400" s="42"/>
      <c r="E400" s="38"/>
      <c r="F400" s="38"/>
      <c r="G400" s="37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/>
      <c r="C401" s="37"/>
      <c r="D401" s="42"/>
      <c r="E401" s="38"/>
      <c r="F401" s="38"/>
      <c r="G401" s="37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/>
      <c r="C402" s="37"/>
      <c r="D402" s="42"/>
      <c r="E402" s="38"/>
      <c r="F402" s="38"/>
      <c r="G402" s="37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52"/>
      <c r="C403" s="37"/>
      <c r="D403" s="42"/>
      <c r="E403" s="38"/>
      <c r="F403" s="38"/>
      <c r="G403" s="37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/>
      <c r="C404" s="37"/>
      <c r="D404" s="42"/>
      <c r="E404" s="38"/>
      <c r="F404" s="38"/>
      <c r="G404" s="37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/>
      <c r="C405" s="37"/>
      <c r="D405" s="42"/>
      <c r="E405" s="38"/>
      <c r="F405" s="38"/>
      <c r="G405" s="37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/>
      <c r="C406" s="37"/>
      <c r="D406" s="42"/>
      <c r="E406" s="38"/>
      <c r="F406" s="38"/>
      <c r="G406" s="37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/>
      <c r="C407" s="37"/>
      <c r="D407" s="42"/>
      <c r="E407" s="38"/>
      <c r="F407" s="38"/>
      <c r="G407" s="37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/>
      <c r="C408" s="37"/>
      <c r="D408" s="42"/>
      <c r="E408" s="38"/>
      <c r="F408" s="38"/>
      <c r="G408" s="37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/>
      <c r="C409" s="37"/>
      <c r="D409" s="42"/>
      <c r="E409" s="38"/>
      <c r="F409" s="38"/>
      <c r="G409" s="37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/>
      <c r="C410" s="37"/>
      <c r="D410" s="42"/>
      <c r="E410" s="38"/>
      <c r="F410" s="38"/>
      <c r="G410" s="37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52"/>
      <c r="C411" s="37"/>
      <c r="D411" s="42"/>
      <c r="E411" s="38"/>
      <c r="F411" s="38"/>
      <c r="G411" s="37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37"/>
      <c r="D412" s="42"/>
      <c r="E412" s="38"/>
      <c r="F412" s="38"/>
      <c r="G412" s="37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37"/>
      <c r="D413" s="42"/>
      <c r="E413" s="38"/>
      <c r="F413" s="38"/>
      <c r="G413" s="37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37"/>
      <c r="D414" s="42"/>
      <c r="E414" s="38"/>
      <c r="F414" s="38"/>
      <c r="G414" s="37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37"/>
      <c r="D415" s="42"/>
      <c r="E415" s="38"/>
      <c r="F415" s="38"/>
      <c r="G415" s="37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37"/>
      <c r="D416" s="42"/>
      <c r="E416" s="38"/>
      <c r="F416" s="38"/>
      <c r="G416" s="37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37"/>
      <c r="D417" s="42"/>
      <c r="E417" s="38"/>
      <c r="F417" s="38"/>
      <c r="G417" s="37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37"/>
      <c r="D418" s="42"/>
      <c r="E418" s="38"/>
      <c r="F418" s="38"/>
      <c r="G418" s="37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37"/>
      <c r="D419" s="42"/>
      <c r="E419" s="38"/>
      <c r="F419" s="38"/>
      <c r="G419" s="37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37"/>
      <c r="D420" s="42"/>
      <c r="E420" s="38"/>
      <c r="F420" s="38"/>
      <c r="G420" s="37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37"/>
      <c r="D421" s="42"/>
      <c r="E421" s="38"/>
      <c r="F421" s="38"/>
      <c r="G421" s="37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37"/>
      <c r="D422" s="42"/>
      <c r="E422" s="38"/>
      <c r="F422" s="38"/>
      <c r="G422" s="37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37"/>
      <c r="D423" s="42"/>
      <c r="E423" s="38"/>
      <c r="F423" s="38"/>
      <c r="G423" s="37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37"/>
      <c r="D424" s="42"/>
      <c r="E424" s="38"/>
      <c r="F424" s="38"/>
      <c r="G424" s="37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37"/>
      <c r="D425" s="42"/>
      <c r="E425" s="38"/>
      <c r="F425" s="38"/>
      <c r="G425" s="37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37"/>
      <c r="D426" s="42"/>
      <c r="E426" s="38"/>
      <c r="F426" s="38"/>
      <c r="G426" s="37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37"/>
      <c r="D427" s="42"/>
      <c r="E427" s="38"/>
      <c r="F427" s="38"/>
      <c r="G427" s="37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37"/>
      <c r="D428" s="42"/>
      <c r="E428" s="38"/>
      <c r="F428" s="38"/>
      <c r="G428" s="37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37"/>
      <c r="D429" s="42"/>
      <c r="E429" s="38"/>
      <c r="F429" s="38"/>
      <c r="G429" s="37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37"/>
      <c r="D430" s="42"/>
      <c r="E430" s="38"/>
      <c r="F430" s="38"/>
      <c r="G430" s="37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37"/>
      <c r="D431" s="42"/>
      <c r="E431" s="38"/>
      <c r="F431" s="38"/>
      <c r="G431" s="37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37"/>
      <c r="D432" s="42"/>
      <c r="E432" s="38"/>
      <c r="F432" s="38"/>
      <c r="G432" s="37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37"/>
      <c r="D433" s="42"/>
      <c r="E433" s="38"/>
      <c r="F433" s="38"/>
      <c r="G433" s="37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37"/>
      <c r="D434" s="42"/>
      <c r="E434" s="38"/>
      <c r="F434" s="38"/>
      <c r="G434" s="37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37"/>
      <c r="D435" s="42"/>
      <c r="E435" s="38"/>
      <c r="F435" s="38"/>
      <c r="G435" s="37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37"/>
      <c r="D436" s="42"/>
      <c r="E436" s="38"/>
      <c r="F436" s="38"/>
      <c r="G436" s="37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37"/>
      <c r="D437" s="42"/>
      <c r="E437" s="38"/>
      <c r="F437" s="38"/>
      <c r="G437" s="37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37"/>
      <c r="D438" s="42"/>
      <c r="E438" s="38"/>
      <c r="F438" s="38"/>
      <c r="G438" s="37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37"/>
      <c r="D439" s="42"/>
      <c r="E439" s="38"/>
      <c r="F439" s="38"/>
      <c r="G439" s="37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37"/>
      <c r="D440" s="42"/>
      <c r="E440" s="38"/>
      <c r="F440" s="38"/>
      <c r="G440" s="37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37"/>
      <c r="D441" s="42"/>
      <c r="E441" s="38"/>
      <c r="F441" s="38"/>
      <c r="G441" s="37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37"/>
      <c r="D442" s="42"/>
      <c r="E442" s="38"/>
      <c r="F442" s="38"/>
      <c r="G442" s="37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37"/>
      <c r="D443" s="42"/>
      <c r="E443" s="38"/>
      <c r="F443" s="38"/>
      <c r="G443" s="37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37"/>
      <c r="D444" s="42"/>
      <c r="E444" s="38"/>
      <c r="F444" s="38"/>
      <c r="G444" s="37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37"/>
      <c r="D445" s="42"/>
      <c r="E445" s="38"/>
      <c r="F445" s="38"/>
      <c r="G445" s="37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37"/>
      <c r="D446" s="42"/>
      <c r="E446" s="38"/>
      <c r="F446" s="38"/>
      <c r="G446" s="37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37"/>
      <c r="D447" s="42"/>
      <c r="E447" s="38"/>
      <c r="F447" s="38"/>
      <c r="G447" s="37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37"/>
      <c r="D448" s="42"/>
      <c r="E448" s="38"/>
      <c r="F448" s="38"/>
      <c r="G448" s="37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37"/>
      <c r="D449" s="42"/>
      <c r="E449" s="38"/>
      <c r="F449" s="38"/>
      <c r="G449" s="37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37"/>
      <c r="D450" s="42"/>
      <c r="E450" s="38"/>
      <c r="F450" s="38"/>
      <c r="G450" s="37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37"/>
      <c r="D451" s="42"/>
      <c r="E451" s="38"/>
      <c r="F451" s="38"/>
      <c r="G451" s="37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37"/>
      <c r="D452" s="42"/>
      <c r="E452" s="38"/>
      <c r="F452" s="38"/>
      <c r="G452" s="37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37"/>
      <c r="D453" s="42"/>
      <c r="E453" s="38"/>
      <c r="F453" s="38"/>
      <c r="G453" s="37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37"/>
      <c r="D454" s="42"/>
      <c r="E454" s="38"/>
      <c r="F454" s="38"/>
      <c r="G454" s="37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37"/>
      <c r="D455" s="42"/>
      <c r="E455" s="38"/>
      <c r="F455" s="38"/>
      <c r="G455" s="37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37"/>
      <c r="D456" s="42"/>
      <c r="E456" s="38"/>
      <c r="F456" s="38"/>
      <c r="G456" s="37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37"/>
      <c r="D457" s="42"/>
      <c r="E457" s="38"/>
      <c r="F457" s="38"/>
      <c r="G457" s="37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37"/>
      <c r="D458" s="42"/>
      <c r="E458" s="38"/>
      <c r="F458" s="38"/>
      <c r="G458" s="37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37"/>
      <c r="D459" s="42"/>
      <c r="E459" s="38"/>
      <c r="F459" s="38"/>
      <c r="G459" s="37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37"/>
      <c r="D460" s="42"/>
      <c r="E460" s="38"/>
      <c r="F460" s="38"/>
      <c r="G460" s="37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37"/>
      <c r="D461" s="42"/>
      <c r="E461" s="38"/>
      <c r="F461" s="38"/>
      <c r="G461" s="37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37"/>
      <c r="D462" s="42"/>
      <c r="E462" s="38"/>
      <c r="F462" s="38"/>
      <c r="G462" s="37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37"/>
      <c r="D463" s="42"/>
      <c r="E463" s="38"/>
      <c r="F463" s="38"/>
      <c r="G463" s="37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37"/>
      <c r="D464" s="42"/>
      <c r="E464" s="38"/>
      <c r="F464" s="38"/>
      <c r="G464" s="37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37"/>
      <c r="D465" s="42"/>
      <c r="E465" s="38"/>
      <c r="F465" s="38"/>
      <c r="G465" s="37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37"/>
      <c r="D466" s="42"/>
      <c r="E466" s="38"/>
      <c r="F466" s="38"/>
      <c r="G466" s="37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37"/>
      <c r="D467" s="42"/>
      <c r="E467" s="38"/>
      <c r="F467" s="38"/>
      <c r="G467" s="37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37"/>
      <c r="D468" s="42"/>
      <c r="E468" s="38"/>
      <c r="F468" s="38"/>
      <c r="G468" s="37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37"/>
      <c r="D469" s="42"/>
      <c r="E469" s="38"/>
      <c r="F469" s="38"/>
      <c r="G469" s="37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37"/>
      <c r="D470" s="42"/>
      <c r="E470" s="38"/>
      <c r="F470" s="38"/>
      <c r="G470" s="37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37"/>
      <c r="D471" s="42"/>
      <c r="E471" s="38"/>
      <c r="F471" s="38"/>
      <c r="G471" s="37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37"/>
      <c r="D472" s="42"/>
      <c r="E472" s="38"/>
      <c r="F472" s="38"/>
      <c r="G472" s="37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37"/>
      <c r="D473" s="42"/>
      <c r="E473" s="38"/>
      <c r="F473" s="38"/>
      <c r="G473" s="37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37"/>
      <c r="D474" s="42"/>
      <c r="E474" s="38"/>
      <c r="F474" s="38"/>
      <c r="G474" s="37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37"/>
      <c r="D475" s="42"/>
      <c r="E475" s="38"/>
      <c r="F475" s="38"/>
      <c r="G475" s="37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37"/>
      <c r="D476" s="42"/>
      <c r="E476" s="38"/>
      <c r="F476" s="38"/>
      <c r="G476" s="37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37"/>
      <c r="D477" s="42"/>
      <c r="E477" s="38"/>
      <c r="F477" s="38"/>
      <c r="G477" s="37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37"/>
      <c r="D478" s="42"/>
      <c r="E478" s="38"/>
      <c r="F478" s="38"/>
      <c r="G478" s="37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37"/>
      <c r="D479" s="42"/>
      <c r="E479" s="38"/>
      <c r="F479" s="38"/>
      <c r="G479" s="37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37"/>
      <c r="D480" s="42"/>
      <c r="E480" s="38"/>
      <c r="F480" s="38"/>
      <c r="G480" s="37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37"/>
      <c r="D481" s="42"/>
      <c r="E481" s="38"/>
      <c r="F481" s="38"/>
      <c r="G481" s="37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37"/>
      <c r="D482" s="42"/>
      <c r="E482" s="38"/>
      <c r="F482" s="38"/>
      <c r="G482" s="37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37"/>
      <c r="D483" s="42"/>
      <c r="E483" s="38"/>
      <c r="F483" s="38"/>
      <c r="G483" s="37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37"/>
      <c r="D484" s="42"/>
      <c r="E484" s="38"/>
      <c r="F484" s="38"/>
      <c r="G484" s="37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37"/>
      <c r="D485" s="42"/>
      <c r="E485" s="38"/>
      <c r="F485" s="38"/>
      <c r="G485" s="37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37"/>
      <c r="D486" s="42"/>
      <c r="E486" s="38"/>
      <c r="F486" s="38"/>
      <c r="G486" s="37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37"/>
      <c r="D487" s="42"/>
      <c r="E487" s="38"/>
      <c r="F487" s="38"/>
      <c r="G487" s="37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37"/>
      <c r="D488" s="42"/>
      <c r="E488" s="38"/>
      <c r="F488" s="38"/>
      <c r="G488" s="37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37"/>
      <c r="D489" s="42"/>
      <c r="E489" s="38"/>
      <c r="F489" s="38"/>
      <c r="G489" s="37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37"/>
      <c r="D490" s="42"/>
      <c r="E490" s="38"/>
      <c r="F490" s="38"/>
      <c r="G490" s="37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37"/>
      <c r="D491" s="42"/>
      <c r="E491" s="38"/>
      <c r="F491" s="38"/>
      <c r="G491" s="37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37"/>
      <c r="D492" s="42"/>
      <c r="E492" s="38"/>
      <c r="F492" s="38"/>
      <c r="G492" s="37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37"/>
      <c r="D493" s="42"/>
      <c r="E493" s="38"/>
      <c r="F493" s="38"/>
      <c r="G493" s="37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37"/>
      <c r="D494" s="42"/>
      <c r="E494" s="38"/>
      <c r="F494" s="38"/>
      <c r="G494" s="37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37"/>
      <c r="D495" s="42"/>
      <c r="E495" s="38"/>
      <c r="F495" s="38"/>
      <c r="G495" s="37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37"/>
      <c r="D496" s="42"/>
      <c r="E496" s="38"/>
      <c r="F496" s="38"/>
      <c r="G496" s="37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37"/>
      <c r="D497" s="42"/>
      <c r="E497" s="38"/>
      <c r="F497" s="38"/>
      <c r="G497" s="37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37"/>
      <c r="D498" s="42"/>
      <c r="E498" s="38"/>
      <c r="F498" s="38"/>
      <c r="G498" s="37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37"/>
      <c r="D499" s="42"/>
      <c r="E499" s="38"/>
      <c r="F499" s="38"/>
      <c r="G499" s="37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37"/>
      <c r="D500" s="42"/>
      <c r="E500" s="38"/>
      <c r="F500" s="38"/>
      <c r="G500" s="37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37"/>
      <c r="D501" s="42"/>
      <c r="E501" s="38"/>
      <c r="F501" s="38"/>
      <c r="G501" s="37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37"/>
      <c r="D502" s="42"/>
      <c r="E502" s="38"/>
      <c r="F502" s="38"/>
      <c r="G502" s="37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37"/>
      <c r="D503" s="42"/>
      <c r="E503" s="38"/>
      <c r="F503" s="38"/>
      <c r="G503" s="37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37"/>
      <c r="D504" s="42"/>
      <c r="E504" s="38"/>
      <c r="F504" s="38"/>
      <c r="G504" s="37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37"/>
      <c r="D505" s="42"/>
      <c r="E505" s="38"/>
      <c r="F505" s="38"/>
      <c r="G505" s="37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37"/>
      <c r="D506" s="42"/>
      <c r="E506" s="38"/>
      <c r="F506" s="38"/>
      <c r="G506" s="37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37"/>
      <c r="D507" s="42"/>
      <c r="E507" s="38"/>
      <c r="F507" s="38"/>
      <c r="G507" s="37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37"/>
      <c r="D508" s="42"/>
      <c r="E508" s="38"/>
      <c r="F508" s="38"/>
      <c r="G508" s="37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37"/>
      <c r="D509" s="42"/>
      <c r="E509" s="38"/>
      <c r="F509" s="38"/>
      <c r="G509" s="37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37"/>
      <c r="D510" s="42"/>
      <c r="E510" s="38"/>
      <c r="F510" s="38"/>
      <c r="G510" s="37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37"/>
      <c r="D511" s="42"/>
      <c r="E511" s="38"/>
      <c r="F511" s="38"/>
      <c r="G511" s="37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37"/>
      <c r="D512" s="42"/>
      <c r="E512" s="38"/>
      <c r="F512" s="38"/>
      <c r="G512" s="37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37"/>
      <c r="D513" s="42"/>
      <c r="E513" s="38"/>
      <c r="F513" s="38"/>
      <c r="G513" s="37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37"/>
      <c r="D514" s="42"/>
      <c r="E514" s="38"/>
      <c r="F514" s="38"/>
      <c r="G514" s="37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37"/>
      <c r="D515" s="42"/>
      <c r="E515" s="38"/>
      <c r="F515" s="38"/>
      <c r="G515" s="37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37"/>
      <c r="D516" s="42"/>
      <c r="E516" s="38"/>
      <c r="F516" s="38"/>
      <c r="G516" s="37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37"/>
      <c r="D517" s="42"/>
      <c r="E517" s="38"/>
      <c r="F517" s="38"/>
      <c r="G517" s="37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37"/>
      <c r="D518" s="42"/>
      <c r="E518" s="38"/>
      <c r="F518" s="38"/>
      <c r="G518" s="37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37"/>
      <c r="D519" s="42"/>
      <c r="E519" s="38"/>
      <c r="F519" s="38"/>
      <c r="G519" s="37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37"/>
      <c r="D520" s="42"/>
      <c r="E520" s="38"/>
      <c r="F520" s="38"/>
      <c r="G520" s="37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37"/>
      <c r="D521" s="42"/>
      <c r="E521" s="38"/>
      <c r="F521" s="38"/>
      <c r="G521" s="37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37"/>
      <c r="D522" s="42"/>
      <c r="E522" s="38"/>
      <c r="F522" s="38"/>
      <c r="G522" s="37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37"/>
      <c r="D523" s="42"/>
      <c r="E523" s="38"/>
      <c r="F523" s="38"/>
      <c r="G523" s="37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37"/>
      <c r="D524" s="42"/>
      <c r="E524" s="38"/>
      <c r="F524" s="38"/>
      <c r="G524" s="37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37"/>
      <c r="D525" s="42"/>
      <c r="E525" s="38"/>
      <c r="F525" s="38"/>
      <c r="G525" s="37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37"/>
      <c r="D526" s="42"/>
      <c r="E526" s="38"/>
      <c r="F526" s="38"/>
      <c r="G526" s="37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37"/>
      <c r="D527" s="42"/>
      <c r="E527" s="38"/>
      <c r="F527" s="38"/>
      <c r="G527" s="37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37"/>
      <c r="D528" s="42"/>
      <c r="E528" s="38"/>
      <c r="F528" s="38"/>
      <c r="G528" s="37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37"/>
      <c r="D529" s="42"/>
      <c r="E529" s="38"/>
      <c r="F529" s="38"/>
      <c r="G529" s="37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37"/>
      <c r="D530" s="42"/>
      <c r="E530" s="38"/>
      <c r="F530" s="38"/>
      <c r="G530" s="37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37"/>
      <c r="D531" s="42"/>
      <c r="E531" s="38"/>
      <c r="F531" s="38"/>
      <c r="G531" s="37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37"/>
      <c r="D532" s="42"/>
      <c r="E532" s="38"/>
      <c r="F532" s="38"/>
      <c r="G532" s="37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37"/>
      <c r="D533" s="42"/>
      <c r="E533" s="38"/>
      <c r="F533" s="38"/>
      <c r="G533" s="37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37"/>
      <c r="D534" s="42"/>
      <c r="E534" s="38"/>
      <c r="F534" s="38"/>
      <c r="G534" s="37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37"/>
      <c r="D535" s="42"/>
      <c r="E535" s="38"/>
      <c r="F535" s="38"/>
      <c r="G535" s="37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37"/>
      <c r="D536" s="42"/>
      <c r="E536" s="38"/>
      <c r="F536" s="38"/>
      <c r="G536" s="37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37"/>
      <c r="D537" s="42"/>
      <c r="E537" s="38"/>
      <c r="F537" s="38"/>
      <c r="G537" s="37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37"/>
      <c r="D538" s="42"/>
      <c r="E538" s="38"/>
      <c r="F538" s="38"/>
      <c r="G538" s="37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37"/>
      <c r="D539" s="42"/>
      <c r="E539" s="38"/>
      <c r="F539" s="38"/>
      <c r="G539" s="37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37"/>
      <c r="D540" s="42"/>
      <c r="E540" s="38"/>
      <c r="F540" s="38"/>
      <c r="G540" s="37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37"/>
      <c r="D541" s="42"/>
      <c r="E541" s="38"/>
      <c r="F541" s="38"/>
      <c r="G541" s="37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37"/>
      <c r="D542" s="42"/>
      <c r="E542" s="38"/>
      <c r="F542" s="38"/>
      <c r="G542" s="37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37"/>
      <c r="D543" s="42"/>
      <c r="E543" s="38"/>
      <c r="F543" s="38"/>
      <c r="G543" s="37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37"/>
      <c r="D544" s="42"/>
      <c r="E544" s="38"/>
      <c r="F544" s="38"/>
      <c r="G544" s="37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37"/>
      <c r="D545" s="42"/>
      <c r="E545" s="38"/>
      <c r="F545" s="38"/>
      <c r="G545" s="37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37"/>
      <c r="D546" s="42"/>
      <c r="E546" s="38"/>
      <c r="F546" s="38"/>
      <c r="G546" s="37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37"/>
      <c r="D547" s="42"/>
      <c r="E547" s="38"/>
      <c r="F547" s="38"/>
      <c r="G547" s="37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37"/>
      <c r="D548" s="42"/>
      <c r="E548" s="38"/>
      <c r="F548" s="38"/>
      <c r="G548" s="37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37"/>
      <c r="D549" s="42"/>
      <c r="E549" s="38"/>
      <c r="F549" s="38"/>
      <c r="G549" s="37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37"/>
      <c r="D550" s="42"/>
      <c r="E550" s="38"/>
      <c r="F550" s="38"/>
      <c r="G550" s="37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37"/>
      <c r="D551" s="42"/>
      <c r="E551" s="38"/>
      <c r="F551" s="38"/>
      <c r="G551" s="37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37"/>
      <c r="D552" s="42"/>
      <c r="E552" s="38"/>
      <c r="F552" s="38"/>
      <c r="G552" s="37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37"/>
      <c r="D553" s="42"/>
      <c r="E553" s="38"/>
      <c r="F553" s="38"/>
      <c r="G553" s="37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37"/>
      <c r="D554" s="42"/>
      <c r="E554" s="38"/>
      <c r="F554" s="38"/>
      <c r="G554" s="37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37"/>
      <c r="D555" s="42"/>
      <c r="E555" s="38"/>
      <c r="F555" s="38"/>
      <c r="G555" s="37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37"/>
      <c r="D556" s="42"/>
      <c r="E556" s="38"/>
      <c r="F556" s="38"/>
      <c r="G556" s="37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37"/>
      <c r="D557" s="42"/>
      <c r="E557" s="38"/>
      <c r="F557" s="38"/>
      <c r="G557" s="37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37"/>
      <c r="D558" s="42"/>
      <c r="E558" s="38"/>
      <c r="F558" s="38"/>
      <c r="G558" s="37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37"/>
      <c r="D559" s="42"/>
      <c r="E559" s="38"/>
      <c r="F559" s="38"/>
      <c r="G559" s="37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37"/>
      <c r="D560" s="42"/>
      <c r="E560" s="38"/>
      <c r="F560" s="38"/>
      <c r="G560" s="37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37"/>
      <c r="D561" s="42"/>
      <c r="E561" s="38"/>
      <c r="F561" s="38"/>
      <c r="G561" s="37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37"/>
      <c r="D562" s="42"/>
      <c r="E562" s="38"/>
      <c r="F562" s="38"/>
      <c r="G562" s="37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37"/>
      <c r="D563" s="42"/>
      <c r="E563" s="38"/>
      <c r="F563" s="38"/>
      <c r="G563" s="37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37"/>
      <c r="D564" s="42"/>
      <c r="E564" s="38"/>
      <c r="F564" s="38"/>
      <c r="G564" s="37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37"/>
      <c r="D565" s="42"/>
      <c r="E565" s="38"/>
      <c r="F565" s="38"/>
      <c r="G565" s="37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37"/>
      <c r="D566" s="42"/>
      <c r="E566" s="38"/>
      <c r="F566" s="38"/>
      <c r="G566" s="37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37"/>
      <c r="D567" s="42"/>
      <c r="E567" s="38"/>
      <c r="F567" s="38"/>
      <c r="G567" s="37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37"/>
      <c r="D568" s="42"/>
      <c r="E568" s="38"/>
      <c r="F568" s="38"/>
      <c r="G568" s="37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37"/>
      <c r="D569" s="42"/>
      <c r="E569" s="38"/>
      <c r="F569" s="38"/>
      <c r="G569" s="37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37"/>
      <c r="D570" s="42"/>
      <c r="E570" s="38"/>
      <c r="F570" s="38"/>
      <c r="G570" s="37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37"/>
      <c r="D571" s="42"/>
      <c r="E571" s="38"/>
      <c r="F571" s="38"/>
      <c r="G571" s="37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37"/>
      <c r="D572" s="42"/>
      <c r="E572" s="38"/>
      <c r="F572" s="38"/>
      <c r="G572" s="37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37"/>
      <c r="D573" s="42"/>
      <c r="E573" s="38"/>
      <c r="F573" s="38"/>
      <c r="G573" s="37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37"/>
      <c r="D574" s="42"/>
      <c r="E574" s="38"/>
      <c r="F574" s="38"/>
      <c r="G574" s="37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37"/>
      <c r="D575" s="42"/>
      <c r="E575" s="38"/>
      <c r="F575" s="38"/>
      <c r="G575" s="37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37"/>
      <c r="D576" s="42"/>
      <c r="E576" s="38"/>
      <c r="F576" s="38"/>
      <c r="G576" s="37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37"/>
      <c r="D577" s="42"/>
      <c r="E577" s="38"/>
      <c r="F577" s="38"/>
      <c r="G577" s="37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37"/>
      <c r="D578" s="42"/>
      <c r="E578" s="38"/>
      <c r="F578" s="38"/>
      <c r="G578" s="37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37"/>
      <c r="D579" s="42"/>
      <c r="E579" s="38"/>
      <c r="F579" s="38"/>
      <c r="G579" s="37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37"/>
      <c r="D580" s="42"/>
      <c r="E580" s="38"/>
      <c r="F580" s="38"/>
      <c r="G580" s="37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37"/>
      <c r="D581" s="42"/>
      <c r="E581" s="38"/>
      <c r="F581" s="38"/>
      <c r="G581" s="37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37"/>
      <c r="D582" s="42"/>
      <c r="E582" s="38"/>
      <c r="F582" s="38"/>
      <c r="G582" s="37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37"/>
      <c r="D583" s="42"/>
      <c r="E583" s="38"/>
      <c r="F583" s="38"/>
      <c r="G583" s="37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37"/>
      <c r="D584" s="42"/>
      <c r="E584" s="38"/>
      <c r="F584" s="38"/>
      <c r="G584" s="37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37"/>
      <c r="D585" s="42"/>
      <c r="E585" s="38"/>
      <c r="F585" s="38"/>
      <c r="G585" s="37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37"/>
      <c r="D586" s="42"/>
      <c r="E586" s="38"/>
      <c r="F586" s="38"/>
      <c r="G586" s="37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37"/>
      <c r="D587" s="42"/>
      <c r="E587" s="38"/>
      <c r="F587" s="38"/>
      <c r="G587" s="37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37"/>
      <c r="D588" s="42"/>
      <c r="E588" s="38"/>
      <c r="F588" s="38"/>
      <c r="G588" s="37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37"/>
      <c r="D589" s="42"/>
      <c r="E589" s="38"/>
      <c r="F589" s="38"/>
      <c r="G589" s="37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37"/>
      <c r="D590" s="42"/>
      <c r="E590" s="38"/>
      <c r="F590" s="38"/>
      <c r="G590" s="37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37"/>
      <c r="D591" s="42"/>
      <c r="E591" s="38"/>
      <c r="F591" s="38"/>
      <c r="G591" s="37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37"/>
      <c r="D592" s="42"/>
      <c r="E592" s="38"/>
      <c r="F592" s="38"/>
      <c r="G592" s="37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37"/>
      <c r="D593" s="42"/>
      <c r="E593" s="38"/>
      <c r="F593" s="38"/>
      <c r="G593" s="37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37"/>
      <c r="D594" s="42"/>
      <c r="E594" s="38"/>
      <c r="F594" s="38"/>
      <c r="G594" s="37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37"/>
      <c r="D595" s="42"/>
      <c r="E595" s="38"/>
      <c r="F595" s="38"/>
      <c r="G595" s="37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37"/>
      <c r="D596" s="42"/>
      <c r="E596" s="38"/>
      <c r="F596" s="38"/>
      <c r="G596" s="37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37"/>
      <c r="D597" s="42"/>
      <c r="E597" s="38"/>
      <c r="F597" s="38"/>
      <c r="G597" s="37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37"/>
      <c r="D598" s="42"/>
      <c r="E598" s="38"/>
      <c r="F598" s="38"/>
      <c r="G598" s="37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37"/>
      <c r="D599" s="42"/>
      <c r="E599" s="38"/>
      <c r="F599" s="38"/>
      <c r="G599" s="37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37"/>
      <c r="D600" s="42"/>
      <c r="E600" s="38"/>
      <c r="F600" s="38"/>
      <c r="G600" s="37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37"/>
      <c r="D601" s="42"/>
      <c r="E601" s="38"/>
      <c r="F601" s="38"/>
      <c r="G601" s="37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37"/>
      <c r="D602" s="42"/>
      <c r="E602" s="38"/>
      <c r="F602" s="38"/>
      <c r="G602" s="37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37"/>
      <c r="D603" s="42"/>
      <c r="E603" s="38"/>
      <c r="F603" s="38"/>
      <c r="G603" s="37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37"/>
      <c r="D604" s="42"/>
      <c r="E604" s="38"/>
      <c r="F604" s="38"/>
      <c r="G604" s="37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37"/>
      <c r="D605" s="42"/>
      <c r="E605" s="38"/>
      <c r="F605" s="38"/>
      <c r="G605" s="37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37"/>
      <c r="D606" s="42"/>
      <c r="E606" s="38"/>
      <c r="F606" s="38"/>
      <c r="G606" s="37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37"/>
      <c r="D607" s="42"/>
      <c r="E607" s="38"/>
      <c r="F607" s="38"/>
      <c r="G607" s="37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37"/>
      <c r="D608" s="42"/>
      <c r="E608" s="38"/>
      <c r="F608" s="38"/>
      <c r="G608" s="37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37"/>
      <c r="D609" s="42"/>
      <c r="E609" s="38"/>
      <c r="F609" s="38"/>
      <c r="G609" s="37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37"/>
      <c r="D610" s="42"/>
      <c r="E610" s="38"/>
      <c r="F610" s="38"/>
      <c r="G610" s="37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37"/>
      <c r="D611" s="42"/>
      <c r="E611" s="38"/>
      <c r="F611" s="38"/>
      <c r="G611" s="37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37"/>
      <c r="D612" s="42"/>
      <c r="E612" s="38"/>
      <c r="F612" s="38"/>
      <c r="G612" s="37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37"/>
      <c r="D613" s="42"/>
      <c r="E613" s="38"/>
      <c r="F613" s="38"/>
      <c r="G613" s="37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37"/>
      <c r="D614" s="42"/>
      <c r="E614" s="38"/>
      <c r="F614" s="38"/>
      <c r="G614" s="37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37"/>
      <c r="D615" s="42"/>
      <c r="E615" s="38"/>
      <c r="F615" s="38"/>
      <c r="G615" s="37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37"/>
      <c r="D616" s="42"/>
      <c r="E616" s="38"/>
      <c r="F616" s="38"/>
      <c r="G616" s="37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37"/>
      <c r="D617" s="42"/>
      <c r="E617" s="38"/>
      <c r="F617" s="38"/>
      <c r="G617" s="37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37"/>
      <c r="D618" s="42"/>
      <c r="E618" s="38"/>
      <c r="F618" s="38"/>
      <c r="G618" s="37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37"/>
      <c r="D619" s="42"/>
      <c r="E619" s="38"/>
      <c r="F619" s="38"/>
      <c r="G619" s="37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37"/>
      <c r="D620" s="42"/>
      <c r="E620" s="38"/>
      <c r="F620" s="38"/>
      <c r="G620" s="37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37"/>
      <c r="D621" s="42"/>
      <c r="E621" s="38"/>
      <c r="F621" s="38"/>
      <c r="G621" s="37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37"/>
      <c r="D622" s="42"/>
      <c r="E622" s="38"/>
      <c r="F622" s="38"/>
      <c r="G622" s="37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37"/>
      <c r="D623" s="42"/>
      <c r="E623" s="38"/>
      <c r="F623" s="38"/>
      <c r="G623" s="37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37"/>
      <c r="D624" s="42"/>
      <c r="E624" s="38"/>
      <c r="F624" s="38"/>
      <c r="G624" s="37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37"/>
      <c r="D625" s="42"/>
      <c r="E625" s="38"/>
      <c r="F625" s="38"/>
      <c r="G625" s="37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37"/>
      <c r="D626" s="42"/>
      <c r="E626" s="38"/>
      <c r="F626" s="38"/>
      <c r="G626" s="37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37"/>
      <c r="D627" s="42"/>
      <c r="E627" s="38"/>
      <c r="F627" s="38"/>
      <c r="G627" s="37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37"/>
      <c r="D628" s="42"/>
      <c r="E628" s="38"/>
      <c r="F628" s="38"/>
      <c r="G628" s="37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37"/>
      <c r="D629" s="42"/>
      <c r="E629" s="38"/>
      <c r="F629" s="38"/>
      <c r="G629" s="37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37"/>
      <c r="D630" s="42"/>
      <c r="E630" s="38"/>
      <c r="F630" s="38"/>
      <c r="G630" s="37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37"/>
      <c r="D631" s="42"/>
      <c r="E631" s="38"/>
      <c r="F631" s="38"/>
      <c r="G631" s="37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37"/>
      <c r="D632" s="42"/>
      <c r="E632" s="38"/>
      <c r="F632" s="38"/>
      <c r="G632" s="37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37"/>
      <c r="D633" s="42"/>
      <c r="E633" s="38"/>
      <c r="F633" s="38"/>
      <c r="G633" s="37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37"/>
      <c r="D634" s="42"/>
      <c r="E634" s="38"/>
      <c r="F634" s="38"/>
      <c r="G634" s="37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37"/>
      <c r="D635" s="42"/>
      <c r="E635" s="38"/>
      <c r="F635" s="38"/>
      <c r="G635" s="37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37"/>
      <c r="D636" s="42"/>
      <c r="E636" s="38"/>
      <c r="F636" s="38"/>
      <c r="G636" s="37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37"/>
      <c r="D637" s="42"/>
      <c r="E637" s="38"/>
      <c r="F637" s="38"/>
      <c r="G637" s="37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37"/>
      <c r="D638" s="42"/>
      <c r="E638" s="38"/>
      <c r="F638" s="38"/>
      <c r="G638" s="37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37"/>
      <c r="D639" s="42"/>
      <c r="E639" s="38"/>
      <c r="F639" s="38"/>
      <c r="G639" s="37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37"/>
      <c r="D640" s="42"/>
      <c r="E640" s="38"/>
      <c r="F640" s="38"/>
      <c r="G640" s="37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37"/>
      <c r="D641" s="42"/>
      <c r="E641" s="38"/>
      <c r="F641" s="38"/>
      <c r="G641" s="37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37"/>
      <c r="D642" s="42"/>
      <c r="E642" s="38"/>
      <c r="F642" s="38"/>
      <c r="G642" s="37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37"/>
      <c r="D643" s="42"/>
      <c r="E643" s="38"/>
      <c r="F643" s="38"/>
      <c r="G643" s="37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37"/>
      <c r="D644" s="42"/>
      <c r="E644" s="38"/>
      <c r="F644" s="38"/>
      <c r="G644" s="37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37"/>
      <c r="D645" s="42"/>
      <c r="E645" s="38"/>
      <c r="F645" s="38"/>
      <c r="G645" s="37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37"/>
      <c r="D646" s="42"/>
      <c r="E646" s="38"/>
      <c r="F646" s="38"/>
      <c r="G646" s="37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37"/>
      <c r="D647" s="42"/>
      <c r="E647" s="38"/>
      <c r="F647" s="38"/>
      <c r="G647" s="37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37"/>
      <c r="D648" s="42"/>
      <c r="E648" s="38"/>
      <c r="F648" s="38"/>
      <c r="G648" s="37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37"/>
      <c r="D649" s="42"/>
      <c r="E649" s="38"/>
      <c r="F649" s="38"/>
      <c r="G649" s="37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37"/>
      <c r="D650" s="42"/>
      <c r="E650" s="38"/>
      <c r="F650" s="38"/>
      <c r="G650" s="37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37"/>
      <c r="D651" s="42"/>
      <c r="E651" s="38"/>
      <c r="F651" s="38"/>
      <c r="G651" s="37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37"/>
      <c r="D652" s="42"/>
      <c r="E652" s="38"/>
      <c r="F652" s="38"/>
      <c r="G652" s="37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37"/>
      <c r="D653" s="42"/>
      <c r="E653" s="38"/>
      <c r="F653" s="38"/>
      <c r="G653" s="37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37"/>
      <c r="D654" s="42"/>
      <c r="E654" s="38"/>
      <c r="F654" s="38"/>
      <c r="G654" s="37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37"/>
      <c r="D655" s="42"/>
      <c r="E655" s="38"/>
      <c r="F655" s="38"/>
      <c r="G655" s="37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37"/>
      <c r="D656" s="42"/>
      <c r="E656" s="38"/>
      <c r="F656" s="38"/>
      <c r="G656" s="37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37"/>
      <c r="D657" s="42"/>
      <c r="E657" s="38"/>
      <c r="F657" s="38"/>
      <c r="G657" s="37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37"/>
      <c r="D658" s="42"/>
      <c r="E658" s="38"/>
      <c r="F658" s="38"/>
      <c r="G658" s="37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37"/>
      <c r="D659" s="42"/>
      <c r="E659" s="38"/>
      <c r="F659" s="38"/>
      <c r="G659" s="37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37"/>
      <c r="D660" s="42"/>
      <c r="E660" s="38"/>
      <c r="F660" s="38"/>
      <c r="G660" s="37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37"/>
      <c r="D661" s="42"/>
      <c r="E661" s="38"/>
      <c r="F661" s="38"/>
      <c r="G661" s="37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37"/>
      <c r="D662" s="42"/>
      <c r="E662" s="38"/>
      <c r="F662" s="38"/>
      <c r="G662" s="37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37"/>
      <c r="D663" s="42"/>
      <c r="E663" s="38"/>
      <c r="F663" s="38"/>
      <c r="G663" s="37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37"/>
      <c r="D664" s="42"/>
      <c r="E664" s="38"/>
      <c r="F664" s="38"/>
      <c r="G664" s="37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37"/>
      <c r="D665" s="42"/>
      <c r="E665" s="38"/>
      <c r="F665" s="38"/>
      <c r="G665" s="37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37"/>
      <c r="D666" s="42"/>
      <c r="E666" s="38"/>
      <c r="F666" s="38"/>
      <c r="G666" s="37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37"/>
      <c r="D667" s="42"/>
      <c r="E667" s="38"/>
      <c r="F667" s="38"/>
      <c r="G667" s="37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37"/>
      <c r="D668" s="42"/>
      <c r="E668" s="38"/>
      <c r="F668" s="38"/>
      <c r="G668" s="37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37"/>
      <c r="D669" s="42"/>
      <c r="E669" s="38"/>
      <c r="F669" s="38"/>
      <c r="G669" s="37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37"/>
      <c r="D670" s="42"/>
      <c r="E670" s="38"/>
      <c r="F670" s="38"/>
      <c r="G670" s="37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37"/>
      <c r="D671" s="42"/>
      <c r="E671" s="38"/>
      <c r="F671" s="38"/>
      <c r="G671" s="37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37"/>
      <c r="D672" s="42"/>
      <c r="E672" s="38"/>
      <c r="F672" s="38"/>
      <c r="G672" s="37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37"/>
      <c r="D673" s="42"/>
      <c r="E673" s="38"/>
      <c r="F673" s="38"/>
      <c r="G673" s="37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37"/>
      <c r="D674" s="42"/>
      <c r="E674" s="38"/>
      <c r="F674" s="38"/>
      <c r="G674" s="37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37"/>
      <c r="D675" s="42"/>
      <c r="E675" s="38"/>
      <c r="F675" s="38"/>
      <c r="G675" s="37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37"/>
      <c r="D676" s="42"/>
      <c r="E676" s="38"/>
      <c r="F676" s="38"/>
      <c r="G676" s="37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37"/>
      <c r="D677" s="42"/>
      <c r="E677" s="38"/>
      <c r="F677" s="38"/>
      <c r="G677" s="37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37"/>
      <c r="D678" s="42"/>
      <c r="E678" s="38"/>
      <c r="F678" s="38"/>
      <c r="G678" s="37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37"/>
      <c r="D679" s="42"/>
      <c r="E679" s="38"/>
      <c r="F679" s="38"/>
      <c r="G679" s="37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37"/>
      <c r="D680" s="42"/>
      <c r="E680" s="38"/>
      <c r="F680" s="38"/>
      <c r="G680" s="37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37"/>
      <c r="D681" s="42"/>
      <c r="E681" s="38"/>
      <c r="F681" s="38"/>
      <c r="G681" s="37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37"/>
      <c r="D682" s="42"/>
      <c r="E682" s="38"/>
      <c r="F682" s="38"/>
      <c r="G682" s="37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37"/>
      <c r="D683" s="42"/>
      <c r="E683" s="38"/>
      <c r="F683" s="38"/>
      <c r="G683" s="37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37"/>
      <c r="D684" s="42"/>
      <c r="E684" s="38"/>
      <c r="F684" s="38"/>
      <c r="G684" s="37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37"/>
      <c r="D685" s="42"/>
      <c r="E685" s="38"/>
      <c r="F685" s="38"/>
      <c r="G685" s="37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37"/>
      <c r="D686" s="42"/>
      <c r="E686" s="38"/>
      <c r="F686" s="38"/>
      <c r="G686" s="37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37"/>
      <c r="D687" s="42"/>
      <c r="E687" s="38"/>
      <c r="F687" s="38"/>
      <c r="G687" s="37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37"/>
      <c r="D688" s="42"/>
      <c r="E688" s="38"/>
      <c r="F688" s="38"/>
      <c r="G688" s="37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37"/>
      <c r="D689" s="42"/>
      <c r="E689" s="38"/>
      <c r="F689" s="38"/>
      <c r="G689" s="37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37"/>
      <c r="D690" s="42"/>
      <c r="E690" s="38"/>
      <c r="F690" s="38"/>
      <c r="G690" s="37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37"/>
      <c r="D691" s="42"/>
      <c r="E691" s="38"/>
      <c r="F691" s="38"/>
      <c r="G691" s="37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37"/>
      <c r="D692" s="42"/>
      <c r="E692" s="38"/>
      <c r="F692" s="38"/>
      <c r="G692" s="37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37"/>
      <c r="D693" s="42"/>
      <c r="E693" s="38"/>
      <c r="F693" s="38"/>
      <c r="G693" s="37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37"/>
      <c r="D694" s="42"/>
      <c r="E694" s="38"/>
      <c r="F694" s="38"/>
      <c r="G694" s="37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37"/>
      <c r="D695" s="42"/>
      <c r="E695" s="38"/>
      <c r="F695" s="38"/>
      <c r="G695" s="37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37"/>
      <c r="D696" s="42"/>
      <c r="E696" s="38"/>
      <c r="F696" s="38"/>
      <c r="G696" s="37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37"/>
      <c r="D697" s="42"/>
      <c r="E697" s="38"/>
      <c r="F697" s="38"/>
      <c r="G697" s="37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37"/>
      <c r="D698" s="42"/>
      <c r="E698" s="38"/>
      <c r="F698" s="38"/>
      <c r="G698" s="37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37"/>
      <c r="D699" s="42"/>
      <c r="E699" s="38"/>
      <c r="F699" s="38"/>
      <c r="G699" s="37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37"/>
      <c r="D700" s="42"/>
      <c r="E700" s="38"/>
      <c r="F700" s="38"/>
      <c r="G700" s="37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37"/>
      <c r="D701" s="42"/>
      <c r="E701" s="38"/>
      <c r="F701" s="38"/>
      <c r="G701" s="37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37"/>
      <c r="D702" s="42"/>
      <c r="E702" s="38"/>
      <c r="F702" s="38"/>
      <c r="G702" s="37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37"/>
      <c r="D703" s="42"/>
      <c r="E703" s="38"/>
      <c r="F703" s="38"/>
      <c r="G703" s="37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37"/>
      <c r="D704" s="42"/>
      <c r="E704" s="38"/>
      <c r="F704" s="38"/>
      <c r="G704" s="37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37"/>
      <c r="D705" s="42"/>
      <c r="E705" s="38"/>
      <c r="F705" s="38"/>
      <c r="G705" s="37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37"/>
      <c r="D706" s="42"/>
      <c r="E706" s="38"/>
      <c r="F706" s="38"/>
      <c r="G706" s="37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37"/>
      <c r="D707" s="42"/>
      <c r="E707" s="38"/>
      <c r="F707" s="38"/>
      <c r="G707" s="37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37"/>
      <c r="D708" s="42"/>
      <c r="E708" s="38"/>
      <c r="F708" s="38"/>
      <c r="G708" s="37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37"/>
      <c r="D709" s="42"/>
      <c r="E709" s="38"/>
      <c r="F709" s="38"/>
      <c r="G709" s="37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37"/>
      <c r="D710" s="42"/>
      <c r="E710" s="38"/>
      <c r="F710" s="38"/>
      <c r="G710" s="37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37"/>
      <c r="D711" s="42"/>
      <c r="E711" s="38"/>
      <c r="F711" s="38"/>
      <c r="G711" s="37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37"/>
      <c r="D712" s="42"/>
      <c r="E712" s="38"/>
      <c r="F712" s="38"/>
      <c r="G712" s="37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37"/>
      <c r="D713" s="42"/>
      <c r="E713" s="38"/>
      <c r="F713" s="38"/>
      <c r="G713" s="37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37"/>
      <c r="D714" s="42"/>
      <c r="E714" s="38"/>
      <c r="F714" s="38"/>
      <c r="G714" s="37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37"/>
      <c r="D715" s="42"/>
      <c r="E715" s="38"/>
      <c r="F715" s="38"/>
      <c r="G715" s="37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37"/>
      <c r="D716" s="42"/>
      <c r="E716" s="38"/>
      <c r="F716" s="38"/>
      <c r="G716" s="37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37"/>
      <c r="D717" s="42"/>
      <c r="E717" s="38"/>
      <c r="F717" s="38"/>
      <c r="G717" s="37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37"/>
      <c r="D718" s="42"/>
      <c r="E718" s="38"/>
      <c r="F718" s="38"/>
      <c r="G718" s="37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37"/>
      <c r="D719" s="42"/>
      <c r="E719" s="38"/>
      <c r="F719" s="38"/>
      <c r="G719" s="37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37"/>
      <c r="D720" s="42"/>
      <c r="E720" s="38"/>
      <c r="F720" s="38"/>
      <c r="G720" s="37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37"/>
      <c r="D721" s="42"/>
      <c r="E721" s="38"/>
      <c r="F721" s="38"/>
      <c r="G721" s="37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37"/>
      <c r="D722" s="42"/>
      <c r="E722" s="38"/>
      <c r="F722" s="38"/>
      <c r="G722" s="37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37"/>
      <c r="D723" s="42"/>
      <c r="E723" s="38"/>
      <c r="F723" s="38"/>
      <c r="G723" s="37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37"/>
      <c r="D724" s="42"/>
      <c r="E724" s="38"/>
      <c r="F724" s="38"/>
      <c r="G724" s="37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37"/>
      <c r="D725" s="42"/>
      <c r="E725" s="38"/>
      <c r="F725" s="38"/>
      <c r="G725" s="37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37"/>
      <c r="D726" s="42"/>
      <c r="E726" s="38"/>
      <c r="F726" s="38"/>
      <c r="G726" s="37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37"/>
      <c r="D727" s="42"/>
      <c r="E727" s="38"/>
      <c r="F727" s="38"/>
      <c r="G727" s="37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37"/>
      <c r="D728" s="42"/>
      <c r="E728" s="38"/>
      <c r="F728" s="38"/>
      <c r="G728" s="37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37"/>
      <c r="D729" s="42"/>
      <c r="E729" s="38"/>
      <c r="F729" s="38"/>
      <c r="G729" s="37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37"/>
      <c r="D730" s="42"/>
      <c r="E730" s="38"/>
      <c r="F730" s="38"/>
      <c r="G730" s="37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37"/>
      <c r="D731" s="42"/>
      <c r="E731" s="38"/>
      <c r="F731" s="38"/>
      <c r="G731" s="37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37"/>
      <c r="D732" s="42"/>
      <c r="E732" s="38"/>
      <c r="F732" s="38"/>
      <c r="G732" s="37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37"/>
      <c r="D733" s="42"/>
      <c r="E733" s="38"/>
      <c r="F733" s="38"/>
      <c r="G733" s="37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37"/>
      <c r="D734" s="42"/>
      <c r="E734" s="38"/>
      <c r="F734" s="38"/>
      <c r="G734" s="37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37"/>
      <c r="D735" s="42"/>
      <c r="E735" s="38"/>
      <c r="F735" s="38"/>
      <c r="G735" s="37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37"/>
      <c r="D736" s="42"/>
      <c r="E736" s="38"/>
      <c r="F736" s="38"/>
      <c r="G736" s="37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37"/>
      <c r="D737" s="42"/>
      <c r="E737" s="38"/>
      <c r="F737" s="38"/>
      <c r="G737" s="37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37"/>
      <c r="D738" s="42"/>
      <c r="E738" s="38"/>
      <c r="F738" s="38"/>
      <c r="G738" s="37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37"/>
      <c r="D739" s="42"/>
      <c r="E739" s="38"/>
      <c r="F739" s="38"/>
      <c r="G739" s="37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37"/>
      <c r="D740" s="42"/>
      <c r="E740" s="38"/>
      <c r="F740" s="38"/>
      <c r="G740" s="37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37"/>
      <c r="D741" s="42"/>
      <c r="E741" s="38"/>
      <c r="F741" s="38"/>
      <c r="G741" s="37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37"/>
      <c r="D742" s="42"/>
      <c r="E742" s="38"/>
      <c r="F742" s="38"/>
      <c r="G742" s="37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37"/>
      <c r="D743" s="42"/>
      <c r="E743" s="38"/>
      <c r="F743" s="38"/>
      <c r="G743" s="37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37"/>
      <c r="D744" s="42"/>
      <c r="E744" s="38"/>
      <c r="F744" s="38"/>
      <c r="G744" s="37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37"/>
      <c r="D745" s="42"/>
      <c r="E745" s="38"/>
      <c r="F745" s="38"/>
      <c r="G745" s="37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37"/>
      <c r="D746" s="42"/>
      <c r="E746" s="38"/>
      <c r="F746" s="38"/>
      <c r="G746" s="37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37"/>
      <c r="D747" s="42"/>
      <c r="E747" s="38"/>
      <c r="F747" s="38"/>
      <c r="G747" s="37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37"/>
      <c r="D748" s="42"/>
      <c r="E748" s="38"/>
      <c r="F748" s="38"/>
      <c r="G748" s="37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37"/>
      <c r="D749" s="42"/>
      <c r="E749" s="38"/>
      <c r="F749" s="38"/>
      <c r="G749" s="37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37"/>
      <c r="D750" s="42"/>
      <c r="E750" s="38"/>
      <c r="F750" s="38"/>
      <c r="G750" s="37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37"/>
      <c r="D751" s="42"/>
      <c r="E751" s="38"/>
      <c r="F751" s="38"/>
      <c r="G751" s="37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37"/>
      <c r="D752" s="42"/>
      <c r="E752" s="38"/>
      <c r="F752" s="38"/>
      <c r="G752" s="37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37"/>
      <c r="D753" s="42"/>
      <c r="E753" s="38"/>
      <c r="F753" s="38"/>
      <c r="G753" s="37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37"/>
      <c r="D754" s="42"/>
      <c r="E754" s="38"/>
      <c r="F754" s="38"/>
      <c r="G754" s="37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37"/>
      <c r="D755" s="42"/>
      <c r="E755" s="38"/>
      <c r="F755" s="38"/>
      <c r="G755" s="37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37"/>
      <c r="D756" s="42"/>
      <c r="E756" s="38"/>
      <c r="F756" s="38"/>
      <c r="G756" s="37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37"/>
      <c r="D757" s="42"/>
      <c r="E757" s="38"/>
      <c r="F757" s="38"/>
      <c r="G757" s="37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37"/>
      <c r="D758" s="42"/>
      <c r="E758" s="38"/>
      <c r="F758" s="38"/>
      <c r="G758" s="37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37"/>
      <c r="D759" s="42"/>
      <c r="E759" s="38"/>
      <c r="F759" s="38"/>
      <c r="G759" s="37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37"/>
      <c r="D760" s="42"/>
      <c r="E760" s="38"/>
      <c r="F760" s="38"/>
      <c r="G760" s="37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37"/>
      <c r="D761" s="42"/>
      <c r="E761" s="38"/>
      <c r="F761" s="38"/>
      <c r="G761" s="37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37"/>
      <c r="D762" s="42"/>
      <c r="E762" s="38"/>
      <c r="F762" s="38"/>
      <c r="G762" s="37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37"/>
      <c r="D763" s="42"/>
      <c r="E763" s="38"/>
      <c r="F763" s="38"/>
      <c r="G763" s="37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37"/>
      <c r="D764" s="42"/>
      <c r="E764" s="38"/>
      <c r="F764" s="38"/>
      <c r="G764" s="37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37"/>
      <c r="D765" s="42"/>
      <c r="E765" s="38"/>
      <c r="F765" s="38"/>
      <c r="G765" s="37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37"/>
      <c r="D766" s="42"/>
      <c r="E766" s="38"/>
      <c r="F766" s="38"/>
      <c r="G766" s="37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37"/>
      <c r="D767" s="42"/>
      <c r="E767" s="38"/>
      <c r="F767" s="38"/>
      <c r="G767" s="37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37"/>
      <c r="D768" s="42"/>
      <c r="E768" s="38"/>
      <c r="F768" s="38"/>
      <c r="G768" s="37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37"/>
      <c r="D769" s="42"/>
      <c r="E769" s="38"/>
      <c r="F769" s="38"/>
      <c r="G769" s="37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37"/>
      <c r="D770" s="42"/>
      <c r="E770" s="38"/>
      <c r="F770" s="38"/>
      <c r="G770" s="37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37"/>
      <c r="D771" s="42"/>
      <c r="E771" s="38"/>
      <c r="F771" s="38"/>
      <c r="G771" s="37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37"/>
      <c r="D772" s="42"/>
      <c r="E772" s="38"/>
      <c r="F772" s="38"/>
      <c r="G772" s="37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37"/>
      <c r="D773" s="42"/>
      <c r="E773" s="38"/>
      <c r="F773" s="38"/>
      <c r="G773" s="37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37"/>
      <c r="D774" s="42"/>
      <c r="E774" s="38"/>
      <c r="F774" s="38"/>
      <c r="G774" s="37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37"/>
      <c r="D775" s="42"/>
      <c r="E775" s="38"/>
      <c r="F775" s="38"/>
      <c r="G775" s="37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37"/>
      <c r="D776" s="42"/>
      <c r="E776" s="38"/>
      <c r="F776" s="38"/>
      <c r="G776" s="37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37"/>
      <c r="D777" s="42"/>
      <c r="E777" s="38"/>
      <c r="F777" s="38"/>
      <c r="G777" s="37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37"/>
      <c r="D778" s="42"/>
      <c r="E778" s="38"/>
      <c r="F778" s="38"/>
      <c r="G778" s="37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37"/>
      <c r="D779" s="42"/>
      <c r="E779" s="38"/>
      <c r="F779" s="38"/>
      <c r="G779" s="37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37"/>
      <c r="D780" s="42"/>
      <c r="E780" s="38"/>
      <c r="F780" s="38"/>
      <c r="G780" s="37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37"/>
      <c r="D781" s="42"/>
      <c r="E781" s="38"/>
      <c r="F781" s="38"/>
      <c r="G781" s="37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37"/>
      <c r="D782" s="42"/>
      <c r="E782" s="38"/>
      <c r="F782" s="38"/>
      <c r="G782" s="37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37"/>
      <c r="D783" s="42"/>
      <c r="E783" s="38"/>
      <c r="F783" s="38"/>
      <c r="G783" s="37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37"/>
      <c r="D784" s="42"/>
      <c r="E784" s="38"/>
      <c r="F784" s="38"/>
      <c r="G784" s="37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37"/>
      <c r="D785" s="42"/>
      <c r="E785" s="38"/>
      <c r="F785" s="38"/>
      <c r="G785" s="37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37"/>
      <c r="D786" s="42"/>
      <c r="E786" s="38"/>
      <c r="F786" s="38"/>
      <c r="G786" s="37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37"/>
      <c r="D787" s="42"/>
      <c r="E787" s="38"/>
      <c r="F787" s="38"/>
      <c r="G787" s="37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37"/>
      <c r="D788" s="42"/>
      <c r="E788" s="38"/>
      <c r="F788" s="38"/>
      <c r="G788" s="37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37"/>
      <c r="D789" s="42"/>
      <c r="E789" s="38"/>
      <c r="F789" s="38"/>
      <c r="G789" s="37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37"/>
      <c r="D790" s="42"/>
      <c r="E790" s="38"/>
      <c r="F790" s="38"/>
      <c r="G790" s="37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37"/>
      <c r="D791" s="42"/>
      <c r="E791" s="38"/>
      <c r="F791" s="38"/>
      <c r="G791" s="37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37"/>
      <c r="D792" s="42"/>
      <c r="E792" s="38"/>
      <c r="F792" s="38"/>
      <c r="G792" s="37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37"/>
      <c r="D793" s="42"/>
      <c r="E793" s="38"/>
      <c r="F793" s="38"/>
      <c r="G793" s="37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37"/>
      <c r="D794" s="42"/>
      <c r="E794" s="38"/>
      <c r="F794" s="38"/>
      <c r="G794" s="37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37"/>
      <c r="D795" s="42"/>
      <c r="E795" s="38"/>
      <c r="F795" s="38"/>
      <c r="G795" s="37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37"/>
      <c r="D796" s="42"/>
      <c r="E796" s="38"/>
      <c r="F796" s="38"/>
      <c r="G796" s="37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37"/>
      <c r="D797" s="42"/>
      <c r="E797" s="38"/>
      <c r="F797" s="38"/>
      <c r="G797" s="37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37"/>
      <c r="D798" s="42"/>
      <c r="E798" s="38"/>
      <c r="F798" s="38"/>
      <c r="G798" s="37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37"/>
      <c r="D799" s="42"/>
      <c r="E799" s="38"/>
      <c r="F799" s="38"/>
      <c r="G799" s="37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37"/>
      <c r="D800" s="42"/>
      <c r="E800" s="38"/>
      <c r="F800" s="38"/>
      <c r="G800" s="37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37"/>
      <c r="D801" s="42"/>
      <c r="E801" s="38"/>
      <c r="F801" s="38"/>
      <c r="G801" s="37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37"/>
      <c r="D802" s="42"/>
      <c r="E802" s="38"/>
      <c r="F802" s="38"/>
      <c r="G802" s="37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37"/>
      <c r="D803" s="42"/>
      <c r="E803" s="38"/>
      <c r="F803" s="38"/>
      <c r="G803" s="37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37"/>
      <c r="D804" s="42"/>
      <c r="E804" s="38"/>
      <c r="F804" s="38"/>
      <c r="G804" s="37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37"/>
      <c r="D805" s="42"/>
      <c r="E805" s="38"/>
      <c r="F805" s="38"/>
      <c r="G805" s="37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37"/>
      <c r="D806" s="42"/>
      <c r="E806" s="38"/>
      <c r="F806" s="38"/>
      <c r="G806" s="37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37"/>
      <c r="D807" s="42"/>
      <c r="E807" s="38"/>
      <c r="F807" s="38"/>
      <c r="G807" s="37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37"/>
      <c r="D808" s="42"/>
      <c r="E808" s="38"/>
      <c r="F808" s="38"/>
      <c r="G808" s="37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37"/>
      <c r="D809" s="42"/>
      <c r="E809" s="38"/>
      <c r="F809" s="38"/>
      <c r="G809" s="37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37"/>
      <c r="D810" s="42"/>
      <c r="E810" s="38"/>
      <c r="F810" s="38"/>
      <c r="G810" s="37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37"/>
      <c r="D811" s="42"/>
      <c r="E811" s="38"/>
      <c r="F811" s="38"/>
      <c r="G811" s="37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37"/>
      <c r="D812" s="42"/>
      <c r="E812" s="38"/>
      <c r="F812" s="38"/>
      <c r="G812" s="37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37"/>
      <c r="D813" s="42"/>
      <c r="E813" s="38"/>
      <c r="F813" s="38"/>
      <c r="G813" s="37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37"/>
      <c r="D814" s="42"/>
      <c r="E814" s="38"/>
      <c r="F814" s="38"/>
      <c r="G814" s="37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37"/>
      <c r="D815" s="42"/>
      <c r="E815" s="38"/>
      <c r="F815" s="38"/>
      <c r="G815" s="37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37"/>
      <c r="D816" s="42"/>
      <c r="E816" s="38"/>
      <c r="F816" s="38"/>
      <c r="G816" s="37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37"/>
      <c r="D817" s="42"/>
      <c r="E817" s="38"/>
      <c r="F817" s="38"/>
      <c r="G817" s="37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37"/>
      <c r="D818" s="42"/>
      <c r="E818" s="38"/>
      <c r="F818" s="38"/>
      <c r="G818" s="37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37"/>
      <c r="D819" s="42"/>
      <c r="E819" s="38"/>
      <c r="F819" s="38"/>
      <c r="G819" s="37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37"/>
      <c r="D820" s="42"/>
      <c r="E820" s="38"/>
      <c r="F820" s="38"/>
      <c r="G820" s="37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37"/>
      <c r="D821" s="42"/>
      <c r="E821" s="38"/>
      <c r="F821" s="38"/>
      <c r="G821" s="37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37"/>
      <c r="D822" s="42"/>
      <c r="E822" s="38"/>
      <c r="F822" s="38"/>
      <c r="G822" s="37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37"/>
      <c r="D823" s="42"/>
      <c r="E823" s="38"/>
      <c r="F823" s="38"/>
      <c r="G823" s="37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37"/>
      <c r="D824" s="42"/>
      <c r="E824" s="38"/>
      <c r="F824" s="38"/>
      <c r="G824" s="37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37"/>
      <c r="D825" s="42"/>
      <c r="E825" s="38"/>
      <c r="F825" s="38"/>
      <c r="G825" s="37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37"/>
      <c r="D826" s="42"/>
      <c r="E826" s="38"/>
      <c r="F826" s="38"/>
      <c r="G826" s="37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37"/>
      <c r="D827" s="42"/>
      <c r="E827" s="38"/>
      <c r="F827" s="38"/>
      <c r="G827" s="37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37"/>
      <c r="D828" s="42"/>
      <c r="E828" s="38"/>
      <c r="F828" s="38"/>
      <c r="G828" s="37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37"/>
      <c r="D829" s="42"/>
      <c r="E829" s="38"/>
      <c r="F829" s="38"/>
      <c r="G829" s="37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37"/>
      <c r="D830" s="42"/>
      <c r="E830" s="38"/>
      <c r="F830" s="38"/>
      <c r="G830" s="37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37"/>
      <c r="D831" s="42"/>
      <c r="E831" s="38"/>
      <c r="F831" s="38"/>
      <c r="G831" s="37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37"/>
      <c r="D832" s="42"/>
      <c r="E832" s="38"/>
      <c r="F832" s="38"/>
      <c r="G832" s="37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37"/>
      <c r="D833" s="42"/>
      <c r="E833" s="38"/>
      <c r="F833" s="38"/>
      <c r="G833" s="37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37"/>
      <c r="D834" s="42"/>
      <c r="E834" s="38"/>
      <c r="F834" s="38"/>
      <c r="G834" s="37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37"/>
      <c r="D835" s="42"/>
      <c r="E835" s="38"/>
      <c r="F835" s="38"/>
      <c r="G835" s="37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37"/>
      <c r="D836" s="42"/>
      <c r="E836" s="38"/>
      <c r="F836" s="38"/>
      <c r="G836" s="37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37"/>
      <c r="D837" s="42"/>
      <c r="E837" s="38"/>
      <c r="F837" s="38"/>
      <c r="G837" s="37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37"/>
      <c r="D838" s="42"/>
      <c r="E838" s="38"/>
      <c r="F838" s="38"/>
      <c r="G838" s="37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37"/>
      <c r="D839" s="42"/>
      <c r="E839" s="38"/>
      <c r="F839" s="38"/>
      <c r="G839" s="37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37"/>
      <c r="D840" s="42"/>
      <c r="E840" s="38"/>
      <c r="F840" s="38"/>
      <c r="G840" s="37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37"/>
      <c r="D841" s="42"/>
      <c r="E841" s="38"/>
      <c r="F841" s="38"/>
      <c r="G841" s="37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37"/>
      <c r="D842" s="42"/>
      <c r="E842" s="38"/>
      <c r="F842" s="38"/>
      <c r="G842" s="37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37"/>
      <c r="D843" s="42"/>
      <c r="E843" s="38"/>
      <c r="F843" s="38"/>
      <c r="G843" s="37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37"/>
      <c r="D844" s="42"/>
      <c r="E844" s="38"/>
      <c r="F844" s="38"/>
      <c r="G844" s="37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37"/>
      <c r="D845" s="42"/>
      <c r="E845" s="38"/>
      <c r="F845" s="38"/>
      <c r="G845" s="37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37"/>
      <c r="D846" s="42"/>
      <c r="E846" s="38"/>
      <c r="F846" s="38"/>
      <c r="G846" s="37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37"/>
      <c r="D847" s="42"/>
      <c r="E847" s="38"/>
      <c r="F847" s="38"/>
      <c r="G847" s="37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37"/>
      <c r="D848" s="42"/>
      <c r="E848" s="38"/>
      <c r="F848" s="38"/>
      <c r="G848" s="37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37"/>
      <c r="D849" s="42"/>
      <c r="E849" s="38"/>
      <c r="F849" s="38"/>
      <c r="G849" s="37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37"/>
      <c r="D850" s="42"/>
      <c r="E850" s="38"/>
      <c r="F850" s="38"/>
      <c r="G850" s="37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37"/>
      <c r="D851" s="42"/>
      <c r="E851" s="38"/>
      <c r="F851" s="38"/>
      <c r="G851" s="37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37"/>
      <c r="D852" s="42"/>
      <c r="E852" s="38"/>
      <c r="F852" s="38"/>
      <c r="G852" s="37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37"/>
      <c r="D853" s="42"/>
      <c r="E853" s="38"/>
      <c r="F853" s="38"/>
      <c r="G853" s="37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37"/>
      <c r="D854" s="42"/>
      <c r="E854" s="38"/>
      <c r="F854" s="38"/>
      <c r="G854" s="37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37"/>
      <c r="D855" s="42"/>
      <c r="E855" s="38"/>
      <c r="F855" s="38"/>
      <c r="G855" s="37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37"/>
      <c r="D856" s="42"/>
      <c r="E856" s="38"/>
      <c r="F856" s="38"/>
      <c r="G856" s="37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37"/>
      <c r="D857" s="42"/>
      <c r="E857" s="38"/>
      <c r="F857" s="38"/>
      <c r="G857" s="37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37"/>
      <c r="D858" s="42"/>
      <c r="E858" s="38"/>
      <c r="F858" s="38"/>
      <c r="G858" s="37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37"/>
      <c r="D859" s="42"/>
      <c r="E859" s="38"/>
      <c r="F859" s="38"/>
      <c r="G859" s="37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37"/>
      <c r="D860" s="42"/>
      <c r="E860" s="38"/>
      <c r="F860" s="38"/>
      <c r="G860" s="37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37"/>
      <c r="D861" s="42"/>
      <c r="E861" s="38"/>
      <c r="F861" s="38"/>
      <c r="G861" s="37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37"/>
      <c r="D862" s="42"/>
      <c r="E862" s="38"/>
      <c r="F862" s="38"/>
      <c r="G862" s="37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37"/>
      <c r="D863" s="42"/>
      <c r="E863" s="38"/>
      <c r="F863" s="38"/>
      <c r="G863" s="37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37"/>
      <c r="D864" s="42"/>
      <c r="E864" s="38"/>
      <c r="F864" s="38"/>
      <c r="G864" s="37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37"/>
      <c r="D865" s="42"/>
      <c r="E865" s="38"/>
      <c r="F865" s="38"/>
      <c r="G865" s="37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37"/>
      <c r="D866" s="42"/>
      <c r="E866" s="38"/>
      <c r="F866" s="38"/>
      <c r="G866" s="37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37"/>
      <c r="D867" s="42"/>
      <c r="E867" s="38"/>
      <c r="F867" s="38"/>
      <c r="G867" s="37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37"/>
      <c r="D868" s="42"/>
      <c r="E868" s="38"/>
      <c r="F868" s="38"/>
      <c r="G868" s="37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37"/>
      <c r="D869" s="42"/>
      <c r="E869" s="38"/>
      <c r="F869" s="38"/>
      <c r="G869" s="37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37"/>
      <c r="D870" s="42"/>
      <c r="E870" s="38"/>
      <c r="F870" s="38"/>
      <c r="G870" s="37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37"/>
      <c r="D871" s="42"/>
      <c r="E871" s="38"/>
      <c r="F871" s="38"/>
      <c r="G871" s="37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37"/>
      <c r="D872" s="42"/>
      <c r="E872" s="38"/>
      <c r="F872" s="38"/>
      <c r="G872" s="37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37"/>
      <c r="D873" s="42"/>
      <c r="E873" s="38"/>
      <c r="F873" s="38"/>
      <c r="G873" s="37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37"/>
      <c r="D874" s="42"/>
      <c r="E874" s="38"/>
      <c r="F874" s="38"/>
      <c r="G874" s="37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37"/>
      <c r="D875" s="42"/>
      <c r="E875" s="38"/>
      <c r="F875" s="38"/>
      <c r="G875" s="37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37"/>
      <c r="D876" s="42"/>
      <c r="E876" s="38"/>
      <c r="F876" s="38"/>
      <c r="G876" s="37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37"/>
      <c r="D877" s="42"/>
      <c r="E877" s="38"/>
      <c r="F877" s="38"/>
      <c r="G877" s="37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37"/>
      <c r="D878" s="42"/>
      <c r="E878" s="38"/>
      <c r="F878" s="38"/>
      <c r="G878" s="37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37"/>
      <c r="D879" s="42"/>
      <c r="E879" s="38"/>
      <c r="F879" s="38"/>
      <c r="G879" s="37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37"/>
      <c r="D880" s="42"/>
      <c r="E880" s="38"/>
      <c r="F880" s="38"/>
      <c r="G880" s="37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37"/>
      <c r="D881" s="42"/>
      <c r="E881" s="38"/>
      <c r="F881" s="38"/>
      <c r="G881" s="37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37"/>
      <c r="D882" s="42"/>
      <c r="E882" s="38"/>
      <c r="F882" s="38"/>
      <c r="G882" s="37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37"/>
      <c r="D883" s="42"/>
      <c r="E883" s="38"/>
      <c r="F883" s="38"/>
      <c r="G883" s="37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37"/>
      <c r="D884" s="42"/>
      <c r="E884" s="38"/>
      <c r="F884" s="38"/>
      <c r="G884" s="37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37"/>
      <c r="D885" s="42"/>
      <c r="E885" s="38"/>
      <c r="F885" s="38"/>
      <c r="G885" s="37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37"/>
      <c r="D886" s="42"/>
      <c r="E886" s="38"/>
      <c r="F886" s="38"/>
      <c r="G886" s="37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37"/>
      <c r="D887" s="42"/>
      <c r="E887" s="38"/>
      <c r="F887" s="38"/>
      <c r="G887" s="37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37"/>
      <c r="D888" s="42"/>
      <c r="E888" s="38"/>
      <c r="F888" s="38"/>
      <c r="G888" s="37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37"/>
      <c r="D889" s="42"/>
      <c r="E889" s="38"/>
      <c r="F889" s="38"/>
      <c r="G889" s="37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37"/>
      <c r="D890" s="42"/>
      <c r="E890" s="38"/>
      <c r="F890" s="38"/>
      <c r="G890" s="37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37"/>
      <c r="D891" s="42"/>
      <c r="E891" s="38"/>
      <c r="F891" s="38"/>
      <c r="G891" s="37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37"/>
      <c r="D892" s="42"/>
      <c r="E892" s="38"/>
      <c r="F892" s="38"/>
      <c r="G892" s="37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37"/>
      <c r="D893" s="42"/>
      <c r="E893" s="38"/>
      <c r="F893" s="38"/>
      <c r="G893" s="37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37"/>
      <c r="D894" s="42"/>
      <c r="E894" s="38"/>
      <c r="F894" s="38"/>
      <c r="G894" s="37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37"/>
      <c r="D895" s="42"/>
      <c r="E895" s="38"/>
      <c r="F895" s="38"/>
      <c r="G895" s="37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37"/>
      <c r="D896" s="42"/>
      <c r="E896" s="38"/>
      <c r="F896" s="38"/>
      <c r="G896" s="37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37"/>
      <c r="D897" s="42"/>
      <c r="E897" s="38"/>
      <c r="F897" s="38"/>
      <c r="G897" s="37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37"/>
      <c r="D898" s="42"/>
      <c r="E898" s="38"/>
      <c r="F898" s="38"/>
      <c r="G898" s="37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37"/>
      <c r="D899" s="42"/>
      <c r="E899" s="38"/>
      <c r="F899" s="38"/>
      <c r="G899" s="37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37"/>
      <c r="D900" s="42"/>
      <c r="E900" s="38"/>
      <c r="F900" s="38"/>
      <c r="G900" s="37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37"/>
      <c r="D901" s="42"/>
      <c r="E901" s="38"/>
      <c r="F901" s="38"/>
      <c r="G901" s="37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37"/>
      <c r="D902" s="42"/>
      <c r="E902" s="38"/>
      <c r="F902" s="38"/>
      <c r="G902" s="37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37"/>
      <c r="D903" s="42"/>
      <c r="E903" s="38"/>
      <c r="F903" s="38"/>
      <c r="G903" s="37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37"/>
      <c r="D904" s="42"/>
      <c r="E904" s="38"/>
      <c r="F904" s="38"/>
      <c r="G904" s="37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37"/>
      <c r="D905" s="42"/>
      <c r="E905" s="38"/>
      <c r="F905" s="38"/>
      <c r="G905" s="37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37"/>
      <c r="D906" s="42"/>
      <c r="E906" s="38"/>
      <c r="F906" s="38"/>
      <c r="G906" s="37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37"/>
      <c r="D907" s="42"/>
      <c r="E907" s="38"/>
      <c r="F907" s="38"/>
      <c r="G907" s="37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37"/>
      <c r="D908" s="42"/>
      <c r="E908" s="38"/>
      <c r="F908" s="38"/>
      <c r="G908" s="37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37"/>
      <c r="D909" s="42"/>
      <c r="E909" s="38"/>
      <c r="F909" s="38"/>
      <c r="G909" s="37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37"/>
      <c r="D910" s="42"/>
      <c r="E910" s="38"/>
      <c r="F910" s="38"/>
      <c r="G910" s="37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37"/>
      <c r="D911" s="42"/>
      <c r="E911" s="38"/>
      <c r="F911" s="38"/>
      <c r="G911" s="37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37"/>
      <c r="D912" s="42"/>
      <c r="E912" s="38"/>
      <c r="F912" s="38"/>
      <c r="G912" s="37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37"/>
      <c r="D913" s="42"/>
      <c r="E913" s="38"/>
      <c r="F913" s="38"/>
      <c r="G913" s="37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37"/>
      <c r="D914" s="42"/>
      <c r="E914" s="38"/>
      <c r="F914" s="38"/>
      <c r="G914" s="37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37"/>
      <c r="D915" s="42"/>
      <c r="E915" s="38"/>
      <c r="F915" s="38"/>
      <c r="G915" s="37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37"/>
      <c r="D916" s="42"/>
      <c r="E916" s="38"/>
      <c r="F916" s="38"/>
      <c r="G916" s="37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37"/>
      <c r="D917" s="42"/>
      <c r="E917" s="38"/>
      <c r="F917" s="38"/>
      <c r="G917" s="37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37"/>
      <c r="D918" s="42"/>
      <c r="E918" s="38"/>
      <c r="F918" s="38"/>
      <c r="G918" s="37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37"/>
      <c r="D919" s="42"/>
      <c r="E919" s="38"/>
      <c r="F919" s="38"/>
      <c r="G919" s="37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37"/>
      <c r="D920" s="42"/>
      <c r="E920" s="38"/>
      <c r="F920" s="38"/>
      <c r="G920" s="37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37"/>
      <c r="D921" s="42"/>
      <c r="E921" s="38"/>
      <c r="F921" s="38"/>
      <c r="G921" s="37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37"/>
      <c r="D922" s="42"/>
      <c r="E922" s="38"/>
      <c r="F922" s="38"/>
      <c r="G922" s="37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37"/>
      <c r="D923" s="42"/>
      <c r="E923" s="38"/>
      <c r="F923" s="38"/>
      <c r="G923" s="37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37"/>
      <c r="D924" s="42"/>
      <c r="E924" s="38"/>
      <c r="F924" s="38"/>
      <c r="G924" s="37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37"/>
      <c r="D925" s="42"/>
      <c r="E925" s="38"/>
      <c r="F925" s="38"/>
      <c r="G925" s="37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37"/>
      <c r="D926" s="42"/>
      <c r="E926" s="38"/>
      <c r="F926" s="38"/>
      <c r="G926" s="37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37"/>
      <c r="D927" s="42"/>
      <c r="E927" s="38"/>
      <c r="F927" s="38"/>
      <c r="G927" s="37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37"/>
      <c r="D928" s="42"/>
      <c r="E928" s="38"/>
      <c r="F928" s="38"/>
      <c r="G928" s="37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37"/>
      <c r="D929" s="42"/>
      <c r="E929" s="38"/>
      <c r="F929" s="38"/>
      <c r="G929" s="37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37"/>
      <c r="D930" s="42"/>
      <c r="E930" s="38"/>
      <c r="F930" s="38"/>
      <c r="G930" s="37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37"/>
      <c r="D931" s="42"/>
      <c r="E931" s="38"/>
      <c r="F931" s="38"/>
      <c r="G931" s="37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37"/>
      <c r="D932" s="42"/>
      <c r="E932" s="38"/>
      <c r="F932" s="38"/>
      <c r="G932" s="37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37"/>
      <c r="D933" s="42"/>
      <c r="E933" s="38"/>
      <c r="F933" s="38"/>
      <c r="G933" s="37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37"/>
      <c r="D934" s="42"/>
      <c r="E934" s="38"/>
      <c r="F934" s="38"/>
      <c r="G934" s="37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37"/>
      <c r="D935" s="42"/>
      <c r="E935" s="38"/>
      <c r="F935" s="38"/>
      <c r="G935" s="37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37"/>
      <c r="D936" s="42"/>
      <c r="E936" s="38"/>
      <c r="F936" s="38"/>
      <c r="G936" s="37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37"/>
      <c r="D937" s="42"/>
      <c r="E937" s="38"/>
      <c r="F937" s="38"/>
      <c r="G937" s="37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37"/>
      <c r="D938" s="42"/>
      <c r="E938" s="38"/>
      <c r="F938" s="38"/>
      <c r="G938" s="37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37"/>
      <c r="D939" s="42"/>
      <c r="E939" s="38"/>
      <c r="F939" s="38"/>
      <c r="G939" s="37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37"/>
      <c r="D940" s="42"/>
      <c r="E940" s="38"/>
      <c r="F940" s="38"/>
      <c r="G940" s="37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37"/>
      <c r="D941" s="42"/>
      <c r="E941" s="38"/>
      <c r="F941" s="38"/>
      <c r="G941" s="37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37"/>
      <c r="D942" s="42"/>
      <c r="E942" s="38"/>
      <c r="F942" s="38"/>
      <c r="G942" s="37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37"/>
      <c r="D943" s="42"/>
      <c r="E943" s="38"/>
      <c r="F943" s="38"/>
      <c r="G943" s="37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37"/>
      <c r="D944" s="42"/>
      <c r="E944" s="38"/>
      <c r="F944" s="38"/>
      <c r="G944" s="37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37"/>
      <c r="D945" s="42"/>
      <c r="E945" s="38"/>
      <c r="F945" s="38"/>
      <c r="G945" s="37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37"/>
      <c r="D946" s="42"/>
      <c r="E946" s="38"/>
      <c r="F946" s="38"/>
      <c r="G946" s="37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37"/>
      <c r="D947" s="42"/>
      <c r="E947" s="38"/>
      <c r="F947" s="38"/>
      <c r="G947" s="37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37"/>
      <c r="D948" s="42"/>
      <c r="E948" s="38"/>
      <c r="F948" s="38"/>
      <c r="G948" s="37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37"/>
      <c r="D949" s="42"/>
      <c r="E949" s="38"/>
      <c r="F949" s="38"/>
      <c r="G949" s="37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37"/>
      <c r="D950" s="42"/>
      <c r="E950" s="38"/>
      <c r="F950" s="38"/>
      <c r="G950" s="37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37"/>
      <c r="D951" s="42"/>
      <c r="E951" s="38"/>
      <c r="F951" s="38"/>
      <c r="G951" s="37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37"/>
      <c r="D952" s="42"/>
      <c r="E952" s="38"/>
      <c r="F952" s="38"/>
      <c r="G952" s="37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37"/>
      <c r="D953" s="42"/>
      <c r="E953" s="38"/>
      <c r="F953" s="38"/>
      <c r="G953" s="37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37"/>
      <c r="D954" s="42"/>
      <c r="E954" s="38"/>
      <c r="F954" s="38"/>
      <c r="G954" s="37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37"/>
      <c r="D955" s="42"/>
      <c r="E955" s="38"/>
      <c r="F955" s="38"/>
      <c r="G955" s="37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37"/>
      <c r="D956" s="42"/>
      <c r="E956" s="38"/>
      <c r="F956" s="38"/>
      <c r="G956" s="37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37"/>
      <c r="D957" s="42"/>
      <c r="E957" s="38"/>
      <c r="F957" s="38"/>
      <c r="G957" s="37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37"/>
      <c r="D958" s="42"/>
      <c r="E958" s="38"/>
      <c r="F958" s="38"/>
      <c r="G958" s="37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37"/>
      <c r="D959" s="42"/>
      <c r="E959" s="38"/>
      <c r="F959" s="38"/>
      <c r="G959" s="37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37"/>
      <c r="D960" s="42"/>
      <c r="E960" s="38"/>
      <c r="F960" s="38"/>
      <c r="G960" s="37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37"/>
      <c r="D961" s="42"/>
      <c r="E961" s="38"/>
      <c r="F961" s="38"/>
      <c r="G961" s="37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37"/>
      <c r="D962" s="42"/>
      <c r="E962" s="38"/>
      <c r="F962" s="38"/>
      <c r="G962" s="37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37"/>
      <c r="D963" s="42"/>
      <c r="E963" s="38"/>
      <c r="F963" s="38"/>
      <c r="G963" s="37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37"/>
      <c r="D964" s="42"/>
      <c r="E964" s="38"/>
      <c r="F964" s="38"/>
      <c r="G964" s="37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37"/>
      <c r="D965" s="42"/>
      <c r="E965" s="38"/>
      <c r="F965" s="38"/>
      <c r="G965" s="37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37"/>
      <c r="D966" s="42"/>
      <c r="E966" s="38"/>
      <c r="F966" s="38"/>
      <c r="G966" s="37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37"/>
      <c r="D967" s="42"/>
      <c r="E967" s="38"/>
      <c r="F967" s="38"/>
      <c r="G967" s="37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37"/>
      <c r="D968" s="42"/>
      <c r="E968" s="38"/>
      <c r="F968" s="38"/>
      <c r="G968" s="37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37"/>
      <c r="D969" s="42"/>
      <c r="E969" s="38"/>
      <c r="F969" s="38"/>
      <c r="G969" s="37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37"/>
      <c r="D970" s="42"/>
      <c r="E970" s="38"/>
      <c r="F970" s="38"/>
      <c r="G970" s="37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37"/>
      <c r="D971" s="42"/>
      <c r="E971" s="38"/>
      <c r="F971" s="38"/>
      <c r="G971" s="37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37"/>
      <c r="D972" s="42"/>
      <c r="E972" s="38"/>
      <c r="F972" s="38"/>
      <c r="G972" s="37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37"/>
      <c r="D973" s="42"/>
      <c r="E973" s="38"/>
      <c r="F973" s="38"/>
      <c r="G973" s="37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37"/>
      <c r="D974" s="42"/>
      <c r="E974" s="38"/>
      <c r="F974" s="38"/>
      <c r="G974" s="37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37"/>
      <c r="D975" s="42"/>
      <c r="E975" s="38"/>
      <c r="F975" s="38"/>
      <c r="G975" s="37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37"/>
      <c r="D976" s="42"/>
      <c r="E976" s="38"/>
      <c r="F976" s="38"/>
      <c r="G976" s="37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37"/>
      <c r="D977" s="42"/>
      <c r="E977" s="38"/>
      <c r="F977" s="38"/>
      <c r="G977" s="37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37"/>
      <c r="D978" s="42"/>
      <c r="E978" s="38"/>
      <c r="F978" s="38"/>
      <c r="G978" s="37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37"/>
      <c r="D979" s="42"/>
      <c r="E979" s="38"/>
      <c r="F979" s="38"/>
      <c r="G979" s="37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37"/>
      <c r="D980" s="42"/>
      <c r="E980" s="38"/>
      <c r="F980" s="38"/>
      <c r="G980" s="37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37"/>
      <c r="D981" s="42"/>
      <c r="E981" s="38"/>
      <c r="F981" s="38"/>
      <c r="G981" s="37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37"/>
      <c r="D982" s="42"/>
      <c r="E982" s="38"/>
      <c r="F982" s="38"/>
      <c r="G982" s="37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37"/>
      <c r="D983" s="42"/>
      <c r="E983" s="38"/>
      <c r="F983" s="38"/>
      <c r="G983" s="37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37"/>
      <c r="D984" s="42"/>
      <c r="E984" s="38"/>
      <c r="F984" s="38"/>
      <c r="G984" s="37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37"/>
      <c r="D985" s="42"/>
      <c r="E985" s="38"/>
      <c r="F985" s="38"/>
      <c r="G985" s="37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37"/>
      <c r="D986" s="42"/>
      <c r="E986" s="38"/>
      <c r="F986" s="38"/>
      <c r="G986" s="37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37"/>
      <c r="D987" s="42"/>
      <c r="E987" s="38"/>
      <c r="F987" s="38"/>
      <c r="G987" s="37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37"/>
      <c r="D988" s="42"/>
      <c r="E988" s="38"/>
      <c r="F988" s="38"/>
      <c r="G988" s="37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37"/>
      <c r="D989" s="42"/>
      <c r="E989" s="38"/>
      <c r="F989" s="38"/>
      <c r="G989" s="37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37"/>
      <c r="D990" s="42"/>
      <c r="E990" s="38"/>
      <c r="F990" s="38"/>
      <c r="G990" s="37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37"/>
      <c r="D991" s="42"/>
      <c r="E991" s="38"/>
      <c r="F991" s="38"/>
      <c r="G991" s="37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37"/>
      <c r="D992" s="42"/>
      <c r="E992" s="38"/>
      <c r="F992" s="38"/>
      <c r="G992" s="37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37"/>
      <c r="D993" s="42"/>
      <c r="E993" s="38"/>
      <c r="F993" s="38"/>
      <c r="G993" s="37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37"/>
      <c r="D994" s="42"/>
      <c r="E994" s="38"/>
      <c r="F994" s="38"/>
      <c r="G994" s="37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37"/>
      <c r="D995" s="42"/>
      <c r="E995" s="38"/>
      <c r="F995" s="38"/>
      <c r="G995" s="37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37"/>
      <c r="D996" s="42"/>
      <c r="E996" s="38"/>
      <c r="F996" s="38"/>
      <c r="G996" s="37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37"/>
      <c r="D997" s="42"/>
      <c r="E997" s="38"/>
      <c r="F997" s="38"/>
      <c r="G997" s="37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37"/>
      <c r="D998" s="42"/>
      <c r="E998" s="38"/>
      <c r="F998" s="38"/>
      <c r="G998" s="37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37"/>
      <c r="D999" s="42"/>
      <c r="E999" s="38"/>
      <c r="F999" s="38"/>
      <c r="G999" s="37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37"/>
      <c r="D1000" s="42"/>
      <c r="E1000" s="38"/>
      <c r="F1000" s="38"/>
      <c r="G1000" s="37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37"/>
      <c r="D1001" s="42"/>
      <c r="E1001" s="38"/>
      <c r="F1001" s="38"/>
      <c r="G1001" s="37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6" width="12.862142857142858" customWidth="1" bestFit="1"/>
    <col min="2" max="2" style="26" width="25.290714285714284" customWidth="1" bestFit="1"/>
    <col min="3" max="3" style="26" width="21.433571428571426" customWidth="1" bestFit="1"/>
    <col min="4" max="4" style="26" width="6.576428571428571" customWidth="1" bestFit="1"/>
    <col min="5" max="5" style="26" width="14.43357142857143" customWidth="1" bestFit="1"/>
    <col min="6" max="6" style="28" width="12.005" customWidth="1" bestFit="1"/>
    <col min="7" max="7" style="26" width="13.290714285714287" customWidth="1" bestFit="1"/>
    <col min="8" max="8" style="28" width="8.576428571428572" customWidth="1" bestFit="1"/>
    <col min="9" max="9" style="27" width="14.290714285714287" customWidth="1" bestFit="1"/>
    <col min="10" max="10" style="27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3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5" t="s">
        <v>7</v>
      </c>
      <c r="I1" s="4" t="s">
        <v>8</v>
      </c>
      <c r="J1" s="83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/>
      <c r="B2" s="9"/>
      <c r="C2" s="15"/>
      <c r="D2" s="15"/>
      <c r="E2" s="12"/>
      <c r="F2" s="12">
        <f>MULTIPLY(D2, E2)</f>
      </c>
      <c r="G2" s="10"/>
      <c r="H2" s="18"/>
      <c r="I2" s="11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5"/>
      <c r="B3" s="9"/>
      <c r="C3" s="15"/>
      <c r="D3" s="15"/>
      <c r="E3" s="12"/>
      <c r="F3" s="12">
        <f>MULTIPLY(D3, E3)</f>
      </c>
      <c r="G3" s="10"/>
      <c r="H3" s="18"/>
      <c r="I3" s="4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5"/>
      <c r="B4" s="9"/>
      <c r="C4" s="15"/>
      <c r="D4" s="15"/>
      <c r="E4" s="12"/>
      <c r="F4" s="12">
        <f>MULTIPLY(D4, E4)</f>
      </c>
      <c r="G4" s="10"/>
      <c r="H4" s="18"/>
      <c r="I4" s="14">
        <f>MAX(H2:H1000)</f>
      </c>
      <c r="J4" s="92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5"/>
      <c r="B5" s="9"/>
      <c r="C5" s="15"/>
      <c r="D5" s="15"/>
      <c r="E5" s="12"/>
      <c r="F5" s="12">
        <f>MULTIPLY(D5, E5)</f>
      </c>
      <c r="G5" s="10"/>
      <c r="H5" s="18"/>
      <c r="I5" s="17"/>
      <c r="J5" s="17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5"/>
      <c r="B6" s="9"/>
      <c r="C6" s="15"/>
      <c r="D6" s="15"/>
      <c r="E6" s="12"/>
      <c r="F6" s="12">
        <f>MULTIPLY(D6, E6)</f>
      </c>
      <c r="G6" s="10"/>
      <c r="H6" s="18"/>
      <c r="I6" s="17"/>
      <c r="J6" s="17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5"/>
      <c r="B7" s="9"/>
      <c r="C7" s="15"/>
      <c r="D7" s="15"/>
      <c r="E7" s="12"/>
      <c r="F7" s="12">
        <f>MULTIPLY(D7, E7)</f>
      </c>
      <c r="G7" s="10"/>
      <c r="H7" s="18"/>
      <c r="I7" s="17"/>
      <c r="J7" s="17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5"/>
      <c r="B8" s="9"/>
      <c r="C8" s="15"/>
      <c r="D8" s="15"/>
      <c r="E8" s="12"/>
      <c r="F8" s="12">
        <f>MULTIPLY(D8, E8)</f>
      </c>
      <c r="G8" s="10"/>
      <c r="H8" s="18"/>
      <c r="I8" s="17"/>
      <c r="J8" s="17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5"/>
      <c r="B9" s="9"/>
      <c r="C9" s="15"/>
      <c r="D9" s="15"/>
      <c r="E9" s="12"/>
      <c r="F9" s="12">
        <f>MULTIPLY(D9, E9)</f>
      </c>
      <c r="G9" s="10"/>
      <c r="H9" s="18"/>
      <c r="I9" s="17"/>
      <c r="J9" s="17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5"/>
      <c r="B10" s="9"/>
      <c r="C10" s="15"/>
      <c r="D10" s="15"/>
      <c r="E10" s="12"/>
      <c r="F10" s="12">
        <f>MULTIPLY(D10, E10)</f>
      </c>
      <c r="G10" s="10"/>
      <c r="H10" s="12">
        <f>SUM(F2:F10)</f>
      </c>
      <c r="I10" s="17"/>
      <c r="J10" s="17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3"/>
      <c r="B11" s="23"/>
      <c r="C11" s="3"/>
      <c r="D11" s="15"/>
      <c r="E11" s="15"/>
      <c r="F11" s="18"/>
      <c r="G11" s="86"/>
      <c r="H11" s="18"/>
      <c r="I11" s="17"/>
      <c r="J11" s="17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5"/>
      <c r="B12" s="9"/>
      <c r="C12" s="15"/>
      <c r="D12" s="15"/>
      <c r="E12" s="15"/>
      <c r="F12" s="18"/>
      <c r="G12" s="15"/>
      <c r="H12" s="18"/>
      <c r="I12" s="17"/>
      <c r="J12" s="17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5"/>
      <c r="B13" s="9"/>
      <c r="C13" s="15"/>
      <c r="D13" s="15"/>
      <c r="E13" s="15"/>
      <c r="F13" s="18"/>
      <c r="G13" s="15"/>
      <c r="H13" s="18"/>
      <c r="I13" s="17"/>
      <c r="J13" s="17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5"/>
      <c r="B14" s="9"/>
      <c r="C14" s="15"/>
      <c r="D14" s="15"/>
      <c r="E14" s="15"/>
      <c r="F14" s="18"/>
      <c r="G14" s="15"/>
      <c r="H14" s="18"/>
      <c r="I14" s="17"/>
      <c r="J14" s="17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5"/>
      <c r="B15" s="9"/>
      <c r="C15" s="15"/>
      <c r="D15" s="15"/>
      <c r="E15" s="15"/>
      <c r="F15" s="18"/>
      <c r="G15" s="15"/>
      <c r="H15" s="18"/>
      <c r="I15" s="17"/>
      <c r="J15" s="17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5"/>
      <c r="B16" s="9"/>
      <c r="C16" s="15"/>
      <c r="D16" s="15"/>
      <c r="E16" s="15"/>
      <c r="F16" s="18"/>
      <c r="G16" s="15"/>
      <c r="H16" s="18"/>
      <c r="I16" s="17"/>
      <c r="J16" s="17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5"/>
      <c r="B17" s="9"/>
      <c r="C17" s="15"/>
      <c r="D17" s="15"/>
      <c r="E17" s="15"/>
      <c r="F17" s="18"/>
      <c r="G17" s="15"/>
      <c r="H17" s="18"/>
      <c r="I17" s="17"/>
      <c r="J17" s="17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5"/>
      <c r="B18" s="9"/>
      <c r="C18" s="15"/>
      <c r="D18" s="15"/>
      <c r="E18" s="15"/>
      <c r="F18" s="18"/>
      <c r="G18" s="15"/>
      <c r="H18" s="18"/>
      <c r="I18" s="17"/>
      <c r="J18" s="17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5"/>
      <c r="B19" s="9"/>
      <c r="C19" s="15"/>
      <c r="D19" s="15"/>
      <c r="E19" s="15"/>
      <c r="F19" s="18"/>
      <c r="G19" s="15"/>
      <c r="H19" s="18"/>
      <c r="I19" s="17"/>
      <c r="J19" s="17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5"/>
      <c r="B20" s="9"/>
      <c r="C20" s="15"/>
      <c r="D20" s="15"/>
      <c r="E20" s="15"/>
      <c r="F20" s="18"/>
      <c r="G20" s="15"/>
      <c r="H20" s="18"/>
      <c r="I20" s="17"/>
      <c r="J20" s="17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5"/>
      <c r="B21" s="9"/>
      <c r="C21" s="15"/>
      <c r="D21" s="15"/>
      <c r="E21" s="15"/>
      <c r="F21" s="18"/>
      <c r="G21" s="15"/>
      <c r="H21" s="18"/>
      <c r="I21" s="17"/>
      <c r="J21" s="17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5"/>
      <c r="B22" s="9"/>
      <c r="C22" s="15"/>
      <c r="D22" s="15"/>
      <c r="E22" s="15"/>
      <c r="F22" s="18"/>
      <c r="G22" s="15"/>
      <c r="H22" s="18"/>
      <c r="I22" s="17"/>
      <c r="J22" s="17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5"/>
      <c r="B23" s="9"/>
      <c r="C23" s="15"/>
      <c r="D23" s="15"/>
      <c r="E23" s="15"/>
      <c r="F23" s="18"/>
      <c r="G23" s="15"/>
      <c r="H23" s="18"/>
      <c r="I23" s="17"/>
      <c r="J23" s="17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5"/>
      <c r="B24" s="9"/>
      <c r="C24" s="15"/>
      <c r="D24" s="15"/>
      <c r="E24" s="15"/>
      <c r="F24" s="18"/>
      <c r="G24" s="15"/>
      <c r="H24" s="18"/>
      <c r="I24" s="17"/>
      <c r="J24" s="17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5"/>
      <c r="B25" s="9"/>
      <c r="C25" s="15"/>
      <c r="D25" s="15"/>
      <c r="E25" s="15"/>
      <c r="F25" s="18"/>
      <c r="G25" s="15"/>
      <c r="H25" s="18"/>
      <c r="I25" s="17"/>
      <c r="J25" s="17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5"/>
      <c r="B26" s="9"/>
      <c r="C26" s="15"/>
      <c r="D26" s="15"/>
      <c r="E26" s="15"/>
      <c r="F26" s="18"/>
      <c r="G26" s="15"/>
      <c r="H26" s="18"/>
      <c r="I26" s="17"/>
      <c r="J26" s="17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5"/>
      <c r="B27" s="9"/>
      <c r="C27" s="15"/>
      <c r="D27" s="15"/>
      <c r="E27" s="15"/>
      <c r="F27" s="18"/>
      <c r="G27" s="15"/>
      <c r="H27" s="18"/>
      <c r="I27" s="17"/>
      <c r="J27" s="17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5"/>
      <c r="B28" s="9"/>
      <c r="C28" s="15"/>
      <c r="D28" s="15"/>
      <c r="E28" s="15"/>
      <c r="F28" s="18"/>
      <c r="G28" s="15"/>
      <c r="H28" s="18"/>
      <c r="I28" s="17"/>
      <c r="J28" s="17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5"/>
      <c r="B29" s="9"/>
      <c r="C29" s="15"/>
      <c r="D29" s="15"/>
      <c r="E29" s="15"/>
      <c r="F29" s="18"/>
      <c r="G29" s="15"/>
      <c r="H29" s="18"/>
      <c r="I29" s="17"/>
      <c r="J29" s="17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5"/>
      <c r="B30" s="9"/>
      <c r="C30" s="15"/>
      <c r="D30" s="15"/>
      <c r="E30" s="15"/>
      <c r="F30" s="18"/>
      <c r="G30" s="15"/>
      <c r="H30" s="18"/>
      <c r="I30" s="17"/>
      <c r="J30" s="17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5"/>
      <c r="B31" s="9"/>
      <c r="C31" s="15"/>
      <c r="D31" s="15"/>
      <c r="E31" s="15"/>
      <c r="F31" s="18"/>
      <c r="G31" s="15"/>
      <c r="H31" s="18"/>
      <c r="I31" s="17"/>
      <c r="J31" s="17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5"/>
      <c r="B32" s="9"/>
      <c r="C32" s="15"/>
      <c r="D32" s="15"/>
      <c r="E32" s="15"/>
      <c r="F32" s="18"/>
      <c r="G32" s="15"/>
      <c r="H32" s="18"/>
      <c r="I32" s="17"/>
      <c r="J32" s="17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5"/>
      <c r="B33" s="9"/>
      <c r="C33" s="15"/>
      <c r="D33" s="15"/>
      <c r="E33" s="15"/>
      <c r="F33" s="18"/>
      <c r="G33" s="15"/>
      <c r="H33" s="18"/>
      <c r="I33" s="17"/>
      <c r="J33" s="17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5"/>
      <c r="B34" s="9"/>
      <c r="C34" s="15"/>
      <c r="D34" s="15"/>
      <c r="E34" s="15"/>
      <c r="F34" s="18"/>
      <c r="G34" s="15"/>
      <c r="H34" s="18"/>
      <c r="I34" s="17"/>
      <c r="J34" s="17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5"/>
      <c r="B35" s="9"/>
      <c r="C35" s="15"/>
      <c r="D35" s="15"/>
      <c r="E35" s="15"/>
      <c r="F35" s="18"/>
      <c r="G35" s="15"/>
      <c r="H35" s="18"/>
      <c r="I35" s="17"/>
      <c r="J35" s="17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5"/>
      <c r="B36" s="9"/>
      <c r="C36" s="15"/>
      <c r="D36" s="15"/>
      <c r="E36" s="15"/>
      <c r="F36" s="18"/>
      <c r="G36" s="15"/>
      <c r="H36" s="18"/>
      <c r="I36" s="17"/>
      <c r="J36" s="17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5"/>
      <c r="B37" s="9"/>
      <c r="C37" s="15"/>
      <c r="D37" s="15"/>
      <c r="E37" s="15"/>
      <c r="F37" s="18"/>
      <c r="G37" s="15"/>
      <c r="H37" s="18"/>
      <c r="I37" s="17"/>
      <c r="J37" s="17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5"/>
      <c r="B38" s="9"/>
      <c r="C38" s="15"/>
      <c r="D38" s="15"/>
      <c r="E38" s="15"/>
      <c r="F38" s="18"/>
      <c r="G38" s="15"/>
      <c r="H38" s="18"/>
      <c r="I38" s="17"/>
      <c r="J38" s="17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5"/>
      <c r="B39" s="9"/>
      <c r="C39" s="15"/>
      <c r="D39" s="15"/>
      <c r="E39" s="15"/>
      <c r="F39" s="18"/>
      <c r="G39" s="15"/>
      <c r="H39" s="18"/>
      <c r="I39" s="17"/>
      <c r="J39" s="17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5"/>
      <c r="B40" s="9"/>
      <c r="C40" s="15"/>
      <c r="D40" s="15"/>
      <c r="E40" s="15"/>
      <c r="F40" s="18"/>
      <c r="G40" s="15"/>
      <c r="H40" s="18"/>
      <c r="I40" s="17"/>
      <c r="J40" s="17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5"/>
      <c r="B41" s="9"/>
      <c r="C41" s="15"/>
      <c r="D41" s="15"/>
      <c r="E41" s="15"/>
      <c r="F41" s="18"/>
      <c r="G41" s="15"/>
      <c r="H41" s="18"/>
      <c r="I41" s="17"/>
      <c r="J41" s="17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5"/>
      <c r="B42" s="9"/>
      <c r="C42" s="15"/>
      <c r="D42" s="15"/>
      <c r="E42" s="15"/>
      <c r="F42" s="18"/>
      <c r="G42" s="15"/>
      <c r="H42" s="18"/>
      <c r="I42" s="17"/>
      <c r="J42" s="17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5"/>
      <c r="B43" s="9"/>
      <c r="C43" s="15"/>
      <c r="D43" s="15"/>
      <c r="E43" s="15"/>
      <c r="F43" s="18"/>
      <c r="G43" s="15"/>
      <c r="H43" s="18"/>
      <c r="I43" s="17"/>
      <c r="J43" s="17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5"/>
      <c r="B44" s="9"/>
      <c r="C44" s="15"/>
      <c r="D44" s="15"/>
      <c r="E44" s="15"/>
      <c r="F44" s="18"/>
      <c r="G44" s="15"/>
      <c r="H44" s="18"/>
      <c r="I44" s="17"/>
      <c r="J44" s="17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5"/>
      <c r="B45" s="9"/>
      <c r="C45" s="15"/>
      <c r="D45" s="15"/>
      <c r="E45" s="15"/>
      <c r="F45" s="18"/>
      <c r="G45" s="15"/>
      <c r="H45" s="18"/>
      <c r="I45" s="17"/>
      <c r="J45" s="17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5"/>
      <c r="B46" s="9"/>
      <c r="C46" s="15"/>
      <c r="D46" s="15"/>
      <c r="E46" s="15"/>
      <c r="F46" s="18"/>
      <c r="G46" s="15"/>
      <c r="H46" s="18"/>
      <c r="I46" s="17"/>
      <c r="J46" s="17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5"/>
      <c r="B47" s="9"/>
      <c r="C47" s="15"/>
      <c r="D47" s="15"/>
      <c r="E47" s="15"/>
      <c r="F47" s="18"/>
      <c r="G47" s="15"/>
      <c r="H47" s="18"/>
      <c r="I47" s="17"/>
      <c r="J47" s="17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5"/>
      <c r="B48" s="9"/>
      <c r="C48" s="15"/>
      <c r="D48" s="15"/>
      <c r="E48" s="15"/>
      <c r="F48" s="18"/>
      <c r="G48" s="15"/>
      <c r="H48" s="18"/>
      <c r="I48" s="17"/>
      <c r="J48" s="17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5"/>
      <c r="B49" s="9"/>
      <c r="C49" s="15"/>
      <c r="D49" s="15"/>
      <c r="E49" s="15"/>
      <c r="F49" s="18"/>
      <c r="G49" s="15"/>
      <c r="H49" s="18"/>
      <c r="I49" s="17"/>
      <c r="J49" s="17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5"/>
      <c r="B50" s="9"/>
      <c r="C50" s="15"/>
      <c r="D50" s="15"/>
      <c r="E50" s="15"/>
      <c r="F50" s="18"/>
      <c r="G50" s="15"/>
      <c r="H50" s="18"/>
      <c r="I50" s="17"/>
      <c r="J50" s="17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5"/>
      <c r="B51" s="9"/>
      <c r="C51" s="15"/>
      <c r="D51" s="15"/>
      <c r="E51" s="15"/>
      <c r="F51" s="18"/>
      <c r="G51" s="15"/>
      <c r="H51" s="18"/>
      <c r="I51" s="17"/>
      <c r="J51" s="17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5"/>
      <c r="B52" s="9"/>
      <c r="C52" s="15"/>
      <c r="D52" s="15"/>
      <c r="E52" s="15"/>
      <c r="F52" s="18"/>
      <c r="G52" s="15"/>
      <c r="H52" s="18"/>
      <c r="I52" s="17"/>
      <c r="J52" s="17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5"/>
      <c r="B53" s="9"/>
      <c r="C53" s="15"/>
      <c r="D53" s="15"/>
      <c r="E53" s="15"/>
      <c r="F53" s="18"/>
      <c r="G53" s="15"/>
      <c r="H53" s="18"/>
      <c r="I53" s="17"/>
      <c r="J53" s="17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5"/>
      <c r="B54" s="9"/>
      <c r="C54" s="15"/>
      <c r="D54" s="15"/>
      <c r="E54" s="15"/>
      <c r="F54" s="18"/>
      <c r="G54" s="15"/>
      <c r="H54" s="18"/>
      <c r="I54" s="17"/>
      <c r="J54" s="17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5"/>
      <c r="B55" s="9"/>
      <c r="C55" s="15"/>
      <c r="D55" s="15"/>
      <c r="E55" s="15"/>
      <c r="F55" s="18"/>
      <c r="G55" s="15"/>
      <c r="H55" s="18"/>
      <c r="I55" s="17"/>
      <c r="J55" s="17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5"/>
      <c r="B56" s="9"/>
      <c r="C56" s="15"/>
      <c r="D56" s="15"/>
      <c r="E56" s="15"/>
      <c r="F56" s="18"/>
      <c r="G56" s="15"/>
      <c r="H56" s="18"/>
      <c r="I56" s="17"/>
      <c r="J56" s="17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5"/>
      <c r="B57" s="9"/>
      <c r="C57" s="15"/>
      <c r="D57" s="15"/>
      <c r="E57" s="15"/>
      <c r="F57" s="18"/>
      <c r="G57" s="15"/>
      <c r="H57" s="18"/>
      <c r="I57" s="17"/>
      <c r="J57" s="17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5"/>
      <c r="B58" s="9"/>
      <c r="C58" s="15"/>
      <c r="D58" s="15"/>
      <c r="E58" s="15"/>
      <c r="F58" s="18"/>
      <c r="G58" s="15"/>
      <c r="H58" s="18"/>
      <c r="I58" s="17"/>
      <c r="J58" s="17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5"/>
      <c r="B59" s="9"/>
      <c r="C59" s="15"/>
      <c r="D59" s="15"/>
      <c r="E59" s="15"/>
      <c r="F59" s="18"/>
      <c r="G59" s="15"/>
      <c r="H59" s="18"/>
      <c r="I59" s="17"/>
      <c r="J59" s="17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5"/>
      <c r="B60" s="9"/>
      <c r="C60" s="15"/>
      <c r="D60" s="15"/>
      <c r="E60" s="15"/>
      <c r="F60" s="18"/>
      <c r="G60" s="15"/>
      <c r="H60" s="18"/>
      <c r="I60" s="17"/>
      <c r="J60" s="17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5"/>
      <c r="B61" s="9"/>
      <c r="C61" s="15"/>
      <c r="D61" s="15"/>
      <c r="E61" s="15"/>
      <c r="F61" s="18"/>
      <c r="G61" s="15"/>
      <c r="H61" s="18"/>
      <c r="I61" s="17"/>
      <c r="J61" s="17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5"/>
      <c r="B62" s="9"/>
      <c r="C62" s="15"/>
      <c r="D62" s="15"/>
      <c r="E62" s="15"/>
      <c r="F62" s="18"/>
      <c r="G62" s="15"/>
      <c r="H62" s="18"/>
      <c r="I62" s="17"/>
      <c r="J62" s="17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5"/>
      <c r="B63" s="9"/>
      <c r="C63" s="15"/>
      <c r="D63" s="15"/>
      <c r="E63" s="15"/>
      <c r="F63" s="18"/>
      <c r="G63" s="15"/>
      <c r="H63" s="18"/>
      <c r="I63" s="17"/>
      <c r="J63" s="17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5"/>
      <c r="B64" s="9"/>
      <c r="C64" s="15"/>
      <c r="D64" s="15"/>
      <c r="E64" s="15"/>
      <c r="F64" s="18"/>
      <c r="G64" s="15"/>
      <c r="H64" s="18"/>
      <c r="I64" s="17"/>
      <c r="J64" s="17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5"/>
      <c r="B65" s="9"/>
      <c r="C65" s="15"/>
      <c r="D65" s="15"/>
      <c r="E65" s="15"/>
      <c r="F65" s="18"/>
      <c r="G65" s="15"/>
      <c r="H65" s="18"/>
      <c r="I65" s="17"/>
      <c r="J65" s="17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5"/>
      <c r="B66" s="9"/>
      <c r="C66" s="15"/>
      <c r="D66" s="15"/>
      <c r="E66" s="15"/>
      <c r="F66" s="18"/>
      <c r="G66" s="15"/>
      <c r="H66" s="18"/>
      <c r="I66" s="17"/>
      <c r="J66" s="17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5"/>
      <c r="B67" s="9"/>
      <c r="C67" s="15"/>
      <c r="D67" s="15"/>
      <c r="E67" s="15"/>
      <c r="F67" s="18"/>
      <c r="G67" s="15"/>
      <c r="H67" s="18"/>
      <c r="I67" s="17"/>
      <c r="J67" s="17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5"/>
      <c r="B68" s="9"/>
      <c r="C68" s="15"/>
      <c r="D68" s="15"/>
      <c r="E68" s="15"/>
      <c r="F68" s="18"/>
      <c r="G68" s="15"/>
      <c r="H68" s="18"/>
      <c r="I68" s="17"/>
      <c r="J68" s="17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5"/>
      <c r="B69" s="9"/>
      <c r="C69" s="15"/>
      <c r="D69" s="15"/>
      <c r="E69" s="15"/>
      <c r="F69" s="18"/>
      <c r="G69" s="15"/>
      <c r="H69" s="18"/>
      <c r="I69" s="17"/>
      <c r="J69" s="17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5"/>
      <c r="B70" s="9"/>
      <c r="C70" s="15"/>
      <c r="D70" s="15"/>
      <c r="E70" s="15"/>
      <c r="F70" s="18"/>
      <c r="G70" s="15"/>
      <c r="H70" s="18"/>
      <c r="I70" s="17"/>
      <c r="J70" s="17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5"/>
      <c r="B71" s="9"/>
      <c r="C71" s="15"/>
      <c r="D71" s="15"/>
      <c r="E71" s="15"/>
      <c r="F71" s="18"/>
      <c r="G71" s="15"/>
      <c r="H71" s="18"/>
      <c r="I71" s="17"/>
      <c r="J71" s="17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5"/>
      <c r="B72" s="9"/>
      <c r="C72" s="15"/>
      <c r="D72" s="15"/>
      <c r="E72" s="15"/>
      <c r="F72" s="18"/>
      <c r="G72" s="15"/>
      <c r="H72" s="18"/>
      <c r="I72" s="17"/>
      <c r="J72" s="17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5"/>
      <c r="B73" s="9"/>
      <c r="C73" s="15"/>
      <c r="D73" s="15"/>
      <c r="E73" s="15"/>
      <c r="F73" s="18"/>
      <c r="G73" s="15"/>
      <c r="H73" s="18"/>
      <c r="I73" s="17"/>
      <c r="J73" s="17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5"/>
      <c r="B74" s="9"/>
      <c r="C74" s="15"/>
      <c r="D74" s="15"/>
      <c r="E74" s="15"/>
      <c r="F74" s="18"/>
      <c r="G74" s="15"/>
      <c r="H74" s="18"/>
      <c r="I74" s="17"/>
      <c r="J74" s="17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5"/>
      <c r="B75" s="9"/>
      <c r="C75" s="15"/>
      <c r="D75" s="15"/>
      <c r="E75" s="15"/>
      <c r="F75" s="18"/>
      <c r="G75" s="15"/>
      <c r="H75" s="18"/>
      <c r="I75" s="17"/>
      <c r="J75" s="17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5"/>
      <c r="B76" s="9"/>
      <c r="C76" s="15"/>
      <c r="D76" s="15"/>
      <c r="E76" s="15"/>
      <c r="F76" s="18"/>
      <c r="G76" s="15"/>
      <c r="H76" s="18"/>
      <c r="I76" s="17"/>
      <c r="J76" s="17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5"/>
      <c r="B77" s="9"/>
      <c r="C77" s="15"/>
      <c r="D77" s="15"/>
      <c r="E77" s="15"/>
      <c r="F77" s="18"/>
      <c r="G77" s="15"/>
      <c r="H77" s="18"/>
      <c r="I77" s="17"/>
      <c r="J77" s="17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5"/>
      <c r="B78" s="9"/>
      <c r="C78" s="15"/>
      <c r="D78" s="15"/>
      <c r="E78" s="15"/>
      <c r="F78" s="18"/>
      <c r="G78" s="15"/>
      <c r="H78" s="18"/>
      <c r="I78" s="17"/>
      <c r="J78" s="17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5"/>
      <c r="B79" s="9"/>
      <c r="C79" s="15"/>
      <c r="D79" s="15"/>
      <c r="E79" s="15"/>
      <c r="F79" s="18"/>
      <c r="G79" s="15"/>
      <c r="H79" s="18"/>
      <c r="I79" s="17"/>
      <c r="J79" s="17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5"/>
      <c r="B80" s="9"/>
      <c r="C80" s="15"/>
      <c r="D80" s="15"/>
      <c r="E80" s="15"/>
      <c r="F80" s="18"/>
      <c r="G80" s="15"/>
      <c r="H80" s="18"/>
      <c r="I80" s="17"/>
      <c r="J80" s="17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5"/>
      <c r="B81" s="9"/>
      <c r="C81" s="15"/>
      <c r="D81" s="15"/>
      <c r="E81" s="15"/>
      <c r="F81" s="18"/>
      <c r="G81" s="15"/>
      <c r="H81" s="18"/>
      <c r="I81" s="17"/>
      <c r="J81" s="17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5"/>
      <c r="B82" s="9"/>
      <c r="C82" s="15"/>
      <c r="D82" s="15"/>
      <c r="E82" s="15"/>
      <c r="F82" s="18"/>
      <c r="G82" s="15"/>
      <c r="H82" s="18"/>
      <c r="I82" s="17"/>
      <c r="J82" s="17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5"/>
      <c r="B83" s="9"/>
      <c r="C83" s="15"/>
      <c r="D83" s="15"/>
      <c r="E83" s="15"/>
      <c r="F83" s="18"/>
      <c r="G83" s="15"/>
      <c r="H83" s="18"/>
      <c r="I83" s="17"/>
      <c r="J83" s="17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5"/>
      <c r="B84" s="9"/>
      <c r="C84" s="15"/>
      <c r="D84" s="15"/>
      <c r="E84" s="15"/>
      <c r="F84" s="18"/>
      <c r="G84" s="15"/>
      <c r="H84" s="18"/>
      <c r="I84" s="17"/>
      <c r="J84" s="17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5"/>
      <c r="B85" s="9"/>
      <c r="C85" s="15"/>
      <c r="D85" s="15"/>
      <c r="E85" s="15"/>
      <c r="F85" s="18"/>
      <c r="G85" s="15"/>
      <c r="H85" s="18"/>
      <c r="I85" s="17"/>
      <c r="J85" s="17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5"/>
      <c r="B86" s="9"/>
      <c r="C86" s="15"/>
      <c r="D86" s="15"/>
      <c r="E86" s="15"/>
      <c r="F86" s="18"/>
      <c r="G86" s="15"/>
      <c r="H86" s="18"/>
      <c r="I86" s="17"/>
      <c r="J86" s="17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5"/>
      <c r="B87" s="9"/>
      <c r="C87" s="15"/>
      <c r="D87" s="15"/>
      <c r="E87" s="15"/>
      <c r="F87" s="18"/>
      <c r="G87" s="15"/>
      <c r="H87" s="18"/>
      <c r="I87" s="17"/>
      <c r="J87" s="17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5"/>
      <c r="B88" s="9"/>
      <c r="C88" s="15"/>
      <c r="D88" s="15"/>
      <c r="E88" s="15"/>
      <c r="F88" s="18"/>
      <c r="G88" s="15"/>
      <c r="H88" s="18"/>
      <c r="I88" s="17"/>
      <c r="J88" s="17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5"/>
      <c r="B89" s="9"/>
      <c r="C89" s="15"/>
      <c r="D89" s="15"/>
      <c r="E89" s="15"/>
      <c r="F89" s="18"/>
      <c r="G89" s="15"/>
      <c r="H89" s="18"/>
      <c r="I89" s="17"/>
      <c r="J89" s="17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5"/>
      <c r="B90" s="9"/>
      <c r="C90" s="15"/>
      <c r="D90" s="15"/>
      <c r="E90" s="15"/>
      <c r="F90" s="18"/>
      <c r="G90" s="15"/>
      <c r="H90" s="18"/>
      <c r="I90" s="17"/>
      <c r="J90" s="17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5"/>
      <c r="B91" s="9"/>
      <c r="C91" s="15"/>
      <c r="D91" s="15"/>
      <c r="E91" s="15"/>
      <c r="F91" s="18"/>
      <c r="G91" s="15"/>
      <c r="H91" s="18"/>
      <c r="I91" s="17"/>
      <c r="J91" s="17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5"/>
      <c r="B92" s="9"/>
      <c r="C92" s="15"/>
      <c r="D92" s="15"/>
      <c r="E92" s="15"/>
      <c r="F92" s="18"/>
      <c r="G92" s="15"/>
      <c r="H92" s="18"/>
      <c r="I92" s="17"/>
      <c r="J92" s="17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5"/>
      <c r="B93" s="9"/>
      <c r="C93" s="15"/>
      <c r="D93" s="15"/>
      <c r="E93" s="15"/>
      <c r="F93" s="18"/>
      <c r="G93" s="15"/>
      <c r="H93" s="18"/>
      <c r="I93" s="17"/>
      <c r="J93" s="17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5"/>
      <c r="B94" s="9"/>
      <c r="C94" s="15"/>
      <c r="D94" s="15"/>
      <c r="E94" s="15"/>
      <c r="F94" s="18"/>
      <c r="G94" s="15"/>
      <c r="H94" s="18"/>
      <c r="I94" s="17"/>
      <c r="J94" s="17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5"/>
      <c r="B95" s="9"/>
      <c r="C95" s="15"/>
      <c r="D95" s="15"/>
      <c r="E95" s="15"/>
      <c r="F95" s="18"/>
      <c r="G95" s="15"/>
      <c r="H95" s="18"/>
      <c r="I95" s="17"/>
      <c r="J95" s="17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5"/>
      <c r="B96" s="9"/>
      <c r="C96" s="15"/>
      <c r="D96" s="15"/>
      <c r="E96" s="15"/>
      <c r="F96" s="18"/>
      <c r="G96" s="15"/>
      <c r="H96" s="18"/>
      <c r="I96" s="17"/>
      <c r="J96" s="17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5"/>
      <c r="B97" s="9"/>
      <c r="C97" s="15"/>
      <c r="D97" s="15"/>
      <c r="E97" s="15"/>
      <c r="F97" s="18"/>
      <c r="G97" s="15"/>
      <c r="H97" s="18"/>
      <c r="I97" s="17"/>
      <c r="J97" s="17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5"/>
      <c r="B98" s="9"/>
      <c r="C98" s="15"/>
      <c r="D98" s="15"/>
      <c r="E98" s="15"/>
      <c r="F98" s="18"/>
      <c r="G98" s="15"/>
      <c r="H98" s="18"/>
      <c r="I98" s="17"/>
      <c r="J98" s="17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5"/>
      <c r="B99" s="9"/>
      <c r="C99" s="15"/>
      <c r="D99" s="15"/>
      <c r="E99" s="15"/>
      <c r="F99" s="18"/>
      <c r="G99" s="15"/>
      <c r="H99" s="18"/>
      <c r="I99" s="17"/>
      <c r="J99" s="17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5"/>
      <c r="B100" s="9"/>
      <c r="C100" s="15"/>
      <c r="D100" s="15"/>
      <c r="E100" s="15"/>
      <c r="F100" s="18"/>
      <c r="G100" s="15"/>
      <c r="H100" s="18"/>
      <c r="I100" s="17"/>
      <c r="J100" s="17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5"/>
      <c r="B101" s="9"/>
      <c r="C101" s="15"/>
      <c r="D101" s="15"/>
      <c r="E101" s="15"/>
      <c r="F101" s="18"/>
      <c r="G101" s="15"/>
      <c r="H101" s="18"/>
      <c r="I101" s="17"/>
      <c r="J101" s="17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5"/>
      <c r="B102" s="9"/>
      <c r="C102" s="15"/>
      <c r="D102" s="15"/>
      <c r="E102" s="15"/>
      <c r="F102" s="18"/>
      <c r="G102" s="15"/>
      <c r="H102" s="18"/>
      <c r="I102" s="17"/>
      <c r="J102" s="17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5"/>
      <c r="B103" s="9"/>
      <c r="C103" s="15"/>
      <c r="D103" s="15"/>
      <c r="E103" s="15"/>
      <c r="F103" s="18"/>
      <c r="G103" s="15"/>
      <c r="H103" s="18"/>
      <c r="I103" s="17"/>
      <c r="J103" s="17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5"/>
      <c r="B104" s="9"/>
      <c r="C104" s="15"/>
      <c r="D104" s="15"/>
      <c r="E104" s="15"/>
      <c r="F104" s="18"/>
      <c r="G104" s="15"/>
      <c r="H104" s="18"/>
      <c r="I104" s="17"/>
      <c r="J104" s="17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5"/>
      <c r="B105" s="9"/>
      <c r="C105" s="15"/>
      <c r="D105" s="15"/>
      <c r="E105" s="15"/>
      <c r="F105" s="18"/>
      <c r="G105" s="15"/>
      <c r="H105" s="18"/>
      <c r="I105" s="17"/>
      <c r="J105" s="17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5"/>
      <c r="B106" s="9"/>
      <c r="C106" s="15"/>
      <c r="D106" s="15"/>
      <c r="E106" s="15"/>
      <c r="F106" s="18"/>
      <c r="G106" s="15"/>
      <c r="H106" s="18"/>
      <c r="I106" s="17"/>
      <c r="J106" s="17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5"/>
      <c r="B107" s="9"/>
      <c r="C107" s="15"/>
      <c r="D107" s="15"/>
      <c r="E107" s="15"/>
      <c r="F107" s="18"/>
      <c r="G107" s="15"/>
      <c r="H107" s="18"/>
      <c r="I107" s="17"/>
      <c r="J107" s="17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5"/>
      <c r="B108" s="9"/>
      <c r="C108" s="15"/>
      <c r="D108" s="15"/>
      <c r="E108" s="15"/>
      <c r="F108" s="18"/>
      <c r="G108" s="15"/>
      <c r="H108" s="18"/>
      <c r="I108" s="17"/>
      <c r="J108" s="17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5"/>
      <c r="B109" s="9"/>
      <c r="C109" s="15"/>
      <c r="D109" s="15"/>
      <c r="E109" s="15"/>
      <c r="F109" s="18"/>
      <c r="G109" s="15"/>
      <c r="H109" s="18"/>
      <c r="I109" s="17"/>
      <c r="J109" s="17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5"/>
      <c r="B110" s="9"/>
      <c r="C110" s="15"/>
      <c r="D110" s="15"/>
      <c r="E110" s="15"/>
      <c r="F110" s="18"/>
      <c r="G110" s="15"/>
      <c r="H110" s="18"/>
      <c r="I110" s="17"/>
      <c r="J110" s="17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5"/>
      <c r="B111" s="9"/>
      <c r="C111" s="15"/>
      <c r="D111" s="15"/>
      <c r="E111" s="15"/>
      <c r="F111" s="18"/>
      <c r="G111" s="15"/>
      <c r="H111" s="18"/>
      <c r="I111" s="17"/>
      <c r="J111" s="17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5"/>
      <c r="B112" s="9"/>
      <c r="C112" s="15"/>
      <c r="D112" s="15"/>
      <c r="E112" s="15"/>
      <c r="F112" s="18"/>
      <c r="G112" s="15"/>
      <c r="H112" s="18"/>
      <c r="I112" s="17"/>
      <c r="J112" s="17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5"/>
      <c r="B113" s="9"/>
      <c r="C113" s="15"/>
      <c r="D113" s="15"/>
      <c r="E113" s="15"/>
      <c r="F113" s="18"/>
      <c r="G113" s="15"/>
      <c r="H113" s="18"/>
      <c r="I113" s="17"/>
      <c r="J113" s="17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5"/>
      <c r="B114" s="9"/>
      <c r="C114" s="15"/>
      <c r="D114" s="15"/>
      <c r="E114" s="15"/>
      <c r="F114" s="18"/>
      <c r="G114" s="15"/>
      <c r="H114" s="18"/>
      <c r="I114" s="17"/>
      <c r="J114" s="17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5"/>
      <c r="B115" s="9"/>
      <c r="C115" s="15"/>
      <c r="D115" s="15"/>
      <c r="E115" s="15"/>
      <c r="F115" s="18"/>
      <c r="G115" s="15"/>
      <c r="H115" s="18"/>
      <c r="I115" s="17"/>
      <c r="J115" s="17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5"/>
      <c r="B116" s="9"/>
      <c r="C116" s="15"/>
      <c r="D116" s="15"/>
      <c r="E116" s="15"/>
      <c r="F116" s="18"/>
      <c r="G116" s="15"/>
      <c r="H116" s="18"/>
      <c r="I116" s="17"/>
      <c r="J116" s="17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5"/>
      <c r="B117" s="9"/>
      <c r="C117" s="15"/>
      <c r="D117" s="15"/>
      <c r="E117" s="15"/>
      <c r="F117" s="18"/>
      <c r="G117" s="15"/>
      <c r="H117" s="18"/>
      <c r="I117" s="17"/>
      <c r="J117" s="17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5"/>
      <c r="B118" s="9"/>
      <c r="C118" s="15"/>
      <c r="D118" s="15"/>
      <c r="E118" s="15"/>
      <c r="F118" s="18"/>
      <c r="G118" s="15"/>
      <c r="H118" s="18"/>
      <c r="I118" s="17"/>
      <c r="J118" s="17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5"/>
      <c r="B119" s="9"/>
      <c r="C119" s="15"/>
      <c r="D119" s="15"/>
      <c r="E119" s="15"/>
      <c r="F119" s="18"/>
      <c r="G119" s="15"/>
      <c r="H119" s="18"/>
      <c r="I119" s="17"/>
      <c r="J119" s="17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5"/>
      <c r="B120" s="9"/>
      <c r="C120" s="15"/>
      <c r="D120" s="15"/>
      <c r="E120" s="15"/>
      <c r="F120" s="18"/>
      <c r="G120" s="15"/>
      <c r="H120" s="18"/>
      <c r="I120" s="17"/>
      <c r="J120" s="17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5"/>
      <c r="B121" s="9"/>
      <c r="C121" s="15"/>
      <c r="D121" s="15"/>
      <c r="E121" s="15"/>
      <c r="F121" s="18"/>
      <c r="G121" s="15"/>
      <c r="H121" s="18"/>
      <c r="I121" s="17"/>
      <c r="J121" s="17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5"/>
      <c r="B122" s="9"/>
      <c r="C122" s="15"/>
      <c r="D122" s="15"/>
      <c r="E122" s="15"/>
      <c r="F122" s="18"/>
      <c r="G122" s="15"/>
      <c r="H122" s="18"/>
      <c r="I122" s="17"/>
      <c r="J122" s="17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5"/>
      <c r="B123" s="9"/>
      <c r="C123" s="15"/>
      <c r="D123" s="15"/>
      <c r="E123" s="15"/>
      <c r="F123" s="18"/>
      <c r="G123" s="15"/>
      <c r="H123" s="18"/>
      <c r="I123" s="17"/>
      <c r="J123" s="17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5"/>
      <c r="B124" s="9"/>
      <c r="C124" s="15"/>
      <c r="D124" s="15"/>
      <c r="E124" s="15"/>
      <c r="F124" s="18"/>
      <c r="G124" s="15"/>
      <c r="H124" s="18"/>
      <c r="I124" s="17"/>
      <c r="J124" s="17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5"/>
      <c r="B125" s="9"/>
      <c r="C125" s="15"/>
      <c r="D125" s="15"/>
      <c r="E125" s="15"/>
      <c r="F125" s="18"/>
      <c r="G125" s="15"/>
      <c r="H125" s="18"/>
      <c r="I125" s="17"/>
      <c r="J125" s="17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5"/>
      <c r="B126" s="9"/>
      <c r="C126" s="15"/>
      <c r="D126" s="15"/>
      <c r="E126" s="15"/>
      <c r="F126" s="18"/>
      <c r="G126" s="15"/>
      <c r="H126" s="18"/>
      <c r="I126" s="17"/>
      <c r="J126" s="17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5"/>
      <c r="B127" s="9"/>
      <c r="C127" s="15"/>
      <c r="D127" s="15"/>
      <c r="E127" s="15"/>
      <c r="F127" s="18"/>
      <c r="G127" s="15"/>
      <c r="H127" s="18"/>
      <c r="I127" s="17"/>
      <c r="J127" s="17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5"/>
      <c r="B128" s="9"/>
      <c r="C128" s="15"/>
      <c r="D128" s="15"/>
      <c r="E128" s="15"/>
      <c r="F128" s="18"/>
      <c r="G128" s="15"/>
      <c r="H128" s="18"/>
      <c r="I128" s="17"/>
      <c r="J128" s="17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5"/>
      <c r="B129" s="9"/>
      <c r="C129" s="15"/>
      <c r="D129" s="15"/>
      <c r="E129" s="15"/>
      <c r="F129" s="18"/>
      <c r="G129" s="15"/>
      <c r="H129" s="18"/>
      <c r="I129" s="17"/>
      <c r="J129" s="17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5"/>
      <c r="B130" s="9"/>
      <c r="C130" s="15"/>
      <c r="D130" s="15"/>
      <c r="E130" s="15"/>
      <c r="F130" s="18"/>
      <c r="G130" s="15"/>
      <c r="H130" s="18"/>
      <c r="I130" s="17"/>
      <c r="J130" s="17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5"/>
      <c r="B131" s="9"/>
      <c r="C131" s="15"/>
      <c r="D131" s="15"/>
      <c r="E131" s="15"/>
      <c r="F131" s="18"/>
      <c r="G131" s="15"/>
      <c r="H131" s="18"/>
      <c r="I131" s="17"/>
      <c r="J131" s="17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5"/>
      <c r="B132" s="9"/>
      <c r="C132" s="15"/>
      <c r="D132" s="15"/>
      <c r="E132" s="15"/>
      <c r="F132" s="18"/>
      <c r="G132" s="15"/>
      <c r="H132" s="18"/>
      <c r="I132" s="17"/>
      <c r="J132" s="17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5"/>
      <c r="B133" s="9"/>
      <c r="C133" s="15"/>
      <c r="D133" s="15"/>
      <c r="E133" s="15"/>
      <c r="F133" s="18"/>
      <c r="G133" s="15"/>
      <c r="H133" s="18"/>
      <c r="I133" s="17"/>
      <c r="J133" s="17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5"/>
      <c r="B134" s="9"/>
      <c r="C134" s="15"/>
      <c r="D134" s="15"/>
      <c r="E134" s="15"/>
      <c r="F134" s="18"/>
      <c r="G134" s="15"/>
      <c r="H134" s="18"/>
      <c r="I134" s="17"/>
      <c r="J134" s="17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5"/>
      <c r="B135" s="9"/>
      <c r="C135" s="15"/>
      <c r="D135" s="15"/>
      <c r="E135" s="15"/>
      <c r="F135" s="18"/>
      <c r="G135" s="15"/>
      <c r="H135" s="18"/>
      <c r="I135" s="17"/>
      <c r="J135" s="17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5"/>
      <c r="B136" s="9"/>
      <c r="C136" s="15"/>
      <c r="D136" s="15"/>
      <c r="E136" s="15"/>
      <c r="F136" s="18"/>
      <c r="G136" s="15"/>
      <c r="H136" s="18"/>
      <c r="I136" s="17"/>
      <c r="J136" s="17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5"/>
      <c r="B137" s="9"/>
      <c r="C137" s="15"/>
      <c r="D137" s="15"/>
      <c r="E137" s="15"/>
      <c r="F137" s="18"/>
      <c r="G137" s="15"/>
      <c r="H137" s="18"/>
      <c r="I137" s="17"/>
      <c r="J137" s="17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5"/>
      <c r="B138" s="9"/>
      <c r="C138" s="15"/>
      <c r="D138" s="15"/>
      <c r="E138" s="15"/>
      <c r="F138" s="18"/>
      <c r="G138" s="15"/>
      <c r="H138" s="18"/>
      <c r="I138" s="17"/>
      <c r="J138" s="17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5"/>
      <c r="B139" s="9"/>
      <c r="C139" s="15"/>
      <c r="D139" s="15"/>
      <c r="E139" s="15"/>
      <c r="F139" s="18"/>
      <c r="G139" s="15"/>
      <c r="H139" s="18"/>
      <c r="I139" s="17"/>
      <c r="J139" s="17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5"/>
      <c r="B140" s="9"/>
      <c r="C140" s="15"/>
      <c r="D140" s="15"/>
      <c r="E140" s="15"/>
      <c r="F140" s="18"/>
      <c r="G140" s="15"/>
      <c r="H140" s="18"/>
      <c r="I140" s="17"/>
      <c r="J140" s="17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5"/>
      <c r="B141" s="9"/>
      <c r="C141" s="15"/>
      <c r="D141" s="15"/>
      <c r="E141" s="15"/>
      <c r="F141" s="18"/>
      <c r="G141" s="15"/>
      <c r="H141" s="18"/>
      <c r="I141" s="17"/>
      <c r="J141" s="17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5"/>
      <c r="B142" s="9"/>
      <c r="C142" s="15"/>
      <c r="D142" s="15"/>
      <c r="E142" s="15"/>
      <c r="F142" s="18"/>
      <c r="G142" s="15"/>
      <c r="H142" s="18"/>
      <c r="I142" s="17"/>
      <c r="J142" s="17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5"/>
      <c r="B143" s="9"/>
      <c r="C143" s="15"/>
      <c r="D143" s="15"/>
      <c r="E143" s="15"/>
      <c r="F143" s="18"/>
      <c r="G143" s="15"/>
      <c r="H143" s="18"/>
      <c r="I143" s="17"/>
      <c r="J143" s="17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5"/>
      <c r="B144" s="9"/>
      <c r="C144" s="15"/>
      <c r="D144" s="15"/>
      <c r="E144" s="15"/>
      <c r="F144" s="18"/>
      <c r="G144" s="15"/>
      <c r="H144" s="18"/>
      <c r="I144" s="17"/>
      <c r="J144" s="17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5"/>
      <c r="B145" s="9"/>
      <c r="C145" s="15"/>
      <c r="D145" s="15"/>
      <c r="E145" s="15"/>
      <c r="F145" s="18"/>
      <c r="G145" s="15"/>
      <c r="H145" s="18"/>
      <c r="I145" s="17"/>
      <c r="J145" s="17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5"/>
      <c r="B146" s="9"/>
      <c r="C146" s="15"/>
      <c r="D146" s="15"/>
      <c r="E146" s="15"/>
      <c r="F146" s="18"/>
      <c r="G146" s="15"/>
      <c r="H146" s="18"/>
      <c r="I146" s="17"/>
      <c r="J146" s="17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5"/>
      <c r="B147" s="9"/>
      <c r="C147" s="15"/>
      <c r="D147" s="15"/>
      <c r="E147" s="15"/>
      <c r="F147" s="18"/>
      <c r="G147" s="15"/>
      <c r="H147" s="18"/>
      <c r="I147" s="17"/>
      <c r="J147" s="17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5"/>
      <c r="B148" s="9"/>
      <c r="C148" s="15"/>
      <c r="D148" s="15"/>
      <c r="E148" s="15"/>
      <c r="F148" s="18"/>
      <c r="G148" s="15"/>
      <c r="H148" s="18"/>
      <c r="I148" s="17"/>
      <c r="J148" s="17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5"/>
      <c r="B149" s="9"/>
      <c r="C149" s="15"/>
      <c r="D149" s="15"/>
      <c r="E149" s="15"/>
      <c r="F149" s="18"/>
      <c r="G149" s="15"/>
      <c r="H149" s="18"/>
      <c r="I149" s="17"/>
      <c r="J149" s="17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5"/>
      <c r="B150" s="9"/>
      <c r="C150" s="15"/>
      <c r="D150" s="15"/>
      <c r="E150" s="15"/>
      <c r="F150" s="18"/>
      <c r="G150" s="15"/>
      <c r="H150" s="18"/>
      <c r="I150" s="17"/>
      <c r="J150" s="17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5"/>
      <c r="B151" s="9"/>
      <c r="C151" s="15"/>
      <c r="D151" s="15"/>
      <c r="E151" s="15"/>
      <c r="F151" s="18"/>
      <c r="G151" s="15"/>
      <c r="H151" s="18"/>
      <c r="I151" s="17"/>
      <c r="J151" s="17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5"/>
      <c r="B152" s="9"/>
      <c r="C152" s="15"/>
      <c r="D152" s="15"/>
      <c r="E152" s="15"/>
      <c r="F152" s="18"/>
      <c r="G152" s="15"/>
      <c r="H152" s="18"/>
      <c r="I152" s="17"/>
      <c r="J152" s="17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5"/>
      <c r="B153" s="9"/>
      <c r="C153" s="15"/>
      <c r="D153" s="15"/>
      <c r="E153" s="15"/>
      <c r="F153" s="18"/>
      <c r="G153" s="15"/>
      <c r="H153" s="18"/>
      <c r="I153" s="17"/>
      <c r="J153" s="17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5"/>
      <c r="B154" s="9"/>
      <c r="C154" s="15"/>
      <c r="D154" s="15"/>
      <c r="E154" s="15"/>
      <c r="F154" s="18"/>
      <c r="G154" s="15"/>
      <c r="H154" s="18"/>
      <c r="I154" s="17"/>
      <c r="J154" s="17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5"/>
      <c r="B155" s="9"/>
      <c r="C155" s="15"/>
      <c r="D155" s="15"/>
      <c r="E155" s="15"/>
      <c r="F155" s="18"/>
      <c r="G155" s="15"/>
      <c r="H155" s="18"/>
      <c r="I155" s="17"/>
      <c r="J155" s="17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5"/>
      <c r="B156" s="9"/>
      <c r="C156" s="15"/>
      <c r="D156" s="15"/>
      <c r="E156" s="15"/>
      <c r="F156" s="18"/>
      <c r="G156" s="15"/>
      <c r="H156" s="18"/>
      <c r="I156" s="17"/>
      <c r="J156" s="17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5"/>
      <c r="B157" s="9"/>
      <c r="C157" s="15"/>
      <c r="D157" s="15"/>
      <c r="E157" s="15"/>
      <c r="F157" s="18"/>
      <c r="G157" s="15"/>
      <c r="H157" s="18"/>
      <c r="I157" s="17"/>
      <c r="J157" s="17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5"/>
      <c r="B158" s="9"/>
      <c r="C158" s="15"/>
      <c r="D158" s="15"/>
      <c r="E158" s="15"/>
      <c r="F158" s="18"/>
      <c r="G158" s="15"/>
      <c r="H158" s="18"/>
      <c r="I158" s="17"/>
      <c r="J158" s="17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5"/>
      <c r="B159" s="9"/>
      <c r="C159" s="15"/>
      <c r="D159" s="15"/>
      <c r="E159" s="15"/>
      <c r="F159" s="18"/>
      <c r="G159" s="15"/>
      <c r="H159" s="18"/>
      <c r="I159" s="17"/>
      <c r="J159" s="17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5"/>
      <c r="B160" s="9"/>
      <c r="C160" s="15"/>
      <c r="D160" s="15"/>
      <c r="E160" s="15"/>
      <c r="F160" s="18"/>
      <c r="G160" s="15"/>
      <c r="H160" s="18"/>
      <c r="I160" s="17"/>
      <c r="J160" s="17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5"/>
      <c r="B161" s="9"/>
      <c r="C161" s="15"/>
      <c r="D161" s="15"/>
      <c r="E161" s="15"/>
      <c r="F161" s="18"/>
      <c r="G161" s="15"/>
      <c r="H161" s="18"/>
      <c r="I161" s="17"/>
      <c r="J161" s="17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5"/>
      <c r="B162" s="9"/>
      <c r="C162" s="15"/>
      <c r="D162" s="15"/>
      <c r="E162" s="15"/>
      <c r="F162" s="18"/>
      <c r="G162" s="15"/>
      <c r="H162" s="18"/>
      <c r="I162" s="17"/>
      <c r="J162" s="17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5"/>
      <c r="B163" s="9"/>
      <c r="C163" s="15"/>
      <c r="D163" s="15"/>
      <c r="E163" s="15"/>
      <c r="F163" s="18"/>
      <c r="G163" s="15"/>
      <c r="H163" s="18"/>
      <c r="I163" s="17"/>
      <c r="J163" s="17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5"/>
      <c r="B164" s="9"/>
      <c r="C164" s="15"/>
      <c r="D164" s="15"/>
      <c r="E164" s="15"/>
      <c r="F164" s="18"/>
      <c r="G164" s="15"/>
      <c r="H164" s="18"/>
      <c r="I164" s="17"/>
      <c r="J164" s="17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5"/>
      <c r="B165" s="9"/>
      <c r="C165" s="15"/>
      <c r="D165" s="15"/>
      <c r="E165" s="15"/>
      <c r="F165" s="18"/>
      <c r="G165" s="15"/>
      <c r="H165" s="18"/>
      <c r="I165" s="17"/>
      <c r="J165" s="17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5"/>
      <c r="B166" s="9"/>
      <c r="C166" s="15"/>
      <c r="D166" s="15"/>
      <c r="E166" s="15"/>
      <c r="F166" s="18"/>
      <c r="G166" s="15"/>
      <c r="H166" s="18"/>
      <c r="I166" s="17"/>
      <c r="J166" s="17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5"/>
      <c r="B167" s="9"/>
      <c r="C167" s="15"/>
      <c r="D167" s="15"/>
      <c r="E167" s="15"/>
      <c r="F167" s="18"/>
      <c r="G167" s="15"/>
      <c r="H167" s="18"/>
      <c r="I167" s="17"/>
      <c r="J167" s="17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5"/>
      <c r="B168" s="9"/>
      <c r="C168" s="15"/>
      <c r="D168" s="15"/>
      <c r="E168" s="15"/>
      <c r="F168" s="18"/>
      <c r="G168" s="15"/>
      <c r="H168" s="18"/>
      <c r="I168" s="17"/>
      <c r="J168" s="17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5"/>
      <c r="B169" s="9"/>
      <c r="C169" s="15"/>
      <c r="D169" s="15"/>
      <c r="E169" s="15"/>
      <c r="F169" s="18"/>
      <c r="G169" s="15"/>
      <c r="H169" s="18"/>
      <c r="I169" s="17"/>
      <c r="J169" s="17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5"/>
      <c r="B170" s="9"/>
      <c r="C170" s="15"/>
      <c r="D170" s="15"/>
      <c r="E170" s="15"/>
      <c r="F170" s="18"/>
      <c r="G170" s="15"/>
      <c r="H170" s="18"/>
      <c r="I170" s="17"/>
      <c r="J170" s="17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5"/>
      <c r="B171" s="9"/>
      <c r="C171" s="15"/>
      <c r="D171" s="15"/>
      <c r="E171" s="15"/>
      <c r="F171" s="18"/>
      <c r="G171" s="15"/>
      <c r="H171" s="18"/>
      <c r="I171" s="17"/>
      <c r="J171" s="17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5"/>
      <c r="B172" s="9"/>
      <c r="C172" s="15"/>
      <c r="D172" s="15"/>
      <c r="E172" s="15"/>
      <c r="F172" s="18"/>
      <c r="G172" s="15"/>
      <c r="H172" s="18"/>
      <c r="I172" s="17"/>
      <c r="J172" s="17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5"/>
      <c r="B173" s="9"/>
      <c r="C173" s="15"/>
      <c r="D173" s="15"/>
      <c r="E173" s="15"/>
      <c r="F173" s="18"/>
      <c r="G173" s="15"/>
      <c r="H173" s="18"/>
      <c r="I173" s="17"/>
      <c r="J173" s="17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5"/>
      <c r="B174" s="9"/>
      <c r="C174" s="15"/>
      <c r="D174" s="15"/>
      <c r="E174" s="15"/>
      <c r="F174" s="18"/>
      <c r="G174" s="15"/>
      <c r="H174" s="18"/>
      <c r="I174" s="17"/>
      <c r="J174" s="17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5"/>
      <c r="B175" s="9"/>
      <c r="C175" s="15"/>
      <c r="D175" s="15"/>
      <c r="E175" s="15"/>
      <c r="F175" s="18"/>
      <c r="G175" s="15"/>
      <c r="H175" s="18"/>
      <c r="I175" s="17"/>
      <c r="J175" s="17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5"/>
      <c r="B176" s="9"/>
      <c r="C176" s="15"/>
      <c r="D176" s="15"/>
      <c r="E176" s="15"/>
      <c r="F176" s="18"/>
      <c r="G176" s="15"/>
      <c r="H176" s="18"/>
      <c r="I176" s="17"/>
      <c r="J176" s="17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5"/>
      <c r="B177" s="9"/>
      <c r="C177" s="15"/>
      <c r="D177" s="15"/>
      <c r="E177" s="15"/>
      <c r="F177" s="18"/>
      <c r="G177" s="15"/>
      <c r="H177" s="18"/>
      <c r="I177" s="17"/>
      <c r="J177" s="17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5"/>
      <c r="B178" s="9"/>
      <c r="C178" s="15"/>
      <c r="D178" s="15"/>
      <c r="E178" s="15"/>
      <c r="F178" s="18"/>
      <c r="G178" s="15"/>
      <c r="H178" s="18"/>
      <c r="I178" s="17"/>
      <c r="J178" s="17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5"/>
      <c r="B179" s="9"/>
      <c r="C179" s="15"/>
      <c r="D179" s="15"/>
      <c r="E179" s="15"/>
      <c r="F179" s="18"/>
      <c r="G179" s="15"/>
      <c r="H179" s="18"/>
      <c r="I179" s="17"/>
      <c r="J179" s="17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5"/>
      <c r="B180" s="9"/>
      <c r="C180" s="15"/>
      <c r="D180" s="15"/>
      <c r="E180" s="15"/>
      <c r="F180" s="18"/>
      <c r="G180" s="15"/>
      <c r="H180" s="18"/>
      <c r="I180" s="17"/>
      <c r="J180" s="17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5"/>
      <c r="B181" s="9"/>
      <c r="C181" s="15"/>
      <c r="D181" s="15"/>
      <c r="E181" s="15"/>
      <c r="F181" s="18"/>
      <c r="G181" s="15"/>
      <c r="H181" s="18"/>
      <c r="I181" s="17"/>
      <c r="J181" s="17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5"/>
      <c r="B182" s="9"/>
      <c r="C182" s="15"/>
      <c r="D182" s="15"/>
      <c r="E182" s="15"/>
      <c r="F182" s="18"/>
      <c r="G182" s="15"/>
      <c r="H182" s="18"/>
      <c r="I182" s="17"/>
      <c r="J182" s="17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5"/>
      <c r="B183" s="9"/>
      <c r="C183" s="15"/>
      <c r="D183" s="15"/>
      <c r="E183" s="15"/>
      <c r="F183" s="18"/>
      <c r="G183" s="15"/>
      <c r="H183" s="18"/>
      <c r="I183" s="17"/>
      <c r="J183" s="17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5"/>
      <c r="B184" s="9"/>
      <c r="C184" s="15"/>
      <c r="D184" s="15"/>
      <c r="E184" s="15"/>
      <c r="F184" s="18"/>
      <c r="G184" s="15"/>
      <c r="H184" s="18"/>
      <c r="I184" s="17"/>
      <c r="J184" s="17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5"/>
      <c r="B185" s="9"/>
      <c r="C185" s="15"/>
      <c r="D185" s="15"/>
      <c r="E185" s="15"/>
      <c r="F185" s="18"/>
      <c r="G185" s="15"/>
      <c r="H185" s="18"/>
      <c r="I185" s="17"/>
      <c r="J185" s="17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5"/>
      <c r="B186" s="9"/>
      <c r="C186" s="15"/>
      <c r="D186" s="15"/>
      <c r="E186" s="15"/>
      <c r="F186" s="18"/>
      <c r="G186" s="15"/>
      <c r="H186" s="18"/>
      <c r="I186" s="17"/>
      <c r="J186" s="17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5"/>
      <c r="B187" s="9"/>
      <c r="C187" s="15"/>
      <c r="D187" s="15"/>
      <c r="E187" s="15"/>
      <c r="F187" s="18"/>
      <c r="G187" s="15"/>
      <c r="H187" s="18"/>
      <c r="I187" s="17"/>
      <c r="J187" s="17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5"/>
      <c r="B188" s="9"/>
      <c r="C188" s="15"/>
      <c r="D188" s="15"/>
      <c r="E188" s="15"/>
      <c r="F188" s="18"/>
      <c r="G188" s="15"/>
      <c r="H188" s="18"/>
      <c r="I188" s="17"/>
      <c r="J188" s="17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5"/>
      <c r="B189" s="9"/>
      <c r="C189" s="15"/>
      <c r="D189" s="15"/>
      <c r="E189" s="15"/>
      <c r="F189" s="18"/>
      <c r="G189" s="15"/>
      <c r="H189" s="18"/>
      <c r="I189" s="17"/>
      <c r="J189" s="17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5"/>
      <c r="B190" s="9"/>
      <c r="C190" s="15"/>
      <c r="D190" s="15"/>
      <c r="E190" s="15"/>
      <c r="F190" s="18"/>
      <c r="G190" s="15"/>
      <c r="H190" s="18"/>
      <c r="I190" s="17"/>
      <c r="J190" s="17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5"/>
      <c r="B191" s="9"/>
      <c r="C191" s="15"/>
      <c r="D191" s="15"/>
      <c r="E191" s="15"/>
      <c r="F191" s="18"/>
      <c r="G191" s="15"/>
      <c r="H191" s="18"/>
      <c r="I191" s="17"/>
      <c r="J191" s="17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5"/>
      <c r="B192" s="9"/>
      <c r="C192" s="15"/>
      <c r="D192" s="15"/>
      <c r="E192" s="15"/>
      <c r="F192" s="18"/>
      <c r="G192" s="15"/>
      <c r="H192" s="18"/>
      <c r="I192" s="17"/>
      <c r="J192" s="17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5"/>
      <c r="B193" s="9"/>
      <c r="C193" s="15"/>
      <c r="D193" s="15"/>
      <c r="E193" s="15"/>
      <c r="F193" s="18"/>
      <c r="G193" s="15"/>
      <c r="H193" s="18"/>
      <c r="I193" s="17"/>
      <c r="J193" s="17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5"/>
      <c r="B194" s="9"/>
      <c r="C194" s="15"/>
      <c r="D194" s="15"/>
      <c r="E194" s="15"/>
      <c r="F194" s="18"/>
      <c r="G194" s="15"/>
      <c r="H194" s="18"/>
      <c r="I194" s="17"/>
      <c r="J194" s="17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5"/>
      <c r="B195" s="9"/>
      <c r="C195" s="15"/>
      <c r="D195" s="15"/>
      <c r="E195" s="15"/>
      <c r="F195" s="18"/>
      <c r="G195" s="15"/>
      <c r="H195" s="18"/>
      <c r="I195" s="17"/>
      <c r="J195" s="17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5"/>
      <c r="B196" s="9"/>
      <c r="C196" s="15"/>
      <c r="D196" s="15"/>
      <c r="E196" s="15"/>
      <c r="F196" s="18"/>
      <c r="G196" s="15"/>
      <c r="H196" s="18"/>
      <c r="I196" s="17"/>
      <c r="J196" s="17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5"/>
      <c r="B197" s="9"/>
      <c r="C197" s="15"/>
      <c r="D197" s="15"/>
      <c r="E197" s="15"/>
      <c r="F197" s="18"/>
      <c r="G197" s="15"/>
      <c r="H197" s="18"/>
      <c r="I197" s="17"/>
      <c r="J197" s="17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5"/>
      <c r="B198" s="9"/>
      <c r="C198" s="15"/>
      <c r="D198" s="15"/>
      <c r="E198" s="15"/>
      <c r="F198" s="18"/>
      <c r="G198" s="15"/>
      <c r="H198" s="18"/>
      <c r="I198" s="17"/>
      <c r="J198" s="17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5"/>
      <c r="B199" s="9"/>
      <c r="C199" s="15"/>
      <c r="D199" s="15"/>
      <c r="E199" s="15"/>
      <c r="F199" s="18"/>
      <c r="G199" s="15"/>
      <c r="H199" s="18"/>
      <c r="I199" s="17"/>
      <c r="J199" s="17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5"/>
      <c r="B200" s="9"/>
      <c r="C200" s="15"/>
      <c r="D200" s="15"/>
      <c r="E200" s="15"/>
      <c r="F200" s="18"/>
      <c r="G200" s="15"/>
      <c r="H200" s="18"/>
      <c r="I200" s="17"/>
      <c r="J200" s="17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5"/>
      <c r="B201" s="9"/>
      <c r="C201" s="15"/>
      <c r="D201" s="15"/>
      <c r="E201" s="15"/>
      <c r="F201" s="18"/>
      <c r="G201" s="15"/>
      <c r="H201" s="18"/>
      <c r="I201" s="17"/>
      <c r="J201" s="17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5"/>
      <c r="B202" s="9"/>
      <c r="C202" s="15"/>
      <c r="D202" s="15"/>
      <c r="E202" s="15"/>
      <c r="F202" s="18"/>
      <c r="G202" s="15"/>
      <c r="H202" s="18"/>
      <c r="I202" s="17"/>
      <c r="J202" s="17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5"/>
      <c r="B203" s="9"/>
      <c r="C203" s="15"/>
      <c r="D203" s="15"/>
      <c r="E203" s="15"/>
      <c r="F203" s="18"/>
      <c r="G203" s="15"/>
      <c r="H203" s="18"/>
      <c r="I203" s="17"/>
      <c r="J203" s="17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5"/>
      <c r="B204" s="9"/>
      <c r="C204" s="15"/>
      <c r="D204" s="15"/>
      <c r="E204" s="15"/>
      <c r="F204" s="18"/>
      <c r="G204" s="15"/>
      <c r="H204" s="18"/>
      <c r="I204" s="17"/>
      <c r="J204" s="17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5"/>
      <c r="B205" s="9"/>
      <c r="C205" s="15"/>
      <c r="D205" s="15"/>
      <c r="E205" s="15"/>
      <c r="F205" s="18"/>
      <c r="G205" s="15"/>
      <c r="H205" s="18"/>
      <c r="I205" s="17"/>
      <c r="J205" s="17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5"/>
      <c r="B206" s="9"/>
      <c r="C206" s="15"/>
      <c r="D206" s="15"/>
      <c r="E206" s="15"/>
      <c r="F206" s="18"/>
      <c r="G206" s="15"/>
      <c r="H206" s="18"/>
      <c r="I206" s="17"/>
      <c r="J206" s="17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5"/>
      <c r="B207" s="9"/>
      <c r="C207" s="15"/>
      <c r="D207" s="15"/>
      <c r="E207" s="15"/>
      <c r="F207" s="18"/>
      <c r="G207" s="15"/>
      <c r="H207" s="18"/>
      <c r="I207" s="17"/>
      <c r="J207" s="17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5"/>
      <c r="B208" s="9"/>
      <c r="C208" s="15"/>
      <c r="D208" s="15"/>
      <c r="E208" s="15"/>
      <c r="F208" s="18"/>
      <c r="G208" s="15"/>
      <c r="H208" s="18"/>
      <c r="I208" s="17"/>
      <c r="J208" s="17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5"/>
      <c r="B209" s="9"/>
      <c r="C209" s="15"/>
      <c r="D209" s="15"/>
      <c r="E209" s="15"/>
      <c r="F209" s="18"/>
      <c r="G209" s="15"/>
      <c r="H209" s="18"/>
      <c r="I209" s="17"/>
      <c r="J209" s="17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5"/>
      <c r="B210" s="9"/>
      <c r="C210" s="15"/>
      <c r="D210" s="15"/>
      <c r="E210" s="15"/>
      <c r="F210" s="18"/>
      <c r="G210" s="15"/>
      <c r="H210" s="18"/>
      <c r="I210" s="17"/>
      <c r="J210" s="17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5"/>
      <c r="B211" s="9"/>
      <c r="C211" s="15"/>
      <c r="D211" s="15"/>
      <c r="E211" s="15"/>
      <c r="F211" s="18"/>
      <c r="G211" s="15"/>
      <c r="H211" s="18"/>
      <c r="I211" s="17"/>
      <c r="J211" s="17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5"/>
      <c r="B212" s="9"/>
      <c r="C212" s="15"/>
      <c r="D212" s="15"/>
      <c r="E212" s="15"/>
      <c r="F212" s="18"/>
      <c r="G212" s="15"/>
      <c r="H212" s="18"/>
      <c r="I212" s="17"/>
      <c r="J212" s="17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5"/>
      <c r="B213" s="9"/>
      <c r="C213" s="15"/>
      <c r="D213" s="15"/>
      <c r="E213" s="15"/>
      <c r="F213" s="18"/>
      <c r="G213" s="15"/>
      <c r="H213" s="18"/>
      <c r="I213" s="17"/>
      <c r="J213" s="17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5"/>
      <c r="B214" s="9"/>
      <c r="C214" s="15"/>
      <c r="D214" s="15"/>
      <c r="E214" s="15"/>
      <c r="F214" s="18"/>
      <c r="G214" s="15"/>
      <c r="H214" s="18"/>
      <c r="I214" s="17"/>
      <c r="J214" s="17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5"/>
      <c r="B215" s="9"/>
      <c r="C215" s="15"/>
      <c r="D215" s="15"/>
      <c r="E215" s="15"/>
      <c r="F215" s="18"/>
      <c r="G215" s="15"/>
      <c r="H215" s="18"/>
      <c r="I215" s="17"/>
      <c r="J215" s="17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5"/>
      <c r="B216" s="9"/>
      <c r="C216" s="15"/>
      <c r="D216" s="15"/>
      <c r="E216" s="15"/>
      <c r="F216" s="18"/>
      <c r="G216" s="15"/>
      <c r="H216" s="18"/>
      <c r="I216" s="17"/>
      <c r="J216" s="17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5"/>
      <c r="B217" s="9"/>
      <c r="C217" s="15"/>
      <c r="D217" s="15"/>
      <c r="E217" s="15"/>
      <c r="F217" s="18"/>
      <c r="G217" s="15"/>
      <c r="H217" s="18"/>
      <c r="I217" s="17"/>
      <c r="J217" s="17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5"/>
      <c r="B218" s="9"/>
      <c r="C218" s="15"/>
      <c r="D218" s="15"/>
      <c r="E218" s="15"/>
      <c r="F218" s="18"/>
      <c r="G218" s="15"/>
      <c r="H218" s="18"/>
      <c r="I218" s="17"/>
      <c r="J218" s="17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5"/>
      <c r="B219" s="9"/>
      <c r="C219" s="15"/>
      <c r="D219" s="15"/>
      <c r="E219" s="15"/>
      <c r="F219" s="18"/>
      <c r="G219" s="15"/>
      <c r="H219" s="18"/>
      <c r="I219" s="17"/>
      <c r="J219" s="17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5"/>
      <c r="B220" s="9"/>
      <c r="C220" s="15"/>
      <c r="D220" s="15"/>
      <c r="E220" s="15"/>
      <c r="F220" s="18"/>
      <c r="G220" s="15"/>
      <c r="H220" s="18"/>
      <c r="I220" s="17"/>
      <c r="J220" s="17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5"/>
      <c r="B221" s="9"/>
      <c r="C221" s="15"/>
      <c r="D221" s="15"/>
      <c r="E221" s="15"/>
      <c r="F221" s="18"/>
      <c r="G221" s="15"/>
      <c r="H221" s="18"/>
      <c r="I221" s="17"/>
      <c r="J221" s="17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5"/>
      <c r="B222" s="9"/>
      <c r="C222" s="15"/>
      <c r="D222" s="15"/>
      <c r="E222" s="15"/>
      <c r="F222" s="18"/>
      <c r="G222" s="15"/>
      <c r="H222" s="18"/>
      <c r="I222" s="17"/>
      <c r="J222" s="17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5"/>
      <c r="B223" s="9"/>
      <c r="C223" s="15"/>
      <c r="D223" s="15"/>
      <c r="E223" s="15"/>
      <c r="F223" s="18"/>
      <c r="G223" s="15"/>
      <c r="H223" s="18"/>
      <c r="I223" s="17"/>
      <c r="J223" s="17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5"/>
      <c r="B224" s="9"/>
      <c r="C224" s="15"/>
      <c r="D224" s="15"/>
      <c r="E224" s="15"/>
      <c r="F224" s="18"/>
      <c r="G224" s="15"/>
      <c r="H224" s="18"/>
      <c r="I224" s="17"/>
      <c r="J224" s="17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5"/>
      <c r="B225" s="9"/>
      <c r="C225" s="15"/>
      <c r="D225" s="15"/>
      <c r="E225" s="15"/>
      <c r="F225" s="18"/>
      <c r="G225" s="15"/>
      <c r="H225" s="18"/>
      <c r="I225" s="17"/>
      <c r="J225" s="17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5"/>
      <c r="B226" s="9"/>
      <c r="C226" s="15"/>
      <c r="D226" s="15"/>
      <c r="E226" s="15"/>
      <c r="F226" s="18"/>
      <c r="G226" s="15"/>
      <c r="H226" s="18"/>
      <c r="I226" s="17"/>
      <c r="J226" s="17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5"/>
      <c r="B227" s="9"/>
      <c r="C227" s="15"/>
      <c r="D227" s="15"/>
      <c r="E227" s="15"/>
      <c r="F227" s="18"/>
      <c r="G227" s="15"/>
      <c r="H227" s="18"/>
      <c r="I227" s="17"/>
      <c r="J227" s="17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5"/>
      <c r="B228" s="9"/>
      <c r="C228" s="15"/>
      <c r="D228" s="15"/>
      <c r="E228" s="15"/>
      <c r="F228" s="18"/>
      <c r="G228" s="15"/>
      <c r="H228" s="18"/>
      <c r="I228" s="17"/>
      <c r="J228" s="17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5"/>
      <c r="B229" s="9"/>
      <c r="C229" s="15"/>
      <c r="D229" s="15"/>
      <c r="E229" s="15"/>
      <c r="F229" s="18"/>
      <c r="G229" s="15"/>
      <c r="H229" s="18"/>
      <c r="I229" s="17"/>
      <c r="J229" s="17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5"/>
      <c r="B230" s="9"/>
      <c r="C230" s="15"/>
      <c r="D230" s="15"/>
      <c r="E230" s="15"/>
      <c r="F230" s="18"/>
      <c r="G230" s="15"/>
      <c r="H230" s="18"/>
      <c r="I230" s="17"/>
      <c r="J230" s="17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5"/>
      <c r="B231" s="9"/>
      <c r="C231" s="15"/>
      <c r="D231" s="15"/>
      <c r="E231" s="15"/>
      <c r="F231" s="18"/>
      <c r="G231" s="15"/>
      <c r="H231" s="18"/>
      <c r="I231" s="17"/>
      <c r="J231" s="17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5"/>
      <c r="B232" s="9"/>
      <c r="C232" s="15"/>
      <c r="D232" s="15"/>
      <c r="E232" s="15"/>
      <c r="F232" s="18"/>
      <c r="G232" s="15"/>
      <c r="H232" s="18"/>
      <c r="I232" s="17"/>
      <c r="J232" s="17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5"/>
      <c r="B233" s="9"/>
      <c r="C233" s="15"/>
      <c r="D233" s="15"/>
      <c r="E233" s="15"/>
      <c r="F233" s="18"/>
      <c r="G233" s="15"/>
      <c r="H233" s="18"/>
      <c r="I233" s="17"/>
      <c r="J233" s="17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5"/>
      <c r="B234" s="9"/>
      <c r="C234" s="15"/>
      <c r="D234" s="15"/>
      <c r="E234" s="15"/>
      <c r="F234" s="18"/>
      <c r="G234" s="15"/>
      <c r="H234" s="18"/>
      <c r="I234" s="17"/>
      <c r="J234" s="17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5"/>
      <c r="B235" s="9"/>
      <c r="C235" s="15"/>
      <c r="D235" s="15"/>
      <c r="E235" s="15"/>
      <c r="F235" s="18"/>
      <c r="G235" s="15"/>
      <c r="H235" s="18"/>
      <c r="I235" s="17"/>
      <c r="J235" s="17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5"/>
      <c r="B236" s="9"/>
      <c r="C236" s="15"/>
      <c r="D236" s="15"/>
      <c r="E236" s="15"/>
      <c r="F236" s="18"/>
      <c r="G236" s="15"/>
      <c r="H236" s="18"/>
      <c r="I236" s="17"/>
      <c r="J236" s="17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5"/>
      <c r="B237" s="9"/>
      <c r="C237" s="15"/>
      <c r="D237" s="15"/>
      <c r="E237" s="15"/>
      <c r="F237" s="18"/>
      <c r="G237" s="15"/>
      <c r="H237" s="18"/>
      <c r="I237" s="17"/>
      <c r="J237" s="17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5"/>
      <c r="B238" s="9"/>
      <c r="C238" s="15"/>
      <c r="D238" s="15"/>
      <c r="E238" s="15"/>
      <c r="F238" s="18"/>
      <c r="G238" s="15"/>
      <c r="H238" s="18"/>
      <c r="I238" s="17"/>
      <c r="J238" s="17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5"/>
      <c r="B239" s="9"/>
      <c r="C239" s="15"/>
      <c r="D239" s="15"/>
      <c r="E239" s="15"/>
      <c r="F239" s="18"/>
      <c r="G239" s="15"/>
      <c r="H239" s="18"/>
      <c r="I239" s="17"/>
      <c r="J239" s="17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5"/>
      <c r="B240" s="9"/>
      <c r="C240" s="15"/>
      <c r="D240" s="15"/>
      <c r="E240" s="15"/>
      <c r="F240" s="18"/>
      <c r="G240" s="15"/>
      <c r="H240" s="18"/>
      <c r="I240" s="17"/>
      <c r="J240" s="17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5"/>
      <c r="B241" s="9"/>
      <c r="C241" s="15"/>
      <c r="D241" s="15"/>
      <c r="E241" s="15"/>
      <c r="F241" s="18"/>
      <c r="G241" s="15"/>
      <c r="H241" s="18"/>
      <c r="I241" s="17"/>
      <c r="J241" s="17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5"/>
      <c r="B242" s="9"/>
      <c r="C242" s="15"/>
      <c r="D242" s="15"/>
      <c r="E242" s="15"/>
      <c r="F242" s="18"/>
      <c r="G242" s="15"/>
      <c r="H242" s="18"/>
      <c r="I242" s="17"/>
      <c r="J242" s="17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5"/>
      <c r="B243" s="9"/>
      <c r="C243" s="15"/>
      <c r="D243" s="15"/>
      <c r="E243" s="15"/>
      <c r="F243" s="18"/>
      <c r="G243" s="15"/>
      <c r="H243" s="18"/>
      <c r="I243" s="17"/>
      <c r="J243" s="17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5"/>
      <c r="B244" s="9"/>
      <c r="C244" s="15"/>
      <c r="D244" s="15"/>
      <c r="E244" s="15"/>
      <c r="F244" s="18"/>
      <c r="G244" s="15"/>
      <c r="H244" s="18"/>
      <c r="I244" s="17"/>
      <c r="J244" s="17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5"/>
      <c r="B245" s="9"/>
      <c r="C245" s="15"/>
      <c r="D245" s="15"/>
      <c r="E245" s="15"/>
      <c r="F245" s="18"/>
      <c r="G245" s="15"/>
      <c r="H245" s="18"/>
      <c r="I245" s="17"/>
      <c r="J245" s="17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5"/>
      <c r="B246" s="9"/>
      <c r="C246" s="15"/>
      <c r="D246" s="15"/>
      <c r="E246" s="15"/>
      <c r="F246" s="18"/>
      <c r="G246" s="15"/>
      <c r="H246" s="18"/>
      <c r="I246" s="17"/>
      <c r="J246" s="17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5"/>
      <c r="B247" s="9"/>
      <c r="C247" s="15"/>
      <c r="D247" s="15"/>
      <c r="E247" s="15"/>
      <c r="F247" s="18"/>
      <c r="G247" s="15"/>
      <c r="H247" s="18"/>
      <c r="I247" s="17"/>
      <c r="J247" s="17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5"/>
      <c r="B248" s="9"/>
      <c r="C248" s="15"/>
      <c r="D248" s="15"/>
      <c r="E248" s="15"/>
      <c r="F248" s="18"/>
      <c r="G248" s="15"/>
      <c r="H248" s="18"/>
      <c r="I248" s="17"/>
      <c r="J248" s="17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5"/>
      <c r="B249" s="9"/>
      <c r="C249" s="15"/>
      <c r="D249" s="15"/>
      <c r="E249" s="15"/>
      <c r="F249" s="18"/>
      <c r="G249" s="15"/>
      <c r="H249" s="18"/>
      <c r="I249" s="17"/>
      <c r="J249" s="17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5"/>
      <c r="B250" s="9"/>
      <c r="C250" s="15"/>
      <c r="D250" s="15"/>
      <c r="E250" s="15"/>
      <c r="F250" s="18"/>
      <c r="G250" s="15"/>
      <c r="H250" s="18"/>
      <c r="I250" s="17"/>
      <c r="J250" s="17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5"/>
      <c r="B251" s="9"/>
      <c r="C251" s="15"/>
      <c r="D251" s="15"/>
      <c r="E251" s="15"/>
      <c r="F251" s="18"/>
      <c r="G251" s="15"/>
      <c r="H251" s="18"/>
      <c r="I251" s="17"/>
      <c r="J251" s="17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5"/>
      <c r="B252" s="9"/>
      <c r="C252" s="15"/>
      <c r="D252" s="15"/>
      <c r="E252" s="15"/>
      <c r="F252" s="18"/>
      <c r="G252" s="15"/>
      <c r="H252" s="18"/>
      <c r="I252" s="17"/>
      <c r="J252" s="17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5"/>
      <c r="B253" s="9"/>
      <c r="C253" s="15"/>
      <c r="D253" s="15"/>
      <c r="E253" s="15"/>
      <c r="F253" s="18"/>
      <c r="G253" s="15"/>
      <c r="H253" s="18"/>
      <c r="I253" s="17"/>
      <c r="J253" s="17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5"/>
      <c r="B254" s="9"/>
      <c r="C254" s="15"/>
      <c r="D254" s="15"/>
      <c r="E254" s="15"/>
      <c r="F254" s="18"/>
      <c r="G254" s="15"/>
      <c r="H254" s="18"/>
      <c r="I254" s="17"/>
      <c r="J254" s="17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5"/>
      <c r="B255" s="9"/>
      <c r="C255" s="15"/>
      <c r="D255" s="15"/>
      <c r="E255" s="15"/>
      <c r="F255" s="18"/>
      <c r="G255" s="15"/>
      <c r="H255" s="18"/>
      <c r="I255" s="17"/>
      <c r="J255" s="17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5"/>
      <c r="B256" s="9"/>
      <c r="C256" s="15"/>
      <c r="D256" s="15"/>
      <c r="E256" s="15"/>
      <c r="F256" s="18"/>
      <c r="G256" s="15"/>
      <c r="H256" s="18"/>
      <c r="I256" s="17"/>
      <c r="J256" s="17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5"/>
      <c r="B257" s="9"/>
      <c r="C257" s="15"/>
      <c r="D257" s="15"/>
      <c r="E257" s="15"/>
      <c r="F257" s="18"/>
      <c r="G257" s="15"/>
      <c r="H257" s="18"/>
      <c r="I257" s="17"/>
      <c r="J257" s="17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5"/>
      <c r="B258" s="9"/>
      <c r="C258" s="15"/>
      <c r="D258" s="15"/>
      <c r="E258" s="15"/>
      <c r="F258" s="18"/>
      <c r="G258" s="15"/>
      <c r="H258" s="18"/>
      <c r="I258" s="17"/>
      <c r="J258" s="17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5"/>
      <c r="B259" s="9"/>
      <c r="C259" s="15"/>
      <c r="D259" s="15"/>
      <c r="E259" s="15"/>
      <c r="F259" s="18"/>
      <c r="G259" s="15"/>
      <c r="H259" s="18"/>
      <c r="I259" s="17"/>
      <c r="J259" s="17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5"/>
      <c r="B260" s="9"/>
      <c r="C260" s="15"/>
      <c r="D260" s="15"/>
      <c r="E260" s="15"/>
      <c r="F260" s="18"/>
      <c r="G260" s="15"/>
      <c r="H260" s="18"/>
      <c r="I260" s="17"/>
      <c r="J260" s="17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5"/>
      <c r="B261" s="9"/>
      <c r="C261" s="15"/>
      <c r="D261" s="15"/>
      <c r="E261" s="15"/>
      <c r="F261" s="18"/>
      <c r="G261" s="15"/>
      <c r="H261" s="18"/>
      <c r="I261" s="17"/>
      <c r="J261" s="17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5"/>
      <c r="B262" s="9"/>
      <c r="C262" s="15"/>
      <c r="D262" s="15"/>
      <c r="E262" s="15"/>
      <c r="F262" s="18"/>
      <c r="G262" s="15"/>
      <c r="H262" s="18"/>
      <c r="I262" s="17"/>
      <c r="J262" s="17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5"/>
      <c r="B263" s="9"/>
      <c r="C263" s="15"/>
      <c r="D263" s="15"/>
      <c r="E263" s="15"/>
      <c r="F263" s="18"/>
      <c r="G263" s="15"/>
      <c r="H263" s="18"/>
      <c r="I263" s="17"/>
      <c r="J263" s="17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5"/>
      <c r="B264" s="9"/>
      <c r="C264" s="15"/>
      <c r="D264" s="15"/>
      <c r="E264" s="15"/>
      <c r="F264" s="18"/>
      <c r="G264" s="15"/>
      <c r="H264" s="18"/>
      <c r="I264" s="17"/>
      <c r="J264" s="17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5"/>
      <c r="B265" s="9"/>
      <c r="C265" s="15"/>
      <c r="D265" s="15"/>
      <c r="E265" s="15"/>
      <c r="F265" s="18"/>
      <c r="G265" s="15"/>
      <c r="H265" s="18"/>
      <c r="I265" s="17"/>
      <c r="J265" s="17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5"/>
      <c r="B266" s="9"/>
      <c r="C266" s="15"/>
      <c r="D266" s="15"/>
      <c r="E266" s="15"/>
      <c r="F266" s="18"/>
      <c r="G266" s="15"/>
      <c r="H266" s="18"/>
      <c r="I266" s="17"/>
      <c r="J266" s="17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5"/>
      <c r="B267" s="9"/>
      <c r="C267" s="15"/>
      <c r="D267" s="15"/>
      <c r="E267" s="15"/>
      <c r="F267" s="18"/>
      <c r="G267" s="15"/>
      <c r="H267" s="18"/>
      <c r="I267" s="17"/>
      <c r="J267" s="17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5"/>
      <c r="B268" s="9"/>
      <c r="C268" s="15"/>
      <c r="D268" s="15"/>
      <c r="E268" s="15"/>
      <c r="F268" s="18"/>
      <c r="G268" s="15"/>
      <c r="H268" s="18"/>
      <c r="I268" s="17"/>
      <c r="J268" s="17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5"/>
      <c r="B269" s="9"/>
      <c r="C269" s="15"/>
      <c r="D269" s="15"/>
      <c r="E269" s="15"/>
      <c r="F269" s="18"/>
      <c r="G269" s="15"/>
      <c r="H269" s="18"/>
      <c r="I269" s="17"/>
      <c r="J269" s="17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5"/>
      <c r="B270" s="9"/>
      <c r="C270" s="15"/>
      <c r="D270" s="15"/>
      <c r="E270" s="15"/>
      <c r="F270" s="18"/>
      <c r="G270" s="15"/>
      <c r="H270" s="18"/>
      <c r="I270" s="17"/>
      <c r="J270" s="17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5"/>
      <c r="B271" s="9"/>
      <c r="C271" s="15"/>
      <c r="D271" s="15"/>
      <c r="E271" s="15"/>
      <c r="F271" s="18"/>
      <c r="G271" s="15"/>
      <c r="H271" s="18"/>
      <c r="I271" s="17"/>
      <c r="J271" s="17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5"/>
      <c r="B272" s="9"/>
      <c r="C272" s="15"/>
      <c r="D272" s="15"/>
      <c r="E272" s="15"/>
      <c r="F272" s="18"/>
      <c r="G272" s="15"/>
      <c r="H272" s="18"/>
      <c r="I272" s="17"/>
      <c r="J272" s="17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5"/>
      <c r="B273" s="9"/>
      <c r="C273" s="15"/>
      <c r="D273" s="15"/>
      <c r="E273" s="15"/>
      <c r="F273" s="18"/>
      <c r="G273" s="15"/>
      <c r="H273" s="18"/>
      <c r="I273" s="17"/>
      <c r="J273" s="17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5"/>
      <c r="B274" s="9"/>
      <c r="C274" s="15"/>
      <c r="D274" s="15"/>
      <c r="E274" s="15"/>
      <c r="F274" s="18"/>
      <c r="G274" s="15"/>
      <c r="H274" s="18"/>
      <c r="I274" s="17"/>
      <c r="J274" s="17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5"/>
      <c r="B275" s="9"/>
      <c r="C275" s="15"/>
      <c r="D275" s="15"/>
      <c r="E275" s="15"/>
      <c r="F275" s="18"/>
      <c r="G275" s="15"/>
      <c r="H275" s="18"/>
      <c r="I275" s="17"/>
      <c r="J275" s="17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5"/>
      <c r="B276" s="9"/>
      <c r="C276" s="15"/>
      <c r="D276" s="15"/>
      <c r="E276" s="15"/>
      <c r="F276" s="18"/>
      <c r="G276" s="15"/>
      <c r="H276" s="18"/>
      <c r="I276" s="17"/>
      <c r="J276" s="17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5"/>
      <c r="B277" s="9"/>
      <c r="C277" s="15"/>
      <c r="D277" s="15"/>
      <c r="E277" s="15"/>
      <c r="F277" s="18"/>
      <c r="G277" s="15"/>
      <c r="H277" s="18"/>
      <c r="I277" s="17"/>
      <c r="J277" s="17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5"/>
      <c r="B278" s="9"/>
      <c r="C278" s="15"/>
      <c r="D278" s="15"/>
      <c r="E278" s="15"/>
      <c r="F278" s="18"/>
      <c r="G278" s="15"/>
      <c r="H278" s="18"/>
      <c r="I278" s="17"/>
      <c r="J278" s="17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5"/>
      <c r="B279" s="9"/>
      <c r="C279" s="15"/>
      <c r="D279" s="15"/>
      <c r="E279" s="15"/>
      <c r="F279" s="18"/>
      <c r="G279" s="15"/>
      <c r="H279" s="18"/>
      <c r="I279" s="17"/>
      <c r="J279" s="17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5"/>
      <c r="B280" s="9"/>
      <c r="C280" s="15"/>
      <c r="D280" s="15"/>
      <c r="E280" s="15"/>
      <c r="F280" s="18"/>
      <c r="G280" s="15"/>
      <c r="H280" s="18"/>
      <c r="I280" s="17"/>
      <c r="J280" s="17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5"/>
      <c r="B281" s="9"/>
      <c r="C281" s="15"/>
      <c r="D281" s="15"/>
      <c r="E281" s="15"/>
      <c r="F281" s="18"/>
      <c r="G281" s="15"/>
      <c r="H281" s="18"/>
      <c r="I281" s="17"/>
      <c r="J281" s="17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5"/>
      <c r="B282" s="9"/>
      <c r="C282" s="15"/>
      <c r="D282" s="15"/>
      <c r="E282" s="15"/>
      <c r="F282" s="18"/>
      <c r="G282" s="15"/>
      <c r="H282" s="18"/>
      <c r="I282" s="17"/>
      <c r="J282" s="17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5"/>
      <c r="B283" s="9"/>
      <c r="C283" s="15"/>
      <c r="D283" s="15"/>
      <c r="E283" s="15"/>
      <c r="F283" s="18"/>
      <c r="G283" s="15"/>
      <c r="H283" s="18"/>
      <c r="I283" s="17"/>
      <c r="J283" s="17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5"/>
      <c r="B284" s="9"/>
      <c r="C284" s="15"/>
      <c r="D284" s="15"/>
      <c r="E284" s="15"/>
      <c r="F284" s="18"/>
      <c r="G284" s="15"/>
      <c r="H284" s="18"/>
      <c r="I284" s="17"/>
      <c r="J284" s="17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5"/>
      <c r="B285" s="9"/>
      <c r="C285" s="15"/>
      <c r="D285" s="15"/>
      <c r="E285" s="15"/>
      <c r="F285" s="18"/>
      <c r="G285" s="15"/>
      <c r="H285" s="18"/>
      <c r="I285" s="17"/>
      <c r="J285" s="17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5"/>
      <c r="B286" s="9"/>
      <c r="C286" s="15"/>
      <c r="D286" s="15"/>
      <c r="E286" s="15"/>
      <c r="F286" s="18"/>
      <c r="G286" s="15"/>
      <c r="H286" s="18"/>
      <c r="I286" s="17"/>
      <c r="J286" s="17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5"/>
      <c r="B287" s="9"/>
      <c r="C287" s="15"/>
      <c r="D287" s="15"/>
      <c r="E287" s="15"/>
      <c r="F287" s="18"/>
      <c r="G287" s="15"/>
      <c r="H287" s="18"/>
      <c r="I287" s="17"/>
      <c r="J287" s="17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5"/>
      <c r="B288" s="9"/>
      <c r="C288" s="15"/>
      <c r="D288" s="15"/>
      <c r="E288" s="15"/>
      <c r="F288" s="18"/>
      <c r="G288" s="15"/>
      <c r="H288" s="18"/>
      <c r="I288" s="17"/>
      <c r="J288" s="17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5"/>
      <c r="B289" s="9"/>
      <c r="C289" s="15"/>
      <c r="D289" s="15"/>
      <c r="E289" s="15"/>
      <c r="F289" s="18"/>
      <c r="G289" s="15"/>
      <c r="H289" s="18"/>
      <c r="I289" s="17"/>
      <c r="J289" s="17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5"/>
      <c r="B290" s="9"/>
      <c r="C290" s="15"/>
      <c r="D290" s="15"/>
      <c r="E290" s="15"/>
      <c r="F290" s="18"/>
      <c r="G290" s="15"/>
      <c r="H290" s="18"/>
      <c r="I290" s="17"/>
      <c r="J290" s="17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5"/>
      <c r="B291" s="9"/>
      <c r="C291" s="15"/>
      <c r="D291" s="15"/>
      <c r="E291" s="15"/>
      <c r="F291" s="18"/>
      <c r="G291" s="15"/>
      <c r="H291" s="18"/>
      <c r="I291" s="17"/>
      <c r="J291" s="17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5"/>
      <c r="B292" s="9"/>
      <c r="C292" s="15"/>
      <c r="D292" s="15"/>
      <c r="E292" s="15"/>
      <c r="F292" s="18"/>
      <c r="G292" s="15"/>
      <c r="H292" s="18"/>
      <c r="I292" s="17"/>
      <c r="J292" s="17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5"/>
      <c r="B293" s="9"/>
      <c r="C293" s="15"/>
      <c r="D293" s="15"/>
      <c r="E293" s="15"/>
      <c r="F293" s="18"/>
      <c r="G293" s="15"/>
      <c r="H293" s="18"/>
      <c r="I293" s="17"/>
      <c r="J293" s="17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5"/>
      <c r="B294" s="9"/>
      <c r="C294" s="15"/>
      <c r="D294" s="15"/>
      <c r="E294" s="15"/>
      <c r="F294" s="18"/>
      <c r="G294" s="15"/>
      <c r="H294" s="18"/>
      <c r="I294" s="17"/>
      <c r="J294" s="17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5"/>
      <c r="B295" s="9"/>
      <c r="C295" s="15"/>
      <c r="D295" s="15"/>
      <c r="E295" s="15"/>
      <c r="F295" s="18"/>
      <c r="G295" s="15"/>
      <c r="H295" s="18"/>
      <c r="I295" s="17"/>
      <c r="J295" s="17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5"/>
      <c r="B296" s="9"/>
      <c r="C296" s="15"/>
      <c r="D296" s="15"/>
      <c r="E296" s="15"/>
      <c r="F296" s="18"/>
      <c r="G296" s="15"/>
      <c r="H296" s="18"/>
      <c r="I296" s="17"/>
      <c r="J296" s="17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5"/>
      <c r="B297" s="9"/>
      <c r="C297" s="15"/>
      <c r="D297" s="15"/>
      <c r="E297" s="15"/>
      <c r="F297" s="18"/>
      <c r="G297" s="15"/>
      <c r="H297" s="18"/>
      <c r="I297" s="17"/>
      <c r="J297" s="17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5"/>
      <c r="B298" s="9"/>
      <c r="C298" s="15"/>
      <c r="D298" s="15"/>
      <c r="E298" s="15"/>
      <c r="F298" s="18"/>
      <c r="G298" s="15"/>
      <c r="H298" s="18"/>
      <c r="I298" s="17"/>
      <c r="J298" s="17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5"/>
      <c r="B299" s="9"/>
      <c r="C299" s="15"/>
      <c r="D299" s="15"/>
      <c r="E299" s="15"/>
      <c r="F299" s="18"/>
      <c r="G299" s="15"/>
      <c r="H299" s="18"/>
      <c r="I299" s="17"/>
      <c r="J299" s="17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5"/>
      <c r="B300" s="9"/>
      <c r="C300" s="15"/>
      <c r="D300" s="15"/>
      <c r="E300" s="15"/>
      <c r="F300" s="18"/>
      <c r="G300" s="15"/>
      <c r="H300" s="18"/>
      <c r="I300" s="17"/>
      <c r="J300" s="17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5"/>
      <c r="B301" s="9"/>
      <c r="C301" s="15"/>
      <c r="D301" s="15"/>
      <c r="E301" s="15"/>
      <c r="F301" s="18"/>
      <c r="G301" s="15"/>
      <c r="H301" s="18"/>
      <c r="I301" s="17"/>
      <c r="J301" s="17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5"/>
      <c r="B302" s="9"/>
      <c r="C302" s="15"/>
      <c r="D302" s="15"/>
      <c r="E302" s="15"/>
      <c r="F302" s="18"/>
      <c r="G302" s="15"/>
      <c r="H302" s="18"/>
      <c r="I302" s="17"/>
      <c r="J302" s="17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5"/>
      <c r="B303" s="9"/>
      <c r="C303" s="15"/>
      <c r="D303" s="15"/>
      <c r="E303" s="15"/>
      <c r="F303" s="18"/>
      <c r="G303" s="15"/>
      <c r="H303" s="18"/>
      <c r="I303" s="17"/>
      <c r="J303" s="17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5"/>
      <c r="B304" s="9"/>
      <c r="C304" s="15"/>
      <c r="D304" s="15"/>
      <c r="E304" s="15"/>
      <c r="F304" s="18"/>
      <c r="G304" s="15"/>
      <c r="H304" s="18"/>
      <c r="I304" s="17"/>
      <c r="J304" s="17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5"/>
      <c r="B305" s="9"/>
      <c r="C305" s="15"/>
      <c r="D305" s="15"/>
      <c r="E305" s="15"/>
      <c r="F305" s="18"/>
      <c r="G305" s="15"/>
      <c r="H305" s="18"/>
      <c r="I305" s="17"/>
      <c r="J305" s="17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5"/>
      <c r="B306" s="9"/>
      <c r="C306" s="15"/>
      <c r="D306" s="15"/>
      <c r="E306" s="15"/>
      <c r="F306" s="18"/>
      <c r="G306" s="15"/>
      <c r="H306" s="18"/>
      <c r="I306" s="17"/>
      <c r="J306" s="17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5"/>
      <c r="B307" s="9"/>
      <c r="C307" s="15"/>
      <c r="D307" s="15"/>
      <c r="E307" s="15"/>
      <c r="F307" s="18"/>
      <c r="G307" s="15"/>
      <c r="H307" s="18"/>
      <c r="I307" s="17"/>
      <c r="J307" s="17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5"/>
      <c r="B308" s="9"/>
      <c r="C308" s="15"/>
      <c r="D308" s="15"/>
      <c r="E308" s="15"/>
      <c r="F308" s="18"/>
      <c r="G308" s="15"/>
      <c r="H308" s="18"/>
      <c r="I308" s="17"/>
      <c r="J308" s="17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5"/>
      <c r="B309" s="9"/>
      <c r="C309" s="15"/>
      <c r="D309" s="15"/>
      <c r="E309" s="15"/>
      <c r="F309" s="18"/>
      <c r="G309" s="15"/>
      <c r="H309" s="18"/>
      <c r="I309" s="17"/>
      <c r="J309" s="17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5"/>
      <c r="B310" s="9"/>
      <c r="C310" s="15"/>
      <c r="D310" s="15"/>
      <c r="E310" s="15"/>
      <c r="F310" s="18"/>
      <c r="G310" s="15"/>
      <c r="H310" s="18"/>
      <c r="I310" s="17"/>
      <c r="J310" s="17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5"/>
      <c r="B311" s="9"/>
      <c r="C311" s="15"/>
      <c r="D311" s="15"/>
      <c r="E311" s="15"/>
      <c r="F311" s="18"/>
      <c r="G311" s="15"/>
      <c r="H311" s="18"/>
      <c r="I311" s="17"/>
      <c r="J311" s="17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5"/>
      <c r="B312" s="9"/>
      <c r="C312" s="15"/>
      <c r="D312" s="15"/>
      <c r="E312" s="15"/>
      <c r="F312" s="18"/>
      <c r="G312" s="15"/>
      <c r="H312" s="18"/>
      <c r="I312" s="17"/>
      <c r="J312" s="17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5"/>
      <c r="B313" s="9"/>
      <c r="C313" s="15"/>
      <c r="D313" s="15"/>
      <c r="E313" s="15"/>
      <c r="F313" s="18"/>
      <c r="G313" s="15"/>
      <c r="H313" s="18"/>
      <c r="I313" s="17"/>
      <c r="J313" s="17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5"/>
      <c r="B314" s="9"/>
      <c r="C314" s="15"/>
      <c r="D314" s="15"/>
      <c r="E314" s="15"/>
      <c r="F314" s="18"/>
      <c r="G314" s="15"/>
      <c r="H314" s="18"/>
      <c r="I314" s="17"/>
      <c r="J314" s="17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5"/>
      <c r="B315" s="9"/>
      <c r="C315" s="15"/>
      <c r="D315" s="15"/>
      <c r="E315" s="15"/>
      <c r="F315" s="18"/>
      <c r="G315" s="15"/>
      <c r="H315" s="18"/>
      <c r="I315" s="17"/>
      <c r="J315" s="17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5"/>
      <c r="B316" s="9"/>
      <c r="C316" s="15"/>
      <c r="D316" s="15"/>
      <c r="E316" s="15"/>
      <c r="F316" s="18"/>
      <c r="G316" s="15"/>
      <c r="H316" s="18"/>
      <c r="I316" s="17"/>
      <c r="J316" s="17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5"/>
      <c r="B317" s="9"/>
      <c r="C317" s="15"/>
      <c r="D317" s="15"/>
      <c r="E317" s="15"/>
      <c r="F317" s="18"/>
      <c r="G317" s="15"/>
      <c r="H317" s="18"/>
      <c r="I317" s="17"/>
      <c r="J317" s="17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5"/>
      <c r="B318" s="9"/>
      <c r="C318" s="15"/>
      <c r="D318" s="15"/>
      <c r="E318" s="15"/>
      <c r="F318" s="18"/>
      <c r="G318" s="15"/>
      <c r="H318" s="18"/>
      <c r="I318" s="17"/>
      <c r="J318" s="17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5"/>
      <c r="B319" s="9"/>
      <c r="C319" s="15"/>
      <c r="D319" s="15"/>
      <c r="E319" s="15"/>
      <c r="F319" s="18"/>
      <c r="G319" s="15"/>
      <c r="H319" s="18"/>
      <c r="I319" s="17"/>
      <c r="J319" s="17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5"/>
      <c r="B320" s="9"/>
      <c r="C320" s="15"/>
      <c r="D320" s="15"/>
      <c r="E320" s="15"/>
      <c r="F320" s="18"/>
      <c r="G320" s="15"/>
      <c r="H320" s="18"/>
      <c r="I320" s="17"/>
      <c r="J320" s="17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5"/>
      <c r="B321" s="9"/>
      <c r="C321" s="15"/>
      <c r="D321" s="15"/>
      <c r="E321" s="15"/>
      <c r="F321" s="18"/>
      <c r="G321" s="15"/>
      <c r="H321" s="18"/>
      <c r="I321" s="17"/>
      <c r="J321" s="17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5"/>
      <c r="B322" s="9"/>
      <c r="C322" s="15"/>
      <c r="D322" s="15"/>
      <c r="E322" s="15"/>
      <c r="F322" s="18"/>
      <c r="G322" s="15"/>
      <c r="H322" s="18"/>
      <c r="I322" s="17"/>
      <c r="J322" s="17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5"/>
      <c r="B323" s="9"/>
      <c r="C323" s="15"/>
      <c r="D323" s="15"/>
      <c r="E323" s="15"/>
      <c r="F323" s="18"/>
      <c r="G323" s="15"/>
      <c r="H323" s="18"/>
      <c r="I323" s="17"/>
      <c r="J323" s="17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5"/>
      <c r="B324" s="9"/>
      <c r="C324" s="15"/>
      <c r="D324" s="15"/>
      <c r="E324" s="15"/>
      <c r="F324" s="18"/>
      <c r="G324" s="15"/>
      <c r="H324" s="18"/>
      <c r="I324" s="17"/>
      <c r="J324" s="17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5"/>
      <c r="B325" s="9"/>
      <c r="C325" s="15"/>
      <c r="D325" s="15"/>
      <c r="E325" s="15"/>
      <c r="F325" s="18"/>
      <c r="G325" s="15"/>
      <c r="H325" s="18"/>
      <c r="I325" s="17"/>
      <c r="J325" s="17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5"/>
      <c r="B326" s="9"/>
      <c r="C326" s="15"/>
      <c r="D326" s="15"/>
      <c r="E326" s="15"/>
      <c r="F326" s="18"/>
      <c r="G326" s="15"/>
      <c r="H326" s="18"/>
      <c r="I326" s="17"/>
      <c r="J326" s="17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5"/>
      <c r="B327" s="9"/>
      <c r="C327" s="15"/>
      <c r="D327" s="15"/>
      <c r="E327" s="15"/>
      <c r="F327" s="18"/>
      <c r="G327" s="15"/>
      <c r="H327" s="18"/>
      <c r="I327" s="17"/>
      <c r="J327" s="17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5"/>
      <c r="B328" s="9"/>
      <c r="C328" s="15"/>
      <c r="D328" s="15"/>
      <c r="E328" s="15"/>
      <c r="F328" s="18"/>
      <c r="G328" s="15"/>
      <c r="H328" s="18"/>
      <c r="I328" s="17"/>
      <c r="J328" s="17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5"/>
      <c r="B329" s="9"/>
      <c r="C329" s="15"/>
      <c r="D329" s="15"/>
      <c r="E329" s="15"/>
      <c r="F329" s="18"/>
      <c r="G329" s="15"/>
      <c r="H329" s="18"/>
      <c r="I329" s="17"/>
      <c r="J329" s="17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5"/>
      <c r="B330" s="9"/>
      <c r="C330" s="15"/>
      <c r="D330" s="15"/>
      <c r="E330" s="15"/>
      <c r="F330" s="18"/>
      <c r="G330" s="15"/>
      <c r="H330" s="18"/>
      <c r="I330" s="17"/>
      <c r="J330" s="17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5"/>
      <c r="B331" s="9"/>
      <c r="C331" s="15"/>
      <c r="D331" s="15"/>
      <c r="E331" s="15"/>
      <c r="F331" s="18"/>
      <c r="G331" s="15"/>
      <c r="H331" s="18"/>
      <c r="I331" s="17"/>
      <c r="J331" s="17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5"/>
      <c r="B332" s="9"/>
      <c r="C332" s="15"/>
      <c r="D332" s="15"/>
      <c r="E332" s="15"/>
      <c r="F332" s="18"/>
      <c r="G332" s="15"/>
      <c r="H332" s="18"/>
      <c r="I332" s="17"/>
      <c r="J332" s="17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5"/>
      <c r="B333" s="9"/>
      <c r="C333" s="15"/>
      <c r="D333" s="15"/>
      <c r="E333" s="15"/>
      <c r="F333" s="18"/>
      <c r="G333" s="15"/>
      <c r="H333" s="18"/>
      <c r="I333" s="17"/>
      <c r="J333" s="17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5"/>
      <c r="B334" s="9"/>
      <c r="C334" s="15"/>
      <c r="D334" s="15"/>
      <c r="E334" s="15"/>
      <c r="F334" s="18"/>
      <c r="G334" s="15"/>
      <c r="H334" s="18"/>
      <c r="I334" s="17"/>
      <c r="J334" s="17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5"/>
      <c r="B335" s="9"/>
      <c r="C335" s="15"/>
      <c r="D335" s="15"/>
      <c r="E335" s="15"/>
      <c r="F335" s="18"/>
      <c r="G335" s="15"/>
      <c r="H335" s="18"/>
      <c r="I335" s="17"/>
      <c r="J335" s="17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5"/>
      <c r="B336" s="9"/>
      <c r="C336" s="15"/>
      <c r="D336" s="15"/>
      <c r="E336" s="15"/>
      <c r="F336" s="18"/>
      <c r="G336" s="15"/>
      <c r="H336" s="18"/>
      <c r="I336" s="17"/>
      <c r="J336" s="17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5"/>
      <c r="B337" s="9"/>
      <c r="C337" s="15"/>
      <c r="D337" s="15"/>
      <c r="E337" s="15"/>
      <c r="F337" s="18"/>
      <c r="G337" s="15"/>
      <c r="H337" s="18"/>
      <c r="I337" s="17"/>
      <c r="J337" s="17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5"/>
      <c r="B338" s="9"/>
      <c r="C338" s="15"/>
      <c r="D338" s="15"/>
      <c r="E338" s="15"/>
      <c r="F338" s="18"/>
      <c r="G338" s="15"/>
      <c r="H338" s="18"/>
      <c r="I338" s="17"/>
      <c r="J338" s="17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5"/>
      <c r="B339" s="9"/>
      <c r="C339" s="15"/>
      <c r="D339" s="15"/>
      <c r="E339" s="15"/>
      <c r="F339" s="18"/>
      <c r="G339" s="15"/>
      <c r="H339" s="18"/>
      <c r="I339" s="17"/>
      <c r="J339" s="17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5"/>
      <c r="B340" s="9"/>
      <c r="C340" s="15"/>
      <c r="D340" s="15"/>
      <c r="E340" s="15"/>
      <c r="F340" s="18"/>
      <c r="G340" s="15"/>
      <c r="H340" s="18"/>
      <c r="I340" s="17"/>
      <c r="J340" s="17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5"/>
      <c r="B341" s="9"/>
      <c r="C341" s="15"/>
      <c r="D341" s="15"/>
      <c r="E341" s="15"/>
      <c r="F341" s="18"/>
      <c r="G341" s="15"/>
      <c r="H341" s="18"/>
      <c r="I341" s="17"/>
      <c r="J341" s="17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5"/>
      <c r="B342" s="9"/>
      <c r="C342" s="15"/>
      <c r="D342" s="15"/>
      <c r="E342" s="15"/>
      <c r="F342" s="18"/>
      <c r="G342" s="15"/>
      <c r="H342" s="18"/>
      <c r="I342" s="17"/>
      <c r="J342" s="17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5"/>
      <c r="B343" s="9"/>
      <c r="C343" s="15"/>
      <c r="D343" s="15"/>
      <c r="E343" s="15"/>
      <c r="F343" s="18"/>
      <c r="G343" s="15"/>
      <c r="H343" s="18"/>
      <c r="I343" s="17"/>
      <c r="J343" s="17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5"/>
      <c r="B344" s="9"/>
      <c r="C344" s="15"/>
      <c r="D344" s="15"/>
      <c r="E344" s="15"/>
      <c r="F344" s="18"/>
      <c r="G344" s="15"/>
      <c r="H344" s="18"/>
      <c r="I344" s="17"/>
      <c r="J344" s="17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5"/>
      <c r="B345" s="9"/>
      <c r="C345" s="15"/>
      <c r="D345" s="15"/>
      <c r="E345" s="15"/>
      <c r="F345" s="18"/>
      <c r="G345" s="15"/>
      <c r="H345" s="18"/>
      <c r="I345" s="17"/>
      <c r="J345" s="17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5"/>
      <c r="B346" s="9"/>
      <c r="C346" s="15"/>
      <c r="D346" s="15"/>
      <c r="E346" s="15"/>
      <c r="F346" s="18"/>
      <c r="G346" s="15"/>
      <c r="H346" s="18"/>
      <c r="I346" s="17"/>
      <c r="J346" s="17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5"/>
      <c r="B347" s="9"/>
      <c r="C347" s="15"/>
      <c r="D347" s="15"/>
      <c r="E347" s="15"/>
      <c r="F347" s="18"/>
      <c r="G347" s="15"/>
      <c r="H347" s="18"/>
      <c r="I347" s="17"/>
      <c r="J347" s="17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5"/>
      <c r="B348" s="9"/>
      <c r="C348" s="15"/>
      <c r="D348" s="15"/>
      <c r="E348" s="15"/>
      <c r="F348" s="18"/>
      <c r="G348" s="15"/>
      <c r="H348" s="18"/>
      <c r="I348" s="17"/>
      <c r="J348" s="17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5"/>
      <c r="B349" s="9"/>
      <c r="C349" s="15"/>
      <c r="D349" s="15"/>
      <c r="E349" s="15"/>
      <c r="F349" s="18"/>
      <c r="G349" s="15"/>
      <c r="H349" s="18"/>
      <c r="I349" s="17"/>
      <c r="J349" s="17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5"/>
      <c r="B350" s="9"/>
      <c r="C350" s="15"/>
      <c r="D350" s="15"/>
      <c r="E350" s="15"/>
      <c r="F350" s="18"/>
      <c r="G350" s="15"/>
      <c r="H350" s="18"/>
      <c r="I350" s="17"/>
      <c r="J350" s="17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5"/>
      <c r="B351" s="9"/>
      <c r="C351" s="15"/>
      <c r="D351" s="15"/>
      <c r="E351" s="15"/>
      <c r="F351" s="18"/>
      <c r="G351" s="15"/>
      <c r="H351" s="18"/>
      <c r="I351" s="17"/>
      <c r="J351" s="17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5"/>
      <c r="B352" s="9"/>
      <c r="C352" s="15"/>
      <c r="D352" s="15"/>
      <c r="E352" s="15"/>
      <c r="F352" s="18"/>
      <c r="G352" s="15"/>
      <c r="H352" s="18"/>
      <c r="I352" s="17"/>
      <c r="J352" s="17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5"/>
      <c r="B353" s="9"/>
      <c r="C353" s="15"/>
      <c r="D353" s="15"/>
      <c r="E353" s="15"/>
      <c r="F353" s="18"/>
      <c r="G353" s="15"/>
      <c r="H353" s="18"/>
      <c r="I353" s="17"/>
      <c r="J353" s="17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5"/>
      <c r="B354" s="9"/>
      <c r="C354" s="15"/>
      <c r="D354" s="15"/>
      <c r="E354" s="15"/>
      <c r="F354" s="18"/>
      <c r="G354" s="15"/>
      <c r="H354" s="18"/>
      <c r="I354" s="17"/>
      <c r="J354" s="17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5"/>
      <c r="B355" s="9"/>
      <c r="C355" s="15"/>
      <c r="D355" s="15"/>
      <c r="E355" s="15"/>
      <c r="F355" s="18"/>
      <c r="G355" s="15"/>
      <c r="H355" s="18"/>
      <c r="I355" s="17"/>
      <c r="J355" s="17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5"/>
      <c r="B356" s="9"/>
      <c r="C356" s="15"/>
      <c r="D356" s="15"/>
      <c r="E356" s="15"/>
      <c r="F356" s="18"/>
      <c r="G356" s="15"/>
      <c r="H356" s="18"/>
      <c r="I356" s="17"/>
      <c r="J356" s="17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5"/>
      <c r="B357" s="9"/>
      <c r="C357" s="15"/>
      <c r="D357" s="15"/>
      <c r="E357" s="15"/>
      <c r="F357" s="18"/>
      <c r="G357" s="15"/>
      <c r="H357" s="18"/>
      <c r="I357" s="17"/>
      <c r="J357" s="17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5"/>
      <c r="B358" s="9"/>
      <c r="C358" s="15"/>
      <c r="D358" s="15"/>
      <c r="E358" s="15"/>
      <c r="F358" s="18"/>
      <c r="G358" s="15"/>
      <c r="H358" s="18"/>
      <c r="I358" s="17"/>
      <c r="J358" s="17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5"/>
      <c r="B359" s="9"/>
      <c r="C359" s="15"/>
      <c r="D359" s="15"/>
      <c r="E359" s="15"/>
      <c r="F359" s="18"/>
      <c r="G359" s="15"/>
      <c r="H359" s="18"/>
      <c r="I359" s="17"/>
      <c r="J359" s="17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5"/>
      <c r="B360" s="9"/>
      <c r="C360" s="15"/>
      <c r="D360" s="15"/>
      <c r="E360" s="15"/>
      <c r="F360" s="18"/>
      <c r="G360" s="15"/>
      <c r="H360" s="18"/>
      <c r="I360" s="17"/>
      <c r="J360" s="17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5"/>
      <c r="B361" s="9"/>
      <c r="C361" s="15"/>
      <c r="D361" s="15"/>
      <c r="E361" s="15"/>
      <c r="F361" s="18"/>
      <c r="G361" s="15"/>
      <c r="H361" s="18"/>
      <c r="I361" s="17"/>
      <c r="J361" s="17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5"/>
      <c r="B362" s="9"/>
      <c r="C362" s="15"/>
      <c r="D362" s="15"/>
      <c r="E362" s="15"/>
      <c r="F362" s="18"/>
      <c r="G362" s="15"/>
      <c r="H362" s="18"/>
      <c r="I362" s="17"/>
      <c r="J362" s="17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5"/>
      <c r="B363" s="9"/>
      <c r="C363" s="15"/>
      <c r="D363" s="15"/>
      <c r="E363" s="15"/>
      <c r="F363" s="18"/>
      <c r="G363" s="15"/>
      <c r="H363" s="18"/>
      <c r="I363" s="17"/>
      <c r="J363" s="17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5"/>
      <c r="B364" s="9"/>
      <c r="C364" s="15"/>
      <c r="D364" s="15"/>
      <c r="E364" s="15"/>
      <c r="F364" s="18"/>
      <c r="G364" s="15"/>
      <c r="H364" s="18"/>
      <c r="I364" s="17"/>
      <c r="J364" s="17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5"/>
      <c r="B365" s="9"/>
      <c r="C365" s="15"/>
      <c r="D365" s="15"/>
      <c r="E365" s="15"/>
      <c r="F365" s="18"/>
      <c r="G365" s="15"/>
      <c r="H365" s="18"/>
      <c r="I365" s="17"/>
      <c r="J365" s="17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5"/>
      <c r="B366" s="9"/>
      <c r="C366" s="15"/>
      <c r="D366" s="15"/>
      <c r="E366" s="15"/>
      <c r="F366" s="18"/>
      <c r="G366" s="15"/>
      <c r="H366" s="18"/>
      <c r="I366" s="17"/>
      <c r="J366" s="17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5"/>
      <c r="B367" s="9"/>
      <c r="C367" s="15"/>
      <c r="D367" s="15"/>
      <c r="E367" s="15"/>
      <c r="F367" s="18"/>
      <c r="G367" s="15"/>
      <c r="H367" s="18"/>
      <c r="I367" s="17"/>
      <c r="J367" s="17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5"/>
      <c r="B368" s="9"/>
      <c r="C368" s="15"/>
      <c r="D368" s="15"/>
      <c r="E368" s="15"/>
      <c r="F368" s="18"/>
      <c r="G368" s="15"/>
      <c r="H368" s="18"/>
      <c r="I368" s="17"/>
      <c r="J368" s="17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5"/>
      <c r="B369" s="9"/>
      <c r="C369" s="15"/>
      <c r="D369" s="15"/>
      <c r="E369" s="15"/>
      <c r="F369" s="18"/>
      <c r="G369" s="15"/>
      <c r="H369" s="18"/>
      <c r="I369" s="17"/>
      <c r="J369" s="17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5"/>
      <c r="B370" s="9"/>
      <c r="C370" s="15"/>
      <c r="D370" s="15"/>
      <c r="E370" s="15"/>
      <c r="F370" s="18"/>
      <c r="G370" s="15"/>
      <c r="H370" s="18"/>
      <c r="I370" s="17"/>
      <c r="J370" s="17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5"/>
      <c r="B371" s="9"/>
      <c r="C371" s="15"/>
      <c r="D371" s="15"/>
      <c r="E371" s="15"/>
      <c r="F371" s="18"/>
      <c r="G371" s="15"/>
      <c r="H371" s="18"/>
      <c r="I371" s="17"/>
      <c r="J371" s="17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5"/>
      <c r="B372" s="9"/>
      <c r="C372" s="15"/>
      <c r="D372" s="15"/>
      <c r="E372" s="15"/>
      <c r="F372" s="18"/>
      <c r="G372" s="15"/>
      <c r="H372" s="18"/>
      <c r="I372" s="17"/>
      <c r="J372" s="17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5"/>
      <c r="B373" s="9"/>
      <c r="C373" s="15"/>
      <c r="D373" s="15"/>
      <c r="E373" s="15"/>
      <c r="F373" s="18"/>
      <c r="G373" s="15"/>
      <c r="H373" s="18"/>
      <c r="I373" s="17"/>
      <c r="J373" s="17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5"/>
      <c r="B374" s="9"/>
      <c r="C374" s="15"/>
      <c r="D374" s="15"/>
      <c r="E374" s="15"/>
      <c r="F374" s="18"/>
      <c r="G374" s="15"/>
      <c r="H374" s="18"/>
      <c r="I374" s="17"/>
      <c r="J374" s="17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5"/>
      <c r="B375" s="9"/>
      <c r="C375" s="15"/>
      <c r="D375" s="15"/>
      <c r="E375" s="15"/>
      <c r="F375" s="18"/>
      <c r="G375" s="15"/>
      <c r="H375" s="18"/>
      <c r="I375" s="17"/>
      <c r="J375" s="17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5"/>
      <c r="B376" s="9"/>
      <c r="C376" s="15"/>
      <c r="D376" s="15"/>
      <c r="E376" s="15"/>
      <c r="F376" s="18"/>
      <c r="G376" s="15"/>
      <c r="H376" s="18"/>
      <c r="I376" s="17"/>
      <c r="J376" s="17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5"/>
      <c r="B377" s="9"/>
      <c r="C377" s="15"/>
      <c r="D377" s="15"/>
      <c r="E377" s="15"/>
      <c r="F377" s="18"/>
      <c r="G377" s="15"/>
      <c r="H377" s="18"/>
      <c r="I377" s="17"/>
      <c r="J377" s="17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5"/>
      <c r="B378" s="9"/>
      <c r="C378" s="15"/>
      <c r="D378" s="15"/>
      <c r="E378" s="15"/>
      <c r="F378" s="18"/>
      <c r="G378" s="15"/>
      <c r="H378" s="18"/>
      <c r="I378" s="17"/>
      <c r="J378" s="17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5"/>
      <c r="B379" s="9"/>
      <c r="C379" s="15"/>
      <c r="D379" s="15"/>
      <c r="E379" s="15"/>
      <c r="F379" s="18"/>
      <c r="G379" s="15"/>
      <c r="H379" s="18"/>
      <c r="I379" s="17"/>
      <c r="J379" s="17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5"/>
      <c r="B380" s="9"/>
      <c r="C380" s="15"/>
      <c r="D380" s="15"/>
      <c r="E380" s="15"/>
      <c r="F380" s="18"/>
      <c r="G380" s="15"/>
      <c r="H380" s="18"/>
      <c r="I380" s="17"/>
      <c r="J380" s="17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5"/>
      <c r="B381" s="9"/>
      <c r="C381" s="15"/>
      <c r="D381" s="15"/>
      <c r="E381" s="15"/>
      <c r="F381" s="18"/>
      <c r="G381" s="15"/>
      <c r="H381" s="18"/>
      <c r="I381" s="17"/>
      <c r="J381" s="17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5"/>
      <c r="B382" s="9"/>
      <c r="C382" s="15"/>
      <c r="D382" s="15"/>
      <c r="E382" s="15"/>
      <c r="F382" s="18"/>
      <c r="G382" s="15"/>
      <c r="H382" s="18"/>
      <c r="I382" s="17"/>
      <c r="J382" s="17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5"/>
      <c r="B383" s="9"/>
      <c r="C383" s="15"/>
      <c r="D383" s="15"/>
      <c r="E383" s="15"/>
      <c r="F383" s="18"/>
      <c r="G383" s="15"/>
      <c r="H383" s="18"/>
      <c r="I383" s="17"/>
      <c r="J383" s="17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5"/>
      <c r="B384" s="9"/>
      <c r="C384" s="15"/>
      <c r="D384" s="15"/>
      <c r="E384" s="15"/>
      <c r="F384" s="18"/>
      <c r="G384" s="15"/>
      <c r="H384" s="18"/>
      <c r="I384" s="17"/>
      <c r="J384" s="17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5"/>
      <c r="B385" s="9"/>
      <c r="C385" s="15"/>
      <c r="D385" s="15"/>
      <c r="E385" s="15"/>
      <c r="F385" s="18"/>
      <c r="G385" s="15"/>
      <c r="H385" s="18"/>
      <c r="I385" s="17"/>
      <c r="J385" s="17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5"/>
      <c r="B386" s="9"/>
      <c r="C386" s="15"/>
      <c r="D386" s="15"/>
      <c r="E386" s="15"/>
      <c r="F386" s="18"/>
      <c r="G386" s="15"/>
      <c r="H386" s="18"/>
      <c r="I386" s="17"/>
      <c r="J386" s="17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5"/>
      <c r="B387" s="9"/>
      <c r="C387" s="15"/>
      <c r="D387" s="15"/>
      <c r="E387" s="15"/>
      <c r="F387" s="18"/>
      <c r="G387" s="15"/>
      <c r="H387" s="18"/>
      <c r="I387" s="17"/>
      <c r="J387" s="17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5"/>
      <c r="B388" s="9"/>
      <c r="C388" s="15"/>
      <c r="D388" s="15"/>
      <c r="E388" s="15"/>
      <c r="F388" s="18"/>
      <c r="G388" s="15"/>
      <c r="H388" s="18"/>
      <c r="I388" s="17"/>
      <c r="J388" s="17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5"/>
      <c r="B389" s="9"/>
      <c r="C389" s="15"/>
      <c r="D389" s="15"/>
      <c r="E389" s="15"/>
      <c r="F389" s="18"/>
      <c r="G389" s="15"/>
      <c r="H389" s="18"/>
      <c r="I389" s="17"/>
      <c r="J389" s="17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5"/>
      <c r="B390" s="9"/>
      <c r="C390" s="15"/>
      <c r="D390" s="15"/>
      <c r="E390" s="15"/>
      <c r="F390" s="18"/>
      <c r="G390" s="15"/>
      <c r="H390" s="18"/>
      <c r="I390" s="17"/>
      <c r="J390" s="17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5"/>
      <c r="B391" s="9"/>
      <c r="C391" s="15"/>
      <c r="D391" s="15"/>
      <c r="E391" s="15"/>
      <c r="F391" s="18"/>
      <c r="G391" s="15"/>
      <c r="H391" s="18"/>
      <c r="I391" s="17"/>
      <c r="J391" s="17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5"/>
      <c r="B392" s="9"/>
      <c r="C392" s="15"/>
      <c r="D392" s="15"/>
      <c r="E392" s="15"/>
      <c r="F392" s="18"/>
      <c r="G392" s="15"/>
      <c r="H392" s="18"/>
      <c r="I392" s="17"/>
      <c r="J392" s="17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5"/>
      <c r="B393" s="9"/>
      <c r="C393" s="15"/>
      <c r="D393" s="15"/>
      <c r="E393" s="15"/>
      <c r="F393" s="18"/>
      <c r="G393" s="15"/>
      <c r="H393" s="18"/>
      <c r="I393" s="17"/>
      <c r="J393" s="17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5"/>
      <c r="B394" s="9"/>
      <c r="C394" s="15"/>
      <c r="D394" s="15"/>
      <c r="E394" s="15"/>
      <c r="F394" s="18"/>
      <c r="G394" s="15"/>
      <c r="H394" s="18"/>
      <c r="I394" s="17"/>
      <c r="J394" s="17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5"/>
      <c r="B395" s="9"/>
      <c r="C395" s="15"/>
      <c r="D395" s="15"/>
      <c r="E395" s="15"/>
      <c r="F395" s="18"/>
      <c r="G395" s="15"/>
      <c r="H395" s="18"/>
      <c r="I395" s="17"/>
      <c r="J395" s="17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5"/>
      <c r="B396" s="9"/>
      <c r="C396" s="15"/>
      <c r="D396" s="15"/>
      <c r="E396" s="15"/>
      <c r="F396" s="18"/>
      <c r="G396" s="15"/>
      <c r="H396" s="18"/>
      <c r="I396" s="17"/>
      <c r="J396" s="17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5"/>
      <c r="B397" s="9"/>
      <c r="C397" s="15"/>
      <c r="D397" s="15"/>
      <c r="E397" s="15"/>
      <c r="F397" s="18"/>
      <c r="G397" s="15"/>
      <c r="H397" s="18"/>
      <c r="I397" s="17"/>
      <c r="J397" s="17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5"/>
      <c r="B398" s="9"/>
      <c r="C398" s="15"/>
      <c r="D398" s="15"/>
      <c r="E398" s="15"/>
      <c r="F398" s="18"/>
      <c r="G398" s="15"/>
      <c r="H398" s="18"/>
      <c r="I398" s="17"/>
      <c r="J398" s="17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5"/>
      <c r="B399" s="9"/>
      <c r="C399" s="15"/>
      <c r="D399" s="15"/>
      <c r="E399" s="15"/>
      <c r="F399" s="18"/>
      <c r="G399" s="15"/>
      <c r="H399" s="18"/>
      <c r="I399" s="17"/>
      <c r="J399" s="17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5"/>
      <c r="B400" s="9"/>
      <c r="C400" s="15"/>
      <c r="D400" s="15"/>
      <c r="E400" s="15"/>
      <c r="F400" s="18"/>
      <c r="G400" s="15"/>
      <c r="H400" s="18"/>
      <c r="I400" s="17"/>
      <c r="J400" s="17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5"/>
      <c r="B401" s="9"/>
      <c r="C401" s="15"/>
      <c r="D401" s="15"/>
      <c r="E401" s="15"/>
      <c r="F401" s="18"/>
      <c r="G401" s="15"/>
      <c r="H401" s="18"/>
      <c r="I401" s="17"/>
      <c r="J401" s="17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5"/>
      <c r="B402" s="9"/>
      <c r="C402" s="15"/>
      <c r="D402" s="15"/>
      <c r="E402" s="15"/>
      <c r="F402" s="18"/>
      <c r="G402" s="15"/>
      <c r="H402" s="18"/>
      <c r="I402" s="17"/>
      <c r="J402" s="17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5"/>
      <c r="B403" s="9"/>
      <c r="C403" s="15"/>
      <c r="D403" s="15"/>
      <c r="E403" s="15"/>
      <c r="F403" s="18"/>
      <c r="G403" s="15"/>
      <c r="H403" s="18"/>
      <c r="I403" s="17"/>
      <c r="J403" s="17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5"/>
      <c r="B404" s="9"/>
      <c r="C404" s="15"/>
      <c r="D404" s="15"/>
      <c r="E404" s="15"/>
      <c r="F404" s="18"/>
      <c r="G404" s="15"/>
      <c r="H404" s="18"/>
      <c r="I404" s="17"/>
      <c r="J404" s="17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5"/>
      <c r="B405" s="9"/>
      <c r="C405" s="15"/>
      <c r="D405" s="15"/>
      <c r="E405" s="15"/>
      <c r="F405" s="18"/>
      <c r="G405" s="15"/>
      <c r="H405" s="18"/>
      <c r="I405" s="17"/>
      <c r="J405" s="17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5"/>
      <c r="B406" s="9"/>
      <c r="C406" s="15"/>
      <c r="D406" s="15"/>
      <c r="E406" s="15"/>
      <c r="F406" s="18"/>
      <c r="G406" s="15"/>
      <c r="H406" s="18"/>
      <c r="I406" s="17"/>
      <c r="J406" s="17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5"/>
      <c r="B407" s="9"/>
      <c r="C407" s="15"/>
      <c r="D407" s="15"/>
      <c r="E407" s="15"/>
      <c r="F407" s="18"/>
      <c r="G407" s="15"/>
      <c r="H407" s="18"/>
      <c r="I407" s="17"/>
      <c r="J407" s="17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5"/>
      <c r="B408" s="9"/>
      <c r="C408" s="15"/>
      <c r="D408" s="15"/>
      <c r="E408" s="15"/>
      <c r="F408" s="18"/>
      <c r="G408" s="15"/>
      <c r="H408" s="18"/>
      <c r="I408" s="17"/>
      <c r="J408" s="17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5"/>
      <c r="B409" s="9"/>
      <c r="C409" s="15"/>
      <c r="D409" s="15"/>
      <c r="E409" s="15"/>
      <c r="F409" s="18"/>
      <c r="G409" s="15"/>
      <c r="H409" s="18"/>
      <c r="I409" s="17"/>
      <c r="J409" s="17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5"/>
      <c r="B410" s="9"/>
      <c r="C410" s="15"/>
      <c r="D410" s="15"/>
      <c r="E410" s="15"/>
      <c r="F410" s="18"/>
      <c r="G410" s="15"/>
      <c r="H410" s="18"/>
      <c r="I410" s="17"/>
      <c r="J410" s="17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5"/>
      <c r="B411" s="9"/>
      <c r="C411" s="15"/>
      <c r="D411" s="15"/>
      <c r="E411" s="15"/>
      <c r="F411" s="18"/>
      <c r="G411" s="15"/>
      <c r="H411" s="18"/>
      <c r="I411" s="17"/>
      <c r="J411" s="17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5"/>
      <c r="B412" s="9"/>
      <c r="C412" s="15"/>
      <c r="D412" s="15"/>
      <c r="E412" s="15"/>
      <c r="F412" s="18"/>
      <c r="G412" s="15"/>
      <c r="H412" s="18"/>
      <c r="I412" s="17"/>
      <c r="J412" s="17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5"/>
      <c r="B413" s="9"/>
      <c r="C413" s="15"/>
      <c r="D413" s="15"/>
      <c r="E413" s="15"/>
      <c r="F413" s="18"/>
      <c r="G413" s="15"/>
      <c r="H413" s="18"/>
      <c r="I413" s="17"/>
      <c r="J413" s="17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5"/>
      <c r="B414" s="9"/>
      <c r="C414" s="15"/>
      <c r="D414" s="15"/>
      <c r="E414" s="15"/>
      <c r="F414" s="18"/>
      <c r="G414" s="15"/>
      <c r="H414" s="18"/>
      <c r="I414" s="17"/>
      <c r="J414" s="17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5"/>
      <c r="B415" s="9"/>
      <c r="C415" s="15"/>
      <c r="D415" s="15"/>
      <c r="E415" s="15"/>
      <c r="F415" s="18"/>
      <c r="G415" s="15"/>
      <c r="H415" s="18"/>
      <c r="I415" s="17"/>
      <c r="J415" s="17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5"/>
      <c r="B416" s="9"/>
      <c r="C416" s="15"/>
      <c r="D416" s="15"/>
      <c r="E416" s="15"/>
      <c r="F416" s="18"/>
      <c r="G416" s="15"/>
      <c r="H416" s="18"/>
      <c r="I416" s="17"/>
      <c r="J416" s="17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5"/>
      <c r="B417" s="9"/>
      <c r="C417" s="15"/>
      <c r="D417" s="15"/>
      <c r="E417" s="15"/>
      <c r="F417" s="18"/>
      <c r="G417" s="15"/>
      <c r="H417" s="18"/>
      <c r="I417" s="17"/>
      <c r="J417" s="17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5"/>
      <c r="B418" s="9"/>
      <c r="C418" s="15"/>
      <c r="D418" s="15"/>
      <c r="E418" s="15"/>
      <c r="F418" s="18"/>
      <c r="G418" s="15"/>
      <c r="H418" s="18"/>
      <c r="I418" s="17"/>
      <c r="J418" s="17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5"/>
      <c r="B419" s="9"/>
      <c r="C419" s="15"/>
      <c r="D419" s="15"/>
      <c r="E419" s="15"/>
      <c r="F419" s="18"/>
      <c r="G419" s="15"/>
      <c r="H419" s="18"/>
      <c r="I419" s="17"/>
      <c r="J419" s="17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5"/>
      <c r="B420" s="9"/>
      <c r="C420" s="15"/>
      <c r="D420" s="15"/>
      <c r="E420" s="15"/>
      <c r="F420" s="18"/>
      <c r="G420" s="15"/>
      <c r="H420" s="18"/>
      <c r="I420" s="17"/>
      <c r="J420" s="17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5"/>
      <c r="B421" s="9"/>
      <c r="C421" s="15"/>
      <c r="D421" s="15"/>
      <c r="E421" s="15"/>
      <c r="F421" s="18"/>
      <c r="G421" s="15"/>
      <c r="H421" s="18"/>
      <c r="I421" s="17"/>
      <c r="J421" s="17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5"/>
      <c r="B422" s="9"/>
      <c r="C422" s="15"/>
      <c r="D422" s="15"/>
      <c r="E422" s="15"/>
      <c r="F422" s="18"/>
      <c r="G422" s="15"/>
      <c r="H422" s="18"/>
      <c r="I422" s="17"/>
      <c r="J422" s="17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5"/>
      <c r="B423" s="9"/>
      <c r="C423" s="15"/>
      <c r="D423" s="15"/>
      <c r="E423" s="15"/>
      <c r="F423" s="18"/>
      <c r="G423" s="15"/>
      <c r="H423" s="18"/>
      <c r="I423" s="17"/>
      <c r="J423" s="17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5"/>
      <c r="B424" s="9"/>
      <c r="C424" s="15"/>
      <c r="D424" s="15"/>
      <c r="E424" s="15"/>
      <c r="F424" s="18"/>
      <c r="G424" s="15"/>
      <c r="H424" s="18"/>
      <c r="I424" s="17"/>
      <c r="J424" s="17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5"/>
      <c r="B425" s="9"/>
      <c r="C425" s="15"/>
      <c r="D425" s="15"/>
      <c r="E425" s="15"/>
      <c r="F425" s="18"/>
      <c r="G425" s="15"/>
      <c r="H425" s="18"/>
      <c r="I425" s="17"/>
      <c r="J425" s="17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5"/>
      <c r="B426" s="9"/>
      <c r="C426" s="15"/>
      <c r="D426" s="15"/>
      <c r="E426" s="15"/>
      <c r="F426" s="18"/>
      <c r="G426" s="15"/>
      <c r="H426" s="18"/>
      <c r="I426" s="17"/>
      <c r="J426" s="17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5"/>
      <c r="B427" s="9"/>
      <c r="C427" s="15"/>
      <c r="D427" s="15"/>
      <c r="E427" s="15"/>
      <c r="F427" s="18"/>
      <c r="G427" s="15"/>
      <c r="H427" s="18"/>
      <c r="I427" s="17"/>
      <c r="J427" s="17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5"/>
      <c r="B428" s="9"/>
      <c r="C428" s="15"/>
      <c r="D428" s="15"/>
      <c r="E428" s="15"/>
      <c r="F428" s="18"/>
      <c r="G428" s="15"/>
      <c r="H428" s="18"/>
      <c r="I428" s="17"/>
      <c r="J428" s="17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5"/>
      <c r="B429" s="9"/>
      <c r="C429" s="15"/>
      <c r="D429" s="15"/>
      <c r="E429" s="15"/>
      <c r="F429" s="18"/>
      <c r="G429" s="15"/>
      <c r="H429" s="18"/>
      <c r="I429" s="17"/>
      <c r="J429" s="17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5"/>
      <c r="B430" s="9"/>
      <c r="C430" s="15"/>
      <c r="D430" s="15"/>
      <c r="E430" s="15"/>
      <c r="F430" s="18"/>
      <c r="G430" s="15"/>
      <c r="H430" s="18"/>
      <c r="I430" s="17"/>
      <c r="J430" s="17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5"/>
      <c r="B431" s="9"/>
      <c r="C431" s="15"/>
      <c r="D431" s="15"/>
      <c r="E431" s="15"/>
      <c r="F431" s="18"/>
      <c r="G431" s="15"/>
      <c r="H431" s="18"/>
      <c r="I431" s="17"/>
      <c r="J431" s="17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5"/>
      <c r="B432" s="9"/>
      <c r="C432" s="15"/>
      <c r="D432" s="15"/>
      <c r="E432" s="15"/>
      <c r="F432" s="18"/>
      <c r="G432" s="15"/>
      <c r="H432" s="18"/>
      <c r="I432" s="17"/>
      <c r="J432" s="17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5"/>
      <c r="B433" s="9"/>
      <c r="C433" s="15"/>
      <c r="D433" s="15"/>
      <c r="E433" s="15"/>
      <c r="F433" s="18"/>
      <c r="G433" s="15"/>
      <c r="H433" s="18"/>
      <c r="I433" s="17"/>
      <c r="J433" s="17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5"/>
      <c r="B434" s="9"/>
      <c r="C434" s="15"/>
      <c r="D434" s="15"/>
      <c r="E434" s="15"/>
      <c r="F434" s="18"/>
      <c r="G434" s="15"/>
      <c r="H434" s="18"/>
      <c r="I434" s="17"/>
      <c r="J434" s="17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5"/>
      <c r="B435" s="9"/>
      <c r="C435" s="15"/>
      <c r="D435" s="15"/>
      <c r="E435" s="15"/>
      <c r="F435" s="18"/>
      <c r="G435" s="15"/>
      <c r="H435" s="18"/>
      <c r="I435" s="17"/>
      <c r="J435" s="17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5"/>
      <c r="B436" s="9"/>
      <c r="C436" s="15"/>
      <c r="D436" s="15"/>
      <c r="E436" s="15"/>
      <c r="F436" s="18"/>
      <c r="G436" s="15"/>
      <c r="H436" s="18"/>
      <c r="I436" s="17"/>
      <c r="J436" s="17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5"/>
      <c r="B437" s="9"/>
      <c r="C437" s="15"/>
      <c r="D437" s="15"/>
      <c r="E437" s="15"/>
      <c r="F437" s="18"/>
      <c r="G437" s="15"/>
      <c r="H437" s="18"/>
      <c r="I437" s="17"/>
      <c r="J437" s="17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5"/>
      <c r="B438" s="9"/>
      <c r="C438" s="15"/>
      <c r="D438" s="15"/>
      <c r="E438" s="15"/>
      <c r="F438" s="18"/>
      <c r="G438" s="15"/>
      <c r="H438" s="18"/>
      <c r="I438" s="17"/>
      <c r="J438" s="17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5"/>
      <c r="B439" s="9"/>
      <c r="C439" s="15"/>
      <c r="D439" s="15"/>
      <c r="E439" s="15"/>
      <c r="F439" s="18"/>
      <c r="G439" s="15"/>
      <c r="H439" s="18"/>
      <c r="I439" s="17"/>
      <c r="J439" s="17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5"/>
      <c r="B440" s="9"/>
      <c r="C440" s="15"/>
      <c r="D440" s="15"/>
      <c r="E440" s="15"/>
      <c r="F440" s="18"/>
      <c r="G440" s="15"/>
      <c r="H440" s="18"/>
      <c r="I440" s="17"/>
      <c r="J440" s="17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5"/>
      <c r="B441" s="9"/>
      <c r="C441" s="15"/>
      <c r="D441" s="15"/>
      <c r="E441" s="15"/>
      <c r="F441" s="18"/>
      <c r="G441" s="15"/>
      <c r="H441" s="18"/>
      <c r="I441" s="17"/>
      <c r="J441" s="17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5"/>
      <c r="B442" s="9"/>
      <c r="C442" s="15"/>
      <c r="D442" s="15"/>
      <c r="E442" s="15"/>
      <c r="F442" s="18"/>
      <c r="G442" s="15"/>
      <c r="H442" s="18"/>
      <c r="I442" s="17"/>
      <c r="J442" s="17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5"/>
      <c r="B443" s="9"/>
      <c r="C443" s="15"/>
      <c r="D443" s="15"/>
      <c r="E443" s="15"/>
      <c r="F443" s="18"/>
      <c r="G443" s="15"/>
      <c r="H443" s="18"/>
      <c r="I443" s="17"/>
      <c r="J443" s="17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5"/>
      <c r="B444" s="9"/>
      <c r="C444" s="15"/>
      <c r="D444" s="15"/>
      <c r="E444" s="15"/>
      <c r="F444" s="18"/>
      <c r="G444" s="15"/>
      <c r="H444" s="18"/>
      <c r="I444" s="17"/>
      <c r="J444" s="17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5"/>
      <c r="B445" s="9"/>
      <c r="C445" s="15"/>
      <c r="D445" s="15"/>
      <c r="E445" s="15"/>
      <c r="F445" s="18"/>
      <c r="G445" s="15"/>
      <c r="H445" s="18"/>
      <c r="I445" s="17"/>
      <c r="J445" s="17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5"/>
      <c r="B446" s="9"/>
      <c r="C446" s="15"/>
      <c r="D446" s="15"/>
      <c r="E446" s="15"/>
      <c r="F446" s="18"/>
      <c r="G446" s="15"/>
      <c r="H446" s="18"/>
      <c r="I446" s="17"/>
      <c r="J446" s="17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5"/>
      <c r="B447" s="9"/>
      <c r="C447" s="15"/>
      <c r="D447" s="15"/>
      <c r="E447" s="15"/>
      <c r="F447" s="18"/>
      <c r="G447" s="15"/>
      <c r="H447" s="18"/>
      <c r="I447" s="17"/>
      <c r="J447" s="17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5"/>
      <c r="B448" s="9"/>
      <c r="C448" s="15"/>
      <c r="D448" s="15"/>
      <c r="E448" s="15"/>
      <c r="F448" s="18"/>
      <c r="G448" s="15"/>
      <c r="H448" s="18"/>
      <c r="I448" s="17"/>
      <c r="J448" s="17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5"/>
      <c r="B449" s="9"/>
      <c r="C449" s="15"/>
      <c r="D449" s="15"/>
      <c r="E449" s="15"/>
      <c r="F449" s="18"/>
      <c r="G449" s="15"/>
      <c r="H449" s="18"/>
      <c r="I449" s="17"/>
      <c r="J449" s="17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5"/>
      <c r="B450" s="9"/>
      <c r="C450" s="15"/>
      <c r="D450" s="15"/>
      <c r="E450" s="15"/>
      <c r="F450" s="18"/>
      <c r="G450" s="15"/>
      <c r="H450" s="18"/>
      <c r="I450" s="17"/>
      <c r="J450" s="17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5"/>
      <c r="B451" s="9"/>
      <c r="C451" s="15"/>
      <c r="D451" s="15"/>
      <c r="E451" s="15"/>
      <c r="F451" s="18"/>
      <c r="G451" s="15"/>
      <c r="H451" s="18"/>
      <c r="I451" s="17"/>
      <c r="J451" s="17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5"/>
      <c r="B452" s="9"/>
      <c r="C452" s="15"/>
      <c r="D452" s="15"/>
      <c r="E452" s="15"/>
      <c r="F452" s="18"/>
      <c r="G452" s="15"/>
      <c r="H452" s="18"/>
      <c r="I452" s="17"/>
      <c r="J452" s="17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5"/>
      <c r="B453" s="9"/>
      <c r="C453" s="15"/>
      <c r="D453" s="15"/>
      <c r="E453" s="15"/>
      <c r="F453" s="18"/>
      <c r="G453" s="15"/>
      <c r="H453" s="18"/>
      <c r="I453" s="17"/>
      <c r="J453" s="17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5"/>
      <c r="B454" s="9"/>
      <c r="C454" s="15"/>
      <c r="D454" s="15"/>
      <c r="E454" s="15"/>
      <c r="F454" s="18"/>
      <c r="G454" s="15"/>
      <c r="H454" s="18"/>
      <c r="I454" s="17"/>
      <c r="J454" s="17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5"/>
      <c r="B455" s="9"/>
      <c r="C455" s="15"/>
      <c r="D455" s="15"/>
      <c r="E455" s="15"/>
      <c r="F455" s="18"/>
      <c r="G455" s="15"/>
      <c r="H455" s="18"/>
      <c r="I455" s="17"/>
      <c r="J455" s="17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5"/>
      <c r="B456" s="9"/>
      <c r="C456" s="15"/>
      <c r="D456" s="15"/>
      <c r="E456" s="15"/>
      <c r="F456" s="18"/>
      <c r="G456" s="15"/>
      <c r="H456" s="18"/>
      <c r="I456" s="17"/>
      <c r="J456" s="17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5"/>
      <c r="B457" s="9"/>
      <c r="C457" s="15"/>
      <c r="D457" s="15"/>
      <c r="E457" s="15"/>
      <c r="F457" s="18"/>
      <c r="G457" s="15"/>
      <c r="H457" s="18"/>
      <c r="I457" s="17"/>
      <c r="J457" s="17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5"/>
      <c r="B458" s="9"/>
      <c r="C458" s="15"/>
      <c r="D458" s="15"/>
      <c r="E458" s="15"/>
      <c r="F458" s="18"/>
      <c r="G458" s="15"/>
      <c r="H458" s="18"/>
      <c r="I458" s="17"/>
      <c r="J458" s="17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5"/>
      <c r="B459" s="9"/>
      <c r="C459" s="15"/>
      <c r="D459" s="15"/>
      <c r="E459" s="15"/>
      <c r="F459" s="18"/>
      <c r="G459" s="15"/>
      <c r="H459" s="18"/>
      <c r="I459" s="17"/>
      <c r="J459" s="17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5"/>
      <c r="B460" s="9"/>
      <c r="C460" s="15"/>
      <c r="D460" s="15"/>
      <c r="E460" s="15"/>
      <c r="F460" s="18"/>
      <c r="G460" s="15"/>
      <c r="H460" s="18"/>
      <c r="I460" s="17"/>
      <c r="J460" s="17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5"/>
      <c r="B461" s="9"/>
      <c r="C461" s="15"/>
      <c r="D461" s="15"/>
      <c r="E461" s="15"/>
      <c r="F461" s="18"/>
      <c r="G461" s="15"/>
      <c r="H461" s="18"/>
      <c r="I461" s="17"/>
      <c r="J461" s="17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5"/>
      <c r="B462" s="9"/>
      <c r="C462" s="15"/>
      <c r="D462" s="15"/>
      <c r="E462" s="15"/>
      <c r="F462" s="18"/>
      <c r="G462" s="15"/>
      <c r="H462" s="18"/>
      <c r="I462" s="17"/>
      <c r="J462" s="17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5"/>
      <c r="B463" s="9"/>
      <c r="C463" s="15"/>
      <c r="D463" s="15"/>
      <c r="E463" s="15"/>
      <c r="F463" s="18"/>
      <c r="G463" s="15"/>
      <c r="H463" s="18"/>
      <c r="I463" s="17"/>
      <c r="J463" s="17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5"/>
      <c r="B464" s="9"/>
      <c r="C464" s="15"/>
      <c r="D464" s="15"/>
      <c r="E464" s="15"/>
      <c r="F464" s="18"/>
      <c r="G464" s="15"/>
      <c r="H464" s="18"/>
      <c r="I464" s="17"/>
      <c r="J464" s="17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5"/>
      <c r="B465" s="9"/>
      <c r="C465" s="15"/>
      <c r="D465" s="15"/>
      <c r="E465" s="15"/>
      <c r="F465" s="18"/>
      <c r="G465" s="15"/>
      <c r="H465" s="18"/>
      <c r="I465" s="17"/>
      <c r="J465" s="17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5"/>
      <c r="B466" s="9"/>
      <c r="C466" s="15"/>
      <c r="D466" s="15"/>
      <c r="E466" s="15"/>
      <c r="F466" s="18"/>
      <c r="G466" s="15"/>
      <c r="H466" s="18"/>
      <c r="I466" s="17"/>
      <c r="J466" s="17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5"/>
      <c r="B467" s="9"/>
      <c r="C467" s="15"/>
      <c r="D467" s="15"/>
      <c r="E467" s="15"/>
      <c r="F467" s="18"/>
      <c r="G467" s="15"/>
      <c r="H467" s="18"/>
      <c r="I467" s="17"/>
      <c r="J467" s="17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5"/>
      <c r="B468" s="9"/>
      <c r="C468" s="15"/>
      <c r="D468" s="15"/>
      <c r="E468" s="15"/>
      <c r="F468" s="18"/>
      <c r="G468" s="15"/>
      <c r="H468" s="18"/>
      <c r="I468" s="17"/>
      <c r="J468" s="17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5"/>
      <c r="B469" s="9"/>
      <c r="C469" s="15"/>
      <c r="D469" s="15"/>
      <c r="E469" s="15"/>
      <c r="F469" s="18"/>
      <c r="G469" s="15"/>
      <c r="H469" s="18"/>
      <c r="I469" s="17"/>
      <c r="J469" s="17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5"/>
      <c r="B470" s="9"/>
      <c r="C470" s="15"/>
      <c r="D470" s="15"/>
      <c r="E470" s="15"/>
      <c r="F470" s="18"/>
      <c r="G470" s="15"/>
      <c r="H470" s="18"/>
      <c r="I470" s="17"/>
      <c r="J470" s="17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5"/>
      <c r="B471" s="9"/>
      <c r="C471" s="15"/>
      <c r="D471" s="15"/>
      <c r="E471" s="15"/>
      <c r="F471" s="18"/>
      <c r="G471" s="15"/>
      <c r="H471" s="18"/>
      <c r="I471" s="17"/>
      <c r="J471" s="17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5"/>
      <c r="B472" s="9"/>
      <c r="C472" s="15"/>
      <c r="D472" s="15"/>
      <c r="E472" s="15"/>
      <c r="F472" s="18"/>
      <c r="G472" s="15"/>
      <c r="H472" s="18"/>
      <c r="I472" s="17"/>
      <c r="J472" s="17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5"/>
      <c r="B473" s="9"/>
      <c r="C473" s="15"/>
      <c r="D473" s="15"/>
      <c r="E473" s="15"/>
      <c r="F473" s="18"/>
      <c r="G473" s="15"/>
      <c r="H473" s="18"/>
      <c r="I473" s="17"/>
      <c r="J473" s="17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5"/>
      <c r="B474" s="9"/>
      <c r="C474" s="15"/>
      <c r="D474" s="15"/>
      <c r="E474" s="15"/>
      <c r="F474" s="18"/>
      <c r="G474" s="15"/>
      <c r="H474" s="18"/>
      <c r="I474" s="17"/>
      <c r="J474" s="17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5"/>
      <c r="B475" s="9"/>
      <c r="C475" s="15"/>
      <c r="D475" s="15"/>
      <c r="E475" s="15"/>
      <c r="F475" s="18"/>
      <c r="G475" s="15"/>
      <c r="H475" s="18"/>
      <c r="I475" s="17"/>
      <c r="J475" s="17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5"/>
      <c r="B476" s="9"/>
      <c r="C476" s="15"/>
      <c r="D476" s="15"/>
      <c r="E476" s="15"/>
      <c r="F476" s="18"/>
      <c r="G476" s="15"/>
      <c r="H476" s="18"/>
      <c r="I476" s="17"/>
      <c r="J476" s="17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5"/>
      <c r="B477" s="9"/>
      <c r="C477" s="15"/>
      <c r="D477" s="15"/>
      <c r="E477" s="15"/>
      <c r="F477" s="18"/>
      <c r="G477" s="15"/>
      <c r="H477" s="18"/>
      <c r="I477" s="17"/>
      <c r="J477" s="17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5"/>
      <c r="B478" s="9"/>
      <c r="C478" s="15"/>
      <c r="D478" s="15"/>
      <c r="E478" s="15"/>
      <c r="F478" s="18"/>
      <c r="G478" s="15"/>
      <c r="H478" s="18"/>
      <c r="I478" s="17"/>
      <c r="J478" s="17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5"/>
      <c r="B479" s="9"/>
      <c r="C479" s="15"/>
      <c r="D479" s="15"/>
      <c r="E479" s="15"/>
      <c r="F479" s="18"/>
      <c r="G479" s="15"/>
      <c r="H479" s="18"/>
      <c r="I479" s="17"/>
      <c r="J479" s="17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5"/>
      <c r="B480" s="9"/>
      <c r="C480" s="15"/>
      <c r="D480" s="15"/>
      <c r="E480" s="15"/>
      <c r="F480" s="18"/>
      <c r="G480" s="15"/>
      <c r="H480" s="18"/>
      <c r="I480" s="17"/>
      <c r="J480" s="17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5"/>
      <c r="B481" s="9"/>
      <c r="C481" s="15"/>
      <c r="D481" s="15"/>
      <c r="E481" s="15"/>
      <c r="F481" s="18"/>
      <c r="G481" s="15"/>
      <c r="H481" s="18"/>
      <c r="I481" s="17"/>
      <c r="J481" s="17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5"/>
      <c r="B482" s="9"/>
      <c r="C482" s="15"/>
      <c r="D482" s="15"/>
      <c r="E482" s="15"/>
      <c r="F482" s="18"/>
      <c r="G482" s="15"/>
      <c r="H482" s="18"/>
      <c r="I482" s="17"/>
      <c r="J482" s="17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5"/>
      <c r="B483" s="9"/>
      <c r="C483" s="15"/>
      <c r="D483" s="15"/>
      <c r="E483" s="15"/>
      <c r="F483" s="18"/>
      <c r="G483" s="15"/>
      <c r="H483" s="18"/>
      <c r="I483" s="17"/>
      <c r="J483" s="17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5"/>
      <c r="B484" s="9"/>
      <c r="C484" s="15"/>
      <c r="D484" s="15"/>
      <c r="E484" s="15"/>
      <c r="F484" s="18"/>
      <c r="G484" s="15"/>
      <c r="H484" s="18"/>
      <c r="I484" s="17"/>
      <c r="J484" s="17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5"/>
      <c r="B485" s="9"/>
      <c r="C485" s="15"/>
      <c r="D485" s="15"/>
      <c r="E485" s="15"/>
      <c r="F485" s="18"/>
      <c r="G485" s="15"/>
      <c r="H485" s="18"/>
      <c r="I485" s="17"/>
      <c r="J485" s="17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5"/>
      <c r="B486" s="9"/>
      <c r="C486" s="15"/>
      <c r="D486" s="15"/>
      <c r="E486" s="15"/>
      <c r="F486" s="18"/>
      <c r="G486" s="15"/>
      <c r="H486" s="18"/>
      <c r="I486" s="17"/>
      <c r="J486" s="17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5"/>
      <c r="B487" s="9"/>
      <c r="C487" s="15"/>
      <c r="D487" s="15"/>
      <c r="E487" s="15"/>
      <c r="F487" s="18"/>
      <c r="G487" s="15"/>
      <c r="H487" s="18"/>
      <c r="I487" s="17"/>
      <c r="J487" s="17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5"/>
      <c r="B488" s="9"/>
      <c r="C488" s="15"/>
      <c r="D488" s="15"/>
      <c r="E488" s="15"/>
      <c r="F488" s="18"/>
      <c r="G488" s="15"/>
      <c r="H488" s="18"/>
      <c r="I488" s="17"/>
      <c r="J488" s="17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5"/>
      <c r="B489" s="9"/>
      <c r="C489" s="15"/>
      <c r="D489" s="15"/>
      <c r="E489" s="15"/>
      <c r="F489" s="18"/>
      <c r="G489" s="15"/>
      <c r="H489" s="18"/>
      <c r="I489" s="17"/>
      <c r="J489" s="17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5"/>
      <c r="B490" s="9"/>
      <c r="C490" s="15"/>
      <c r="D490" s="15"/>
      <c r="E490" s="15"/>
      <c r="F490" s="18"/>
      <c r="G490" s="15"/>
      <c r="H490" s="18"/>
      <c r="I490" s="17"/>
      <c r="J490" s="17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5"/>
      <c r="B491" s="9"/>
      <c r="C491" s="15"/>
      <c r="D491" s="15"/>
      <c r="E491" s="15"/>
      <c r="F491" s="18"/>
      <c r="G491" s="15"/>
      <c r="H491" s="18"/>
      <c r="I491" s="17"/>
      <c r="J491" s="17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5"/>
      <c r="B492" s="9"/>
      <c r="C492" s="15"/>
      <c r="D492" s="15"/>
      <c r="E492" s="15"/>
      <c r="F492" s="18"/>
      <c r="G492" s="15"/>
      <c r="H492" s="18"/>
      <c r="I492" s="17"/>
      <c r="J492" s="17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5"/>
      <c r="B493" s="9"/>
      <c r="C493" s="15"/>
      <c r="D493" s="15"/>
      <c r="E493" s="15"/>
      <c r="F493" s="18"/>
      <c r="G493" s="15"/>
      <c r="H493" s="18"/>
      <c r="I493" s="17"/>
      <c r="J493" s="17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5"/>
      <c r="B494" s="9"/>
      <c r="C494" s="15"/>
      <c r="D494" s="15"/>
      <c r="E494" s="15"/>
      <c r="F494" s="18"/>
      <c r="G494" s="15"/>
      <c r="H494" s="18"/>
      <c r="I494" s="17"/>
      <c r="J494" s="17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5"/>
      <c r="B495" s="9"/>
      <c r="C495" s="15"/>
      <c r="D495" s="15"/>
      <c r="E495" s="15"/>
      <c r="F495" s="18"/>
      <c r="G495" s="15"/>
      <c r="H495" s="18"/>
      <c r="I495" s="17"/>
      <c r="J495" s="17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5"/>
      <c r="B496" s="9"/>
      <c r="C496" s="15"/>
      <c r="D496" s="15"/>
      <c r="E496" s="15"/>
      <c r="F496" s="18"/>
      <c r="G496" s="15"/>
      <c r="H496" s="18"/>
      <c r="I496" s="17"/>
      <c r="J496" s="17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5"/>
      <c r="B497" s="9"/>
      <c r="C497" s="15"/>
      <c r="D497" s="15"/>
      <c r="E497" s="15"/>
      <c r="F497" s="18"/>
      <c r="G497" s="15"/>
      <c r="H497" s="18"/>
      <c r="I497" s="17"/>
      <c r="J497" s="17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5"/>
      <c r="B498" s="9"/>
      <c r="C498" s="15"/>
      <c r="D498" s="15"/>
      <c r="E498" s="15"/>
      <c r="F498" s="18"/>
      <c r="G498" s="15"/>
      <c r="H498" s="18"/>
      <c r="I498" s="17"/>
      <c r="J498" s="17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5"/>
      <c r="B499" s="9"/>
      <c r="C499" s="15"/>
      <c r="D499" s="15"/>
      <c r="E499" s="15"/>
      <c r="F499" s="18"/>
      <c r="G499" s="15"/>
      <c r="H499" s="18"/>
      <c r="I499" s="17"/>
      <c r="J499" s="17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5"/>
      <c r="B500" s="9"/>
      <c r="C500" s="15"/>
      <c r="D500" s="15"/>
      <c r="E500" s="15"/>
      <c r="F500" s="18"/>
      <c r="G500" s="15"/>
      <c r="H500" s="18"/>
      <c r="I500" s="17"/>
      <c r="J500" s="17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5"/>
      <c r="B501" s="9"/>
      <c r="C501" s="15"/>
      <c r="D501" s="15"/>
      <c r="E501" s="15"/>
      <c r="F501" s="18"/>
      <c r="G501" s="15"/>
      <c r="H501" s="18"/>
      <c r="I501" s="17"/>
      <c r="J501" s="17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5"/>
      <c r="B502" s="9"/>
      <c r="C502" s="15"/>
      <c r="D502" s="15"/>
      <c r="E502" s="15"/>
      <c r="F502" s="18"/>
      <c r="G502" s="15"/>
      <c r="H502" s="18"/>
      <c r="I502" s="17"/>
      <c r="J502" s="17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5"/>
      <c r="B503" s="9"/>
      <c r="C503" s="15"/>
      <c r="D503" s="15"/>
      <c r="E503" s="15"/>
      <c r="F503" s="18"/>
      <c r="G503" s="15"/>
      <c r="H503" s="18"/>
      <c r="I503" s="17"/>
      <c r="J503" s="17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5"/>
      <c r="B504" s="9"/>
      <c r="C504" s="15"/>
      <c r="D504" s="15"/>
      <c r="E504" s="15"/>
      <c r="F504" s="18"/>
      <c r="G504" s="15"/>
      <c r="H504" s="18"/>
      <c r="I504" s="17"/>
      <c r="J504" s="17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5"/>
      <c r="B505" s="9"/>
      <c r="C505" s="15"/>
      <c r="D505" s="15"/>
      <c r="E505" s="15"/>
      <c r="F505" s="18"/>
      <c r="G505" s="15"/>
      <c r="H505" s="18"/>
      <c r="I505" s="17"/>
      <c r="J505" s="17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5"/>
      <c r="B506" s="9"/>
      <c r="C506" s="15"/>
      <c r="D506" s="15"/>
      <c r="E506" s="15"/>
      <c r="F506" s="18"/>
      <c r="G506" s="15"/>
      <c r="H506" s="18"/>
      <c r="I506" s="17"/>
      <c r="J506" s="17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5"/>
      <c r="B507" s="9"/>
      <c r="C507" s="15"/>
      <c r="D507" s="15"/>
      <c r="E507" s="15"/>
      <c r="F507" s="18"/>
      <c r="G507" s="15"/>
      <c r="H507" s="18"/>
      <c r="I507" s="17"/>
      <c r="J507" s="17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5"/>
      <c r="B508" s="9"/>
      <c r="C508" s="15"/>
      <c r="D508" s="15"/>
      <c r="E508" s="15"/>
      <c r="F508" s="18"/>
      <c r="G508" s="15"/>
      <c r="H508" s="18"/>
      <c r="I508" s="17"/>
      <c r="J508" s="17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5"/>
      <c r="B509" s="9"/>
      <c r="C509" s="15"/>
      <c r="D509" s="15"/>
      <c r="E509" s="15"/>
      <c r="F509" s="18"/>
      <c r="G509" s="15"/>
      <c r="H509" s="18"/>
      <c r="I509" s="17"/>
      <c r="J509" s="17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5"/>
      <c r="B510" s="9"/>
      <c r="C510" s="15"/>
      <c r="D510" s="15"/>
      <c r="E510" s="15"/>
      <c r="F510" s="18"/>
      <c r="G510" s="15"/>
      <c r="H510" s="18"/>
      <c r="I510" s="17"/>
      <c r="J510" s="17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5"/>
      <c r="B511" s="9"/>
      <c r="C511" s="15"/>
      <c r="D511" s="15"/>
      <c r="E511" s="15"/>
      <c r="F511" s="18"/>
      <c r="G511" s="15"/>
      <c r="H511" s="18"/>
      <c r="I511" s="17"/>
      <c r="J511" s="17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5"/>
      <c r="B512" s="9"/>
      <c r="C512" s="15"/>
      <c r="D512" s="15"/>
      <c r="E512" s="15"/>
      <c r="F512" s="18"/>
      <c r="G512" s="15"/>
      <c r="H512" s="18"/>
      <c r="I512" s="17"/>
      <c r="J512" s="17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5"/>
      <c r="B513" s="9"/>
      <c r="C513" s="15"/>
      <c r="D513" s="15"/>
      <c r="E513" s="15"/>
      <c r="F513" s="18"/>
      <c r="G513" s="15"/>
      <c r="H513" s="18"/>
      <c r="I513" s="17"/>
      <c r="J513" s="17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5"/>
      <c r="B514" s="9"/>
      <c r="C514" s="15"/>
      <c r="D514" s="15"/>
      <c r="E514" s="15"/>
      <c r="F514" s="18"/>
      <c r="G514" s="15"/>
      <c r="H514" s="18"/>
      <c r="I514" s="17"/>
      <c r="J514" s="17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5"/>
      <c r="B515" s="9"/>
      <c r="C515" s="15"/>
      <c r="D515" s="15"/>
      <c r="E515" s="15"/>
      <c r="F515" s="18"/>
      <c r="G515" s="15"/>
      <c r="H515" s="18"/>
      <c r="I515" s="17"/>
      <c r="J515" s="17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5"/>
      <c r="B516" s="9"/>
      <c r="C516" s="15"/>
      <c r="D516" s="15"/>
      <c r="E516" s="15"/>
      <c r="F516" s="18"/>
      <c r="G516" s="15"/>
      <c r="H516" s="18"/>
      <c r="I516" s="17"/>
      <c r="J516" s="17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5"/>
      <c r="B517" s="9"/>
      <c r="C517" s="15"/>
      <c r="D517" s="15"/>
      <c r="E517" s="15"/>
      <c r="F517" s="18"/>
      <c r="G517" s="15"/>
      <c r="H517" s="18"/>
      <c r="I517" s="17"/>
      <c r="J517" s="17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5"/>
      <c r="B518" s="9"/>
      <c r="C518" s="15"/>
      <c r="D518" s="15"/>
      <c r="E518" s="15"/>
      <c r="F518" s="18"/>
      <c r="G518" s="15"/>
      <c r="H518" s="18"/>
      <c r="I518" s="17"/>
      <c r="J518" s="17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5"/>
      <c r="B519" s="9"/>
      <c r="C519" s="15"/>
      <c r="D519" s="15"/>
      <c r="E519" s="15"/>
      <c r="F519" s="18"/>
      <c r="G519" s="15"/>
      <c r="H519" s="18"/>
      <c r="I519" s="17"/>
      <c r="J519" s="17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5"/>
      <c r="B520" s="9"/>
      <c r="C520" s="15"/>
      <c r="D520" s="15"/>
      <c r="E520" s="15"/>
      <c r="F520" s="18"/>
      <c r="G520" s="15"/>
      <c r="H520" s="18"/>
      <c r="I520" s="17"/>
      <c r="J520" s="17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5"/>
      <c r="B521" s="9"/>
      <c r="C521" s="15"/>
      <c r="D521" s="15"/>
      <c r="E521" s="15"/>
      <c r="F521" s="18"/>
      <c r="G521" s="15"/>
      <c r="H521" s="18"/>
      <c r="I521" s="17"/>
      <c r="J521" s="17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5"/>
      <c r="B522" s="9"/>
      <c r="C522" s="15"/>
      <c r="D522" s="15"/>
      <c r="E522" s="15"/>
      <c r="F522" s="18"/>
      <c r="G522" s="15"/>
      <c r="H522" s="18"/>
      <c r="I522" s="17"/>
      <c r="J522" s="17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5"/>
      <c r="B523" s="9"/>
      <c r="C523" s="15"/>
      <c r="D523" s="15"/>
      <c r="E523" s="15"/>
      <c r="F523" s="18"/>
      <c r="G523" s="15"/>
      <c r="H523" s="18"/>
      <c r="I523" s="17"/>
      <c r="J523" s="17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5"/>
      <c r="B524" s="9"/>
      <c r="C524" s="15"/>
      <c r="D524" s="15"/>
      <c r="E524" s="15"/>
      <c r="F524" s="18"/>
      <c r="G524" s="15"/>
      <c r="H524" s="18"/>
      <c r="I524" s="17"/>
      <c r="J524" s="17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5"/>
      <c r="B525" s="9"/>
      <c r="C525" s="15"/>
      <c r="D525" s="15"/>
      <c r="E525" s="15"/>
      <c r="F525" s="18"/>
      <c r="G525" s="15"/>
      <c r="H525" s="18"/>
      <c r="I525" s="17"/>
      <c r="J525" s="17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5"/>
      <c r="B526" s="9"/>
      <c r="C526" s="15"/>
      <c r="D526" s="15"/>
      <c r="E526" s="15"/>
      <c r="F526" s="18"/>
      <c r="G526" s="15"/>
      <c r="H526" s="18"/>
      <c r="I526" s="17"/>
      <c r="J526" s="17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5"/>
      <c r="B527" s="9"/>
      <c r="C527" s="15"/>
      <c r="D527" s="15"/>
      <c r="E527" s="15"/>
      <c r="F527" s="18"/>
      <c r="G527" s="15"/>
      <c r="H527" s="18"/>
      <c r="I527" s="17"/>
      <c r="J527" s="17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5"/>
      <c r="B528" s="9"/>
      <c r="C528" s="15"/>
      <c r="D528" s="15"/>
      <c r="E528" s="15"/>
      <c r="F528" s="18"/>
      <c r="G528" s="15"/>
      <c r="H528" s="18"/>
      <c r="I528" s="17"/>
      <c r="J528" s="17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5"/>
      <c r="B529" s="9"/>
      <c r="C529" s="15"/>
      <c r="D529" s="15"/>
      <c r="E529" s="15"/>
      <c r="F529" s="18"/>
      <c r="G529" s="15"/>
      <c r="H529" s="18"/>
      <c r="I529" s="17"/>
      <c r="J529" s="17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5"/>
      <c r="B530" s="9"/>
      <c r="C530" s="15"/>
      <c r="D530" s="15"/>
      <c r="E530" s="15"/>
      <c r="F530" s="18"/>
      <c r="G530" s="15"/>
      <c r="H530" s="18"/>
      <c r="I530" s="17"/>
      <c r="J530" s="17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5"/>
      <c r="B531" s="9"/>
      <c r="C531" s="15"/>
      <c r="D531" s="15"/>
      <c r="E531" s="15"/>
      <c r="F531" s="18"/>
      <c r="G531" s="15"/>
      <c r="H531" s="18"/>
      <c r="I531" s="17"/>
      <c r="J531" s="17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5"/>
      <c r="B532" s="9"/>
      <c r="C532" s="15"/>
      <c r="D532" s="15"/>
      <c r="E532" s="15"/>
      <c r="F532" s="18"/>
      <c r="G532" s="15"/>
      <c r="H532" s="18"/>
      <c r="I532" s="17"/>
      <c r="J532" s="17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5"/>
      <c r="B533" s="9"/>
      <c r="C533" s="15"/>
      <c r="D533" s="15"/>
      <c r="E533" s="15"/>
      <c r="F533" s="18"/>
      <c r="G533" s="15"/>
      <c r="H533" s="18"/>
      <c r="I533" s="17"/>
      <c r="J533" s="17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5"/>
      <c r="B534" s="9"/>
      <c r="C534" s="15"/>
      <c r="D534" s="15"/>
      <c r="E534" s="15"/>
      <c r="F534" s="18"/>
      <c r="G534" s="15"/>
      <c r="H534" s="18"/>
      <c r="I534" s="17"/>
      <c r="J534" s="17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5"/>
      <c r="B535" s="9"/>
      <c r="C535" s="15"/>
      <c r="D535" s="15"/>
      <c r="E535" s="15"/>
      <c r="F535" s="18"/>
      <c r="G535" s="15"/>
      <c r="H535" s="18"/>
      <c r="I535" s="17"/>
      <c r="J535" s="17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5"/>
      <c r="B536" s="9"/>
      <c r="C536" s="15"/>
      <c r="D536" s="15"/>
      <c r="E536" s="15"/>
      <c r="F536" s="18"/>
      <c r="G536" s="15"/>
      <c r="H536" s="18"/>
      <c r="I536" s="17"/>
      <c r="J536" s="17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5"/>
      <c r="B537" s="9"/>
      <c r="C537" s="15"/>
      <c r="D537" s="15"/>
      <c r="E537" s="15"/>
      <c r="F537" s="18"/>
      <c r="G537" s="15"/>
      <c r="H537" s="18"/>
      <c r="I537" s="17"/>
      <c r="J537" s="17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5"/>
      <c r="B538" s="9"/>
      <c r="C538" s="15"/>
      <c r="D538" s="15"/>
      <c r="E538" s="15"/>
      <c r="F538" s="18"/>
      <c r="G538" s="15"/>
      <c r="H538" s="18"/>
      <c r="I538" s="17"/>
      <c r="J538" s="17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5"/>
      <c r="B539" s="9"/>
      <c r="C539" s="15"/>
      <c r="D539" s="15"/>
      <c r="E539" s="15"/>
      <c r="F539" s="18"/>
      <c r="G539" s="15"/>
      <c r="H539" s="18"/>
      <c r="I539" s="17"/>
      <c r="J539" s="17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5"/>
      <c r="B540" s="9"/>
      <c r="C540" s="15"/>
      <c r="D540" s="15"/>
      <c r="E540" s="15"/>
      <c r="F540" s="18"/>
      <c r="G540" s="15"/>
      <c r="H540" s="18"/>
      <c r="I540" s="17"/>
      <c r="J540" s="17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5"/>
      <c r="B541" s="9"/>
      <c r="C541" s="15"/>
      <c r="D541" s="15"/>
      <c r="E541" s="15"/>
      <c r="F541" s="18"/>
      <c r="G541" s="15"/>
      <c r="H541" s="18"/>
      <c r="I541" s="17"/>
      <c r="J541" s="17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5"/>
      <c r="B542" s="9"/>
      <c r="C542" s="15"/>
      <c r="D542" s="15"/>
      <c r="E542" s="15"/>
      <c r="F542" s="18"/>
      <c r="G542" s="15"/>
      <c r="H542" s="18"/>
      <c r="I542" s="17"/>
      <c r="J542" s="17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5"/>
      <c r="B543" s="9"/>
      <c r="C543" s="15"/>
      <c r="D543" s="15"/>
      <c r="E543" s="15"/>
      <c r="F543" s="18"/>
      <c r="G543" s="15"/>
      <c r="H543" s="18"/>
      <c r="I543" s="17"/>
      <c r="J543" s="17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5"/>
      <c r="B544" s="9"/>
      <c r="C544" s="15"/>
      <c r="D544" s="15"/>
      <c r="E544" s="15"/>
      <c r="F544" s="18"/>
      <c r="G544" s="15"/>
      <c r="H544" s="18"/>
      <c r="I544" s="17"/>
      <c r="J544" s="17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5"/>
      <c r="B545" s="9"/>
      <c r="C545" s="15"/>
      <c r="D545" s="15"/>
      <c r="E545" s="15"/>
      <c r="F545" s="18"/>
      <c r="G545" s="15"/>
      <c r="H545" s="18"/>
      <c r="I545" s="17"/>
      <c r="J545" s="17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5"/>
      <c r="B546" s="9"/>
      <c r="C546" s="15"/>
      <c r="D546" s="15"/>
      <c r="E546" s="15"/>
      <c r="F546" s="18"/>
      <c r="G546" s="15"/>
      <c r="H546" s="18"/>
      <c r="I546" s="17"/>
      <c r="J546" s="17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5"/>
      <c r="B547" s="9"/>
      <c r="C547" s="15"/>
      <c r="D547" s="15"/>
      <c r="E547" s="15"/>
      <c r="F547" s="18"/>
      <c r="G547" s="15"/>
      <c r="H547" s="18"/>
      <c r="I547" s="17"/>
      <c r="J547" s="17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5"/>
      <c r="B548" s="9"/>
      <c r="C548" s="15"/>
      <c r="D548" s="15"/>
      <c r="E548" s="15"/>
      <c r="F548" s="18"/>
      <c r="G548" s="15"/>
      <c r="H548" s="18"/>
      <c r="I548" s="17"/>
      <c r="J548" s="17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5"/>
      <c r="B549" s="9"/>
      <c r="C549" s="15"/>
      <c r="D549" s="15"/>
      <c r="E549" s="15"/>
      <c r="F549" s="18"/>
      <c r="G549" s="15"/>
      <c r="H549" s="18"/>
      <c r="I549" s="17"/>
      <c r="J549" s="17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5"/>
      <c r="B550" s="9"/>
      <c r="C550" s="15"/>
      <c r="D550" s="15"/>
      <c r="E550" s="15"/>
      <c r="F550" s="18"/>
      <c r="G550" s="15"/>
      <c r="H550" s="18"/>
      <c r="I550" s="17"/>
      <c r="J550" s="17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5"/>
      <c r="B551" s="9"/>
      <c r="C551" s="15"/>
      <c r="D551" s="15"/>
      <c r="E551" s="15"/>
      <c r="F551" s="18"/>
      <c r="G551" s="15"/>
      <c r="H551" s="18"/>
      <c r="I551" s="17"/>
      <c r="J551" s="17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5"/>
      <c r="B552" s="9"/>
      <c r="C552" s="15"/>
      <c r="D552" s="15"/>
      <c r="E552" s="15"/>
      <c r="F552" s="18"/>
      <c r="G552" s="15"/>
      <c r="H552" s="18"/>
      <c r="I552" s="17"/>
      <c r="J552" s="17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5"/>
      <c r="B553" s="9"/>
      <c r="C553" s="15"/>
      <c r="D553" s="15"/>
      <c r="E553" s="15"/>
      <c r="F553" s="18"/>
      <c r="G553" s="15"/>
      <c r="H553" s="18"/>
      <c r="I553" s="17"/>
      <c r="J553" s="17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5"/>
      <c r="B554" s="9"/>
      <c r="C554" s="15"/>
      <c r="D554" s="15"/>
      <c r="E554" s="15"/>
      <c r="F554" s="18"/>
      <c r="G554" s="15"/>
      <c r="H554" s="18"/>
      <c r="I554" s="17"/>
      <c r="J554" s="17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5"/>
      <c r="B555" s="9"/>
      <c r="C555" s="15"/>
      <c r="D555" s="15"/>
      <c r="E555" s="15"/>
      <c r="F555" s="18"/>
      <c r="G555" s="15"/>
      <c r="H555" s="18"/>
      <c r="I555" s="17"/>
      <c r="J555" s="17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5"/>
      <c r="B556" s="9"/>
      <c r="C556" s="15"/>
      <c r="D556" s="15"/>
      <c r="E556" s="15"/>
      <c r="F556" s="18"/>
      <c r="G556" s="15"/>
      <c r="H556" s="18"/>
      <c r="I556" s="17"/>
      <c r="J556" s="17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5"/>
      <c r="B557" s="9"/>
      <c r="C557" s="15"/>
      <c r="D557" s="15"/>
      <c r="E557" s="15"/>
      <c r="F557" s="18"/>
      <c r="G557" s="15"/>
      <c r="H557" s="18"/>
      <c r="I557" s="17"/>
      <c r="J557" s="17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5"/>
      <c r="B558" s="9"/>
      <c r="C558" s="15"/>
      <c r="D558" s="15"/>
      <c r="E558" s="15"/>
      <c r="F558" s="18"/>
      <c r="G558" s="15"/>
      <c r="H558" s="18"/>
      <c r="I558" s="17"/>
      <c r="J558" s="17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5"/>
      <c r="B559" s="9"/>
      <c r="C559" s="15"/>
      <c r="D559" s="15"/>
      <c r="E559" s="15"/>
      <c r="F559" s="18"/>
      <c r="G559" s="15"/>
      <c r="H559" s="18"/>
      <c r="I559" s="17"/>
      <c r="J559" s="17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5"/>
      <c r="B560" s="9"/>
      <c r="C560" s="15"/>
      <c r="D560" s="15"/>
      <c r="E560" s="15"/>
      <c r="F560" s="18"/>
      <c r="G560" s="15"/>
      <c r="H560" s="18"/>
      <c r="I560" s="17"/>
      <c r="J560" s="17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5"/>
      <c r="B561" s="9"/>
      <c r="C561" s="15"/>
      <c r="D561" s="15"/>
      <c r="E561" s="15"/>
      <c r="F561" s="18"/>
      <c r="G561" s="15"/>
      <c r="H561" s="18"/>
      <c r="I561" s="17"/>
      <c r="J561" s="17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5"/>
      <c r="B562" s="9"/>
      <c r="C562" s="15"/>
      <c r="D562" s="15"/>
      <c r="E562" s="15"/>
      <c r="F562" s="18"/>
      <c r="G562" s="15"/>
      <c r="H562" s="18"/>
      <c r="I562" s="17"/>
      <c r="J562" s="17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5"/>
      <c r="B563" s="9"/>
      <c r="C563" s="15"/>
      <c r="D563" s="15"/>
      <c r="E563" s="15"/>
      <c r="F563" s="18"/>
      <c r="G563" s="15"/>
      <c r="H563" s="18"/>
      <c r="I563" s="17"/>
      <c r="J563" s="17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5"/>
      <c r="B564" s="9"/>
      <c r="C564" s="15"/>
      <c r="D564" s="15"/>
      <c r="E564" s="15"/>
      <c r="F564" s="18"/>
      <c r="G564" s="15"/>
      <c r="H564" s="18"/>
      <c r="I564" s="17"/>
      <c r="J564" s="17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5"/>
      <c r="B565" s="9"/>
      <c r="C565" s="15"/>
      <c r="D565" s="15"/>
      <c r="E565" s="15"/>
      <c r="F565" s="18"/>
      <c r="G565" s="15"/>
      <c r="H565" s="18"/>
      <c r="I565" s="17"/>
      <c r="J565" s="17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5"/>
      <c r="B566" s="9"/>
      <c r="C566" s="15"/>
      <c r="D566" s="15"/>
      <c r="E566" s="15"/>
      <c r="F566" s="18"/>
      <c r="G566" s="15"/>
      <c r="H566" s="18"/>
      <c r="I566" s="17"/>
      <c r="J566" s="17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5"/>
      <c r="B567" s="9"/>
      <c r="C567" s="15"/>
      <c r="D567" s="15"/>
      <c r="E567" s="15"/>
      <c r="F567" s="18"/>
      <c r="G567" s="15"/>
      <c r="H567" s="18"/>
      <c r="I567" s="17"/>
      <c r="J567" s="17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5"/>
      <c r="B568" s="9"/>
      <c r="C568" s="15"/>
      <c r="D568" s="15"/>
      <c r="E568" s="15"/>
      <c r="F568" s="18"/>
      <c r="G568" s="15"/>
      <c r="H568" s="18"/>
      <c r="I568" s="17"/>
      <c r="J568" s="17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5"/>
      <c r="B569" s="9"/>
      <c r="C569" s="15"/>
      <c r="D569" s="15"/>
      <c r="E569" s="15"/>
      <c r="F569" s="18"/>
      <c r="G569" s="15"/>
      <c r="H569" s="18"/>
      <c r="I569" s="17"/>
      <c r="J569" s="17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5"/>
      <c r="B570" s="9"/>
      <c r="C570" s="15"/>
      <c r="D570" s="15"/>
      <c r="E570" s="15"/>
      <c r="F570" s="18"/>
      <c r="G570" s="15"/>
      <c r="H570" s="18"/>
      <c r="I570" s="17"/>
      <c r="J570" s="17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5"/>
      <c r="B571" s="9"/>
      <c r="C571" s="15"/>
      <c r="D571" s="15"/>
      <c r="E571" s="15"/>
      <c r="F571" s="18"/>
      <c r="G571" s="15"/>
      <c r="H571" s="18"/>
      <c r="I571" s="17"/>
      <c r="J571" s="17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5"/>
      <c r="B572" s="9"/>
      <c r="C572" s="15"/>
      <c r="D572" s="15"/>
      <c r="E572" s="15"/>
      <c r="F572" s="18"/>
      <c r="G572" s="15"/>
      <c r="H572" s="18"/>
      <c r="I572" s="17"/>
      <c r="J572" s="17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5"/>
      <c r="B573" s="9"/>
      <c r="C573" s="15"/>
      <c r="D573" s="15"/>
      <c r="E573" s="15"/>
      <c r="F573" s="18"/>
      <c r="G573" s="15"/>
      <c r="H573" s="18"/>
      <c r="I573" s="17"/>
      <c r="J573" s="17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5"/>
      <c r="B574" s="9"/>
      <c r="C574" s="15"/>
      <c r="D574" s="15"/>
      <c r="E574" s="15"/>
      <c r="F574" s="18"/>
      <c r="G574" s="15"/>
      <c r="H574" s="18"/>
      <c r="I574" s="17"/>
      <c r="J574" s="17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5"/>
      <c r="B575" s="9"/>
      <c r="C575" s="15"/>
      <c r="D575" s="15"/>
      <c r="E575" s="15"/>
      <c r="F575" s="18"/>
      <c r="G575" s="15"/>
      <c r="H575" s="18"/>
      <c r="I575" s="17"/>
      <c r="J575" s="17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5"/>
      <c r="B576" s="9"/>
      <c r="C576" s="15"/>
      <c r="D576" s="15"/>
      <c r="E576" s="15"/>
      <c r="F576" s="18"/>
      <c r="G576" s="15"/>
      <c r="H576" s="18"/>
      <c r="I576" s="17"/>
      <c r="J576" s="17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5"/>
      <c r="B577" s="9"/>
      <c r="C577" s="15"/>
      <c r="D577" s="15"/>
      <c r="E577" s="15"/>
      <c r="F577" s="18"/>
      <c r="G577" s="15"/>
      <c r="H577" s="18"/>
      <c r="I577" s="17"/>
      <c r="J577" s="17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5"/>
      <c r="B578" s="9"/>
      <c r="C578" s="15"/>
      <c r="D578" s="15"/>
      <c r="E578" s="15"/>
      <c r="F578" s="18"/>
      <c r="G578" s="15"/>
      <c r="H578" s="18"/>
      <c r="I578" s="17"/>
      <c r="J578" s="17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5"/>
      <c r="B579" s="9"/>
      <c r="C579" s="15"/>
      <c r="D579" s="15"/>
      <c r="E579" s="15"/>
      <c r="F579" s="18"/>
      <c r="G579" s="15"/>
      <c r="H579" s="18"/>
      <c r="I579" s="17"/>
      <c r="J579" s="17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5"/>
      <c r="B580" s="9"/>
      <c r="C580" s="15"/>
      <c r="D580" s="15"/>
      <c r="E580" s="15"/>
      <c r="F580" s="18"/>
      <c r="G580" s="15"/>
      <c r="H580" s="18"/>
      <c r="I580" s="17"/>
      <c r="J580" s="17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5"/>
      <c r="B581" s="9"/>
      <c r="C581" s="15"/>
      <c r="D581" s="15"/>
      <c r="E581" s="15"/>
      <c r="F581" s="18"/>
      <c r="G581" s="15"/>
      <c r="H581" s="18"/>
      <c r="I581" s="17"/>
      <c r="J581" s="17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5"/>
      <c r="B582" s="9"/>
      <c r="C582" s="15"/>
      <c r="D582" s="15"/>
      <c r="E582" s="15"/>
      <c r="F582" s="18"/>
      <c r="G582" s="15"/>
      <c r="H582" s="18"/>
      <c r="I582" s="17"/>
      <c r="J582" s="17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5"/>
      <c r="B583" s="9"/>
      <c r="C583" s="15"/>
      <c r="D583" s="15"/>
      <c r="E583" s="15"/>
      <c r="F583" s="18"/>
      <c r="G583" s="15"/>
      <c r="H583" s="18"/>
      <c r="I583" s="17"/>
      <c r="J583" s="17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5"/>
      <c r="B584" s="9"/>
      <c r="C584" s="15"/>
      <c r="D584" s="15"/>
      <c r="E584" s="15"/>
      <c r="F584" s="18"/>
      <c r="G584" s="15"/>
      <c r="H584" s="18"/>
      <c r="I584" s="17"/>
      <c r="J584" s="17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5"/>
      <c r="B585" s="9"/>
      <c r="C585" s="15"/>
      <c r="D585" s="15"/>
      <c r="E585" s="15"/>
      <c r="F585" s="18"/>
      <c r="G585" s="15"/>
      <c r="H585" s="18"/>
      <c r="I585" s="17"/>
      <c r="J585" s="17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5"/>
      <c r="B586" s="9"/>
      <c r="C586" s="15"/>
      <c r="D586" s="15"/>
      <c r="E586" s="15"/>
      <c r="F586" s="18"/>
      <c r="G586" s="15"/>
      <c r="H586" s="18"/>
      <c r="I586" s="17"/>
      <c r="J586" s="17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5"/>
      <c r="B587" s="9"/>
      <c r="C587" s="15"/>
      <c r="D587" s="15"/>
      <c r="E587" s="15"/>
      <c r="F587" s="18"/>
      <c r="G587" s="15"/>
      <c r="H587" s="18"/>
      <c r="I587" s="17"/>
      <c r="J587" s="17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5"/>
      <c r="B588" s="9"/>
      <c r="C588" s="15"/>
      <c r="D588" s="15"/>
      <c r="E588" s="15"/>
      <c r="F588" s="18"/>
      <c r="G588" s="15"/>
      <c r="H588" s="18"/>
      <c r="I588" s="17"/>
      <c r="J588" s="17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5"/>
      <c r="B589" s="9"/>
      <c r="C589" s="15"/>
      <c r="D589" s="15"/>
      <c r="E589" s="15"/>
      <c r="F589" s="18"/>
      <c r="G589" s="15"/>
      <c r="H589" s="18"/>
      <c r="I589" s="17"/>
      <c r="J589" s="17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5"/>
      <c r="B590" s="9"/>
      <c r="C590" s="15"/>
      <c r="D590" s="15"/>
      <c r="E590" s="15"/>
      <c r="F590" s="18"/>
      <c r="G590" s="15"/>
      <c r="H590" s="18"/>
      <c r="I590" s="17"/>
      <c r="J590" s="17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5"/>
      <c r="B591" s="9"/>
      <c r="C591" s="15"/>
      <c r="D591" s="15"/>
      <c r="E591" s="15"/>
      <c r="F591" s="18"/>
      <c r="G591" s="15"/>
      <c r="H591" s="18"/>
      <c r="I591" s="17"/>
      <c r="J591" s="17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5"/>
      <c r="B592" s="9"/>
      <c r="C592" s="15"/>
      <c r="D592" s="15"/>
      <c r="E592" s="15"/>
      <c r="F592" s="18"/>
      <c r="G592" s="15"/>
      <c r="H592" s="18"/>
      <c r="I592" s="17"/>
      <c r="J592" s="17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5"/>
      <c r="B593" s="9"/>
      <c r="C593" s="15"/>
      <c r="D593" s="15"/>
      <c r="E593" s="15"/>
      <c r="F593" s="18"/>
      <c r="G593" s="15"/>
      <c r="H593" s="18"/>
      <c r="I593" s="17"/>
      <c r="J593" s="17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5"/>
      <c r="B594" s="9"/>
      <c r="C594" s="15"/>
      <c r="D594" s="15"/>
      <c r="E594" s="15"/>
      <c r="F594" s="18"/>
      <c r="G594" s="15"/>
      <c r="H594" s="18"/>
      <c r="I594" s="17"/>
      <c r="J594" s="17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5"/>
      <c r="B595" s="9"/>
      <c r="C595" s="15"/>
      <c r="D595" s="15"/>
      <c r="E595" s="15"/>
      <c r="F595" s="18"/>
      <c r="G595" s="15"/>
      <c r="H595" s="18"/>
      <c r="I595" s="17"/>
      <c r="J595" s="17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5"/>
      <c r="B596" s="9"/>
      <c r="C596" s="15"/>
      <c r="D596" s="15"/>
      <c r="E596" s="15"/>
      <c r="F596" s="18"/>
      <c r="G596" s="15"/>
      <c r="H596" s="18"/>
      <c r="I596" s="17"/>
      <c r="J596" s="17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5"/>
      <c r="B597" s="9"/>
      <c r="C597" s="15"/>
      <c r="D597" s="15"/>
      <c r="E597" s="15"/>
      <c r="F597" s="18"/>
      <c r="G597" s="15"/>
      <c r="H597" s="18"/>
      <c r="I597" s="17"/>
      <c r="J597" s="17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5"/>
      <c r="B598" s="9"/>
      <c r="C598" s="15"/>
      <c r="D598" s="15"/>
      <c r="E598" s="15"/>
      <c r="F598" s="18"/>
      <c r="G598" s="15"/>
      <c r="H598" s="18"/>
      <c r="I598" s="17"/>
      <c r="J598" s="17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5"/>
      <c r="B599" s="9"/>
      <c r="C599" s="15"/>
      <c r="D599" s="15"/>
      <c r="E599" s="15"/>
      <c r="F599" s="18"/>
      <c r="G599" s="15"/>
      <c r="H599" s="18"/>
      <c r="I599" s="17"/>
      <c r="J599" s="17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5"/>
      <c r="B600" s="9"/>
      <c r="C600" s="15"/>
      <c r="D600" s="15"/>
      <c r="E600" s="15"/>
      <c r="F600" s="18"/>
      <c r="G600" s="15"/>
      <c r="H600" s="18"/>
      <c r="I600" s="17"/>
      <c r="J600" s="17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5"/>
      <c r="B601" s="9"/>
      <c r="C601" s="15"/>
      <c r="D601" s="15"/>
      <c r="E601" s="15"/>
      <c r="F601" s="18"/>
      <c r="G601" s="15"/>
      <c r="H601" s="18"/>
      <c r="I601" s="17"/>
      <c r="J601" s="17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5"/>
      <c r="B602" s="9"/>
      <c r="C602" s="15"/>
      <c r="D602" s="15"/>
      <c r="E602" s="15"/>
      <c r="F602" s="18"/>
      <c r="G602" s="15"/>
      <c r="H602" s="18"/>
      <c r="I602" s="17"/>
      <c r="J602" s="17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5"/>
      <c r="B603" s="9"/>
      <c r="C603" s="15"/>
      <c r="D603" s="15"/>
      <c r="E603" s="15"/>
      <c r="F603" s="18"/>
      <c r="G603" s="15"/>
      <c r="H603" s="18"/>
      <c r="I603" s="17"/>
      <c r="J603" s="17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5"/>
      <c r="B604" s="9"/>
      <c r="C604" s="15"/>
      <c r="D604" s="15"/>
      <c r="E604" s="15"/>
      <c r="F604" s="18"/>
      <c r="G604" s="15"/>
      <c r="H604" s="18"/>
      <c r="I604" s="17"/>
      <c r="J604" s="17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5"/>
      <c r="B605" s="9"/>
      <c r="C605" s="15"/>
      <c r="D605" s="15"/>
      <c r="E605" s="15"/>
      <c r="F605" s="18"/>
      <c r="G605" s="15"/>
      <c r="H605" s="18"/>
      <c r="I605" s="17"/>
      <c r="J605" s="17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5"/>
      <c r="B606" s="9"/>
      <c r="C606" s="15"/>
      <c r="D606" s="15"/>
      <c r="E606" s="15"/>
      <c r="F606" s="18"/>
      <c r="G606" s="15"/>
      <c r="H606" s="18"/>
      <c r="I606" s="17"/>
      <c r="J606" s="17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5"/>
      <c r="B607" s="9"/>
      <c r="C607" s="15"/>
      <c r="D607" s="15"/>
      <c r="E607" s="15"/>
      <c r="F607" s="18"/>
      <c r="G607" s="15"/>
      <c r="H607" s="18"/>
      <c r="I607" s="17"/>
      <c r="J607" s="17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5"/>
      <c r="B608" s="9"/>
      <c r="C608" s="15"/>
      <c r="D608" s="15"/>
      <c r="E608" s="15"/>
      <c r="F608" s="18"/>
      <c r="G608" s="15"/>
      <c r="H608" s="18"/>
      <c r="I608" s="17"/>
      <c r="J608" s="17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5"/>
      <c r="B609" s="9"/>
      <c r="C609" s="15"/>
      <c r="D609" s="15"/>
      <c r="E609" s="15"/>
      <c r="F609" s="18"/>
      <c r="G609" s="15"/>
      <c r="H609" s="18"/>
      <c r="I609" s="17"/>
      <c r="J609" s="17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5"/>
      <c r="B610" s="9"/>
      <c r="C610" s="15"/>
      <c r="D610" s="15"/>
      <c r="E610" s="15"/>
      <c r="F610" s="18"/>
      <c r="G610" s="15"/>
      <c r="H610" s="18"/>
      <c r="I610" s="17"/>
      <c r="J610" s="17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5"/>
      <c r="B611" s="9"/>
      <c r="C611" s="15"/>
      <c r="D611" s="15"/>
      <c r="E611" s="15"/>
      <c r="F611" s="18"/>
      <c r="G611" s="15"/>
      <c r="H611" s="18"/>
      <c r="I611" s="17"/>
      <c r="J611" s="17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5"/>
      <c r="B612" s="9"/>
      <c r="C612" s="15"/>
      <c r="D612" s="15"/>
      <c r="E612" s="15"/>
      <c r="F612" s="18"/>
      <c r="G612" s="15"/>
      <c r="H612" s="18"/>
      <c r="I612" s="17"/>
      <c r="J612" s="17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5"/>
      <c r="B613" s="9"/>
      <c r="C613" s="15"/>
      <c r="D613" s="15"/>
      <c r="E613" s="15"/>
      <c r="F613" s="18"/>
      <c r="G613" s="15"/>
      <c r="H613" s="18"/>
      <c r="I613" s="17"/>
      <c r="J613" s="17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5"/>
      <c r="B614" s="9"/>
      <c r="C614" s="15"/>
      <c r="D614" s="15"/>
      <c r="E614" s="15"/>
      <c r="F614" s="18"/>
      <c r="G614" s="15"/>
      <c r="H614" s="18"/>
      <c r="I614" s="17"/>
      <c r="J614" s="17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5"/>
      <c r="B615" s="9"/>
      <c r="C615" s="15"/>
      <c r="D615" s="15"/>
      <c r="E615" s="15"/>
      <c r="F615" s="18"/>
      <c r="G615" s="15"/>
      <c r="H615" s="18"/>
      <c r="I615" s="17"/>
      <c r="J615" s="17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5"/>
      <c r="B616" s="9"/>
      <c r="C616" s="15"/>
      <c r="D616" s="15"/>
      <c r="E616" s="15"/>
      <c r="F616" s="18"/>
      <c r="G616" s="15"/>
      <c r="H616" s="18"/>
      <c r="I616" s="17"/>
      <c r="J616" s="17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5"/>
      <c r="B617" s="9"/>
      <c r="C617" s="15"/>
      <c r="D617" s="15"/>
      <c r="E617" s="15"/>
      <c r="F617" s="18"/>
      <c r="G617" s="15"/>
      <c r="H617" s="18"/>
      <c r="I617" s="17"/>
      <c r="J617" s="17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5"/>
      <c r="B618" s="9"/>
      <c r="C618" s="15"/>
      <c r="D618" s="15"/>
      <c r="E618" s="15"/>
      <c r="F618" s="18"/>
      <c r="G618" s="15"/>
      <c r="H618" s="18"/>
      <c r="I618" s="17"/>
      <c r="J618" s="17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5"/>
      <c r="B619" s="9"/>
      <c r="C619" s="15"/>
      <c r="D619" s="15"/>
      <c r="E619" s="15"/>
      <c r="F619" s="18"/>
      <c r="G619" s="15"/>
      <c r="H619" s="18"/>
      <c r="I619" s="17"/>
      <c r="J619" s="17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5"/>
      <c r="B620" s="9"/>
      <c r="C620" s="15"/>
      <c r="D620" s="15"/>
      <c r="E620" s="15"/>
      <c r="F620" s="18"/>
      <c r="G620" s="15"/>
      <c r="H620" s="18"/>
      <c r="I620" s="17"/>
      <c r="J620" s="17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5"/>
      <c r="B621" s="9"/>
      <c r="C621" s="15"/>
      <c r="D621" s="15"/>
      <c r="E621" s="15"/>
      <c r="F621" s="18"/>
      <c r="G621" s="15"/>
      <c r="H621" s="18"/>
      <c r="I621" s="17"/>
      <c r="J621" s="17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5"/>
      <c r="B622" s="9"/>
      <c r="C622" s="15"/>
      <c r="D622" s="15"/>
      <c r="E622" s="15"/>
      <c r="F622" s="18"/>
      <c r="G622" s="15"/>
      <c r="H622" s="18"/>
      <c r="I622" s="17"/>
      <c r="J622" s="17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5"/>
      <c r="B623" s="9"/>
      <c r="C623" s="15"/>
      <c r="D623" s="15"/>
      <c r="E623" s="15"/>
      <c r="F623" s="18"/>
      <c r="G623" s="15"/>
      <c r="H623" s="18"/>
      <c r="I623" s="17"/>
      <c r="J623" s="17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5"/>
      <c r="B624" s="9"/>
      <c r="C624" s="15"/>
      <c r="D624" s="15"/>
      <c r="E624" s="15"/>
      <c r="F624" s="18"/>
      <c r="G624" s="15"/>
      <c r="H624" s="18"/>
      <c r="I624" s="17"/>
      <c r="J624" s="17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5"/>
      <c r="B625" s="9"/>
      <c r="C625" s="15"/>
      <c r="D625" s="15"/>
      <c r="E625" s="15"/>
      <c r="F625" s="18"/>
      <c r="G625" s="15"/>
      <c r="H625" s="18"/>
      <c r="I625" s="17"/>
      <c r="J625" s="17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5"/>
      <c r="B626" s="9"/>
      <c r="C626" s="15"/>
      <c r="D626" s="15"/>
      <c r="E626" s="15"/>
      <c r="F626" s="18"/>
      <c r="G626" s="15"/>
      <c r="H626" s="18"/>
      <c r="I626" s="17"/>
      <c r="J626" s="17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5"/>
      <c r="B627" s="9"/>
      <c r="C627" s="15"/>
      <c r="D627" s="15"/>
      <c r="E627" s="15"/>
      <c r="F627" s="18"/>
      <c r="G627" s="15"/>
      <c r="H627" s="18"/>
      <c r="I627" s="17"/>
      <c r="J627" s="17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5"/>
      <c r="B628" s="9"/>
      <c r="C628" s="15"/>
      <c r="D628" s="15"/>
      <c r="E628" s="15"/>
      <c r="F628" s="18"/>
      <c r="G628" s="15"/>
      <c r="H628" s="18"/>
      <c r="I628" s="17"/>
      <c r="J628" s="17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5"/>
      <c r="B629" s="9"/>
      <c r="C629" s="15"/>
      <c r="D629" s="15"/>
      <c r="E629" s="15"/>
      <c r="F629" s="18"/>
      <c r="G629" s="15"/>
      <c r="H629" s="18"/>
      <c r="I629" s="17"/>
      <c r="J629" s="17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5"/>
      <c r="B630" s="9"/>
      <c r="C630" s="15"/>
      <c r="D630" s="15"/>
      <c r="E630" s="15"/>
      <c r="F630" s="18"/>
      <c r="G630" s="15"/>
      <c r="H630" s="18"/>
      <c r="I630" s="17"/>
      <c r="J630" s="17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5"/>
      <c r="B631" s="9"/>
      <c r="C631" s="15"/>
      <c r="D631" s="15"/>
      <c r="E631" s="15"/>
      <c r="F631" s="18"/>
      <c r="G631" s="15"/>
      <c r="H631" s="18"/>
      <c r="I631" s="17"/>
      <c r="J631" s="17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5"/>
      <c r="B632" s="9"/>
      <c r="C632" s="15"/>
      <c r="D632" s="15"/>
      <c r="E632" s="15"/>
      <c r="F632" s="18"/>
      <c r="G632" s="15"/>
      <c r="H632" s="18"/>
      <c r="I632" s="17"/>
      <c r="J632" s="17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5"/>
      <c r="B633" s="9"/>
      <c r="C633" s="15"/>
      <c r="D633" s="15"/>
      <c r="E633" s="15"/>
      <c r="F633" s="18"/>
      <c r="G633" s="15"/>
      <c r="H633" s="18"/>
      <c r="I633" s="17"/>
      <c r="J633" s="17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5"/>
      <c r="B634" s="9"/>
      <c r="C634" s="15"/>
      <c r="D634" s="15"/>
      <c r="E634" s="15"/>
      <c r="F634" s="18"/>
      <c r="G634" s="15"/>
      <c r="H634" s="18"/>
      <c r="I634" s="17"/>
      <c r="J634" s="17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5"/>
      <c r="B635" s="9"/>
      <c r="C635" s="15"/>
      <c r="D635" s="15"/>
      <c r="E635" s="15"/>
      <c r="F635" s="18"/>
      <c r="G635" s="15"/>
      <c r="H635" s="18"/>
      <c r="I635" s="17"/>
      <c r="J635" s="17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5"/>
      <c r="B636" s="9"/>
      <c r="C636" s="15"/>
      <c r="D636" s="15"/>
      <c r="E636" s="15"/>
      <c r="F636" s="18"/>
      <c r="G636" s="15"/>
      <c r="H636" s="18"/>
      <c r="I636" s="17"/>
      <c r="J636" s="17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5"/>
      <c r="B637" s="9"/>
      <c r="C637" s="15"/>
      <c r="D637" s="15"/>
      <c r="E637" s="15"/>
      <c r="F637" s="18"/>
      <c r="G637" s="15"/>
      <c r="H637" s="18"/>
      <c r="I637" s="17"/>
      <c r="J637" s="17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5"/>
      <c r="B638" s="9"/>
      <c r="C638" s="15"/>
      <c r="D638" s="15"/>
      <c r="E638" s="15"/>
      <c r="F638" s="18"/>
      <c r="G638" s="15"/>
      <c r="H638" s="18"/>
      <c r="I638" s="17"/>
      <c r="J638" s="17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5"/>
      <c r="B639" s="9"/>
      <c r="C639" s="15"/>
      <c r="D639" s="15"/>
      <c r="E639" s="15"/>
      <c r="F639" s="18"/>
      <c r="G639" s="15"/>
      <c r="H639" s="18"/>
      <c r="I639" s="17"/>
      <c r="J639" s="17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5"/>
      <c r="B640" s="9"/>
      <c r="C640" s="15"/>
      <c r="D640" s="15"/>
      <c r="E640" s="15"/>
      <c r="F640" s="18"/>
      <c r="G640" s="15"/>
      <c r="H640" s="18"/>
      <c r="I640" s="17"/>
      <c r="J640" s="17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5"/>
      <c r="B641" s="9"/>
      <c r="C641" s="15"/>
      <c r="D641" s="15"/>
      <c r="E641" s="15"/>
      <c r="F641" s="18"/>
      <c r="G641" s="15"/>
      <c r="H641" s="18"/>
      <c r="I641" s="17"/>
      <c r="J641" s="17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5"/>
      <c r="B642" s="9"/>
      <c r="C642" s="15"/>
      <c r="D642" s="15"/>
      <c r="E642" s="15"/>
      <c r="F642" s="18"/>
      <c r="G642" s="15"/>
      <c r="H642" s="18"/>
      <c r="I642" s="17"/>
      <c r="J642" s="17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5"/>
      <c r="B643" s="9"/>
      <c r="C643" s="15"/>
      <c r="D643" s="15"/>
      <c r="E643" s="15"/>
      <c r="F643" s="18"/>
      <c r="G643" s="15"/>
      <c r="H643" s="18"/>
      <c r="I643" s="17"/>
      <c r="J643" s="17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5"/>
      <c r="B644" s="9"/>
      <c r="C644" s="15"/>
      <c r="D644" s="15"/>
      <c r="E644" s="15"/>
      <c r="F644" s="18"/>
      <c r="G644" s="15"/>
      <c r="H644" s="18"/>
      <c r="I644" s="17"/>
      <c r="J644" s="17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5"/>
      <c r="B645" s="9"/>
      <c r="C645" s="15"/>
      <c r="D645" s="15"/>
      <c r="E645" s="15"/>
      <c r="F645" s="18"/>
      <c r="G645" s="15"/>
      <c r="H645" s="18"/>
      <c r="I645" s="17"/>
      <c r="J645" s="17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5"/>
      <c r="B646" s="9"/>
      <c r="C646" s="15"/>
      <c r="D646" s="15"/>
      <c r="E646" s="15"/>
      <c r="F646" s="18"/>
      <c r="G646" s="15"/>
      <c r="H646" s="18"/>
      <c r="I646" s="17"/>
      <c r="J646" s="17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5"/>
      <c r="B647" s="9"/>
      <c r="C647" s="15"/>
      <c r="D647" s="15"/>
      <c r="E647" s="15"/>
      <c r="F647" s="18"/>
      <c r="G647" s="15"/>
      <c r="H647" s="18"/>
      <c r="I647" s="17"/>
      <c r="J647" s="17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5"/>
      <c r="B648" s="9"/>
      <c r="C648" s="15"/>
      <c r="D648" s="15"/>
      <c r="E648" s="15"/>
      <c r="F648" s="18"/>
      <c r="G648" s="15"/>
      <c r="H648" s="18"/>
      <c r="I648" s="17"/>
      <c r="J648" s="17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5"/>
      <c r="B649" s="9"/>
      <c r="C649" s="15"/>
      <c r="D649" s="15"/>
      <c r="E649" s="15"/>
      <c r="F649" s="18"/>
      <c r="G649" s="15"/>
      <c r="H649" s="18"/>
      <c r="I649" s="17"/>
      <c r="J649" s="17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5"/>
      <c r="B650" s="9"/>
      <c r="C650" s="15"/>
      <c r="D650" s="15"/>
      <c r="E650" s="15"/>
      <c r="F650" s="18"/>
      <c r="G650" s="15"/>
      <c r="H650" s="18"/>
      <c r="I650" s="17"/>
      <c r="J650" s="17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5"/>
      <c r="B651" s="9"/>
      <c r="C651" s="15"/>
      <c r="D651" s="15"/>
      <c r="E651" s="15"/>
      <c r="F651" s="18"/>
      <c r="G651" s="15"/>
      <c r="H651" s="18"/>
      <c r="I651" s="17"/>
      <c r="J651" s="17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5"/>
      <c r="B652" s="9"/>
      <c r="C652" s="15"/>
      <c r="D652" s="15"/>
      <c r="E652" s="15"/>
      <c r="F652" s="18"/>
      <c r="G652" s="15"/>
      <c r="H652" s="18"/>
      <c r="I652" s="17"/>
      <c r="J652" s="17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5"/>
      <c r="B653" s="9"/>
      <c r="C653" s="15"/>
      <c r="D653" s="15"/>
      <c r="E653" s="15"/>
      <c r="F653" s="18"/>
      <c r="G653" s="15"/>
      <c r="H653" s="18"/>
      <c r="I653" s="17"/>
      <c r="J653" s="17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5"/>
      <c r="B654" s="9"/>
      <c r="C654" s="15"/>
      <c r="D654" s="15"/>
      <c r="E654" s="15"/>
      <c r="F654" s="18"/>
      <c r="G654" s="15"/>
      <c r="H654" s="18"/>
      <c r="I654" s="17"/>
      <c r="J654" s="17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5"/>
      <c r="B655" s="9"/>
      <c r="C655" s="15"/>
      <c r="D655" s="15"/>
      <c r="E655" s="15"/>
      <c r="F655" s="18"/>
      <c r="G655" s="15"/>
      <c r="H655" s="18"/>
      <c r="I655" s="17"/>
      <c r="J655" s="17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5"/>
      <c r="B656" s="9"/>
      <c r="C656" s="15"/>
      <c r="D656" s="15"/>
      <c r="E656" s="15"/>
      <c r="F656" s="18"/>
      <c r="G656" s="15"/>
      <c r="H656" s="18"/>
      <c r="I656" s="17"/>
      <c r="J656" s="17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5"/>
      <c r="B657" s="9"/>
      <c r="C657" s="15"/>
      <c r="D657" s="15"/>
      <c r="E657" s="15"/>
      <c r="F657" s="18"/>
      <c r="G657" s="15"/>
      <c r="H657" s="18"/>
      <c r="I657" s="17"/>
      <c r="J657" s="17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5"/>
      <c r="B658" s="9"/>
      <c r="C658" s="15"/>
      <c r="D658" s="15"/>
      <c r="E658" s="15"/>
      <c r="F658" s="18"/>
      <c r="G658" s="15"/>
      <c r="H658" s="18"/>
      <c r="I658" s="17"/>
      <c r="J658" s="17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5"/>
      <c r="B659" s="9"/>
      <c r="C659" s="15"/>
      <c r="D659" s="15"/>
      <c r="E659" s="15"/>
      <c r="F659" s="18"/>
      <c r="G659" s="15"/>
      <c r="H659" s="18"/>
      <c r="I659" s="17"/>
      <c r="J659" s="17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5"/>
      <c r="B660" s="9"/>
      <c r="C660" s="15"/>
      <c r="D660" s="15"/>
      <c r="E660" s="15"/>
      <c r="F660" s="18"/>
      <c r="G660" s="15"/>
      <c r="H660" s="18"/>
      <c r="I660" s="17"/>
      <c r="J660" s="17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5"/>
      <c r="B661" s="9"/>
      <c r="C661" s="15"/>
      <c r="D661" s="15"/>
      <c r="E661" s="15"/>
      <c r="F661" s="18"/>
      <c r="G661" s="15"/>
      <c r="H661" s="18"/>
      <c r="I661" s="17"/>
      <c r="J661" s="17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5"/>
      <c r="B662" s="9"/>
      <c r="C662" s="15"/>
      <c r="D662" s="15"/>
      <c r="E662" s="15"/>
      <c r="F662" s="18"/>
      <c r="G662" s="15"/>
      <c r="H662" s="18"/>
      <c r="I662" s="17"/>
      <c r="J662" s="17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5"/>
      <c r="B663" s="9"/>
      <c r="C663" s="15"/>
      <c r="D663" s="15"/>
      <c r="E663" s="15"/>
      <c r="F663" s="18"/>
      <c r="G663" s="15"/>
      <c r="H663" s="18"/>
      <c r="I663" s="17"/>
      <c r="J663" s="17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5"/>
      <c r="B664" s="9"/>
      <c r="C664" s="15"/>
      <c r="D664" s="15"/>
      <c r="E664" s="15"/>
      <c r="F664" s="18"/>
      <c r="G664" s="15"/>
      <c r="H664" s="18"/>
      <c r="I664" s="17"/>
      <c r="J664" s="17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5"/>
      <c r="B665" s="9"/>
      <c r="C665" s="15"/>
      <c r="D665" s="15"/>
      <c r="E665" s="15"/>
      <c r="F665" s="18"/>
      <c r="G665" s="15"/>
      <c r="H665" s="18"/>
      <c r="I665" s="17"/>
      <c r="J665" s="17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5"/>
      <c r="B666" s="9"/>
      <c r="C666" s="15"/>
      <c r="D666" s="15"/>
      <c r="E666" s="15"/>
      <c r="F666" s="18"/>
      <c r="G666" s="15"/>
      <c r="H666" s="18"/>
      <c r="I666" s="17"/>
      <c r="J666" s="17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5"/>
      <c r="B667" s="9"/>
      <c r="C667" s="15"/>
      <c r="D667" s="15"/>
      <c r="E667" s="15"/>
      <c r="F667" s="18"/>
      <c r="G667" s="15"/>
      <c r="H667" s="18"/>
      <c r="I667" s="17"/>
      <c r="J667" s="17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5"/>
      <c r="B668" s="9"/>
      <c r="C668" s="15"/>
      <c r="D668" s="15"/>
      <c r="E668" s="15"/>
      <c r="F668" s="18"/>
      <c r="G668" s="15"/>
      <c r="H668" s="18"/>
      <c r="I668" s="17"/>
      <c r="J668" s="17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5"/>
      <c r="B669" s="9"/>
      <c r="C669" s="15"/>
      <c r="D669" s="15"/>
      <c r="E669" s="15"/>
      <c r="F669" s="18"/>
      <c r="G669" s="15"/>
      <c r="H669" s="18"/>
      <c r="I669" s="17"/>
      <c r="J669" s="17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5"/>
      <c r="B670" s="9"/>
      <c r="C670" s="15"/>
      <c r="D670" s="15"/>
      <c r="E670" s="15"/>
      <c r="F670" s="18"/>
      <c r="G670" s="15"/>
      <c r="H670" s="18"/>
      <c r="I670" s="17"/>
      <c r="J670" s="17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5"/>
      <c r="B671" s="9"/>
      <c r="C671" s="15"/>
      <c r="D671" s="15"/>
      <c r="E671" s="15"/>
      <c r="F671" s="18"/>
      <c r="G671" s="15"/>
      <c r="H671" s="18"/>
      <c r="I671" s="17"/>
      <c r="J671" s="17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5"/>
      <c r="B672" s="9"/>
      <c r="C672" s="15"/>
      <c r="D672" s="15"/>
      <c r="E672" s="15"/>
      <c r="F672" s="18"/>
      <c r="G672" s="15"/>
      <c r="H672" s="18"/>
      <c r="I672" s="17"/>
      <c r="J672" s="17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5"/>
      <c r="B673" s="9"/>
      <c r="C673" s="15"/>
      <c r="D673" s="15"/>
      <c r="E673" s="15"/>
      <c r="F673" s="18"/>
      <c r="G673" s="15"/>
      <c r="H673" s="18"/>
      <c r="I673" s="17"/>
      <c r="J673" s="17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5"/>
      <c r="B674" s="9"/>
      <c r="C674" s="15"/>
      <c r="D674" s="15"/>
      <c r="E674" s="15"/>
      <c r="F674" s="18"/>
      <c r="G674" s="15"/>
      <c r="H674" s="18"/>
      <c r="I674" s="17"/>
      <c r="J674" s="17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5"/>
      <c r="B675" s="9"/>
      <c r="C675" s="15"/>
      <c r="D675" s="15"/>
      <c r="E675" s="15"/>
      <c r="F675" s="18"/>
      <c r="G675" s="15"/>
      <c r="H675" s="18"/>
      <c r="I675" s="17"/>
      <c r="J675" s="17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5"/>
      <c r="B676" s="9"/>
      <c r="C676" s="15"/>
      <c r="D676" s="15"/>
      <c r="E676" s="15"/>
      <c r="F676" s="18"/>
      <c r="G676" s="15"/>
      <c r="H676" s="18"/>
      <c r="I676" s="17"/>
      <c r="J676" s="17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5"/>
      <c r="B677" s="9"/>
      <c r="C677" s="15"/>
      <c r="D677" s="15"/>
      <c r="E677" s="15"/>
      <c r="F677" s="18"/>
      <c r="G677" s="15"/>
      <c r="H677" s="18"/>
      <c r="I677" s="17"/>
      <c r="J677" s="17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5"/>
      <c r="B678" s="9"/>
      <c r="C678" s="15"/>
      <c r="D678" s="15"/>
      <c r="E678" s="15"/>
      <c r="F678" s="18"/>
      <c r="G678" s="15"/>
      <c r="H678" s="18"/>
      <c r="I678" s="17"/>
      <c r="J678" s="17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5"/>
      <c r="B679" s="9"/>
      <c r="C679" s="15"/>
      <c r="D679" s="15"/>
      <c r="E679" s="15"/>
      <c r="F679" s="18"/>
      <c r="G679" s="15"/>
      <c r="H679" s="18"/>
      <c r="I679" s="17"/>
      <c r="J679" s="17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5"/>
      <c r="B680" s="9"/>
      <c r="C680" s="15"/>
      <c r="D680" s="15"/>
      <c r="E680" s="15"/>
      <c r="F680" s="18"/>
      <c r="G680" s="15"/>
      <c r="H680" s="18"/>
      <c r="I680" s="17"/>
      <c r="J680" s="17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5"/>
      <c r="B681" s="9"/>
      <c r="C681" s="15"/>
      <c r="D681" s="15"/>
      <c r="E681" s="15"/>
      <c r="F681" s="18"/>
      <c r="G681" s="15"/>
      <c r="H681" s="18"/>
      <c r="I681" s="17"/>
      <c r="J681" s="17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5"/>
      <c r="B682" s="9"/>
      <c r="C682" s="15"/>
      <c r="D682" s="15"/>
      <c r="E682" s="15"/>
      <c r="F682" s="18"/>
      <c r="G682" s="15"/>
      <c r="H682" s="18"/>
      <c r="I682" s="17"/>
      <c r="J682" s="17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5"/>
      <c r="B683" s="9"/>
      <c r="C683" s="15"/>
      <c r="D683" s="15"/>
      <c r="E683" s="15"/>
      <c r="F683" s="18"/>
      <c r="G683" s="15"/>
      <c r="H683" s="18"/>
      <c r="I683" s="17"/>
      <c r="J683" s="17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5"/>
      <c r="B684" s="9"/>
      <c r="C684" s="15"/>
      <c r="D684" s="15"/>
      <c r="E684" s="15"/>
      <c r="F684" s="18"/>
      <c r="G684" s="15"/>
      <c r="H684" s="18"/>
      <c r="I684" s="17"/>
      <c r="J684" s="17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5"/>
      <c r="B685" s="9"/>
      <c r="C685" s="15"/>
      <c r="D685" s="15"/>
      <c r="E685" s="15"/>
      <c r="F685" s="18"/>
      <c r="G685" s="15"/>
      <c r="H685" s="18"/>
      <c r="I685" s="17"/>
      <c r="J685" s="17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5"/>
      <c r="B686" s="9"/>
      <c r="C686" s="15"/>
      <c r="D686" s="15"/>
      <c r="E686" s="15"/>
      <c r="F686" s="18"/>
      <c r="G686" s="15"/>
      <c r="H686" s="18"/>
      <c r="I686" s="17"/>
      <c r="J686" s="17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5"/>
      <c r="B687" s="9"/>
      <c r="C687" s="15"/>
      <c r="D687" s="15"/>
      <c r="E687" s="15"/>
      <c r="F687" s="18"/>
      <c r="G687" s="15"/>
      <c r="H687" s="18"/>
      <c r="I687" s="17"/>
      <c r="J687" s="17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5"/>
      <c r="B688" s="9"/>
      <c r="C688" s="15"/>
      <c r="D688" s="15"/>
      <c r="E688" s="15"/>
      <c r="F688" s="18"/>
      <c r="G688" s="15"/>
      <c r="H688" s="18"/>
      <c r="I688" s="17"/>
      <c r="J688" s="17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5"/>
      <c r="B689" s="9"/>
      <c r="C689" s="15"/>
      <c r="D689" s="15"/>
      <c r="E689" s="15"/>
      <c r="F689" s="18"/>
      <c r="G689" s="15"/>
      <c r="H689" s="18"/>
      <c r="I689" s="17"/>
      <c r="J689" s="17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5"/>
      <c r="B690" s="9"/>
      <c r="C690" s="15"/>
      <c r="D690" s="15"/>
      <c r="E690" s="15"/>
      <c r="F690" s="18"/>
      <c r="G690" s="15"/>
      <c r="H690" s="18"/>
      <c r="I690" s="17"/>
      <c r="J690" s="17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5"/>
      <c r="B691" s="9"/>
      <c r="C691" s="15"/>
      <c r="D691" s="15"/>
      <c r="E691" s="15"/>
      <c r="F691" s="18"/>
      <c r="G691" s="15"/>
      <c r="H691" s="18"/>
      <c r="I691" s="17"/>
      <c r="J691" s="17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5"/>
      <c r="B692" s="9"/>
      <c r="C692" s="15"/>
      <c r="D692" s="15"/>
      <c r="E692" s="15"/>
      <c r="F692" s="18"/>
      <c r="G692" s="15"/>
      <c r="H692" s="18"/>
      <c r="I692" s="17"/>
      <c r="J692" s="17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5"/>
      <c r="B693" s="9"/>
      <c r="C693" s="15"/>
      <c r="D693" s="15"/>
      <c r="E693" s="15"/>
      <c r="F693" s="18"/>
      <c r="G693" s="15"/>
      <c r="H693" s="18"/>
      <c r="I693" s="17"/>
      <c r="J693" s="17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5"/>
      <c r="B694" s="9"/>
      <c r="C694" s="15"/>
      <c r="D694" s="15"/>
      <c r="E694" s="15"/>
      <c r="F694" s="18"/>
      <c r="G694" s="15"/>
      <c r="H694" s="18"/>
      <c r="I694" s="17"/>
      <c r="J694" s="17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5"/>
      <c r="B695" s="9"/>
      <c r="C695" s="15"/>
      <c r="D695" s="15"/>
      <c r="E695" s="15"/>
      <c r="F695" s="18"/>
      <c r="G695" s="15"/>
      <c r="H695" s="18"/>
      <c r="I695" s="17"/>
      <c r="J695" s="17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5"/>
      <c r="B696" s="9"/>
      <c r="C696" s="15"/>
      <c r="D696" s="15"/>
      <c r="E696" s="15"/>
      <c r="F696" s="18"/>
      <c r="G696" s="15"/>
      <c r="H696" s="18"/>
      <c r="I696" s="17"/>
      <c r="J696" s="17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5"/>
      <c r="B697" s="9"/>
      <c r="C697" s="15"/>
      <c r="D697" s="15"/>
      <c r="E697" s="15"/>
      <c r="F697" s="18"/>
      <c r="G697" s="15"/>
      <c r="H697" s="18"/>
      <c r="I697" s="17"/>
      <c r="J697" s="17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5"/>
      <c r="B698" s="9"/>
      <c r="C698" s="15"/>
      <c r="D698" s="15"/>
      <c r="E698" s="15"/>
      <c r="F698" s="18"/>
      <c r="G698" s="15"/>
      <c r="H698" s="18"/>
      <c r="I698" s="17"/>
      <c r="J698" s="17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5"/>
      <c r="B699" s="9"/>
      <c r="C699" s="15"/>
      <c r="D699" s="15"/>
      <c r="E699" s="15"/>
      <c r="F699" s="18"/>
      <c r="G699" s="15"/>
      <c r="H699" s="18"/>
      <c r="I699" s="17"/>
      <c r="J699" s="17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5"/>
      <c r="B700" s="9"/>
      <c r="C700" s="15"/>
      <c r="D700" s="15"/>
      <c r="E700" s="15"/>
      <c r="F700" s="18"/>
      <c r="G700" s="15"/>
      <c r="H700" s="18"/>
      <c r="I700" s="17"/>
      <c r="J700" s="17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5"/>
      <c r="B701" s="9"/>
      <c r="C701" s="15"/>
      <c r="D701" s="15"/>
      <c r="E701" s="15"/>
      <c r="F701" s="18"/>
      <c r="G701" s="15"/>
      <c r="H701" s="18"/>
      <c r="I701" s="17"/>
      <c r="J701" s="17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5"/>
      <c r="B702" s="9"/>
      <c r="C702" s="15"/>
      <c r="D702" s="15"/>
      <c r="E702" s="15"/>
      <c r="F702" s="18"/>
      <c r="G702" s="15"/>
      <c r="H702" s="18"/>
      <c r="I702" s="17"/>
      <c r="J702" s="17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5"/>
      <c r="B703" s="9"/>
      <c r="C703" s="15"/>
      <c r="D703" s="15"/>
      <c r="E703" s="15"/>
      <c r="F703" s="18"/>
      <c r="G703" s="15"/>
      <c r="H703" s="18"/>
      <c r="I703" s="17"/>
      <c r="J703" s="17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5"/>
      <c r="B704" s="9"/>
      <c r="C704" s="15"/>
      <c r="D704" s="15"/>
      <c r="E704" s="15"/>
      <c r="F704" s="18"/>
      <c r="G704" s="15"/>
      <c r="H704" s="18"/>
      <c r="I704" s="17"/>
      <c r="J704" s="17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5"/>
      <c r="B705" s="9"/>
      <c r="C705" s="15"/>
      <c r="D705" s="15"/>
      <c r="E705" s="15"/>
      <c r="F705" s="18"/>
      <c r="G705" s="15"/>
      <c r="H705" s="18"/>
      <c r="I705" s="17"/>
      <c r="J705" s="17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5"/>
      <c r="B706" s="9"/>
      <c r="C706" s="15"/>
      <c r="D706" s="15"/>
      <c r="E706" s="15"/>
      <c r="F706" s="18"/>
      <c r="G706" s="15"/>
      <c r="H706" s="18"/>
      <c r="I706" s="17"/>
      <c r="J706" s="17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5"/>
      <c r="B707" s="9"/>
      <c r="C707" s="15"/>
      <c r="D707" s="15"/>
      <c r="E707" s="15"/>
      <c r="F707" s="18"/>
      <c r="G707" s="15"/>
      <c r="H707" s="18"/>
      <c r="I707" s="17"/>
      <c r="J707" s="17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5"/>
      <c r="B708" s="9"/>
      <c r="C708" s="15"/>
      <c r="D708" s="15"/>
      <c r="E708" s="15"/>
      <c r="F708" s="18"/>
      <c r="G708" s="15"/>
      <c r="H708" s="18"/>
      <c r="I708" s="17"/>
      <c r="J708" s="17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5"/>
      <c r="B709" s="9"/>
      <c r="C709" s="15"/>
      <c r="D709" s="15"/>
      <c r="E709" s="15"/>
      <c r="F709" s="18"/>
      <c r="G709" s="15"/>
      <c r="H709" s="18"/>
      <c r="I709" s="17"/>
      <c r="J709" s="17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5"/>
      <c r="B710" s="9"/>
      <c r="C710" s="15"/>
      <c r="D710" s="15"/>
      <c r="E710" s="15"/>
      <c r="F710" s="18"/>
      <c r="G710" s="15"/>
      <c r="H710" s="18"/>
      <c r="I710" s="17"/>
      <c r="J710" s="17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5"/>
      <c r="B711" s="9"/>
      <c r="C711" s="15"/>
      <c r="D711" s="15"/>
      <c r="E711" s="15"/>
      <c r="F711" s="18"/>
      <c r="G711" s="15"/>
      <c r="H711" s="18"/>
      <c r="I711" s="17"/>
      <c r="J711" s="17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5"/>
      <c r="B712" s="9"/>
      <c r="C712" s="15"/>
      <c r="D712" s="15"/>
      <c r="E712" s="15"/>
      <c r="F712" s="18"/>
      <c r="G712" s="15"/>
      <c r="H712" s="18"/>
      <c r="I712" s="17"/>
      <c r="J712" s="17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5"/>
      <c r="B713" s="9"/>
      <c r="C713" s="15"/>
      <c r="D713" s="15"/>
      <c r="E713" s="15"/>
      <c r="F713" s="18"/>
      <c r="G713" s="15"/>
      <c r="H713" s="18"/>
      <c r="I713" s="17"/>
      <c r="J713" s="17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5"/>
      <c r="B714" s="9"/>
      <c r="C714" s="15"/>
      <c r="D714" s="15"/>
      <c r="E714" s="15"/>
      <c r="F714" s="18"/>
      <c r="G714" s="15"/>
      <c r="H714" s="18"/>
      <c r="I714" s="17"/>
      <c r="J714" s="17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5"/>
      <c r="B715" s="9"/>
      <c r="C715" s="15"/>
      <c r="D715" s="15"/>
      <c r="E715" s="15"/>
      <c r="F715" s="18"/>
      <c r="G715" s="15"/>
      <c r="H715" s="18"/>
      <c r="I715" s="17"/>
      <c r="J715" s="17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5"/>
      <c r="B716" s="9"/>
      <c r="C716" s="15"/>
      <c r="D716" s="15"/>
      <c r="E716" s="15"/>
      <c r="F716" s="18"/>
      <c r="G716" s="15"/>
      <c r="H716" s="18"/>
      <c r="I716" s="17"/>
      <c r="J716" s="17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5"/>
      <c r="B717" s="9"/>
      <c r="C717" s="15"/>
      <c r="D717" s="15"/>
      <c r="E717" s="15"/>
      <c r="F717" s="18"/>
      <c r="G717" s="15"/>
      <c r="H717" s="18"/>
      <c r="I717" s="17"/>
      <c r="J717" s="17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5"/>
      <c r="B718" s="9"/>
      <c r="C718" s="15"/>
      <c r="D718" s="15"/>
      <c r="E718" s="15"/>
      <c r="F718" s="18"/>
      <c r="G718" s="15"/>
      <c r="H718" s="18"/>
      <c r="I718" s="17"/>
      <c r="J718" s="17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5"/>
      <c r="B719" s="9"/>
      <c r="C719" s="15"/>
      <c r="D719" s="15"/>
      <c r="E719" s="15"/>
      <c r="F719" s="18"/>
      <c r="G719" s="15"/>
      <c r="H719" s="18"/>
      <c r="I719" s="17"/>
      <c r="J719" s="17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5"/>
      <c r="B720" s="9"/>
      <c r="C720" s="15"/>
      <c r="D720" s="15"/>
      <c r="E720" s="15"/>
      <c r="F720" s="18"/>
      <c r="G720" s="15"/>
      <c r="H720" s="18"/>
      <c r="I720" s="17"/>
      <c r="J720" s="17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5"/>
      <c r="B721" s="9"/>
      <c r="C721" s="15"/>
      <c r="D721" s="15"/>
      <c r="E721" s="15"/>
      <c r="F721" s="18"/>
      <c r="G721" s="15"/>
      <c r="H721" s="18"/>
      <c r="I721" s="17"/>
      <c r="J721" s="17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5"/>
      <c r="B722" s="9"/>
      <c r="C722" s="15"/>
      <c r="D722" s="15"/>
      <c r="E722" s="15"/>
      <c r="F722" s="18"/>
      <c r="G722" s="15"/>
      <c r="H722" s="18"/>
      <c r="I722" s="17"/>
      <c r="J722" s="17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5"/>
      <c r="B723" s="9"/>
      <c r="C723" s="15"/>
      <c r="D723" s="15"/>
      <c r="E723" s="15"/>
      <c r="F723" s="18"/>
      <c r="G723" s="15"/>
      <c r="H723" s="18"/>
      <c r="I723" s="17"/>
      <c r="J723" s="17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5"/>
      <c r="B724" s="9"/>
      <c r="C724" s="15"/>
      <c r="D724" s="15"/>
      <c r="E724" s="15"/>
      <c r="F724" s="18"/>
      <c r="G724" s="15"/>
      <c r="H724" s="18"/>
      <c r="I724" s="17"/>
      <c r="J724" s="17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5"/>
      <c r="B725" s="9"/>
      <c r="C725" s="15"/>
      <c r="D725" s="15"/>
      <c r="E725" s="15"/>
      <c r="F725" s="18"/>
      <c r="G725" s="15"/>
      <c r="H725" s="18"/>
      <c r="I725" s="17"/>
      <c r="J725" s="17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5"/>
      <c r="B726" s="9"/>
      <c r="C726" s="15"/>
      <c r="D726" s="15"/>
      <c r="E726" s="15"/>
      <c r="F726" s="18"/>
      <c r="G726" s="15"/>
      <c r="H726" s="18"/>
      <c r="I726" s="17"/>
      <c r="J726" s="17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5"/>
      <c r="B727" s="9"/>
      <c r="C727" s="15"/>
      <c r="D727" s="15"/>
      <c r="E727" s="15"/>
      <c r="F727" s="18"/>
      <c r="G727" s="15"/>
      <c r="H727" s="18"/>
      <c r="I727" s="17"/>
      <c r="J727" s="17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5"/>
      <c r="B728" s="9"/>
      <c r="C728" s="15"/>
      <c r="D728" s="15"/>
      <c r="E728" s="15"/>
      <c r="F728" s="18"/>
      <c r="G728" s="15"/>
      <c r="H728" s="18"/>
      <c r="I728" s="17"/>
      <c r="J728" s="17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5"/>
      <c r="B729" s="9"/>
      <c r="C729" s="15"/>
      <c r="D729" s="15"/>
      <c r="E729" s="15"/>
      <c r="F729" s="18"/>
      <c r="G729" s="15"/>
      <c r="H729" s="18"/>
      <c r="I729" s="17"/>
      <c r="J729" s="17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5"/>
      <c r="B730" s="9"/>
      <c r="C730" s="15"/>
      <c r="D730" s="15"/>
      <c r="E730" s="15"/>
      <c r="F730" s="18"/>
      <c r="G730" s="15"/>
      <c r="H730" s="18"/>
      <c r="I730" s="17"/>
      <c r="J730" s="17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5"/>
      <c r="B731" s="9"/>
      <c r="C731" s="15"/>
      <c r="D731" s="15"/>
      <c r="E731" s="15"/>
      <c r="F731" s="18"/>
      <c r="G731" s="15"/>
      <c r="H731" s="18"/>
      <c r="I731" s="17"/>
      <c r="J731" s="17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5"/>
      <c r="B732" s="9"/>
      <c r="C732" s="15"/>
      <c r="D732" s="15"/>
      <c r="E732" s="15"/>
      <c r="F732" s="18"/>
      <c r="G732" s="15"/>
      <c r="H732" s="18"/>
      <c r="I732" s="17"/>
      <c r="J732" s="17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5"/>
      <c r="B733" s="9"/>
      <c r="C733" s="15"/>
      <c r="D733" s="15"/>
      <c r="E733" s="15"/>
      <c r="F733" s="18"/>
      <c r="G733" s="15"/>
      <c r="H733" s="18"/>
      <c r="I733" s="17"/>
      <c r="J733" s="17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5"/>
      <c r="B734" s="9"/>
      <c r="C734" s="15"/>
      <c r="D734" s="15"/>
      <c r="E734" s="15"/>
      <c r="F734" s="18"/>
      <c r="G734" s="15"/>
      <c r="H734" s="18"/>
      <c r="I734" s="17"/>
      <c r="J734" s="17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5"/>
      <c r="B735" s="9"/>
      <c r="C735" s="15"/>
      <c r="D735" s="15"/>
      <c r="E735" s="15"/>
      <c r="F735" s="18"/>
      <c r="G735" s="15"/>
      <c r="H735" s="18"/>
      <c r="I735" s="17"/>
      <c r="J735" s="17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5"/>
      <c r="B736" s="9"/>
      <c r="C736" s="15"/>
      <c r="D736" s="15"/>
      <c r="E736" s="15"/>
      <c r="F736" s="18"/>
      <c r="G736" s="15"/>
      <c r="H736" s="18"/>
      <c r="I736" s="17"/>
      <c r="J736" s="17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5"/>
      <c r="B737" s="9"/>
      <c r="C737" s="15"/>
      <c r="D737" s="15"/>
      <c r="E737" s="15"/>
      <c r="F737" s="18"/>
      <c r="G737" s="15"/>
      <c r="H737" s="18"/>
      <c r="I737" s="17"/>
      <c r="J737" s="17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5"/>
      <c r="B738" s="9"/>
      <c r="C738" s="15"/>
      <c r="D738" s="15"/>
      <c r="E738" s="15"/>
      <c r="F738" s="18"/>
      <c r="G738" s="15"/>
      <c r="H738" s="18"/>
      <c r="I738" s="17"/>
      <c r="J738" s="17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5"/>
      <c r="B739" s="9"/>
      <c r="C739" s="15"/>
      <c r="D739" s="15"/>
      <c r="E739" s="15"/>
      <c r="F739" s="18"/>
      <c r="G739" s="15"/>
      <c r="H739" s="18"/>
      <c r="I739" s="17"/>
      <c r="J739" s="17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5"/>
      <c r="B740" s="9"/>
      <c r="C740" s="15"/>
      <c r="D740" s="15"/>
      <c r="E740" s="15"/>
      <c r="F740" s="18"/>
      <c r="G740" s="15"/>
      <c r="H740" s="18"/>
      <c r="I740" s="17"/>
      <c r="J740" s="17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5"/>
      <c r="B741" s="9"/>
      <c r="C741" s="15"/>
      <c r="D741" s="15"/>
      <c r="E741" s="15"/>
      <c r="F741" s="18"/>
      <c r="G741" s="15"/>
      <c r="H741" s="18"/>
      <c r="I741" s="17"/>
      <c r="J741" s="17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5"/>
      <c r="B742" s="9"/>
      <c r="C742" s="15"/>
      <c r="D742" s="15"/>
      <c r="E742" s="15"/>
      <c r="F742" s="18"/>
      <c r="G742" s="15"/>
      <c r="H742" s="18"/>
      <c r="I742" s="17"/>
      <c r="J742" s="17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5"/>
      <c r="B743" s="9"/>
      <c r="C743" s="15"/>
      <c r="D743" s="15"/>
      <c r="E743" s="15"/>
      <c r="F743" s="18"/>
      <c r="G743" s="15"/>
      <c r="H743" s="18"/>
      <c r="I743" s="17"/>
      <c r="J743" s="17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5"/>
      <c r="B744" s="9"/>
      <c r="C744" s="15"/>
      <c r="D744" s="15"/>
      <c r="E744" s="15"/>
      <c r="F744" s="18"/>
      <c r="G744" s="15"/>
      <c r="H744" s="18"/>
      <c r="I744" s="17"/>
      <c r="J744" s="17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5"/>
      <c r="B745" s="9"/>
      <c r="C745" s="15"/>
      <c r="D745" s="15"/>
      <c r="E745" s="15"/>
      <c r="F745" s="18"/>
      <c r="G745" s="15"/>
      <c r="H745" s="18"/>
      <c r="I745" s="17"/>
      <c r="J745" s="17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5"/>
      <c r="B746" s="9"/>
      <c r="C746" s="15"/>
      <c r="D746" s="15"/>
      <c r="E746" s="15"/>
      <c r="F746" s="18"/>
      <c r="G746" s="15"/>
      <c r="H746" s="18"/>
      <c r="I746" s="17"/>
      <c r="J746" s="17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5"/>
      <c r="B747" s="9"/>
      <c r="C747" s="15"/>
      <c r="D747" s="15"/>
      <c r="E747" s="15"/>
      <c r="F747" s="18"/>
      <c r="G747" s="15"/>
      <c r="H747" s="18"/>
      <c r="I747" s="17"/>
      <c r="J747" s="17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5"/>
      <c r="B748" s="9"/>
      <c r="C748" s="15"/>
      <c r="D748" s="15"/>
      <c r="E748" s="15"/>
      <c r="F748" s="18"/>
      <c r="G748" s="15"/>
      <c r="H748" s="18"/>
      <c r="I748" s="17"/>
      <c r="J748" s="17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5"/>
      <c r="B749" s="9"/>
      <c r="C749" s="15"/>
      <c r="D749" s="15"/>
      <c r="E749" s="15"/>
      <c r="F749" s="18"/>
      <c r="G749" s="15"/>
      <c r="H749" s="18"/>
      <c r="I749" s="17"/>
      <c r="J749" s="17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5"/>
      <c r="B750" s="9"/>
      <c r="C750" s="15"/>
      <c r="D750" s="15"/>
      <c r="E750" s="15"/>
      <c r="F750" s="18"/>
      <c r="G750" s="15"/>
      <c r="H750" s="18"/>
      <c r="I750" s="17"/>
      <c r="J750" s="17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5"/>
      <c r="B751" s="9"/>
      <c r="C751" s="15"/>
      <c r="D751" s="15"/>
      <c r="E751" s="15"/>
      <c r="F751" s="18"/>
      <c r="G751" s="15"/>
      <c r="H751" s="18"/>
      <c r="I751" s="17"/>
      <c r="J751" s="17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5"/>
      <c r="B752" s="9"/>
      <c r="C752" s="15"/>
      <c r="D752" s="15"/>
      <c r="E752" s="15"/>
      <c r="F752" s="18"/>
      <c r="G752" s="15"/>
      <c r="H752" s="18"/>
      <c r="I752" s="17"/>
      <c r="J752" s="17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5"/>
      <c r="B753" s="9"/>
      <c r="C753" s="15"/>
      <c r="D753" s="15"/>
      <c r="E753" s="15"/>
      <c r="F753" s="18"/>
      <c r="G753" s="15"/>
      <c r="H753" s="18"/>
      <c r="I753" s="17"/>
      <c r="J753" s="17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5"/>
      <c r="B754" s="9"/>
      <c r="C754" s="15"/>
      <c r="D754" s="15"/>
      <c r="E754" s="15"/>
      <c r="F754" s="18"/>
      <c r="G754" s="15"/>
      <c r="H754" s="18"/>
      <c r="I754" s="17"/>
      <c r="J754" s="17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5"/>
      <c r="B755" s="9"/>
      <c r="C755" s="15"/>
      <c r="D755" s="15"/>
      <c r="E755" s="15"/>
      <c r="F755" s="18"/>
      <c r="G755" s="15"/>
      <c r="H755" s="18"/>
      <c r="I755" s="17"/>
      <c r="J755" s="17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5"/>
      <c r="B756" s="9"/>
      <c r="C756" s="15"/>
      <c r="D756" s="15"/>
      <c r="E756" s="15"/>
      <c r="F756" s="18"/>
      <c r="G756" s="15"/>
      <c r="H756" s="18"/>
      <c r="I756" s="17"/>
      <c r="J756" s="17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5"/>
      <c r="B757" s="9"/>
      <c r="C757" s="15"/>
      <c r="D757" s="15"/>
      <c r="E757" s="15"/>
      <c r="F757" s="18"/>
      <c r="G757" s="15"/>
      <c r="H757" s="18"/>
      <c r="I757" s="17"/>
      <c r="J757" s="17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5"/>
      <c r="B758" s="9"/>
      <c r="C758" s="15"/>
      <c r="D758" s="15"/>
      <c r="E758" s="15"/>
      <c r="F758" s="18"/>
      <c r="G758" s="15"/>
      <c r="H758" s="18"/>
      <c r="I758" s="17"/>
      <c r="J758" s="17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5"/>
      <c r="B759" s="9"/>
      <c r="C759" s="15"/>
      <c r="D759" s="15"/>
      <c r="E759" s="15"/>
      <c r="F759" s="18"/>
      <c r="G759" s="15"/>
      <c r="H759" s="18"/>
      <c r="I759" s="17"/>
      <c r="J759" s="17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5"/>
      <c r="B760" s="9"/>
      <c r="C760" s="15"/>
      <c r="D760" s="15"/>
      <c r="E760" s="15"/>
      <c r="F760" s="18"/>
      <c r="G760" s="15"/>
      <c r="H760" s="18"/>
      <c r="I760" s="17"/>
      <c r="J760" s="17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5"/>
      <c r="B761" s="9"/>
      <c r="C761" s="15"/>
      <c r="D761" s="15"/>
      <c r="E761" s="15"/>
      <c r="F761" s="18"/>
      <c r="G761" s="15"/>
      <c r="H761" s="18"/>
      <c r="I761" s="17"/>
      <c r="J761" s="17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5"/>
      <c r="B762" s="9"/>
      <c r="C762" s="15"/>
      <c r="D762" s="15"/>
      <c r="E762" s="15"/>
      <c r="F762" s="18"/>
      <c r="G762" s="15"/>
      <c r="H762" s="18"/>
      <c r="I762" s="17"/>
      <c r="J762" s="17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5"/>
      <c r="B763" s="9"/>
      <c r="C763" s="15"/>
      <c r="D763" s="15"/>
      <c r="E763" s="15"/>
      <c r="F763" s="18"/>
      <c r="G763" s="15"/>
      <c r="H763" s="18"/>
      <c r="I763" s="17"/>
      <c r="J763" s="17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5"/>
      <c r="B764" s="9"/>
      <c r="C764" s="15"/>
      <c r="D764" s="15"/>
      <c r="E764" s="15"/>
      <c r="F764" s="18"/>
      <c r="G764" s="15"/>
      <c r="H764" s="18"/>
      <c r="I764" s="17"/>
      <c r="J764" s="17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5"/>
      <c r="B765" s="9"/>
      <c r="C765" s="15"/>
      <c r="D765" s="15"/>
      <c r="E765" s="15"/>
      <c r="F765" s="18"/>
      <c r="G765" s="15"/>
      <c r="H765" s="18"/>
      <c r="I765" s="17"/>
      <c r="J765" s="17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5"/>
      <c r="B766" s="9"/>
      <c r="C766" s="15"/>
      <c r="D766" s="15"/>
      <c r="E766" s="15"/>
      <c r="F766" s="18"/>
      <c r="G766" s="15"/>
      <c r="H766" s="18"/>
      <c r="I766" s="17"/>
      <c r="J766" s="17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5"/>
      <c r="B767" s="9"/>
      <c r="C767" s="15"/>
      <c r="D767" s="15"/>
      <c r="E767" s="15"/>
      <c r="F767" s="18"/>
      <c r="G767" s="15"/>
      <c r="H767" s="18"/>
      <c r="I767" s="17"/>
      <c r="J767" s="17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5"/>
      <c r="B768" s="9"/>
      <c r="C768" s="15"/>
      <c r="D768" s="15"/>
      <c r="E768" s="15"/>
      <c r="F768" s="18"/>
      <c r="G768" s="15"/>
      <c r="H768" s="18"/>
      <c r="I768" s="17"/>
      <c r="J768" s="17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5"/>
      <c r="B769" s="9"/>
      <c r="C769" s="15"/>
      <c r="D769" s="15"/>
      <c r="E769" s="15"/>
      <c r="F769" s="18"/>
      <c r="G769" s="15"/>
      <c r="H769" s="18"/>
      <c r="I769" s="17"/>
      <c r="J769" s="17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5"/>
      <c r="B770" s="9"/>
      <c r="C770" s="15"/>
      <c r="D770" s="15"/>
      <c r="E770" s="15"/>
      <c r="F770" s="18"/>
      <c r="G770" s="15"/>
      <c r="H770" s="18"/>
      <c r="I770" s="17"/>
      <c r="J770" s="17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5"/>
      <c r="B771" s="9"/>
      <c r="C771" s="15"/>
      <c r="D771" s="15"/>
      <c r="E771" s="15"/>
      <c r="F771" s="18"/>
      <c r="G771" s="15"/>
      <c r="H771" s="18"/>
      <c r="I771" s="17"/>
      <c r="J771" s="17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5"/>
      <c r="B772" s="9"/>
      <c r="C772" s="15"/>
      <c r="D772" s="15"/>
      <c r="E772" s="15"/>
      <c r="F772" s="18"/>
      <c r="G772" s="15"/>
      <c r="H772" s="18"/>
      <c r="I772" s="17"/>
      <c r="J772" s="17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5"/>
      <c r="B773" s="9"/>
      <c r="C773" s="15"/>
      <c r="D773" s="15"/>
      <c r="E773" s="15"/>
      <c r="F773" s="18"/>
      <c r="G773" s="15"/>
      <c r="H773" s="18"/>
      <c r="I773" s="17"/>
      <c r="J773" s="17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5"/>
      <c r="B774" s="9"/>
      <c r="C774" s="15"/>
      <c r="D774" s="15"/>
      <c r="E774" s="15"/>
      <c r="F774" s="18"/>
      <c r="G774" s="15"/>
      <c r="H774" s="18"/>
      <c r="I774" s="17"/>
      <c r="J774" s="17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5"/>
      <c r="B775" s="9"/>
      <c r="C775" s="15"/>
      <c r="D775" s="15"/>
      <c r="E775" s="15"/>
      <c r="F775" s="18"/>
      <c r="G775" s="15"/>
      <c r="H775" s="18"/>
      <c r="I775" s="17"/>
      <c r="J775" s="17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5"/>
      <c r="B776" s="9"/>
      <c r="C776" s="15"/>
      <c r="D776" s="15"/>
      <c r="E776" s="15"/>
      <c r="F776" s="18"/>
      <c r="G776" s="15"/>
      <c r="H776" s="18"/>
      <c r="I776" s="17"/>
      <c r="J776" s="17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5"/>
      <c r="B777" s="9"/>
      <c r="C777" s="15"/>
      <c r="D777" s="15"/>
      <c r="E777" s="15"/>
      <c r="F777" s="18"/>
      <c r="G777" s="15"/>
      <c r="H777" s="18"/>
      <c r="I777" s="17"/>
      <c r="J777" s="17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5"/>
      <c r="B778" s="9"/>
      <c r="C778" s="15"/>
      <c r="D778" s="15"/>
      <c r="E778" s="15"/>
      <c r="F778" s="18"/>
      <c r="G778" s="15"/>
      <c r="H778" s="18"/>
      <c r="I778" s="17"/>
      <c r="J778" s="17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5"/>
      <c r="B779" s="9"/>
      <c r="C779" s="15"/>
      <c r="D779" s="15"/>
      <c r="E779" s="15"/>
      <c r="F779" s="18"/>
      <c r="G779" s="15"/>
      <c r="H779" s="18"/>
      <c r="I779" s="17"/>
      <c r="J779" s="17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5"/>
      <c r="B780" s="9"/>
      <c r="C780" s="15"/>
      <c r="D780" s="15"/>
      <c r="E780" s="15"/>
      <c r="F780" s="18"/>
      <c r="G780" s="15"/>
      <c r="H780" s="18"/>
      <c r="I780" s="17"/>
      <c r="J780" s="17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5"/>
      <c r="B781" s="9"/>
      <c r="C781" s="15"/>
      <c r="D781" s="15"/>
      <c r="E781" s="15"/>
      <c r="F781" s="18"/>
      <c r="G781" s="15"/>
      <c r="H781" s="18"/>
      <c r="I781" s="17"/>
      <c r="J781" s="17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5"/>
      <c r="B782" s="9"/>
      <c r="C782" s="15"/>
      <c r="D782" s="15"/>
      <c r="E782" s="15"/>
      <c r="F782" s="18"/>
      <c r="G782" s="15"/>
      <c r="H782" s="18"/>
      <c r="I782" s="17"/>
      <c r="J782" s="17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5"/>
      <c r="B783" s="9"/>
      <c r="C783" s="15"/>
      <c r="D783" s="15"/>
      <c r="E783" s="15"/>
      <c r="F783" s="18"/>
      <c r="G783" s="15"/>
      <c r="H783" s="18"/>
      <c r="I783" s="17"/>
      <c r="J783" s="17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5"/>
      <c r="B784" s="9"/>
      <c r="C784" s="15"/>
      <c r="D784" s="15"/>
      <c r="E784" s="15"/>
      <c r="F784" s="18"/>
      <c r="G784" s="15"/>
      <c r="H784" s="18"/>
      <c r="I784" s="17"/>
      <c r="J784" s="17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5"/>
      <c r="B785" s="9"/>
      <c r="C785" s="15"/>
      <c r="D785" s="15"/>
      <c r="E785" s="15"/>
      <c r="F785" s="18"/>
      <c r="G785" s="15"/>
      <c r="H785" s="18"/>
      <c r="I785" s="17"/>
      <c r="J785" s="17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5"/>
      <c r="B786" s="9"/>
      <c r="C786" s="15"/>
      <c r="D786" s="15"/>
      <c r="E786" s="15"/>
      <c r="F786" s="18"/>
      <c r="G786" s="15"/>
      <c r="H786" s="18"/>
      <c r="I786" s="17"/>
      <c r="J786" s="17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5"/>
      <c r="B787" s="9"/>
      <c r="C787" s="15"/>
      <c r="D787" s="15"/>
      <c r="E787" s="15"/>
      <c r="F787" s="18"/>
      <c r="G787" s="15"/>
      <c r="H787" s="18"/>
      <c r="I787" s="17"/>
      <c r="J787" s="17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5"/>
      <c r="B788" s="9"/>
      <c r="C788" s="15"/>
      <c r="D788" s="15"/>
      <c r="E788" s="15"/>
      <c r="F788" s="18"/>
      <c r="G788" s="15"/>
      <c r="H788" s="18"/>
      <c r="I788" s="17"/>
      <c r="J788" s="17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5"/>
      <c r="B789" s="9"/>
      <c r="C789" s="15"/>
      <c r="D789" s="15"/>
      <c r="E789" s="15"/>
      <c r="F789" s="18"/>
      <c r="G789" s="15"/>
      <c r="H789" s="18"/>
      <c r="I789" s="17"/>
      <c r="J789" s="17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5"/>
      <c r="B790" s="9"/>
      <c r="C790" s="15"/>
      <c r="D790" s="15"/>
      <c r="E790" s="15"/>
      <c r="F790" s="18"/>
      <c r="G790" s="15"/>
      <c r="H790" s="18"/>
      <c r="I790" s="17"/>
      <c r="J790" s="17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5"/>
      <c r="B791" s="9"/>
      <c r="C791" s="15"/>
      <c r="D791" s="15"/>
      <c r="E791" s="15"/>
      <c r="F791" s="18"/>
      <c r="G791" s="15"/>
      <c r="H791" s="18"/>
      <c r="I791" s="17"/>
      <c r="J791" s="17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5"/>
      <c r="B792" s="9"/>
      <c r="C792" s="15"/>
      <c r="D792" s="15"/>
      <c r="E792" s="15"/>
      <c r="F792" s="18"/>
      <c r="G792" s="15"/>
      <c r="H792" s="18"/>
      <c r="I792" s="17"/>
      <c r="J792" s="17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5"/>
      <c r="B793" s="9"/>
      <c r="C793" s="15"/>
      <c r="D793" s="15"/>
      <c r="E793" s="15"/>
      <c r="F793" s="18"/>
      <c r="G793" s="15"/>
      <c r="H793" s="18"/>
      <c r="I793" s="17"/>
      <c r="J793" s="17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5"/>
      <c r="B794" s="9"/>
      <c r="C794" s="15"/>
      <c r="D794" s="15"/>
      <c r="E794" s="15"/>
      <c r="F794" s="18"/>
      <c r="G794" s="15"/>
      <c r="H794" s="18"/>
      <c r="I794" s="17"/>
      <c r="J794" s="17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5"/>
      <c r="B795" s="9"/>
      <c r="C795" s="15"/>
      <c r="D795" s="15"/>
      <c r="E795" s="15"/>
      <c r="F795" s="18"/>
      <c r="G795" s="15"/>
      <c r="H795" s="18"/>
      <c r="I795" s="17"/>
      <c r="J795" s="17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5"/>
      <c r="B796" s="9"/>
      <c r="C796" s="15"/>
      <c r="D796" s="15"/>
      <c r="E796" s="15"/>
      <c r="F796" s="18"/>
      <c r="G796" s="15"/>
      <c r="H796" s="18"/>
      <c r="I796" s="17"/>
      <c r="J796" s="17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5"/>
      <c r="B797" s="9"/>
      <c r="C797" s="15"/>
      <c r="D797" s="15"/>
      <c r="E797" s="15"/>
      <c r="F797" s="18"/>
      <c r="G797" s="15"/>
      <c r="H797" s="18"/>
      <c r="I797" s="17"/>
      <c r="J797" s="17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5"/>
      <c r="B798" s="9"/>
      <c r="C798" s="15"/>
      <c r="D798" s="15"/>
      <c r="E798" s="15"/>
      <c r="F798" s="18"/>
      <c r="G798" s="15"/>
      <c r="H798" s="18"/>
      <c r="I798" s="17"/>
      <c r="J798" s="17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5"/>
      <c r="B799" s="9"/>
      <c r="C799" s="15"/>
      <c r="D799" s="15"/>
      <c r="E799" s="15"/>
      <c r="F799" s="18"/>
      <c r="G799" s="15"/>
      <c r="H799" s="18"/>
      <c r="I799" s="17"/>
      <c r="J799" s="17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5"/>
      <c r="B800" s="9"/>
      <c r="C800" s="15"/>
      <c r="D800" s="15"/>
      <c r="E800" s="15"/>
      <c r="F800" s="18"/>
      <c r="G800" s="15"/>
      <c r="H800" s="18"/>
      <c r="I800" s="17"/>
      <c r="J800" s="17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5"/>
      <c r="B801" s="9"/>
      <c r="C801" s="15"/>
      <c r="D801" s="15"/>
      <c r="E801" s="15"/>
      <c r="F801" s="18"/>
      <c r="G801" s="15"/>
      <c r="H801" s="18"/>
      <c r="I801" s="17"/>
      <c r="J801" s="17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5"/>
      <c r="B802" s="9"/>
      <c r="C802" s="15"/>
      <c r="D802" s="15"/>
      <c r="E802" s="15"/>
      <c r="F802" s="18"/>
      <c r="G802" s="15"/>
      <c r="H802" s="18"/>
      <c r="I802" s="17"/>
      <c r="J802" s="17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5"/>
      <c r="B803" s="9"/>
      <c r="C803" s="15"/>
      <c r="D803" s="15"/>
      <c r="E803" s="15"/>
      <c r="F803" s="18"/>
      <c r="G803" s="15"/>
      <c r="H803" s="18"/>
      <c r="I803" s="17"/>
      <c r="J803" s="17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5"/>
      <c r="B804" s="9"/>
      <c r="C804" s="15"/>
      <c r="D804" s="15"/>
      <c r="E804" s="15"/>
      <c r="F804" s="18"/>
      <c r="G804" s="15"/>
      <c r="H804" s="18"/>
      <c r="I804" s="17"/>
      <c r="J804" s="17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5"/>
      <c r="B805" s="9"/>
      <c r="C805" s="15"/>
      <c r="D805" s="15"/>
      <c r="E805" s="15"/>
      <c r="F805" s="18"/>
      <c r="G805" s="15"/>
      <c r="H805" s="18"/>
      <c r="I805" s="17"/>
      <c r="J805" s="17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5"/>
      <c r="B806" s="9"/>
      <c r="C806" s="15"/>
      <c r="D806" s="15"/>
      <c r="E806" s="15"/>
      <c r="F806" s="18"/>
      <c r="G806" s="15"/>
      <c r="H806" s="18"/>
      <c r="I806" s="17"/>
      <c r="J806" s="17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5"/>
      <c r="B807" s="9"/>
      <c r="C807" s="15"/>
      <c r="D807" s="15"/>
      <c r="E807" s="15"/>
      <c r="F807" s="18"/>
      <c r="G807" s="15"/>
      <c r="H807" s="18"/>
      <c r="I807" s="17"/>
      <c r="J807" s="17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5"/>
      <c r="B808" s="9"/>
      <c r="C808" s="15"/>
      <c r="D808" s="15"/>
      <c r="E808" s="15"/>
      <c r="F808" s="18"/>
      <c r="G808" s="15"/>
      <c r="H808" s="18"/>
      <c r="I808" s="17"/>
      <c r="J808" s="17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5"/>
      <c r="B809" s="9"/>
      <c r="C809" s="15"/>
      <c r="D809" s="15"/>
      <c r="E809" s="15"/>
      <c r="F809" s="18"/>
      <c r="G809" s="15"/>
      <c r="H809" s="18"/>
      <c r="I809" s="17"/>
      <c r="J809" s="17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5"/>
      <c r="B810" s="9"/>
      <c r="C810" s="15"/>
      <c r="D810" s="15"/>
      <c r="E810" s="15"/>
      <c r="F810" s="18"/>
      <c r="G810" s="15"/>
      <c r="H810" s="18"/>
      <c r="I810" s="17"/>
      <c r="J810" s="17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5"/>
      <c r="B811" s="9"/>
      <c r="C811" s="15"/>
      <c r="D811" s="15"/>
      <c r="E811" s="15"/>
      <c r="F811" s="18"/>
      <c r="G811" s="15"/>
      <c r="H811" s="18"/>
      <c r="I811" s="17"/>
      <c r="J811" s="17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5"/>
      <c r="B812" s="9"/>
      <c r="C812" s="15"/>
      <c r="D812" s="15"/>
      <c r="E812" s="15"/>
      <c r="F812" s="18"/>
      <c r="G812" s="15"/>
      <c r="H812" s="18"/>
      <c r="I812" s="17"/>
      <c r="J812" s="17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5"/>
      <c r="B813" s="9"/>
      <c r="C813" s="15"/>
      <c r="D813" s="15"/>
      <c r="E813" s="15"/>
      <c r="F813" s="18"/>
      <c r="G813" s="15"/>
      <c r="H813" s="18"/>
      <c r="I813" s="17"/>
      <c r="J813" s="17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5"/>
      <c r="B814" s="9"/>
      <c r="C814" s="15"/>
      <c r="D814" s="15"/>
      <c r="E814" s="15"/>
      <c r="F814" s="18"/>
      <c r="G814" s="15"/>
      <c r="H814" s="18"/>
      <c r="I814" s="17"/>
      <c r="J814" s="17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5"/>
      <c r="B815" s="9"/>
      <c r="C815" s="15"/>
      <c r="D815" s="15"/>
      <c r="E815" s="15"/>
      <c r="F815" s="18"/>
      <c r="G815" s="15"/>
      <c r="H815" s="18"/>
      <c r="I815" s="17"/>
      <c r="J815" s="17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5"/>
      <c r="B816" s="9"/>
      <c r="C816" s="15"/>
      <c r="D816" s="15"/>
      <c r="E816" s="15"/>
      <c r="F816" s="18"/>
      <c r="G816" s="15"/>
      <c r="H816" s="18"/>
      <c r="I816" s="17"/>
      <c r="J816" s="17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5"/>
      <c r="B817" s="9"/>
      <c r="C817" s="15"/>
      <c r="D817" s="15"/>
      <c r="E817" s="15"/>
      <c r="F817" s="18"/>
      <c r="G817" s="15"/>
      <c r="H817" s="18"/>
      <c r="I817" s="17"/>
      <c r="J817" s="17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5"/>
      <c r="B818" s="9"/>
      <c r="C818" s="15"/>
      <c r="D818" s="15"/>
      <c r="E818" s="15"/>
      <c r="F818" s="18"/>
      <c r="G818" s="15"/>
      <c r="H818" s="18"/>
      <c r="I818" s="17"/>
      <c r="J818" s="17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5"/>
      <c r="B819" s="9"/>
      <c r="C819" s="15"/>
      <c r="D819" s="15"/>
      <c r="E819" s="15"/>
      <c r="F819" s="18"/>
      <c r="G819" s="15"/>
      <c r="H819" s="18"/>
      <c r="I819" s="17"/>
      <c r="J819" s="17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5"/>
      <c r="B820" s="9"/>
      <c r="C820" s="15"/>
      <c r="D820" s="15"/>
      <c r="E820" s="15"/>
      <c r="F820" s="18"/>
      <c r="G820" s="15"/>
      <c r="H820" s="18"/>
      <c r="I820" s="17"/>
      <c r="J820" s="17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5"/>
      <c r="B821" s="9"/>
      <c r="C821" s="15"/>
      <c r="D821" s="15"/>
      <c r="E821" s="15"/>
      <c r="F821" s="18"/>
      <c r="G821" s="15"/>
      <c r="H821" s="18"/>
      <c r="I821" s="17"/>
      <c r="J821" s="17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5"/>
      <c r="B822" s="9"/>
      <c r="C822" s="15"/>
      <c r="D822" s="15"/>
      <c r="E822" s="15"/>
      <c r="F822" s="18"/>
      <c r="G822" s="15"/>
      <c r="H822" s="18"/>
      <c r="I822" s="17"/>
      <c r="J822" s="17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5"/>
      <c r="B823" s="9"/>
      <c r="C823" s="15"/>
      <c r="D823" s="15"/>
      <c r="E823" s="15"/>
      <c r="F823" s="18"/>
      <c r="G823" s="15"/>
      <c r="H823" s="18"/>
      <c r="I823" s="17"/>
      <c r="J823" s="17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5"/>
      <c r="B824" s="9"/>
      <c r="C824" s="15"/>
      <c r="D824" s="15"/>
      <c r="E824" s="15"/>
      <c r="F824" s="18"/>
      <c r="G824" s="15"/>
      <c r="H824" s="18"/>
      <c r="I824" s="17"/>
      <c r="J824" s="17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5"/>
      <c r="B825" s="9"/>
      <c r="C825" s="15"/>
      <c r="D825" s="15"/>
      <c r="E825" s="15"/>
      <c r="F825" s="18"/>
      <c r="G825" s="15"/>
      <c r="H825" s="18"/>
      <c r="I825" s="17"/>
      <c r="J825" s="17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5"/>
      <c r="B826" s="9"/>
      <c r="C826" s="15"/>
      <c r="D826" s="15"/>
      <c r="E826" s="15"/>
      <c r="F826" s="18"/>
      <c r="G826" s="15"/>
      <c r="H826" s="18"/>
      <c r="I826" s="17"/>
      <c r="J826" s="17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5"/>
      <c r="B827" s="9"/>
      <c r="C827" s="15"/>
      <c r="D827" s="15"/>
      <c r="E827" s="15"/>
      <c r="F827" s="18"/>
      <c r="G827" s="15"/>
      <c r="H827" s="18"/>
      <c r="I827" s="17"/>
      <c r="J827" s="17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5"/>
      <c r="B828" s="9"/>
      <c r="C828" s="15"/>
      <c r="D828" s="15"/>
      <c r="E828" s="15"/>
      <c r="F828" s="18"/>
      <c r="G828" s="15"/>
      <c r="H828" s="18"/>
      <c r="I828" s="17"/>
      <c r="J828" s="17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5"/>
      <c r="B829" s="9"/>
      <c r="C829" s="15"/>
      <c r="D829" s="15"/>
      <c r="E829" s="15"/>
      <c r="F829" s="18"/>
      <c r="G829" s="15"/>
      <c r="H829" s="18"/>
      <c r="I829" s="17"/>
      <c r="J829" s="17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5"/>
      <c r="B830" s="9"/>
      <c r="C830" s="15"/>
      <c r="D830" s="15"/>
      <c r="E830" s="15"/>
      <c r="F830" s="18"/>
      <c r="G830" s="15"/>
      <c r="H830" s="18"/>
      <c r="I830" s="17"/>
      <c r="J830" s="17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5"/>
      <c r="B831" s="9"/>
      <c r="C831" s="15"/>
      <c r="D831" s="15"/>
      <c r="E831" s="15"/>
      <c r="F831" s="18"/>
      <c r="G831" s="15"/>
      <c r="H831" s="18"/>
      <c r="I831" s="17"/>
      <c r="J831" s="17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5"/>
      <c r="B832" s="9"/>
      <c r="C832" s="15"/>
      <c r="D832" s="15"/>
      <c r="E832" s="15"/>
      <c r="F832" s="18"/>
      <c r="G832" s="15"/>
      <c r="H832" s="18"/>
      <c r="I832" s="17"/>
      <c r="J832" s="17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5"/>
      <c r="B833" s="9"/>
      <c r="C833" s="15"/>
      <c r="D833" s="15"/>
      <c r="E833" s="15"/>
      <c r="F833" s="18"/>
      <c r="G833" s="15"/>
      <c r="H833" s="18"/>
      <c r="I833" s="17"/>
      <c r="J833" s="17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5"/>
      <c r="B834" s="9"/>
      <c r="C834" s="15"/>
      <c r="D834" s="15"/>
      <c r="E834" s="15"/>
      <c r="F834" s="18"/>
      <c r="G834" s="15"/>
      <c r="H834" s="18"/>
      <c r="I834" s="17"/>
      <c r="J834" s="17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5"/>
      <c r="B835" s="9"/>
      <c r="C835" s="15"/>
      <c r="D835" s="15"/>
      <c r="E835" s="15"/>
      <c r="F835" s="18"/>
      <c r="G835" s="15"/>
      <c r="H835" s="18"/>
      <c r="I835" s="17"/>
      <c r="J835" s="17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5"/>
      <c r="B836" s="9"/>
      <c r="C836" s="15"/>
      <c r="D836" s="15"/>
      <c r="E836" s="15"/>
      <c r="F836" s="18"/>
      <c r="G836" s="15"/>
      <c r="H836" s="18"/>
      <c r="I836" s="17"/>
      <c r="J836" s="17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5"/>
      <c r="B837" s="9"/>
      <c r="C837" s="15"/>
      <c r="D837" s="15"/>
      <c r="E837" s="15"/>
      <c r="F837" s="18"/>
      <c r="G837" s="15"/>
      <c r="H837" s="18"/>
      <c r="I837" s="17"/>
      <c r="J837" s="17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5"/>
      <c r="B838" s="9"/>
      <c r="C838" s="15"/>
      <c r="D838" s="15"/>
      <c r="E838" s="15"/>
      <c r="F838" s="18"/>
      <c r="G838" s="15"/>
      <c r="H838" s="18"/>
      <c r="I838" s="17"/>
      <c r="J838" s="17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5"/>
      <c r="B839" s="9"/>
      <c r="C839" s="15"/>
      <c r="D839" s="15"/>
      <c r="E839" s="15"/>
      <c r="F839" s="18"/>
      <c r="G839" s="15"/>
      <c r="H839" s="18"/>
      <c r="I839" s="17"/>
      <c r="J839" s="17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5"/>
      <c r="B840" s="9"/>
      <c r="C840" s="15"/>
      <c r="D840" s="15"/>
      <c r="E840" s="15"/>
      <c r="F840" s="18"/>
      <c r="G840" s="15"/>
      <c r="H840" s="18"/>
      <c r="I840" s="17"/>
      <c r="J840" s="17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5"/>
      <c r="B841" s="9"/>
      <c r="C841" s="15"/>
      <c r="D841" s="15"/>
      <c r="E841" s="15"/>
      <c r="F841" s="18"/>
      <c r="G841" s="15"/>
      <c r="H841" s="18"/>
      <c r="I841" s="17"/>
      <c r="J841" s="17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5"/>
      <c r="B842" s="9"/>
      <c r="C842" s="15"/>
      <c r="D842" s="15"/>
      <c r="E842" s="15"/>
      <c r="F842" s="18"/>
      <c r="G842" s="15"/>
      <c r="H842" s="18"/>
      <c r="I842" s="17"/>
      <c r="J842" s="17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5"/>
      <c r="B843" s="9"/>
      <c r="C843" s="15"/>
      <c r="D843" s="15"/>
      <c r="E843" s="15"/>
      <c r="F843" s="18"/>
      <c r="G843" s="15"/>
      <c r="H843" s="18"/>
      <c r="I843" s="17"/>
      <c r="J843" s="17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5"/>
      <c r="B844" s="9"/>
      <c r="C844" s="15"/>
      <c r="D844" s="15"/>
      <c r="E844" s="15"/>
      <c r="F844" s="18"/>
      <c r="G844" s="15"/>
      <c r="H844" s="18"/>
      <c r="I844" s="17"/>
      <c r="J844" s="17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5"/>
      <c r="B845" s="9"/>
      <c r="C845" s="15"/>
      <c r="D845" s="15"/>
      <c r="E845" s="15"/>
      <c r="F845" s="18"/>
      <c r="G845" s="15"/>
      <c r="H845" s="18"/>
      <c r="I845" s="17"/>
      <c r="J845" s="17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5"/>
      <c r="B846" s="9"/>
      <c r="C846" s="15"/>
      <c r="D846" s="15"/>
      <c r="E846" s="15"/>
      <c r="F846" s="18"/>
      <c r="G846" s="15"/>
      <c r="H846" s="18"/>
      <c r="I846" s="17"/>
      <c r="J846" s="17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5"/>
      <c r="B847" s="9"/>
      <c r="C847" s="15"/>
      <c r="D847" s="15"/>
      <c r="E847" s="15"/>
      <c r="F847" s="18"/>
      <c r="G847" s="15"/>
      <c r="H847" s="18"/>
      <c r="I847" s="17"/>
      <c r="J847" s="17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5"/>
      <c r="B848" s="9"/>
      <c r="C848" s="15"/>
      <c r="D848" s="15"/>
      <c r="E848" s="15"/>
      <c r="F848" s="18"/>
      <c r="G848" s="15"/>
      <c r="H848" s="18"/>
      <c r="I848" s="17"/>
      <c r="J848" s="17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5"/>
      <c r="B849" s="9"/>
      <c r="C849" s="15"/>
      <c r="D849" s="15"/>
      <c r="E849" s="15"/>
      <c r="F849" s="18"/>
      <c r="G849" s="15"/>
      <c r="H849" s="18"/>
      <c r="I849" s="17"/>
      <c r="J849" s="17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5"/>
      <c r="B850" s="9"/>
      <c r="C850" s="15"/>
      <c r="D850" s="15"/>
      <c r="E850" s="15"/>
      <c r="F850" s="18"/>
      <c r="G850" s="15"/>
      <c r="H850" s="18"/>
      <c r="I850" s="17"/>
      <c r="J850" s="17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5"/>
      <c r="B851" s="9"/>
      <c r="C851" s="15"/>
      <c r="D851" s="15"/>
      <c r="E851" s="15"/>
      <c r="F851" s="18"/>
      <c r="G851" s="15"/>
      <c r="H851" s="18"/>
      <c r="I851" s="17"/>
      <c r="J851" s="17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5"/>
      <c r="B852" s="9"/>
      <c r="C852" s="15"/>
      <c r="D852" s="15"/>
      <c r="E852" s="15"/>
      <c r="F852" s="18"/>
      <c r="G852" s="15"/>
      <c r="H852" s="18"/>
      <c r="I852" s="17"/>
      <c r="J852" s="17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5"/>
      <c r="B853" s="9"/>
      <c r="C853" s="15"/>
      <c r="D853" s="15"/>
      <c r="E853" s="15"/>
      <c r="F853" s="18"/>
      <c r="G853" s="15"/>
      <c r="H853" s="18"/>
      <c r="I853" s="17"/>
      <c r="J853" s="17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5"/>
      <c r="B854" s="9"/>
      <c r="C854" s="15"/>
      <c r="D854" s="15"/>
      <c r="E854" s="15"/>
      <c r="F854" s="18"/>
      <c r="G854" s="15"/>
      <c r="H854" s="18"/>
      <c r="I854" s="17"/>
      <c r="J854" s="17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5"/>
      <c r="B855" s="9"/>
      <c r="C855" s="15"/>
      <c r="D855" s="15"/>
      <c r="E855" s="15"/>
      <c r="F855" s="18"/>
      <c r="G855" s="15"/>
      <c r="H855" s="18"/>
      <c r="I855" s="17"/>
      <c r="J855" s="17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5"/>
      <c r="B856" s="9"/>
      <c r="C856" s="15"/>
      <c r="D856" s="15"/>
      <c r="E856" s="15"/>
      <c r="F856" s="18"/>
      <c r="G856" s="15"/>
      <c r="H856" s="18"/>
      <c r="I856" s="17"/>
      <c r="J856" s="17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5"/>
      <c r="B857" s="9"/>
      <c r="C857" s="15"/>
      <c r="D857" s="15"/>
      <c r="E857" s="15"/>
      <c r="F857" s="18"/>
      <c r="G857" s="15"/>
      <c r="H857" s="18"/>
      <c r="I857" s="17"/>
      <c r="J857" s="17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5"/>
      <c r="B858" s="9"/>
      <c r="C858" s="15"/>
      <c r="D858" s="15"/>
      <c r="E858" s="15"/>
      <c r="F858" s="18"/>
      <c r="G858" s="15"/>
      <c r="H858" s="18"/>
      <c r="I858" s="17"/>
      <c r="J858" s="17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5"/>
      <c r="B859" s="9"/>
      <c r="C859" s="15"/>
      <c r="D859" s="15"/>
      <c r="E859" s="15"/>
      <c r="F859" s="18"/>
      <c r="G859" s="15"/>
      <c r="H859" s="18"/>
      <c r="I859" s="17"/>
      <c r="J859" s="17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5"/>
      <c r="B860" s="9"/>
      <c r="C860" s="15"/>
      <c r="D860" s="15"/>
      <c r="E860" s="15"/>
      <c r="F860" s="18"/>
      <c r="G860" s="15"/>
      <c r="H860" s="18"/>
      <c r="I860" s="17"/>
      <c r="J860" s="17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5"/>
      <c r="B861" s="9"/>
      <c r="C861" s="15"/>
      <c r="D861" s="15"/>
      <c r="E861" s="15"/>
      <c r="F861" s="18"/>
      <c r="G861" s="15"/>
      <c r="H861" s="18"/>
      <c r="I861" s="17"/>
      <c r="J861" s="17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5"/>
      <c r="B862" s="9"/>
      <c r="C862" s="15"/>
      <c r="D862" s="15"/>
      <c r="E862" s="15"/>
      <c r="F862" s="18"/>
      <c r="G862" s="15"/>
      <c r="H862" s="18"/>
      <c r="I862" s="17"/>
      <c r="J862" s="17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5"/>
      <c r="B863" s="9"/>
      <c r="C863" s="15"/>
      <c r="D863" s="15"/>
      <c r="E863" s="15"/>
      <c r="F863" s="18"/>
      <c r="G863" s="15"/>
      <c r="H863" s="18"/>
      <c r="I863" s="17"/>
      <c r="J863" s="17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5"/>
      <c r="B864" s="9"/>
      <c r="C864" s="15"/>
      <c r="D864" s="15"/>
      <c r="E864" s="15"/>
      <c r="F864" s="18"/>
      <c r="G864" s="15"/>
      <c r="H864" s="18"/>
      <c r="I864" s="17"/>
      <c r="J864" s="17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5"/>
      <c r="B865" s="9"/>
      <c r="C865" s="15"/>
      <c r="D865" s="15"/>
      <c r="E865" s="15"/>
      <c r="F865" s="18"/>
      <c r="G865" s="15"/>
      <c r="H865" s="18"/>
      <c r="I865" s="17"/>
      <c r="J865" s="17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5"/>
      <c r="B866" s="9"/>
      <c r="C866" s="15"/>
      <c r="D866" s="15"/>
      <c r="E866" s="15"/>
      <c r="F866" s="18"/>
      <c r="G866" s="15"/>
      <c r="H866" s="18"/>
      <c r="I866" s="17"/>
      <c r="J866" s="17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5"/>
      <c r="B867" s="9"/>
      <c r="C867" s="15"/>
      <c r="D867" s="15"/>
      <c r="E867" s="15"/>
      <c r="F867" s="18"/>
      <c r="G867" s="15"/>
      <c r="H867" s="18"/>
      <c r="I867" s="17"/>
      <c r="J867" s="17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5"/>
      <c r="B868" s="9"/>
      <c r="C868" s="15"/>
      <c r="D868" s="15"/>
      <c r="E868" s="15"/>
      <c r="F868" s="18"/>
      <c r="G868" s="15"/>
      <c r="H868" s="18"/>
      <c r="I868" s="17"/>
      <c r="J868" s="17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5"/>
      <c r="B869" s="9"/>
      <c r="C869" s="15"/>
      <c r="D869" s="15"/>
      <c r="E869" s="15"/>
      <c r="F869" s="18"/>
      <c r="G869" s="15"/>
      <c r="H869" s="18"/>
      <c r="I869" s="17"/>
      <c r="J869" s="17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5"/>
      <c r="B870" s="9"/>
      <c r="C870" s="15"/>
      <c r="D870" s="15"/>
      <c r="E870" s="15"/>
      <c r="F870" s="18"/>
      <c r="G870" s="15"/>
      <c r="H870" s="18"/>
      <c r="I870" s="17"/>
      <c r="J870" s="17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5"/>
      <c r="B871" s="9"/>
      <c r="C871" s="15"/>
      <c r="D871" s="15"/>
      <c r="E871" s="15"/>
      <c r="F871" s="18"/>
      <c r="G871" s="15"/>
      <c r="H871" s="18"/>
      <c r="I871" s="17"/>
      <c r="J871" s="17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5"/>
      <c r="B872" s="9"/>
      <c r="C872" s="15"/>
      <c r="D872" s="15"/>
      <c r="E872" s="15"/>
      <c r="F872" s="18"/>
      <c r="G872" s="15"/>
      <c r="H872" s="18"/>
      <c r="I872" s="17"/>
      <c r="J872" s="17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5"/>
      <c r="B873" s="9"/>
      <c r="C873" s="15"/>
      <c r="D873" s="15"/>
      <c r="E873" s="15"/>
      <c r="F873" s="18"/>
      <c r="G873" s="15"/>
      <c r="H873" s="18"/>
      <c r="I873" s="17"/>
      <c r="J873" s="17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5"/>
      <c r="B874" s="9"/>
      <c r="C874" s="15"/>
      <c r="D874" s="15"/>
      <c r="E874" s="15"/>
      <c r="F874" s="18"/>
      <c r="G874" s="15"/>
      <c r="H874" s="18"/>
      <c r="I874" s="17"/>
      <c r="J874" s="17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5"/>
      <c r="B875" s="9"/>
      <c r="C875" s="15"/>
      <c r="D875" s="15"/>
      <c r="E875" s="15"/>
      <c r="F875" s="18"/>
      <c r="G875" s="15"/>
      <c r="H875" s="18"/>
      <c r="I875" s="17"/>
      <c r="J875" s="17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5"/>
      <c r="B876" s="9"/>
      <c r="C876" s="15"/>
      <c r="D876" s="15"/>
      <c r="E876" s="15"/>
      <c r="F876" s="18"/>
      <c r="G876" s="15"/>
      <c r="H876" s="18"/>
      <c r="I876" s="17"/>
      <c r="J876" s="17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5"/>
      <c r="B877" s="9"/>
      <c r="C877" s="15"/>
      <c r="D877" s="15"/>
      <c r="E877" s="15"/>
      <c r="F877" s="18"/>
      <c r="G877" s="15"/>
      <c r="H877" s="18"/>
      <c r="I877" s="17"/>
      <c r="J877" s="17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5"/>
      <c r="B878" s="9"/>
      <c r="C878" s="15"/>
      <c r="D878" s="15"/>
      <c r="E878" s="15"/>
      <c r="F878" s="18"/>
      <c r="G878" s="15"/>
      <c r="H878" s="18"/>
      <c r="I878" s="17"/>
      <c r="J878" s="17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5"/>
      <c r="B879" s="9"/>
      <c r="C879" s="15"/>
      <c r="D879" s="15"/>
      <c r="E879" s="15"/>
      <c r="F879" s="18"/>
      <c r="G879" s="15"/>
      <c r="H879" s="18"/>
      <c r="I879" s="17"/>
      <c r="J879" s="17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5"/>
      <c r="B880" s="9"/>
      <c r="C880" s="15"/>
      <c r="D880" s="15"/>
      <c r="E880" s="15"/>
      <c r="F880" s="18"/>
      <c r="G880" s="15"/>
      <c r="H880" s="18"/>
      <c r="I880" s="17"/>
      <c r="J880" s="17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5"/>
      <c r="B881" s="9"/>
      <c r="C881" s="15"/>
      <c r="D881" s="15"/>
      <c r="E881" s="15"/>
      <c r="F881" s="18"/>
      <c r="G881" s="15"/>
      <c r="H881" s="18"/>
      <c r="I881" s="17"/>
      <c r="J881" s="17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5"/>
      <c r="B882" s="9"/>
      <c r="C882" s="15"/>
      <c r="D882" s="15"/>
      <c r="E882" s="15"/>
      <c r="F882" s="18"/>
      <c r="G882" s="15"/>
      <c r="H882" s="18"/>
      <c r="I882" s="17"/>
      <c r="J882" s="17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5"/>
      <c r="B883" s="9"/>
      <c r="C883" s="15"/>
      <c r="D883" s="15"/>
      <c r="E883" s="15"/>
      <c r="F883" s="18"/>
      <c r="G883" s="15"/>
      <c r="H883" s="18"/>
      <c r="I883" s="17"/>
      <c r="J883" s="17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5"/>
      <c r="B884" s="9"/>
      <c r="C884" s="15"/>
      <c r="D884" s="15"/>
      <c r="E884" s="15"/>
      <c r="F884" s="18"/>
      <c r="G884" s="15"/>
      <c r="H884" s="18"/>
      <c r="I884" s="17"/>
      <c r="J884" s="17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5"/>
      <c r="B885" s="9"/>
      <c r="C885" s="15"/>
      <c r="D885" s="15"/>
      <c r="E885" s="15"/>
      <c r="F885" s="18"/>
      <c r="G885" s="15"/>
      <c r="H885" s="18"/>
      <c r="I885" s="17"/>
      <c r="J885" s="17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5"/>
      <c r="B886" s="9"/>
      <c r="C886" s="15"/>
      <c r="D886" s="15"/>
      <c r="E886" s="15"/>
      <c r="F886" s="18"/>
      <c r="G886" s="15"/>
      <c r="H886" s="18"/>
      <c r="I886" s="17"/>
      <c r="J886" s="17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5"/>
      <c r="B887" s="9"/>
      <c r="C887" s="15"/>
      <c r="D887" s="15"/>
      <c r="E887" s="15"/>
      <c r="F887" s="18"/>
      <c r="G887" s="15"/>
      <c r="H887" s="18"/>
      <c r="I887" s="17"/>
      <c r="J887" s="17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5"/>
      <c r="B888" s="9"/>
      <c r="C888" s="15"/>
      <c r="D888" s="15"/>
      <c r="E888" s="15"/>
      <c r="F888" s="18"/>
      <c r="G888" s="15"/>
      <c r="H888" s="18"/>
      <c r="I888" s="17"/>
      <c r="J888" s="17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5"/>
      <c r="B889" s="9"/>
      <c r="C889" s="15"/>
      <c r="D889" s="15"/>
      <c r="E889" s="15"/>
      <c r="F889" s="18"/>
      <c r="G889" s="15"/>
      <c r="H889" s="18"/>
      <c r="I889" s="17"/>
      <c r="J889" s="17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5"/>
      <c r="B890" s="9"/>
      <c r="C890" s="15"/>
      <c r="D890" s="15"/>
      <c r="E890" s="15"/>
      <c r="F890" s="18"/>
      <c r="G890" s="15"/>
      <c r="H890" s="18"/>
      <c r="I890" s="17"/>
      <c r="J890" s="17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5"/>
      <c r="B891" s="9"/>
      <c r="C891" s="15"/>
      <c r="D891" s="15"/>
      <c r="E891" s="15"/>
      <c r="F891" s="18"/>
      <c r="G891" s="15"/>
      <c r="H891" s="18"/>
      <c r="I891" s="17"/>
      <c r="J891" s="17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5"/>
      <c r="B892" s="9"/>
      <c r="C892" s="15"/>
      <c r="D892" s="15"/>
      <c r="E892" s="15"/>
      <c r="F892" s="18"/>
      <c r="G892" s="15"/>
      <c r="H892" s="18"/>
      <c r="I892" s="17"/>
      <c r="J892" s="17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5"/>
      <c r="B893" s="9"/>
      <c r="C893" s="15"/>
      <c r="D893" s="15"/>
      <c r="E893" s="15"/>
      <c r="F893" s="18"/>
      <c r="G893" s="15"/>
      <c r="H893" s="18"/>
      <c r="I893" s="17"/>
      <c r="J893" s="17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5"/>
      <c r="B894" s="9"/>
      <c r="C894" s="15"/>
      <c r="D894" s="15"/>
      <c r="E894" s="15"/>
      <c r="F894" s="18"/>
      <c r="G894" s="15"/>
      <c r="H894" s="18"/>
      <c r="I894" s="17"/>
      <c r="J894" s="17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5"/>
      <c r="B895" s="9"/>
      <c r="C895" s="15"/>
      <c r="D895" s="15"/>
      <c r="E895" s="15"/>
      <c r="F895" s="18"/>
      <c r="G895" s="15"/>
      <c r="H895" s="18"/>
      <c r="I895" s="17"/>
      <c r="J895" s="17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5"/>
      <c r="B896" s="9"/>
      <c r="C896" s="15"/>
      <c r="D896" s="15"/>
      <c r="E896" s="15"/>
      <c r="F896" s="18"/>
      <c r="G896" s="15"/>
      <c r="H896" s="18"/>
      <c r="I896" s="17"/>
      <c r="J896" s="17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5"/>
      <c r="B897" s="9"/>
      <c r="C897" s="15"/>
      <c r="D897" s="15"/>
      <c r="E897" s="15"/>
      <c r="F897" s="18"/>
      <c r="G897" s="15"/>
      <c r="H897" s="18"/>
      <c r="I897" s="17"/>
      <c r="J897" s="17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5"/>
      <c r="B898" s="9"/>
      <c r="C898" s="15"/>
      <c r="D898" s="15"/>
      <c r="E898" s="15"/>
      <c r="F898" s="18"/>
      <c r="G898" s="15"/>
      <c r="H898" s="18"/>
      <c r="I898" s="17"/>
      <c r="J898" s="17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5"/>
      <c r="B899" s="9"/>
      <c r="C899" s="15"/>
      <c r="D899" s="15"/>
      <c r="E899" s="15"/>
      <c r="F899" s="18"/>
      <c r="G899" s="15"/>
      <c r="H899" s="18"/>
      <c r="I899" s="17"/>
      <c r="J899" s="17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5"/>
      <c r="B900" s="9"/>
      <c r="C900" s="15"/>
      <c r="D900" s="15"/>
      <c r="E900" s="15"/>
      <c r="F900" s="18"/>
      <c r="G900" s="15"/>
      <c r="H900" s="18"/>
      <c r="I900" s="17"/>
      <c r="J900" s="17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5"/>
      <c r="B901" s="9"/>
      <c r="C901" s="15"/>
      <c r="D901" s="15"/>
      <c r="E901" s="15"/>
      <c r="F901" s="18"/>
      <c r="G901" s="15"/>
      <c r="H901" s="18"/>
      <c r="I901" s="17"/>
      <c r="J901" s="17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5"/>
      <c r="B902" s="9"/>
      <c r="C902" s="15"/>
      <c r="D902" s="15"/>
      <c r="E902" s="15"/>
      <c r="F902" s="18"/>
      <c r="G902" s="15"/>
      <c r="H902" s="18"/>
      <c r="I902" s="17"/>
      <c r="J902" s="17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5"/>
      <c r="B903" s="9"/>
      <c r="C903" s="15"/>
      <c r="D903" s="15"/>
      <c r="E903" s="15"/>
      <c r="F903" s="18"/>
      <c r="G903" s="15"/>
      <c r="H903" s="18"/>
      <c r="I903" s="17"/>
      <c r="J903" s="17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5"/>
      <c r="B904" s="9"/>
      <c r="C904" s="15"/>
      <c r="D904" s="15"/>
      <c r="E904" s="15"/>
      <c r="F904" s="18"/>
      <c r="G904" s="15"/>
      <c r="H904" s="18"/>
      <c r="I904" s="17"/>
      <c r="J904" s="17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5"/>
      <c r="B905" s="9"/>
      <c r="C905" s="15"/>
      <c r="D905" s="15"/>
      <c r="E905" s="15"/>
      <c r="F905" s="18"/>
      <c r="G905" s="15"/>
      <c r="H905" s="18"/>
      <c r="I905" s="17"/>
      <c r="J905" s="17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5"/>
      <c r="B906" s="9"/>
      <c r="C906" s="15"/>
      <c r="D906" s="15"/>
      <c r="E906" s="15"/>
      <c r="F906" s="18"/>
      <c r="G906" s="15"/>
      <c r="H906" s="18"/>
      <c r="I906" s="17"/>
      <c r="J906" s="17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5"/>
      <c r="B907" s="9"/>
      <c r="C907" s="15"/>
      <c r="D907" s="15"/>
      <c r="E907" s="15"/>
      <c r="F907" s="18"/>
      <c r="G907" s="15"/>
      <c r="H907" s="18"/>
      <c r="I907" s="17"/>
      <c r="J907" s="17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5"/>
      <c r="B908" s="9"/>
      <c r="C908" s="15"/>
      <c r="D908" s="15"/>
      <c r="E908" s="15"/>
      <c r="F908" s="18"/>
      <c r="G908" s="15"/>
      <c r="H908" s="18"/>
      <c r="I908" s="17"/>
      <c r="J908" s="17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5"/>
      <c r="B909" s="9"/>
      <c r="C909" s="15"/>
      <c r="D909" s="15"/>
      <c r="E909" s="15"/>
      <c r="F909" s="18"/>
      <c r="G909" s="15"/>
      <c r="H909" s="18"/>
      <c r="I909" s="17"/>
      <c r="J909" s="17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5"/>
      <c r="B910" s="9"/>
      <c r="C910" s="15"/>
      <c r="D910" s="15"/>
      <c r="E910" s="15"/>
      <c r="F910" s="18"/>
      <c r="G910" s="15"/>
      <c r="H910" s="18"/>
      <c r="I910" s="17"/>
      <c r="J910" s="17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5"/>
      <c r="B911" s="9"/>
      <c r="C911" s="15"/>
      <c r="D911" s="15"/>
      <c r="E911" s="15"/>
      <c r="F911" s="18"/>
      <c r="G911" s="15"/>
      <c r="H911" s="18"/>
      <c r="I911" s="17"/>
      <c r="J911" s="17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5"/>
      <c r="B912" s="9"/>
      <c r="C912" s="15"/>
      <c r="D912" s="15"/>
      <c r="E912" s="15"/>
      <c r="F912" s="18"/>
      <c r="G912" s="15"/>
      <c r="H912" s="18"/>
      <c r="I912" s="17"/>
      <c r="J912" s="17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5"/>
      <c r="B913" s="9"/>
      <c r="C913" s="15"/>
      <c r="D913" s="15"/>
      <c r="E913" s="15"/>
      <c r="F913" s="18"/>
      <c r="G913" s="15"/>
      <c r="H913" s="18"/>
      <c r="I913" s="17"/>
      <c r="J913" s="17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5"/>
      <c r="B914" s="9"/>
      <c r="C914" s="15"/>
      <c r="D914" s="15"/>
      <c r="E914" s="15"/>
      <c r="F914" s="18"/>
      <c r="G914" s="15"/>
      <c r="H914" s="18"/>
      <c r="I914" s="17"/>
      <c r="J914" s="17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5"/>
      <c r="B915" s="9"/>
      <c r="C915" s="15"/>
      <c r="D915" s="15"/>
      <c r="E915" s="15"/>
      <c r="F915" s="18"/>
      <c r="G915" s="15"/>
      <c r="H915" s="18"/>
      <c r="I915" s="17"/>
      <c r="J915" s="17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5"/>
      <c r="B916" s="9"/>
      <c r="C916" s="15"/>
      <c r="D916" s="15"/>
      <c r="E916" s="15"/>
      <c r="F916" s="18"/>
      <c r="G916" s="15"/>
      <c r="H916" s="18"/>
      <c r="I916" s="17"/>
      <c r="J916" s="17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5"/>
      <c r="B917" s="9"/>
      <c r="C917" s="15"/>
      <c r="D917" s="15"/>
      <c r="E917" s="15"/>
      <c r="F917" s="18"/>
      <c r="G917" s="15"/>
      <c r="H917" s="18"/>
      <c r="I917" s="17"/>
      <c r="J917" s="17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5"/>
      <c r="B918" s="9"/>
      <c r="C918" s="15"/>
      <c r="D918" s="15"/>
      <c r="E918" s="15"/>
      <c r="F918" s="18"/>
      <c r="G918" s="15"/>
      <c r="H918" s="18"/>
      <c r="I918" s="17"/>
      <c r="J918" s="17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5"/>
      <c r="B919" s="9"/>
      <c r="C919" s="15"/>
      <c r="D919" s="15"/>
      <c r="E919" s="15"/>
      <c r="F919" s="18"/>
      <c r="G919" s="15"/>
      <c r="H919" s="18"/>
      <c r="I919" s="17"/>
      <c r="J919" s="17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5"/>
      <c r="B920" s="9"/>
      <c r="C920" s="15"/>
      <c r="D920" s="15"/>
      <c r="E920" s="15"/>
      <c r="F920" s="18"/>
      <c r="G920" s="15"/>
      <c r="H920" s="18"/>
      <c r="I920" s="17"/>
      <c r="J920" s="17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5"/>
      <c r="B921" s="9"/>
      <c r="C921" s="15"/>
      <c r="D921" s="15"/>
      <c r="E921" s="15"/>
      <c r="F921" s="18"/>
      <c r="G921" s="15"/>
      <c r="H921" s="18"/>
      <c r="I921" s="17"/>
      <c r="J921" s="17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5"/>
      <c r="B922" s="9"/>
      <c r="C922" s="15"/>
      <c r="D922" s="15"/>
      <c r="E922" s="15"/>
      <c r="F922" s="18"/>
      <c r="G922" s="15"/>
      <c r="H922" s="18"/>
      <c r="I922" s="17"/>
      <c r="J922" s="17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5"/>
      <c r="B923" s="9"/>
      <c r="C923" s="15"/>
      <c r="D923" s="15"/>
      <c r="E923" s="15"/>
      <c r="F923" s="18"/>
      <c r="G923" s="15"/>
      <c r="H923" s="18"/>
      <c r="I923" s="17"/>
      <c r="J923" s="17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5"/>
      <c r="B924" s="9"/>
      <c r="C924" s="15"/>
      <c r="D924" s="15"/>
      <c r="E924" s="15"/>
      <c r="F924" s="18"/>
      <c r="G924" s="15"/>
      <c r="H924" s="18"/>
      <c r="I924" s="17"/>
      <c r="J924" s="17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5"/>
      <c r="B925" s="9"/>
      <c r="C925" s="15"/>
      <c r="D925" s="15"/>
      <c r="E925" s="15"/>
      <c r="F925" s="18"/>
      <c r="G925" s="15"/>
      <c r="H925" s="18"/>
      <c r="I925" s="17"/>
      <c r="J925" s="17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5"/>
      <c r="B926" s="9"/>
      <c r="C926" s="15"/>
      <c r="D926" s="15"/>
      <c r="E926" s="15"/>
      <c r="F926" s="18"/>
      <c r="G926" s="15"/>
      <c r="H926" s="18"/>
      <c r="I926" s="17"/>
      <c r="J926" s="17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5"/>
      <c r="B927" s="9"/>
      <c r="C927" s="15"/>
      <c r="D927" s="15"/>
      <c r="E927" s="15"/>
      <c r="F927" s="18"/>
      <c r="G927" s="15"/>
      <c r="H927" s="18"/>
      <c r="I927" s="17"/>
      <c r="J927" s="17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5"/>
      <c r="B928" s="9"/>
      <c r="C928" s="15"/>
      <c r="D928" s="15"/>
      <c r="E928" s="15"/>
      <c r="F928" s="18"/>
      <c r="G928" s="15"/>
      <c r="H928" s="18"/>
      <c r="I928" s="17"/>
      <c r="J928" s="17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5"/>
      <c r="B929" s="9"/>
      <c r="C929" s="15"/>
      <c r="D929" s="15"/>
      <c r="E929" s="15"/>
      <c r="F929" s="18"/>
      <c r="G929" s="15"/>
      <c r="H929" s="18"/>
      <c r="I929" s="17"/>
      <c r="J929" s="17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5"/>
      <c r="B930" s="9"/>
      <c r="C930" s="15"/>
      <c r="D930" s="15"/>
      <c r="E930" s="15"/>
      <c r="F930" s="18"/>
      <c r="G930" s="15"/>
      <c r="H930" s="18"/>
      <c r="I930" s="17"/>
      <c r="J930" s="17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5"/>
      <c r="B931" s="9"/>
      <c r="C931" s="15"/>
      <c r="D931" s="15"/>
      <c r="E931" s="15"/>
      <c r="F931" s="18"/>
      <c r="G931" s="15"/>
      <c r="H931" s="18"/>
      <c r="I931" s="17"/>
      <c r="J931" s="17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5"/>
      <c r="B932" s="9"/>
      <c r="C932" s="15"/>
      <c r="D932" s="15"/>
      <c r="E932" s="15"/>
      <c r="F932" s="18"/>
      <c r="G932" s="15"/>
      <c r="H932" s="18"/>
      <c r="I932" s="17"/>
      <c r="J932" s="17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5"/>
      <c r="B933" s="9"/>
      <c r="C933" s="15"/>
      <c r="D933" s="15"/>
      <c r="E933" s="15"/>
      <c r="F933" s="18"/>
      <c r="G933" s="15"/>
      <c r="H933" s="18"/>
      <c r="I933" s="17"/>
      <c r="J933" s="17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5"/>
      <c r="B934" s="9"/>
      <c r="C934" s="15"/>
      <c r="D934" s="15"/>
      <c r="E934" s="15"/>
      <c r="F934" s="18"/>
      <c r="G934" s="15"/>
      <c r="H934" s="18"/>
      <c r="I934" s="17"/>
      <c r="J934" s="17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5"/>
      <c r="B935" s="9"/>
      <c r="C935" s="15"/>
      <c r="D935" s="15"/>
      <c r="E935" s="15"/>
      <c r="F935" s="18"/>
      <c r="G935" s="15"/>
      <c r="H935" s="18"/>
      <c r="I935" s="17"/>
      <c r="J935" s="17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5"/>
      <c r="B936" s="9"/>
      <c r="C936" s="15"/>
      <c r="D936" s="15"/>
      <c r="E936" s="15"/>
      <c r="F936" s="18"/>
      <c r="G936" s="15"/>
      <c r="H936" s="18"/>
      <c r="I936" s="17"/>
      <c r="J936" s="17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5"/>
      <c r="B937" s="9"/>
      <c r="C937" s="15"/>
      <c r="D937" s="15"/>
      <c r="E937" s="15"/>
      <c r="F937" s="18"/>
      <c r="G937" s="15"/>
      <c r="H937" s="18"/>
      <c r="I937" s="17"/>
      <c r="J937" s="17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5"/>
      <c r="B938" s="9"/>
      <c r="C938" s="15"/>
      <c r="D938" s="15"/>
      <c r="E938" s="15"/>
      <c r="F938" s="18"/>
      <c r="G938" s="15"/>
      <c r="H938" s="18"/>
      <c r="I938" s="17"/>
      <c r="J938" s="17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5"/>
      <c r="B939" s="9"/>
      <c r="C939" s="15"/>
      <c r="D939" s="15"/>
      <c r="E939" s="15"/>
      <c r="F939" s="18"/>
      <c r="G939" s="15"/>
      <c r="H939" s="18"/>
      <c r="I939" s="17"/>
      <c r="J939" s="17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5"/>
      <c r="B940" s="9"/>
      <c r="C940" s="15"/>
      <c r="D940" s="15"/>
      <c r="E940" s="15"/>
      <c r="F940" s="18"/>
      <c r="G940" s="15"/>
      <c r="H940" s="18"/>
      <c r="I940" s="17"/>
      <c r="J940" s="17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5"/>
      <c r="B941" s="9"/>
      <c r="C941" s="15"/>
      <c r="D941" s="15"/>
      <c r="E941" s="15"/>
      <c r="F941" s="18"/>
      <c r="G941" s="15"/>
      <c r="H941" s="18"/>
      <c r="I941" s="17"/>
      <c r="J941" s="17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5"/>
      <c r="B942" s="9"/>
      <c r="C942" s="15"/>
      <c r="D942" s="15"/>
      <c r="E942" s="15"/>
      <c r="F942" s="18"/>
      <c r="G942" s="15"/>
      <c r="H942" s="18"/>
      <c r="I942" s="17"/>
      <c r="J942" s="17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5"/>
      <c r="B943" s="9"/>
      <c r="C943" s="15"/>
      <c r="D943" s="15"/>
      <c r="E943" s="15"/>
      <c r="F943" s="18"/>
      <c r="G943" s="15"/>
      <c r="H943" s="18"/>
      <c r="I943" s="17"/>
      <c r="J943" s="17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5"/>
      <c r="B944" s="9"/>
      <c r="C944" s="15"/>
      <c r="D944" s="15"/>
      <c r="E944" s="15"/>
      <c r="F944" s="18"/>
      <c r="G944" s="15"/>
      <c r="H944" s="18"/>
      <c r="I944" s="17"/>
      <c r="J944" s="17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5"/>
      <c r="B945" s="9"/>
      <c r="C945" s="15"/>
      <c r="D945" s="15"/>
      <c r="E945" s="15"/>
      <c r="F945" s="18"/>
      <c r="G945" s="15"/>
      <c r="H945" s="18"/>
      <c r="I945" s="17"/>
      <c r="J945" s="17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5"/>
      <c r="B946" s="9"/>
      <c r="C946" s="15"/>
      <c r="D946" s="15"/>
      <c r="E946" s="15"/>
      <c r="F946" s="18"/>
      <c r="G946" s="15"/>
      <c r="H946" s="18"/>
      <c r="I946" s="17"/>
      <c r="J946" s="17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5"/>
      <c r="B947" s="9"/>
      <c r="C947" s="15"/>
      <c r="D947" s="15"/>
      <c r="E947" s="15"/>
      <c r="F947" s="18"/>
      <c r="G947" s="15"/>
      <c r="H947" s="18"/>
      <c r="I947" s="17"/>
      <c r="J947" s="17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5"/>
      <c r="B948" s="9"/>
      <c r="C948" s="15"/>
      <c r="D948" s="15"/>
      <c r="E948" s="15"/>
      <c r="F948" s="18"/>
      <c r="G948" s="15"/>
      <c r="H948" s="18"/>
      <c r="I948" s="17"/>
      <c r="J948" s="17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5"/>
      <c r="B949" s="9"/>
      <c r="C949" s="15"/>
      <c r="D949" s="15"/>
      <c r="E949" s="15"/>
      <c r="F949" s="18"/>
      <c r="G949" s="15"/>
      <c r="H949" s="18"/>
      <c r="I949" s="17"/>
      <c r="J949" s="17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5"/>
      <c r="B950" s="9"/>
      <c r="C950" s="15"/>
      <c r="D950" s="15"/>
      <c r="E950" s="15"/>
      <c r="F950" s="18"/>
      <c r="G950" s="15"/>
      <c r="H950" s="18"/>
      <c r="I950" s="17"/>
      <c r="J950" s="17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5"/>
      <c r="B951" s="9"/>
      <c r="C951" s="15"/>
      <c r="D951" s="15"/>
      <c r="E951" s="15"/>
      <c r="F951" s="18"/>
      <c r="G951" s="15"/>
      <c r="H951" s="18"/>
      <c r="I951" s="17"/>
      <c r="J951" s="17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5"/>
      <c r="B952" s="9"/>
      <c r="C952" s="15"/>
      <c r="D952" s="15"/>
      <c r="E952" s="15"/>
      <c r="F952" s="18"/>
      <c r="G952" s="15"/>
      <c r="H952" s="18"/>
      <c r="I952" s="17"/>
      <c r="J952" s="17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5"/>
      <c r="B953" s="9"/>
      <c r="C953" s="15"/>
      <c r="D953" s="15"/>
      <c r="E953" s="15"/>
      <c r="F953" s="18"/>
      <c r="G953" s="15"/>
      <c r="H953" s="18"/>
      <c r="I953" s="17"/>
      <c r="J953" s="17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5"/>
      <c r="B954" s="9"/>
      <c r="C954" s="15"/>
      <c r="D954" s="15"/>
      <c r="E954" s="15"/>
      <c r="F954" s="18"/>
      <c r="G954" s="15"/>
      <c r="H954" s="18"/>
      <c r="I954" s="17"/>
      <c r="J954" s="17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5"/>
      <c r="B955" s="9"/>
      <c r="C955" s="15"/>
      <c r="D955" s="15"/>
      <c r="E955" s="15"/>
      <c r="F955" s="18"/>
      <c r="G955" s="15"/>
      <c r="H955" s="18"/>
      <c r="I955" s="17"/>
      <c r="J955" s="17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5"/>
      <c r="B956" s="9"/>
      <c r="C956" s="15"/>
      <c r="D956" s="15"/>
      <c r="E956" s="15"/>
      <c r="F956" s="18"/>
      <c r="G956" s="15"/>
      <c r="H956" s="18"/>
      <c r="I956" s="17"/>
      <c r="J956" s="17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5"/>
      <c r="B957" s="9"/>
      <c r="C957" s="15"/>
      <c r="D957" s="15"/>
      <c r="E957" s="15"/>
      <c r="F957" s="18"/>
      <c r="G957" s="15"/>
      <c r="H957" s="18"/>
      <c r="I957" s="17"/>
      <c r="J957" s="17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5"/>
      <c r="B958" s="9"/>
      <c r="C958" s="15"/>
      <c r="D958" s="15"/>
      <c r="E958" s="15"/>
      <c r="F958" s="18"/>
      <c r="G958" s="15"/>
      <c r="H958" s="18"/>
      <c r="I958" s="17"/>
      <c r="J958" s="17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5"/>
      <c r="B959" s="9"/>
      <c r="C959" s="15"/>
      <c r="D959" s="15"/>
      <c r="E959" s="15"/>
      <c r="F959" s="18"/>
      <c r="G959" s="15"/>
      <c r="H959" s="18"/>
      <c r="I959" s="17"/>
      <c r="J959" s="17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5"/>
      <c r="B960" s="9"/>
      <c r="C960" s="15"/>
      <c r="D960" s="15"/>
      <c r="E960" s="15"/>
      <c r="F960" s="18"/>
      <c r="G960" s="15"/>
      <c r="H960" s="18"/>
      <c r="I960" s="17"/>
      <c r="J960" s="17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5"/>
      <c r="B961" s="9"/>
      <c r="C961" s="15"/>
      <c r="D961" s="15"/>
      <c r="E961" s="15"/>
      <c r="F961" s="18"/>
      <c r="G961" s="15"/>
      <c r="H961" s="18"/>
      <c r="I961" s="17"/>
      <c r="J961" s="17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5"/>
      <c r="B962" s="9"/>
      <c r="C962" s="15"/>
      <c r="D962" s="15"/>
      <c r="E962" s="15"/>
      <c r="F962" s="18"/>
      <c r="G962" s="15"/>
      <c r="H962" s="18"/>
      <c r="I962" s="17"/>
      <c r="J962" s="17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5"/>
      <c r="B963" s="9"/>
      <c r="C963" s="15"/>
      <c r="D963" s="15"/>
      <c r="E963" s="15"/>
      <c r="F963" s="18"/>
      <c r="G963" s="15"/>
      <c r="H963" s="18"/>
      <c r="I963" s="17"/>
      <c r="J963" s="17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5"/>
      <c r="B964" s="9"/>
      <c r="C964" s="15"/>
      <c r="D964" s="15"/>
      <c r="E964" s="15"/>
      <c r="F964" s="18"/>
      <c r="G964" s="15"/>
      <c r="H964" s="18"/>
      <c r="I964" s="17"/>
      <c r="J964" s="17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5"/>
      <c r="B965" s="9"/>
      <c r="C965" s="15"/>
      <c r="D965" s="15"/>
      <c r="E965" s="15"/>
      <c r="F965" s="18"/>
      <c r="G965" s="15"/>
      <c r="H965" s="18"/>
      <c r="I965" s="17"/>
      <c r="J965" s="17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5"/>
      <c r="B966" s="9"/>
      <c r="C966" s="15"/>
      <c r="D966" s="15"/>
      <c r="E966" s="15"/>
      <c r="F966" s="18"/>
      <c r="G966" s="15"/>
      <c r="H966" s="18"/>
      <c r="I966" s="17"/>
      <c r="J966" s="17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5"/>
      <c r="B967" s="9"/>
      <c r="C967" s="15"/>
      <c r="D967" s="15"/>
      <c r="E967" s="15"/>
      <c r="F967" s="18"/>
      <c r="G967" s="15"/>
      <c r="H967" s="18"/>
      <c r="I967" s="17"/>
      <c r="J967" s="17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5"/>
      <c r="B968" s="9"/>
      <c r="C968" s="15"/>
      <c r="D968" s="15"/>
      <c r="E968" s="15"/>
      <c r="F968" s="18"/>
      <c r="G968" s="15"/>
      <c r="H968" s="18"/>
      <c r="I968" s="17"/>
      <c r="J968" s="17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5"/>
      <c r="B969" s="9"/>
      <c r="C969" s="15"/>
      <c r="D969" s="15"/>
      <c r="E969" s="15"/>
      <c r="F969" s="18"/>
      <c r="G969" s="15"/>
      <c r="H969" s="18"/>
      <c r="I969" s="17"/>
      <c r="J969" s="17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5"/>
      <c r="B970" s="9"/>
      <c r="C970" s="15"/>
      <c r="D970" s="15"/>
      <c r="E970" s="15"/>
      <c r="F970" s="18"/>
      <c r="G970" s="15"/>
      <c r="H970" s="18"/>
      <c r="I970" s="17"/>
      <c r="J970" s="17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5"/>
      <c r="B971" s="9"/>
      <c r="C971" s="15"/>
      <c r="D971" s="15"/>
      <c r="E971" s="15"/>
      <c r="F971" s="18"/>
      <c r="G971" s="15"/>
      <c r="H971" s="18"/>
      <c r="I971" s="17"/>
      <c r="J971" s="17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5"/>
      <c r="B972" s="9"/>
      <c r="C972" s="15"/>
      <c r="D972" s="15"/>
      <c r="E972" s="15"/>
      <c r="F972" s="18"/>
      <c r="G972" s="15"/>
      <c r="H972" s="18"/>
      <c r="I972" s="17"/>
      <c r="J972" s="17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5"/>
      <c r="B973" s="9"/>
      <c r="C973" s="15"/>
      <c r="D973" s="15"/>
      <c r="E973" s="15"/>
      <c r="F973" s="18"/>
      <c r="G973" s="15"/>
      <c r="H973" s="18"/>
      <c r="I973" s="17"/>
      <c r="J973" s="17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5"/>
      <c r="B974" s="9"/>
      <c r="C974" s="15"/>
      <c r="D974" s="15"/>
      <c r="E974" s="15"/>
      <c r="F974" s="18"/>
      <c r="G974" s="15"/>
      <c r="H974" s="18"/>
      <c r="I974" s="17"/>
      <c r="J974" s="17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5"/>
      <c r="B975" s="9"/>
      <c r="C975" s="15"/>
      <c r="D975" s="15"/>
      <c r="E975" s="15"/>
      <c r="F975" s="18"/>
      <c r="G975" s="15"/>
      <c r="H975" s="18"/>
      <c r="I975" s="17"/>
      <c r="J975" s="17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5"/>
      <c r="B976" s="9"/>
      <c r="C976" s="15"/>
      <c r="D976" s="15"/>
      <c r="E976" s="15"/>
      <c r="F976" s="18"/>
      <c r="G976" s="15"/>
      <c r="H976" s="18"/>
      <c r="I976" s="17"/>
      <c r="J976" s="17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5"/>
      <c r="B977" s="9"/>
      <c r="C977" s="15"/>
      <c r="D977" s="15"/>
      <c r="E977" s="15"/>
      <c r="F977" s="18"/>
      <c r="G977" s="15"/>
      <c r="H977" s="18"/>
      <c r="I977" s="17"/>
      <c r="J977" s="17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5"/>
      <c r="B978" s="9"/>
      <c r="C978" s="15"/>
      <c r="D978" s="15"/>
      <c r="E978" s="15"/>
      <c r="F978" s="18"/>
      <c r="G978" s="15"/>
      <c r="H978" s="18"/>
      <c r="I978" s="17"/>
      <c r="J978" s="17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5"/>
      <c r="B979" s="9"/>
      <c r="C979" s="15"/>
      <c r="D979" s="15"/>
      <c r="E979" s="15"/>
      <c r="F979" s="18"/>
      <c r="G979" s="15"/>
      <c r="H979" s="18"/>
      <c r="I979" s="17"/>
      <c r="J979" s="17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5"/>
      <c r="B980" s="9"/>
      <c r="C980" s="15"/>
      <c r="D980" s="15"/>
      <c r="E980" s="15"/>
      <c r="F980" s="18"/>
      <c r="G980" s="15"/>
      <c r="H980" s="18"/>
      <c r="I980" s="17"/>
      <c r="J980" s="17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5"/>
      <c r="B981" s="9"/>
      <c r="C981" s="15"/>
      <c r="D981" s="15"/>
      <c r="E981" s="15"/>
      <c r="F981" s="18"/>
      <c r="G981" s="15"/>
      <c r="H981" s="18"/>
      <c r="I981" s="17"/>
      <c r="J981" s="17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5"/>
      <c r="B982" s="9"/>
      <c r="C982" s="15"/>
      <c r="D982" s="15"/>
      <c r="E982" s="15"/>
      <c r="F982" s="18"/>
      <c r="G982" s="15"/>
      <c r="H982" s="18"/>
      <c r="I982" s="17"/>
      <c r="J982" s="17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5"/>
      <c r="B983" s="9"/>
      <c r="C983" s="15"/>
      <c r="D983" s="15"/>
      <c r="E983" s="15"/>
      <c r="F983" s="18"/>
      <c r="G983" s="15"/>
      <c r="H983" s="18"/>
      <c r="I983" s="17"/>
      <c r="J983" s="17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5"/>
      <c r="B984" s="9"/>
      <c r="C984" s="15"/>
      <c r="D984" s="15"/>
      <c r="E984" s="15"/>
      <c r="F984" s="18"/>
      <c r="G984" s="15"/>
      <c r="H984" s="18"/>
      <c r="I984" s="17"/>
      <c r="J984" s="17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5"/>
      <c r="B985" s="9"/>
      <c r="C985" s="15"/>
      <c r="D985" s="15"/>
      <c r="E985" s="15"/>
      <c r="F985" s="18"/>
      <c r="G985" s="15"/>
      <c r="H985" s="18"/>
      <c r="I985" s="17"/>
      <c r="J985" s="17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5"/>
      <c r="B986" s="9"/>
      <c r="C986" s="15"/>
      <c r="D986" s="15"/>
      <c r="E986" s="15"/>
      <c r="F986" s="18"/>
      <c r="G986" s="15"/>
      <c r="H986" s="18"/>
      <c r="I986" s="17"/>
      <c r="J986" s="17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5"/>
      <c r="B987" s="9"/>
      <c r="C987" s="15"/>
      <c r="D987" s="15"/>
      <c r="E987" s="15"/>
      <c r="F987" s="18"/>
      <c r="G987" s="15"/>
      <c r="H987" s="18"/>
      <c r="I987" s="17"/>
      <c r="J987" s="17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5"/>
      <c r="B988" s="9"/>
      <c r="C988" s="15"/>
      <c r="D988" s="15"/>
      <c r="E988" s="15"/>
      <c r="F988" s="18"/>
      <c r="G988" s="15"/>
      <c r="H988" s="18"/>
      <c r="I988" s="17"/>
      <c r="J988" s="17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5"/>
      <c r="B989" s="9"/>
      <c r="C989" s="15"/>
      <c r="D989" s="15"/>
      <c r="E989" s="15"/>
      <c r="F989" s="18"/>
      <c r="G989" s="15"/>
      <c r="H989" s="18"/>
      <c r="I989" s="17"/>
      <c r="J989" s="17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5"/>
      <c r="B990" s="9"/>
      <c r="C990" s="15"/>
      <c r="D990" s="15"/>
      <c r="E990" s="15"/>
      <c r="F990" s="18"/>
      <c r="G990" s="15"/>
      <c r="H990" s="18"/>
      <c r="I990" s="17"/>
      <c r="J990" s="17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5"/>
      <c r="B991" s="9"/>
      <c r="C991" s="15"/>
      <c r="D991" s="15"/>
      <c r="E991" s="15"/>
      <c r="F991" s="18"/>
      <c r="G991" s="15"/>
      <c r="H991" s="18"/>
      <c r="I991" s="17"/>
      <c r="J991" s="17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5"/>
      <c r="B992" s="9"/>
      <c r="C992" s="15"/>
      <c r="D992" s="15"/>
      <c r="E992" s="15"/>
      <c r="F992" s="18"/>
      <c r="G992" s="15"/>
      <c r="H992" s="18"/>
      <c r="I992" s="17"/>
      <c r="J992" s="17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5"/>
      <c r="B993" s="9"/>
      <c r="C993" s="15"/>
      <c r="D993" s="15"/>
      <c r="E993" s="15"/>
      <c r="F993" s="18"/>
      <c r="G993" s="15"/>
      <c r="H993" s="18"/>
      <c r="I993" s="17"/>
      <c r="J993" s="17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5"/>
      <c r="B994" s="9"/>
      <c r="C994" s="15"/>
      <c r="D994" s="15"/>
      <c r="E994" s="15"/>
      <c r="F994" s="18"/>
      <c r="G994" s="15"/>
      <c r="H994" s="18"/>
      <c r="I994" s="17"/>
      <c r="J994" s="17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5"/>
      <c r="B995" s="9"/>
      <c r="C995" s="15"/>
      <c r="D995" s="15"/>
      <c r="E995" s="15"/>
      <c r="F995" s="18"/>
      <c r="G995" s="15"/>
      <c r="H995" s="18"/>
      <c r="I995" s="17"/>
      <c r="J995" s="17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5"/>
      <c r="B996" s="9"/>
      <c r="C996" s="15"/>
      <c r="D996" s="15"/>
      <c r="E996" s="15"/>
      <c r="F996" s="18"/>
      <c r="G996" s="15"/>
      <c r="H996" s="18"/>
      <c r="I996" s="17"/>
      <c r="J996" s="17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5"/>
      <c r="B997" s="9"/>
      <c r="C997" s="15"/>
      <c r="D997" s="15"/>
      <c r="E997" s="15"/>
      <c r="F997" s="18"/>
      <c r="G997" s="15"/>
      <c r="H997" s="18"/>
      <c r="I997" s="17"/>
      <c r="J997" s="17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5"/>
      <c r="B998" s="9"/>
      <c r="C998" s="15"/>
      <c r="D998" s="15"/>
      <c r="E998" s="15"/>
      <c r="F998" s="18"/>
      <c r="G998" s="15"/>
      <c r="H998" s="18"/>
      <c r="I998" s="17"/>
      <c r="J998" s="17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5"/>
      <c r="B999" s="9"/>
      <c r="C999" s="15"/>
      <c r="D999" s="15"/>
      <c r="E999" s="15"/>
      <c r="F999" s="18"/>
      <c r="G999" s="15"/>
      <c r="H999" s="18"/>
      <c r="I999" s="17"/>
      <c r="J999" s="17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5"/>
      <c r="B1000" s="9"/>
      <c r="C1000" s="15"/>
      <c r="D1000" s="15"/>
      <c r="E1000" s="15"/>
      <c r="F1000" s="18"/>
      <c r="G1000" s="15"/>
      <c r="H1000" s="18"/>
      <c r="I1000" s="17"/>
      <c r="J1000" s="17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4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6.14785714285714" customWidth="1" bestFit="1"/>
    <col min="3" max="3" style="26" width="24.433571428571426" customWidth="1" bestFit="1"/>
    <col min="4" max="4" style="27" width="6.576428571428571" customWidth="1" bestFit="1"/>
    <col min="5" max="5" style="28" width="14.576428571428572" customWidth="1" bestFit="1"/>
    <col min="6" max="6" style="28" width="11.719285714285713" customWidth="1" bestFit="1"/>
    <col min="7" max="7" style="26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43804</v>
      </c>
      <c r="B2" s="9" t="s">
        <v>1723</v>
      </c>
      <c r="C2" s="10" t="s">
        <v>1724</v>
      </c>
      <c r="D2" s="11">
        <v>9</v>
      </c>
      <c r="E2" s="12">
        <v>2.39</v>
      </c>
      <c r="F2" s="12">
        <f>MULTIPLY(D2, E2)</f>
      </c>
      <c r="G2" s="10"/>
      <c r="H2" s="18"/>
      <c r="I2" s="72">
        <f>Round(AVERAGE(H2:H1004), 2)</f>
      </c>
      <c r="J2" s="85">
        <f>SUM(G2:G1004)</f>
      </c>
      <c r="K2" s="14">
        <f>sum(D2:D1004)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1" t="s">
        <v>1725</v>
      </c>
      <c r="C3" s="45" t="s">
        <v>1726</v>
      </c>
      <c r="D3" s="11">
        <v>1</v>
      </c>
      <c r="E3" s="12">
        <v>3.49</v>
      </c>
      <c r="F3" s="12">
        <f>MULTIPLY(D3, E3)</f>
      </c>
      <c r="G3" s="10"/>
      <c r="H3" s="18"/>
      <c r="I3" s="70" t="s">
        <v>13</v>
      </c>
      <c r="J3" s="12">
        <f>SUM(F2:F1004)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1" t="s">
        <v>1727</v>
      </c>
      <c r="C4" s="45" t="s">
        <v>1728</v>
      </c>
      <c r="D4" s="11">
        <v>4</v>
      </c>
      <c r="E4" s="12">
        <v>3.49</v>
      </c>
      <c r="F4" s="12">
        <f>MULTIPLY(D4, E4)</f>
      </c>
      <c r="G4" s="10"/>
      <c r="H4" s="18"/>
      <c r="I4" s="39">
        <f>MAX(H2:H1004)</f>
      </c>
      <c r="J4" s="74">
        <f>SUM(H2:H1004)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91" t="s">
        <v>1729</v>
      </c>
      <c r="C5" s="45" t="s">
        <v>1728</v>
      </c>
      <c r="D5" s="11">
        <v>2</v>
      </c>
      <c r="E5" s="12">
        <v>3.49</v>
      </c>
      <c r="F5" s="12">
        <f>MULTIPLY(D5, E5)</f>
      </c>
      <c r="G5" s="1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 t="s">
        <v>1730</v>
      </c>
      <c r="C6" s="10" t="s">
        <v>1731</v>
      </c>
      <c r="D6" s="11">
        <v>2</v>
      </c>
      <c r="E6" s="12">
        <v>4.99</v>
      </c>
      <c r="F6" s="12">
        <f>MULTIPLY(D6, E6)</f>
      </c>
      <c r="G6" s="1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9" t="s">
        <v>1732</v>
      </c>
      <c r="C7" s="45" t="s">
        <v>1733</v>
      </c>
      <c r="D7" s="11">
        <v>1</v>
      </c>
      <c r="E7" s="12">
        <v>1.79</v>
      </c>
      <c r="F7" s="12">
        <f>MULTIPLY(D7, E7)</f>
      </c>
      <c r="G7" s="1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 t="s">
        <v>1734</v>
      </c>
      <c r="C8" s="45" t="s">
        <v>1735</v>
      </c>
      <c r="D8" s="11">
        <v>3</v>
      </c>
      <c r="E8" s="12"/>
      <c r="F8" s="12">
        <f>MULTIPLY(D8, E8)</f>
      </c>
      <c r="G8" s="1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9" t="s">
        <v>1736</v>
      </c>
      <c r="C9" s="10" t="s">
        <v>404</v>
      </c>
      <c r="D9" s="11">
        <v>3</v>
      </c>
      <c r="E9" s="12">
        <v>3.49</v>
      </c>
      <c r="F9" s="12">
        <f>MULTIPLY(D9, E9)</f>
      </c>
      <c r="G9" s="1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 t="s">
        <v>1737</v>
      </c>
      <c r="C10" s="45" t="s">
        <v>1738</v>
      </c>
      <c r="D10" s="11">
        <v>5</v>
      </c>
      <c r="E10" s="12">
        <v>2.79</v>
      </c>
      <c r="F10" s="12">
        <f>MULTIPLY(D10, E10)</f>
      </c>
      <c r="G10" s="10"/>
      <c r="H10" s="18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9" t="s">
        <v>1739</v>
      </c>
      <c r="C11" s="10" t="s">
        <v>1740</v>
      </c>
      <c r="D11" s="11">
        <v>2</v>
      </c>
      <c r="E11" s="12">
        <v>2.79</v>
      </c>
      <c r="F11" s="12">
        <f>MULTIPLY(D11, E11)</f>
      </c>
      <c r="G11" s="86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 t="s">
        <v>1741</v>
      </c>
      <c r="C12" s="10" t="s">
        <v>1742</v>
      </c>
      <c r="D12" s="11">
        <v>1</v>
      </c>
      <c r="E12" s="12">
        <v>2.79</v>
      </c>
      <c r="F12" s="12">
        <f>MULTIPLY(D12, E12)</f>
      </c>
      <c r="G12" s="15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 t="s">
        <v>1743</v>
      </c>
      <c r="C13" s="45" t="s">
        <v>1744</v>
      </c>
      <c r="D13" s="11">
        <v>2</v>
      </c>
      <c r="E13" s="12">
        <v>2.79</v>
      </c>
      <c r="F13" s="12">
        <f>MULTIPLY(D13, E13)</f>
      </c>
      <c r="G13" s="15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 t="s">
        <v>1745</v>
      </c>
      <c r="C14" s="45" t="s">
        <v>1746</v>
      </c>
      <c r="D14" s="11">
        <v>1</v>
      </c>
      <c r="E14" s="12">
        <v>2.79</v>
      </c>
      <c r="F14" s="12">
        <f>MULTIPLY(D14, E14)</f>
      </c>
      <c r="G14" s="15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 t="s">
        <v>1747</v>
      </c>
      <c r="C15" s="10" t="s">
        <v>445</v>
      </c>
      <c r="D15" s="11">
        <v>1</v>
      </c>
      <c r="E15" s="12">
        <v>2.79</v>
      </c>
      <c r="F15" s="12">
        <f>MULTIPLY(D15, E15)</f>
      </c>
      <c r="G15" s="15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 t="s">
        <v>1748</v>
      </c>
      <c r="C16" s="10" t="s">
        <v>445</v>
      </c>
      <c r="D16" s="11">
        <v>1</v>
      </c>
      <c r="E16" s="12">
        <v>2.29</v>
      </c>
      <c r="F16" s="12">
        <f>MULTIPLY(D16, E16)</f>
      </c>
      <c r="G16" s="15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 t="s">
        <v>1749</v>
      </c>
      <c r="C17" s="45" t="s">
        <v>1750</v>
      </c>
      <c r="D17" s="11">
        <v>2</v>
      </c>
      <c r="E17" s="12">
        <v>2.79</v>
      </c>
      <c r="F17" s="12">
        <f>MULTIPLY(D17, E17)</f>
      </c>
      <c r="G17" s="15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 t="s">
        <v>1751</v>
      </c>
      <c r="C18" s="10" t="s">
        <v>404</v>
      </c>
      <c r="D18" s="11">
        <v>2</v>
      </c>
      <c r="E18" s="12">
        <v>3.69</v>
      </c>
      <c r="F18" s="12">
        <f>MULTIPLY(D18, E18)</f>
      </c>
      <c r="G18" s="15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 t="s">
        <v>1752</v>
      </c>
      <c r="C19" s="10" t="s">
        <v>1753</v>
      </c>
      <c r="D19" s="11">
        <v>1</v>
      </c>
      <c r="E19" s="12">
        <v>3.39</v>
      </c>
      <c r="F19" s="12">
        <f>MULTIPLY(D19, E19)</f>
      </c>
      <c r="G19" s="15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 t="s">
        <v>1754</v>
      </c>
      <c r="C20" s="10" t="s">
        <v>1755</v>
      </c>
      <c r="D20" s="11">
        <v>1</v>
      </c>
      <c r="E20" s="12">
        <v>3.39</v>
      </c>
      <c r="F20" s="12">
        <f>MULTIPLY(D20, E20)</f>
      </c>
      <c r="G20" s="15"/>
      <c r="H20" s="12">
        <f>SUM(F2:F20)</f>
      </c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9"/>
      <c r="F21" s="18"/>
      <c r="G21" s="15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9"/>
      <c r="F22" s="18"/>
      <c r="G22" s="15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9"/>
      <c r="F23" s="18"/>
      <c r="G23" s="15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9"/>
      <c r="F24" s="18"/>
      <c r="G24" s="15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9"/>
      <c r="F25" s="18"/>
      <c r="G25" s="15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9"/>
      <c r="F26" s="18"/>
      <c r="G26" s="15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9"/>
      <c r="F27" s="18"/>
      <c r="G27" s="15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9"/>
      <c r="F28" s="18"/>
      <c r="G28" s="15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9"/>
      <c r="F29" s="18"/>
      <c r="G29" s="15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9"/>
      <c r="F30" s="18"/>
      <c r="G30" s="15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9"/>
      <c r="F31" s="18"/>
      <c r="G31" s="15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9"/>
      <c r="F32" s="18"/>
      <c r="G32" s="15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9"/>
      <c r="F33" s="18"/>
      <c r="G33" s="15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9"/>
      <c r="F34" s="18"/>
      <c r="G34" s="15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9"/>
      <c r="F35" s="18"/>
      <c r="G35" s="15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9"/>
      <c r="F36" s="18"/>
      <c r="G36" s="15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9"/>
      <c r="F37" s="18"/>
      <c r="G37" s="15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9"/>
      <c r="F38" s="18"/>
      <c r="G38" s="15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9"/>
      <c r="F39" s="18"/>
      <c r="G39" s="15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9"/>
      <c r="F40" s="18"/>
      <c r="G40" s="15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9"/>
      <c r="F41" s="18"/>
      <c r="G41" s="15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9"/>
      <c r="F42" s="18"/>
      <c r="G42" s="15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9"/>
      <c r="F43" s="18"/>
      <c r="G43" s="15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9"/>
      <c r="F44" s="18"/>
      <c r="G44" s="15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9"/>
      <c r="F45" s="18"/>
      <c r="G45" s="15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9"/>
      <c r="F46" s="18"/>
      <c r="G46" s="15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9"/>
      <c r="F47" s="18"/>
      <c r="G47" s="15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9"/>
      <c r="F48" s="18"/>
      <c r="G48" s="15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9"/>
      <c r="F49" s="18"/>
      <c r="G49" s="15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9"/>
      <c r="F50" s="18"/>
      <c r="G50" s="15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9"/>
      <c r="F51" s="18"/>
      <c r="G51" s="15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9"/>
      <c r="F52" s="18"/>
      <c r="G52" s="15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9"/>
      <c r="F53" s="18"/>
      <c r="G53" s="15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9"/>
      <c r="F54" s="18"/>
      <c r="G54" s="15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9"/>
      <c r="F55" s="18"/>
      <c r="G55" s="15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9"/>
      <c r="F56" s="18"/>
      <c r="G56" s="15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9"/>
      <c r="F57" s="18"/>
      <c r="G57" s="15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9"/>
      <c r="F58" s="18"/>
      <c r="G58" s="15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9"/>
      <c r="F59" s="18"/>
      <c r="G59" s="15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9"/>
      <c r="F60" s="18"/>
      <c r="G60" s="15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9"/>
      <c r="F61" s="18"/>
      <c r="G61" s="15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9"/>
      <c r="F62" s="18"/>
      <c r="G62" s="15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9"/>
      <c r="F63" s="18"/>
      <c r="G63" s="15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9"/>
      <c r="F64" s="18"/>
      <c r="G64" s="15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9"/>
      <c r="F65" s="18"/>
      <c r="G65" s="15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9"/>
      <c r="F66" s="18"/>
      <c r="G66" s="15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9"/>
      <c r="F67" s="18"/>
      <c r="G67" s="15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9"/>
      <c r="F68" s="18"/>
      <c r="G68" s="15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9"/>
      <c r="F69" s="18"/>
      <c r="G69" s="15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9"/>
      <c r="F70" s="18"/>
      <c r="G70" s="15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9"/>
      <c r="F71" s="18"/>
      <c r="G71" s="15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9"/>
      <c r="F72" s="18"/>
      <c r="G72" s="15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9"/>
      <c r="F73" s="18"/>
      <c r="G73" s="15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9"/>
      <c r="F74" s="18"/>
      <c r="G74" s="15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9"/>
      <c r="F75" s="18"/>
      <c r="G75" s="15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9"/>
      <c r="F76" s="18"/>
      <c r="G76" s="15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9"/>
      <c r="F77" s="18"/>
      <c r="G77" s="15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9"/>
      <c r="F78" s="18"/>
      <c r="G78" s="15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9"/>
      <c r="F79" s="18"/>
      <c r="G79" s="15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9"/>
      <c r="F80" s="18"/>
      <c r="G80" s="15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9"/>
      <c r="F81" s="18"/>
      <c r="G81" s="15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9"/>
      <c r="F82" s="18"/>
      <c r="G82" s="15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9"/>
      <c r="F83" s="18"/>
      <c r="G83" s="15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9"/>
      <c r="F84" s="18"/>
      <c r="G84" s="15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9"/>
      <c r="F85" s="18"/>
      <c r="G85" s="15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9"/>
      <c r="F86" s="18"/>
      <c r="G86" s="15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9"/>
      <c r="F87" s="18"/>
      <c r="G87" s="15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9"/>
      <c r="F88" s="18"/>
      <c r="G88" s="15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9"/>
      <c r="F89" s="18"/>
      <c r="G89" s="15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9"/>
      <c r="F90" s="18"/>
      <c r="G90" s="15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9"/>
      <c r="F91" s="18"/>
      <c r="G91" s="15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9"/>
      <c r="F92" s="18"/>
      <c r="G92" s="15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9"/>
      <c r="F93" s="18"/>
      <c r="G93" s="15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9"/>
      <c r="F94" s="18"/>
      <c r="G94" s="15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9"/>
      <c r="F95" s="18"/>
      <c r="G95" s="15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9"/>
      <c r="F96" s="18"/>
      <c r="G96" s="15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9"/>
      <c r="F97" s="18"/>
      <c r="G97" s="15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9"/>
      <c r="F98" s="18"/>
      <c r="G98" s="15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9"/>
      <c r="F99" s="18"/>
      <c r="G99" s="15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9"/>
      <c r="F100" s="18"/>
      <c r="G100" s="15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9"/>
      <c r="F101" s="18"/>
      <c r="G101" s="15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9"/>
      <c r="F102" s="18"/>
      <c r="G102" s="15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9"/>
      <c r="F103" s="18"/>
      <c r="G103" s="15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9"/>
      <c r="F104" s="18"/>
      <c r="G104" s="15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9"/>
      <c r="F105" s="18"/>
      <c r="G105" s="15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9"/>
      <c r="F106" s="18"/>
      <c r="G106" s="15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9"/>
      <c r="F107" s="18"/>
      <c r="G107" s="15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9"/>
      <c r="F108" s="18"/>
      <c r="G108" s="15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9"/>
      <c r="F109" s="18"/>
      <c r="G109" s="15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9"/>
      <c r="F110" s="18"/>
      <c r="G110" s="15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9"/>
      <c r="F111" s="18"/>
      <c r="G111" s="15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9"/>
      <c r="F112" s="18"/>
      <c r="G112" s="15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9"/>
      <c r="F113" s="18"/>
      <c r="G113" s="15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9"/>
      <c r="F114" s="18"/>
      <c r="G114" s="15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9"/>
      <c r="F115" s="18"/>
      <c r="G115" s="15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9"/>
      <c r="F116" s="18"/>
      <c r="G116" s="15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9"/>
      <c r="F117" s="18"/>
      <c r="G117" s="15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9"/>
      <c r="F118" s="18"/>
      <c r="G118" s="15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9"/>
      <c r="F119" s="18"/>
      <c r="G119" s="15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9"/>
      <c r="F120" s="18"/>
      <c r="G120" s="15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9"/>
      <c r="F121" s="18"/>
      <c r="G121" s="15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9"/>
      <c r="F122" s="18"/>
      <c r="G122" s="15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9"/>
      <c r="F123" s="18"/>
      <c r="G123" s="15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9"/>
      <c r="F124" s="18"/>
      <c r="G124" s="15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9"/>
      <c r="F125" s="18"/>
      <c r="G125" s="15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9"/>
      <c r="F126" s="18"/>
      <c r="G126" s="15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9"/>
      <c r="F127" s="18"/>
      <c r="G127" s="15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9"/>
      <c r="F128" s="18"/>
      <c r="G128" s="15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9"/>
      <c r="F129" s="18"/>
      <c r="G129" s="15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9"/>
      <c r="F130" s="18"/>
      <c r="G130" s="15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9"/>
      <c r="F131" s="18"/>
      <c r="G131" s="15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9"/>
      <c r="F132" s="18"/>
      <c r="G132" s="15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9"/>
      <c r="F133" s="18"/>
      <c r="G133" s="15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9"/>
      <c r="F134" s="18"/>
      <c r="G134" s="15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9"/>
      <c r="F135" s="18"/>
      <c r="G135" s="15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9"/>
      <c r="F136" s="18"/>
      <c r="G136" s="15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9"/>
      <c r="F137" s="18"/>
      <c r="G137" s="15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9"/>
      <c r="F138" s="18"/>
      <c r="G138" s="15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9"/>
      <c r="F139" s="18"/>
      <c r="G139" s="15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9"/>
      <c r="F140" s="18"/>
      <c r="G140" s="15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9"/>
      <c r="F141" s="18"/>
      <c r="G141" s="15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9"/>
      <c r="F142" s="18"/>
      <c r="G142" s="15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9"/>
      <c r="F143" s="18"/>
      <c r="G143" s="15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9"/>
      <c r="F144" s="18"/>
      <c r="G144" s="15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9"/>
      <c r="F145" s="18"/>
      <c r="G145" s="15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9"/>
      <c r="F146" s="18"/>
      <c r="G146" s="15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9"/>
      <c r="F147" s="18"/>
      <c r="G147" s="15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9"/>
      <c r="F148" s="18"/>
      <c r="G148" s="15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9"/>
      <c r="F149" s="18"/>
      <c r="G149" s="15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9"/>
      <c r="F150" s="18"/>
      <c r="G150" s="15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9"/>
      <c r="F151" s="18"/>
      <c r="G151" s="15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9"/>
      <c r="F152" s="18"/>
      <c r="G152" s="15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9"/>
      <c r="F153" s="18"/>
      <c r="G153" s="15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9"/>
      <c r="F154" s="18"/>
      <c r="G154" s="15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9"/>
      <c r="F155" s="18"/>
      <c r="G155" s="15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9"/>
      <c r="F156" s="18"/>
      <c r="G156" s="15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9"/>
      <c r="F157" s="18"/>
      <c r="G157" s="15"/>
      <c r="H157" s="18"/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9"/>
      <c r="F158" s="18"/>
      <c r="G158" s="15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9"/>
      <c r="F159" s="18"/>
      <c r="G159" s="15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9"/>
      <c r="F160" s="18"/>
      <c r="G160" s="15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9"/>
      <c r="F161" s="18"/>
      <c r="G161" s="15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9"/>
      <c r="F162" s="18"/>
      <c r="G162" s="15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9"/>
      <c r="F163" s="18"/>
      <c r="G163" s="15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9"/>
      <c r="F164" s="18"/>
      <c r="G164" s="15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9"/>
      <c r="F165" s="18"/>
      <c r="G165" s="15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9"/>
      <c r="F166" s="18"/>
      <c r="G166" s="15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9"/>
      <c r="F167" s="18"/>
      <c r="G167" s="15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9"/>
      <c r="F168" s="18"/>
      <c r="G168" s="15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9"/>
      <c r="F169" s="18"/>
      <c r="G169" s="15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9"/>
      <c r="F170" s="18"/>
      <c r="G170" s="15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9"/>
      <c r="F171" s="18"/>
      <c r="G171" s="15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9"/>
      <c r="F172" s="18"/>
      <c r="G172" s="15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9"/>
      <c r="F173" s="18"/>
      <c r="G173" s="15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9"/>
      <c r="F174" s="18"/>
      <c r="G174" s="15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9"/>
      <c r="F175" s="18"/>
      <c r="G175" s="15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9"/>
      <c r="F176" s="18"/>
      <c r="G176" s="15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9"/>
      <c r="F177" s="18"/>
      <c r="G177" s="15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9"/>
      <c r="F178" s="18"/>
      <c r="G178" s="15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9"/>
      <c r="F179" s="18"/>
      <c r="G179" s="15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9"/>
      <c r="F180" s="18"/>
      <c r="G180" s="15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9"/>
      <c r="F181" s="18"/>
      <c r="G181" s="15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9"/>
      <c r="F182" s="18"/>
      <c r="G182" s="15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9"/>
      <c r="F183" s="18"/>
      <c r="G183" s="15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9"/>
      <c r="F184" s="18"/>
      <c r="G184" s="15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9"/>
      <c r="F185" s="18"/>
      <c r="G185" s="15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9"/>
      <c r="F186" s="18"/>
      <c r="G186" s="15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9"/>
      <c r="F187" s="18"/>
      <c r="G187" s="15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9"/>
      <c r="F188" s="18"/>
      <c r="G188" s="15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9"/>
      <c r="F189" s="18"/>
      <c r="G189" s="15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9"/>
      <c r="F190" s="18"/>
      <c r="G190" s="15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9"/>
      <c r="F191" s="18"/>
      <c r="G191" s="15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9"/>
      <c r="F192" s="18"/>
      <c r="G192" s="15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9"/>
      <c r="F193" s="18"/>
      <c r="G193" s="15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9"/>
      <c r="F194" s="18"/>
      <c r="G194" s="15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9"/>
      <c r="F195" s="18"/>
      <c r="G195" s="15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9"/>
      <c r="F196" s="18"/>
      <c r="G196" s="15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9"/>
      <c r="F197" s="18"/>
      <c r="G197" s="15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9"/>
      <c r="F198" s="18"/>
      <c r="G198" s="15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9"/>
      <c r="F199" s="18"/>
      <c r="G199" s="15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9"/>
      <c r="F200" s="18"/>
      <c r="G200" s="15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9"/>
      <c r="F201" s="18"/>
      <c r="G201" s="15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9"/>
      <c r="F202" s="18"/>
      <c r="G202" s="15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9"/>
      <c r="F203" s="18"/>
      <c r="G203" s="15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9"/>
      <c r="F204" s="18"/>
      <c r="G204" s="15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9"/>
      <c r="F205" s="18"/>
      <c r="G205" s="15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9"/>
      <c r="F206" s="18"/>
      <c r="G206" s="15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9"/>
      <c r="F207" s="18"/>
      <c r="G207" s="15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9"/>
      <c r="F208" s="18"/>
      <c r="G208" s="15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9"/>
      <c r="F209" s="18"/>
      <c r="G209" s="15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9"/>
      <c r="F210" s="18"/>
      <c r="G210" s="15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9"/>
      <c r="F211" s="18"/>
      <c r="G211" s="15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9"/>
      <c r="F212" s="18"/>
      <c r="G212" s="15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9"/>
      <c r="F213" s="18"/>
      <c r="G213" s="15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9"/>
      <c r="F214" s="18"/>
      <c r="G214" s="15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9"/>
      <c r="F215" s="18"/>
      <c r="G215" s="15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9"/>
      <c r="F216" s="18"/>
      <c r="G216" s="15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9"/>
      <c r="F217" s="18"/>
      <c r="G217" s="15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9"/>
      <c r="F218" s="18"/>
      <c r="G218" s="15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9"/>
      <c r="F219" s="18"/>
      <c r="G219" s="15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9"/>
      <c r="F220" s="18"/>
      <c r="G220" s="15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9"/>
      <c r="F221" s="18"/>
      <c r="G221" s="15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9"/>
      <c r="F222" s="18"/>
      <c r="G222" s="15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9"/>
      <c r="F223" s="18"/>
      <c r="G223" s="15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9"/>
      <c r="F224" s="18"/>
      <c r="G224" s="15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9"/>
      <c r="F225" s="18"/>
      <c r="G225" s="15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9"/>
      <c r="F226" s="18"/>
      <c r="G226" s="15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9"/>
      <c r="F227" s="18"/>
      <c r="G227" s="15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9"/>
      <c r="F228" s="18"/>
      <c r="G228" s="15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9"/>
      <c r="F229" s="18"/>
      <c r="G229" s="15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9"/>
      <c r="F230" s="18"/>
      <c r="G230" s="15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9"/>
      <c r="F231" s="18"/>
      <c r="G231" s="15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9"/>
      <c r="F232" s="18"/>
      <c r="G232" s="15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9"/>
      <c r="F233" s="18"/>
      <c r="G233" s="15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9"/>
      <c r="F234" s="18"/>
      <c r="G234" s="15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9"/>
      <c r="F235" s="18"/>
      <c r="G235" s="15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9"/>
      <c r="F236" s="18"/>
      <c r="G236" s="15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9"/>
      <c r="F237" s="18"/>
      <c r="G237" s="15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9"/>
      <c r="F238" s="18"/>
      <c r="G238" s="15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9"/>
      <c r="F239" s="18"/>
      <c r="G239" s="15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9"/>
      <c r="F240" s="18"/>
      <c r="G240" s="15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9"/>
      <c r="F241" s="18"/>
      <c r="G241" s="15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9"/>
      <c r="F242" s="18"/>
      <c r="G242" s="15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9"/>
      <c r="F243" s="18"/>
      <c r="G243" s="15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9"/>
      <c r="F244" s="18"/>
      <c r="G244" s="15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9"/>
      <c r="F245" s="18"/>
      <c r="G245" s="15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9"/>
      <c r="F246" s="18"/>
      <c r="G246" s="15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9"/>
      <c r="F247" s="18"/>
      <c r="G247" s="15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9"/>
      <c r="F248" s="18"/>
      <c r="G248" s="15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9"/>
      <c r="F249" s="18"/>
      <c r="G249" s="15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9"/>
      <c r="F250" s="18"/>
      <c r="G250" s="15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9"/>
      <c r="F251" s="18"/>
      <c r="G251" s="15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9"/>
      <c r="F252" s="18"/>
      <c r="G252" s="15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9"/>
      <c r="F253" s="18"/>
      <c r="G253" s="15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9"/>
      <c r="F254" s="18"/>
      <c r="G254" s="15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9"/>
      <c r="F255" s="18"/>
      <c r="G255" s="15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9"/>
      <c r="F256" s="18"/>
      <c r="G256" s="15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9"/>
      <c r="F257" s="18"/>
      <c r="G257" s="15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9"/>
      <c r="F258" s="18"/>
      <c r="G258" s="15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9"/>
      <c r="F259" s="18"/>
      <c r="G259" s="15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9"/>
      <c r="F260" s="18"/>
      <c r="G260" s="15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9"/>
      <c r="F261" s="18"/>
      <c r="G261" s="15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9"/>
      <c r="F262" s="18"/>
      <c r="G262" s="15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9"/>
      <c r="F263" s="18"/>
      <c r="G263" s="15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9"/>
      <c r="F264" s="18"/>
      <c r="G264" s="15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9"/>
      <c r="F265" s="18"/>
      <c r="G265" s="15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9"/>
      <c r="F266" s="18"/>
      <c r="G266" s="15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9"/>
      <c r="F267" s="18"/>
      <c r="G267" s="15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9"/>
      <c r="F268" s="18"/>
      <c r="G268" s="15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9"/>
      <c r="F269" s="18"/>
      <c r="G269" s="15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9"/>
      <c r="F270" s="18"/>
      <c r="G270" s="15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9"/>
      <c r="F271" s="18"/>
      <c r="G271" s="15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9"/>
      <c r="F272" s="18"/>
      <c r="G272" s="15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9"/>
      <c r="F273" s="18"/>
      <c r="G273" s="15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9"/>
      <c r="F274" s="18"/>
      <c r="G274" s="15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9"/>
      <c r="F275" s="18"/>
      <c r="G275" s="15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9"/>
      <c r="F276" s="18"/>
      <c r="G276" s="15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9"/>
      <c r="F277" s="18"/>
      <c r="G277" s="15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9"/>
      <c r="F278" s="18"/>
      <c r="G278" s="15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9"/>
      <c r="F279" s="18"/>
      <c r="G279" s="15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9"/>
      <c r="F280" s="18"/>
      <c r="G280" s="15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9"/>
      <c r="F281" s="18"/>
      <c r="G281" s="15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9"/>
      <c r="F282" s="18"/>
      <c r="G282" s="15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9"/>
      <c r="F283" s="18"/>
      <c r="G283" s="15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9"/>
      <c r="F284" s="18"/>
      <c r="G284" s="15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9"/>
      <c r="F285" s="18"/>
      <c r="G285" s="15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9"/>
      <c r="F286" s="18"/>
      <c r="G286" s="15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9"/>
      <c r="F287" s="18"/>
      <c r="G287" s="15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9"/>
      <c r="F288" s="18"/>
      <c r="G288" s="15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9"/>
      <c r="F289" s="18"/>
      <c r="G289" s="15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9"/>
      <c r="F290" s="18"/>
      <c r="G290" s="15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9"/>
      <c r="F291" s="18"/>
      <c r="G291" s="15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9"/>
      <c r="F292" s="18"/>
      <c r="G292" s="15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9"/>
      <c r="F293" s="18"/>
      <c r="G293" s="15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9"/>
      <c r="F294" s="18"/>
      <c r="G294" s="15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9"/>
      <c r="F295" s="18"/>
      <c r="G295" s="15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9"/>
      <c r="F296" s="18"/>
      <c r="G296" s="15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9"/>
      <c r="F297" s="18"/>
      <c r="G297" s="15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9"/>
      <c r="F298" s="18"/>
      <c r="G298" s="15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9"/>
      <c r="F299" s="18"/>
      <c r="G299" s="15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9"/>
      <c r="F300" s="18"/>
      <c r="G300" s="15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9"/>
      <c r="F301" s="18"/>
      <c r="G301" s="15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9"/>
      <c r="F302" s="18"/>
      <c r="G302" s="15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9"/>
      <c r="F303" s="18"/>
      <c r="G303" s="15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9"/>
      <c r="F304" s="18"/>
      <c r="G304" s="15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9"/>
      <c r="F305" s="18"/>
      <c r="G305" s="15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9"/>
      <c r="F306" s="18"/>
      <c r="G306" s="15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9"/>
      <c r="F307" s="18"/>
      <c r="G307" s="15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9"/>
      <c r="F308" s="18"/>
      <c r="G308" s="15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9"/>
      <c r="F309" s="18"/>
      <c r="G309" s="15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9"/>
      <c r="F310" s="18"/>
      <c r="G310" s="15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9"/>
      <c r="F311" s="18"/>
      <c r="G311" s="15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9"/>
      <c r="F312" s="18"/>
      <c r="G312" s="15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9"/>
      <c r="F313" s="18"/>
      <c r="G313" s="15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9"/>
      <c r="F314" s="18"/>
      <c r="G314" s="15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9"/>
      <c r="F315" s="18"/>
      <c r="G315" s="15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9"/>
      <c r="F316" s="18"/>
      <c r="G316" s="15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9"/>
      <c r="F317" s="18"/>
      <c r="G317" s="15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9"/>
      <c r="F318" s="18"/>
      <c r="G318" s="15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9"/>
      <c r="F319" s="18"/>
      <c r="G319" s="15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9"/>
      <c r="F320" s="18"/>
      <c r="G320" s="15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9"/>
      <c r="F321" s="18"/>
      <c r="G321" s="15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9"/>
      <c r="F322" s="18"/>
      <c r="G322" s="15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9"/>
      <c r="F323" s="18"/>
      <c r="G323" s="15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9"/>
      <c r="F324" s="18"/>
      <c r="G324" s="15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9"/>
      <c r="F325" s="18"/>
      <c r="G325" s="15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9"/>
      <c r="F326" s="18"/>
      <c r="G326" s="15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9"/>
      <c r="F327" s="18"/>
      <c r="G327" s="15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9"/>
      <c r="F328" s="18"/>
      <c r="G328" s="15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9"/>
      <c r="F329" s="18"/>
      <c r="G329" s="15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9"/>
      <c r="F330" s="18"/>
      <c r="G330" s="15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9"/>
      <c r="F331" s="18"/>
      <c r="G331" s="15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9"/>
      <c r="F332" s="18"/>
      <c r="G332" s="15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9"/>
      <c r="F333" s="18"/>
      <c r="G333" s="15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9"/>
      <c r="F334" s="18"/>
      <c r="G334" s="15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9"/>
      <c r="F335" s="18"/>
      <c r="G335" s="15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9"/>
      <c r="F336" s="18"/>
      <c r="G336" s="15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9"/>
      <c r="F337" s="18"/>
      <c r="G337" s="15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9"/>
      <c r="F338" s="18"/>
      <c r="G338" s="15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9"/>
      <c r="F339" s="18"/>
      <c r="G339" s="15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9"/>
      <c r="F340" s="18"/>
      <c r="G340" s="15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9"/>
      <c r="F341" s="18"/>
      <c r="G341" s="15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9"/>
      <c r="F342" s="18"/>
      <c r="G342" s="15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9"/>
      <c r="F343" s="18"/>
      <c r="G343" s="15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9"/>
      <c r="F344" s="18"/>
      <c r="G344" s="15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9"/>
      <c r="F345" s="18"/>
      <c r="G345" s="15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9"/>
      <c r="F346" s="18"/>
      <c r="G346" s="15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9"/>
      <c r="F347" s="18"/>
      <c r="G347" s="15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9"/>
      <c r="F348" s="18"/>
      <c r="G348" s="15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9"/>
      <c r="F349" s="18"/>
      <c r="G349" s="15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9"/>
      <c r="F350" s="18"/>
      <c r="G350" s="15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9"/>
      <c r="F351" s="18"/>
      <c r="G351" s="15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9"/>
      <c r="F352" s="18"/>
      <c r="G352" s="15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9"/>
      <c r="F353" s="18"/>
      <c r="G353" s="15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9"/>
      <c r="F354" s="18"/>
      <c r="G354" s="15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9"/>
      <c r="F355" s="18"/>
      <c r="G355" s="15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9"/>
      <c r="F356" s="18"/>
      <c r="G356" s="15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9"/>
      <c r="F357" s="18"/>
      <c r="G357" s="15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9"/>
      <c r="F358" s="18"/>
      <c r="G358" s="15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9"/>
      <c r="F359" s="18"/>
      <c r="G359" s="15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9"/>
      <c r="F360" s="18"/>
      <c r="G360" s="15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9"/>
      <c r="F361" s="18"/>
      <c r="G361" s="15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9"/>
      <c r="F362" s="18"/>
      <c r="G362" s="15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9"/>
      <c r="F363" s="18"/>
      <c r="G363" s="15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9"/>
      <c r="F364" s="18"/>
      <c r="G364" s="15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9"/>
      <c r="F365" s="18"/>
      <c r="G365" s="15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9"/>
      <c r="F366" s="18"/>
      <c r="G366" s="15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9"/>
      <c r="F367" s="18"/>
      <c r="G367" s="15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9"/>
      <c r="F368" s="18"/>
      <c r="G368" s="15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9"/>
      <c r="F369" s="18"/>
      <c r="G369" s="15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9"/>
      <c r="F370" s="18"/>
      <c r="G370" s="15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9"/>
      <c r="F371" s="18"/>
      <c r="G371" s="15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9"/>
      <c r="F372" s="18"/>
      <c r="G372" s="15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9"/>
      <c r="F373" s="18"/>
      <c r="G373" s="15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9"/>
      <c r="F374" s="18"/>
      <c r="G374" s="15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9"/>
      <c r="F375" s="18"/>
      <c r="G375" s="15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9"/>
      <c r="F376" s="18"/>
      <c r="G376" s="15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9"/>
      <c r="F377" s="18"/>
      <c r="G377" s="15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9"/>
      <c r="F378" s="18"/>
      <c r="G378" s="15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9"/>
      <c r="F379" s="18"/>
      <c r="G379" s="15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9"/>
      <c r="F380" s="18"/>
      <c r="G380" s="15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9"/>
      <c r="F381" s="18"/>
      <c r="G381" s="15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9"/>
      <c r="F382" s="18"/>
      <c r="G382" s="15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9"/>
      <c r="F383" s="18"/>
      <c r="G383" s="15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9"/>
      <c r="F384" s="18"/>
      <c r="G384" s="15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9"/>
      <c r="F385" s="18"/>
      <c r="G385" s="15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9"/>
      <c r="F386" s="18"/>
      <c r="G386" s="15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9"/>
      <c r="F387" s="18"/>
      <c r="G387" s="15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9"/>
      <c r="F388" s="18"/>
      <c r="G388" s="15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9"/>
      <c r="F389" s="18"/>
      <c r="G389" s="15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9"/>
      <c r="F390" s="18"/>
      <c r="G390" s="15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9"/>
      <c r="F391" s="18"/>
      <c r="G391" s="15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9"/>
      <c r="F392" s="18"/>
      <c r="G392" s="15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9"/>
      <c r="F393" s="18"/>
      <c r="G393" s="15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9"/>
      <c r="F394" s="18"/>
      <c r="G394" s="15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9"/>
      <c r="F395" s="18"/>
      <c r="G395" s="15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9"/>
      <c r="F396" s="18"/>
      <c r="G396" s="15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9"/>
      <c r="F397" s="18"/>
      <c r="G397" s="15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9"/>
      <c r="F398" s="18"/>
      <c r="G398" s="15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9"/>
      <c r="F399" s="18"/>
      <c r="G399" s="15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9"/>
      <c r="F400" s="18"/>
      <c r="G400" s="15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9"/>
      <c r="F401" s="18"/>
      <c r="G401" s="15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9"/>
      <c r="F402" s="18"/>
      <c r="G402" s="15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9"/>
      <c r="F403" s="18"/>
      <c r="G403" s="15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9"/>
      <c r="F404" s="18"/>
      <c r="G404" s="15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9"/>
      <c r="F405" s="18"/>
      <c r="G405" s="15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9"/>
      <c r="F406" s="18"/>
      <c r="G406" s="15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9"/>
      <c r="F407" s="18"/>
      <c r="G407" s="15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9"/>
      <c r="F408" s="18"/>
      <c r="G408" s="15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9"/>
      <c r="F409" s="18"/>
      <c r="G409" s="15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9"/>
      <c r="F410" s="18"/>
      <c r="G410" s="15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9"/>
      <c r="F411" s="18"/>
      <c r="G411" s="15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9"/>
      <c r="F412" s="18"/>
      <c r="G412" s="15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9"/>
      <c r="F413" s="18"/>
      <c r="G413" s="15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9"/>
      <c r="F414" s="18"/>
      <c r="G414" s="15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9"/>
      <c r="F415" s="18"/>
      <c r="G415" s="15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9"/>
      <c r="F416" s="18"/>
      <c r="G416" s="15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9"/>
      <c r="F417" s="18"/>
      <c r="G417" s="15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9"/>
      <c r="F418" s="18"/>
      <c r="G418" s="15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9"/>
      <c r="F419" s="18"/>
      <c r="G419" s="15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9"/>
      <c r="F420" s="18"/>
      <c r="G420" s="15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9"/>
      <c r="F421" s="18"/>
      <c r="G421" s="15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9"/>
      <c r="F422" s="18"/>
      <c r="G422" s="15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9"/>
      <c r="F423" s="18"/>
      <c r="G423" s="15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9"/>
      <c r="F424" s="18"/>
      <c r="G424" s="15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9"/>
      <c r="F425" s="18"/>
      <c r="G425" s="15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9"/>
      <c r="F426" s="18"/>
      <c r="G426" s="15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9"/>
      <c r="F427" s="18"/>
      <c r="G427" s="15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9"/>
      <c r="F428" s="18"/>
      <c r="G428" s="15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9"/>
      <c r="F429" s="18"/>
      <c r="G429" s="15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9"/>
      <c r="F430" s="18"/>
      <c r="G430" s="15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9"/>
      <c r="F431" s="18"/>
      <c r="G431" s="15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9"/>
      <c r="F432" s="18"/>
      <c r="G432" s="15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9"/>
      <c r="F433" s="18"/>
      <c r="G433" s="15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9"/>
      <c r="F434" s="18"/>
      <c r="G434" s="15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9"/>
      <c r="F435" s="18"/>
      <c r="G435" s="15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9"/>
      <c r="F436" s="18"/>
      <c r="G436" s="15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9"/>
      <c r="F437" s="18"/>
      <c r="G437" s="15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9"/>
      <c r="F438" s="18"/>
      <c r="G438" s="15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9"/>
      <c r="F439" s="18"/>
      <c r="G439" s="15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9"/>
      <c r="F440" s="18"/>
      <c r="G440" s="15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9"/>
      <c r="F441" s="18"/>
      <c r="G441" s="15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9"/>
      <c r="F442" s="18"/>
      <c r="G442" s="15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9"/>
      <c r="F443" s="18"/>
      <c r="G443" s="15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9"/>
      <c r="F444" s="18"/>
      <c r="G444" s="15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9"/>
      <c r="F445" s="18"/>
      <c r="G445" s="15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9"/>
      <c r="F446" s="18"/>
      <c r="G446" s="15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9"/>
      <c r="F447" s="18"/>
      <c r="G447" s="15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9"/>
      <c r="F448" s="18"/>
      <c r="G448" s="15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9"/>
      <c r="F449" s="18"/>
      <c r="G449" s="15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9"/>
      <c r="F450" s="18"/>
      <c r="G450" s="15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9"/>
      <c r="F451" s="18"/>
      <c r="G451" s="15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9"/>
      <c r="F452" s="18"/>
      <c r="G452" s="15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9"/>
      <c r="F453" s="18"/>
      <c r="G453" s="15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9"/>
      <c r="F454" s="18"/>
      <c r="G454" s="15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9"/>
      <c r="F455" s="18"/>
      <c r="G455" s="15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9"/>
      <c r="F456" s="18"/>
      <c r="G456" s="15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9"/>
      <c r="F457" s="18"/>
      <c r="G457" s="15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9"/>
      <c r="F458" s="18"/>
      <c r="G458" s="15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9"/>
      <c r="F459" s="18"/>
      <c r="G459" s="15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9"/>
      <c r="F460" s="18"/>
      <c r="G460" s="15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9"/>
      <c r="F461" s="18"/>
      <c r="G461" s="15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9"/>
      <c r="F462" s="18"/>
      <c r="G462" s="15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9"/>
      <c r="F463" s="18"/>
      <c r="G463" s="15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9"/>
      <c r="F464" s="18"/>
      <c r="G464" s="15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9"/>
      <c r="F465" s="18"/>
      <c r="G465" s="15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9"/>
      <c r="F466" s="18"/>
      <c r="G466" s="15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9"/>
      <c r="F467" s="18"/>
      <c r="G467" s="15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9"/>
      <c r="F468" s="18"/>
      <c r="G468" s="15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9"/>
      <c r="F469" s="18"/>
      <c r="G469" s="15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9"/>
      <c r="F470" s="18"/>
      <c r="G470" s="15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9"/>
      <c r="F471" s="18"/>
      <c r="G471" s="15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9"/>
      <c r="F472" s="18"/>
      <c r="G472" s="15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9"/>
      <c r="F473" s="18"/>
      <c r="G473" s="15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9"/>
      <c r="F474" s="18"/>
      <c r="G474" s="15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9"/>
      <c r="F475" s="18"/>
      <c r="G475" s="15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9"/>
      <c r="F476" s="18"/>
      <c r="G476" s="15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9"/>
      <c r="F477" s="18"/>
      <c r="G477" s="15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9"/>
      <c r="F478" s="18"/>
      <c r="G478" s="15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9"/>
      <c r="F479" s="18"/>
      <c r="G479" s="15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9"/>
      <c r="F480" s="18"/>
      <c r="G480" s="15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9"/>
      <c r="F481" s="18"/>
      <c r="G481" s="15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9"/>
      <c r="F482" s="18"/>
      <c r="G482" s="15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9"/>
      <c r="F483" s="18"/>
      <c r="G483" s="15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9"/>
      <c r="F484" s="18"/>
      <c r="G484" s="15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9"/>
      <c r="F485" s="18"/>
      <c r="G485" s="15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9"/>
      <c r="F486" s="18"/>
      <c r="G486" s="15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9"/>
      <c r="F487" s="18"/>
      <c r="G487" s="15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9"/>
      <c r="F488" s="18"/>
      <c r="G488" s="15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9"/>
      <c r="F489" s="18"/>
      <c r="G489" s="15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9"/>
      <c r="F490" s="18"/>
      <c r="G490" s="15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9"/>
      <c r="F491" s="18"/>
      <c r="G491" s="15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9"/>
      <c r="F492" s="18"/>
      <c r="G492" s="15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9"/>
      <c r="F493" s="18"/>
      <c r="G493" s="15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9"/>
      <c r="F494" s="18"/>
      <c r="G494" s="15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9"/>
      <c r="F495" s="18"/>
      <c r="G495" s="15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9"/>
      <c r="F496" s="18"/>
      <c r="G496" s="15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9"/>
      <c r="F497" s="18"/>
      <c r="G497" s="15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9"/>
      <c r="F498" s="18"/>
      <c r="G498" s="15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9"/>
      <c r="F499" s="18"/>
      <c r="G499" s="15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9"/>
      <c r="F500" s="18"/>
      <c r="G500" s="15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9"/>
      <c r="F501" s="18"/>
      <c r="G501" s="15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9"/>
      <c r="F502" s="18"/>
      <c r="G502" s="15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9"/>
      <c r="F503" s="18"/>
      <c r="G503" s="15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9"/>
      <c r="F504" s="18"/>
      <c r="G504" s="15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9"/>
      <c r="F505" s="18"/>
      <c r="G505" s="15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9"/>
      <c r="F506" s="18"/>
      <c r="G506" s="15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9"/>
      <c r="F507" s="18"/>
      <c r="G507" s="15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9"/>
      <c r="F508" s="18"/>
      <c r="G508" s="15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9"/>
      <c r="F509" s="18"/>
      <c r="G509" s="15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9"/>
      <c r="F510" s="18"/>
      <c r="G510" s="15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9"/>
      <c r="F511" s="18"/>
      <c r="G511" s="15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9"/>
      <c r="F512" s="18"/>
      <c r="G512" s="15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9"/>
      <c r="F513" s="18"/>
      <c r="G513" s="15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9"/>
      <c r="F514" s="18"/>
      <c r="G514" s="15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9"/>
      <c r="F515" s="18"/>
      <c r="G515" s="15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9"/>
      <c r="F516" s="18"/>
      <c r="G516" s="15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9"/>
      <c r="F517" s="18"/>
      <c r="G517" s="15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9"/>
      <c r="F518" s="18"/>
      <c r="G518" s="15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9"/>
      <c r="F519" s="18"/>
      <c r="G519" s="15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9"/>
      <c r="F520" s="18"/>
      <c r="G520" s="15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9"/>
      <c r="F521" s="18"/>
      <c r="G521" s="15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9"/>
      <c r="F522" s="18"/>
      <c r="G522" s="15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9"/>
      <c r="F523" s="18"/>
      <c r="G523" s="15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9"/>
      <c r="F524" s="18"/>
      <c r="G524" s="15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9"/>
      <c r="F525" s="18"/>
      <c r="G525" s="15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9"/>
      <c r="F526" s="18"/>
      <c r="G526" s="15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9"/>
      <c r="F527" s="18"/>
      <c r="G527" s="15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9"/>
      <c r="F528" s="18"/>
      <c r="G528" s="15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9"/>
      <c r="F529" s="18"/>
      <c r="G529" s="15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9"/>
      <c r="F530" s="18"/>
      <c r="G530" s="15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9"/>
      <c r="F531" s="18"/>
      <c r="G531" s="15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9"/>
      <c r="F532" s="18"/>
      <c r="G532" s="15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9"/>
      <c r="F533" s="18"/>
      <c r="G533" s="15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9"/>
      <c r="F534" s="18"/>
      <c r="G534" s="15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9"/>
      <c r="F535" s="18"/>
      <c r="G535" s="15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9"/>
      <c r="F536" s="18"/>
      <c r="G536" s="15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9"/>
      <c r="F537" s="18"/>
      <c r="G537" s="15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9"/>
      <c r="F538" s="18"/>
      <c r="G538" s="15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9"/>
      <c r="F539" s="18"/>
      <c r="G539" s="15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9"/>
      <c r="F540" s="18"/>
      <c r="G540" s="15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9"/>
      <c r="F541" s="18"/>
      <c r="G541" s="15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9"/>
      <c r="F542" s="18"/>
      <c r="G542" s="15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9"/>
      <c r="F543" s="18"/>
      <c r="G543" s="15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9"/>
      <c r="F544" s="18"/>
      <c r="G544" s="15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9"/>
      <c r="F545" s="18"/>
      <c r="G545" s="15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9"/>
      <c r="F546" s="18"/>
      <c r="G546" s="15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9"/>
      <c r="F547" s="18"/>
      <c r="G547" s="15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9"/>
      <c r="F548" s="18"/>
      <c r="G548" s="15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9"/>
      <c r="F549" s="18"/>
      <c r="G549" s="15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9"/>
      <c r="F550" s="18"/>
      <c r="G550" s="15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9"/>
      <c r="F551" s="18"/>
      <c r="G551" s="15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9"/>
      <c r="F552" s="18"/>
      <c r="G552" s="15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9"/>
      <c r="F553" s="18"/>
      <c r="G553" s="15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9"/>
      <c r="F554" s="18"/>
      <c r="G554" s="15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9"/>
      <c r="F555" s="18"/>
      <c r="G555" s="15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9"/>
      <c r="F556" s="18"/>
      <c r="G556" s="15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9"/>
      <c r="F557" s="18"/>
      <c r="G557" s="15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9"/>
      <c r="F558" s="18"/>
      <c r="G558" s="15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9"/>
      <c r="F559" s="18"/>
      <c r="G559" s="15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9"/>
      <c r="F560" s="18"/>
      <c r="G560" s="15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9"/>
      <c r="F561" s="18"/>
      <c r="G561" s="15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9"/>
      <c r="F562" s="18"/>
      <c r="G562" s="15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9"/>
      <c r="F563" s="18"/>
      <c r="G563" s="15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9"/>
      <c r="F564" s="18"/>
      <c r="G564" s="15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9"/>
      <c r="F565" s="18"/>
      <c r="G565" s="15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9"/>
      <c r="F566" s="18"/>
      <c r="G566" s="15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9"/>
      <c r="F567" s="18"/>
      <c r="G567" s="15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9"/>
      <c r="F568" s="18"/>
      <c r="G568" s="15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9"/>
      <c r="F569" s="18"/>
      <c r="G569" s="15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9"/>
      <c r="F570" s="18"/>
      <c r="G570" s="15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9"/>
      <c r="F571" s="18"/>
      <c r="G571" s="15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9"/>
      <c r="F572" s="18"/>
      <c r="G572" s="15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9"/>
      <c r="F573" s="18"/>
      <c r="G573" s="15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9"/>
      <c r="F574" s="18"/>
      <c r="G574" s="15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9"/>
      <c r="F575" s="18"/>
      <c r="G575" s="15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9"/>
      <c r="F576" s="18"/>
      <c r="G576" s="15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9"/>
      <c r="F577" s="18"/>
      <c r="G577" s="15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9"/>
      <c r="F578" s="18"/>
      <c r="G578" s="15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9"/>
      <c r="F579" s="18"/>
      <c r="G579" s="15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9"/>
      <c r="F580" s="18"/>
      <c r="G580" s="15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9"/>
      <c r="F581" s="18"/>
      <c r="G581" s="15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9"/>
      <c r="F582" s="18"/>
      <c r="G582" s="15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9"/>
      <c r="F583" s="18"/>
      <c r="G583" s="15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9"/>
      <c r="F584" s="18"/>
      <c r="G584" s="15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9"/>
      <c r="F585" s="18"/>
      <c r="G585" s="15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9"/>
      <c r="F586" s="18"/>
      <c r="G586" s="15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9"/>
      <c r="F587" s="18"/>
      <c r="G587" s="15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9"/>
      <c r="F588" s="18"/>
      <c r="G588" s="15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9"/>
      <c r="F589" s="18"/>
      <c r="G589" s="15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9"/>
      <c r="F590" s="18"/>
      <c r="G590" s="15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9"/>
      <c r="F591" s="18"/>
      <c r="G591" s="15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9"/>
      <c r="F592" s="18"/>
      <c r="G592" s="15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9"/>
      <c r="F593" s="18"/>
      <c r="G593" s="15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9"/>
      <c r="F594" s="18"/>
      <c r="G594" s="15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9"/>
      <c r="F595" s="18"/>
      <c r="G595" s="15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9"/>
      <c r="F596" s="18"/>
      <c r="G596" s="15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9"/>
      <c r="F597" s="18"/>
      <c r="G597" s="15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9"/>
      <c r="F598" s="18"/>
      <c r="G598" s="15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9"/>
      <c r="F599" s="18"/>
      <c r="G599" s="15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9"/>
      <c r="F600" s="18"/>
      <c r="G600" s="15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9"/>
      <c r="F601" s="18"/>
      <c r="G601" s="15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9"/>
      <c r="F602" s="18"/>
      <c r="G602" s="15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9"/>
      <c r="F603" s="18"/>
      <c r="G603" s="15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9"/>
      <c r="F604" s="18"/>
      <c r="G604" s="15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9"/>
      <c r="F605" s="18"/>
      <c r="G605" s="15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9"/>
      <c r="F606" s="18"/>
      <c r="G606" s="15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9"/>
      <c r="F607" s="18"/>
      <c r="G607" s="15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9"/>
      <c r="F608" s="18"/>
      <c r="G608" s="15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9"/>
      <c r="F609" s="18"/>
      <c r="G609" s="15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9"/>
      <c r="F610" s="18"/>
      <c r="G610" s="15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9"/>
      <c r="F611" s="18"/>
      <c r="G611" s="15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9"/>
      <c r="F612" s="18"/>
      <c r="G612" s="15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9"/>
      <c r="F613" s="18"/>
      <c r="G613" s="15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9"/>
      <c r="F614" s="18"/>
      <c r="G614" s="15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9"/>
      <c r="F615" s="18"/>
      <c r="G615" s="15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9"/>
      <c r="F616" s="18"/>
      <c r="G616" s="15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9"/>
      <c r="F617" s="18"/>
      <c r="G617" s="15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9"/>
      <c r="F618" s="18"/>
      <c r="G618" s="15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9"/>
      <c r="F619" s="18"/>
      <c r="G619" s="15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9"/>
      <c r="F620" s="18"/>
      <c r="G620" s="15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9"/>
      <c r="F621" s="18"/>
      <c r="G621" s="15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9"/>
      <c r="F622" s="18"/>
      <c r="G622" s="15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9"/>
      <c r="F623" s="18"/>
      <c r="G623" s="15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9"/>
      <c r="F624" s="18"/>
      <c r="G624" s="15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9"/>
      <c r="F625" s="18"/>
      <c r="G625" s="15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9"/>
      <c r="F626" s="18"/>
      <c r="G626" s="15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9"/>
      <c r="F627" s="18"/>
      <c r="G627" s="15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9"/>
      <c r="F628" s="18"/>
      <c r="G628" s="15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9"/>
      <c r="F629" s="18"/>
      <c r="G629" s="15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9"/>
      <c r="F630" s="18"/>
      <c r="G630" s="15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9"/>
      <c r="F631" s="18"/>
      <c r="G631" s="15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9"/>
      <c r="F632" s="18"/>
      <c r="G632" s="15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9"/>
      <c r="F633" s="18"/>
      <c r="G633" s="15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9"/>
      <c r="F634" s="18"/>
      <c r="G634" s="15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9"/>
      <c r="F635" s="18"/>
      <c r="G635" s="15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9"/>
      <c r="F636" s="18"/>
      <c r="G636" s="15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9"/>
      <c r="F637" s="18"/>
      <c r="G637" s="15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9"/>
      <c r="F638" s="18"/>
      <c r="G638" s="15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9"/>
      <c r="F639" s="18"/>
      <c r="G639" s="15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9"/>
      <c r="F640" s="18"/>
      <c r="G640" s="15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9"/>
      <c r="F641" s="18"/>
      <c r="G641" s="15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9"/>
      <c r="F642" s="18"/>
      <c r="G642" s="15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9"/>
      <c r="F643" s="18"/>
      <c r="G643" s="15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9"/>
      <c r="F644" s="18"/>
      <c r="G644" s="15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9"/>
      <c r="F645" s="18"/>
      <c r="G645" s="15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9"/>
      <c r="F646" s="18"/>
      <c r="G646" s="15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9"/>
      <c r="F647" s="18"/>
      <c r="G647" s="15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9"/>
      <c r="F648" s="18"/>
      <c r="G648" s="15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9"/>
      <c r="F649" s="18"/>
      <c r="G649" s="15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9"/>
      <c r="F650" s="18"/>
      <c r="G650" s="15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9"/>
      <c r="F651" s="18"/>
      <c r="G651" s="15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9"/>
      <c r="F652" s="18"/>
      <c r="G652" s="15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9"/>
      <c r="F653" s="18"/>
      <c r="G653" s="15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9"/>
      <c r="F654" s="18"/>
      <c r="G654" s="15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9"/>
      <c r="F655" s="18"/>
      <c r="G655" s="15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9"/>
      <c r="F656" s="18"/>
      <c r="G656" s="15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9"/>
      <c r="F657" s="18"/>
      <c r="G657" s="15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9"/>
      <c r="F658" s="18"/>
      <c r="G658" s="15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9"/>
      <c r="F659" s="18"/>
      <c r="G659" s="15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9"/>
      <c r="F660" s="18"/>
      <c r="G660" s="15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9"/>
      <c r="F661" s="18"/>
      <c r="G661" s="15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9"/>
      <c r="F662" s="18"/>
      <c r="G662" s="15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9"/>
      <c r="F663" s="18"/>
      <c r="G663" s="15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9"/>
      <c r="F664" s="18"/>
      <c r="G664" s="15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9"/>
      <c r="F665" s="18"/>
      <c r="G665" s="15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9"/>
      <c r="F666" s="18"/>
      <c r="G666" s="15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9"/>
      <c r="F667" s="18"/>
      <c r="G667" s="15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9"/>
      <c r="F668" s="18"/>
      <c r="G668" s="15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9"/>
      <c r="F669" s="18"/>
      <c r="G669" s="15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9"/>
      <c r="F670" s="18"/>
      <c r="G670" s="15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9"/>
      <c r="F671" s="18"/>
      <c r="G671" s="15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9"/>
      <c r="F672" s="18"/>
      <c r="G672" s="15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9"/>
      <c r="F673" s="18"/>
      <c r="G673" s="15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9"/>
      <c r="F674" s="18"/>
      <c r="G674" s="15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9"/>
      <c r="F675" s="18"/>
      <c r="G675" s="15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9"/>
      <c r="F676" s="18"/>
      <c r="G676" s="15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9"/>
      <c r="F677" s="18"/>
      <c r="G677" s="15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9"/>
      <c r="F678" s="18"/>
      <c r="G678" s="15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9"/>
      <c r="F679" s="18"/>
      <c r="G679" s="15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9"/>
      <c r="F680" s="18"/>
      <c r="G680" s="15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9"/>
      <c r="F681" s="18"/>
      <c r="G681" s="15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9"/>
      <c r="F682" s="18"/>
      <c r="G682" s="15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9"/>
      <c r="F683" s="18"/>
      <c r="G683" s="15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9"/>
      <c r="F684" s="18"/>
      <c r="G684" s="15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9"/>
      <c r="F685" s="18"/>
      <c r="G685" s="15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9"/>
      <c r="F686" s="18"/>
      <c r="G686" s="15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9"/>
      <c r="F687" s="18"/>
      <c r="G687" s="15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9"/>
      <c r="F688" s="18"/>
      <c r="G688" s="15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9"/>
      <c r="F689" s="18"/>
      <c r="G689" s="15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9"/>
      <c r="F690" s="18"/>
      <c r="G690" s="15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9"/>
      <c r="F691" s="18"/>
      <c r="G691" s="15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9"/>
      <c r="F692" s="18"/>
      <c r="G692" s="15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9"/>
      <c r="F693" s="18"/>
      <c r="G693" s="15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9"/>
      <c r="F694" s="18"/>
      <c r="G694" s="15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9"/>
      <c r="F695" s="18"/>
      <c r="G695" s="15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9"/>
      <c r="F696" s="18"/>
      <c r="G696" s="15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9"/>
      <c r="F697" s="18"/>
      <c r="G697" s="15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9"/>
      <c r="F698" s="18"/>
      <c r="G698" s="15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9"/>
      <c r="F699" s="18"/>
      <c r="G699" s="15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9"/>
      <c r="F700" s="18"/>
      <c r="G700" s="15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9"/>
      <c r="F701" s="18"/>
      <c r="G701" s="15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9"/>
      <c r="F702" s="18"/>
      <c r="G702" s="15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9"/>
      <c r="F703" s="18"/>
      <c r="G703" s="15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9"/>
      <c r="F704" s="18"/>
      <c r="G704" s="15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9"/>
      <c r="F705" s="18"/>
      <c r="G705" s="15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9"/>
      <c r="F706" s="18"/>
      <c r="G706" s="15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9"/>
      <c r="F707" s="18"/>
      <c r="G707" s="15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9"/>
      <c r="F708" s="18"/>
      <c r="G708" s="15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9"/>
      <c r="F709" s="18"/>
      <c r="G709" s="15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9"/>
      <c r="F710" s="18"/>
      <c r="G710" s="15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9"/>
      <c r="F711" s="18"/>
      <c r="G711" s="15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9"/>
      <c r="F712" s="18"/>
      <c r="G712" s="15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9"/>
      <c r="F713" s="18"/>
      <c r="G713" s="15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9"/>
      <c r="F714" s="18"/>
      <c r="G714" s="15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9"/>
      <c r="F715" s="18"/>
      <c r="G715" s="15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9"/>
      <c r="F716" s="18"/>
      <c r="G716" s="15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9"/>
      <c r="F717" s="18"/>
      <c r="G717" s="15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9"/>
      <c r="F718" s="18"/>
      <c r="G718" s="15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9"/>
      <c r="F719" s="18"/>
      <c r="G719" s="15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9"/>
      <c r="F720" s="18"/>
      <c r="G720" s="15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9"/>
      <c r="F721" s="18"/>
      <c r="G721" s="15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9"/>
      <c r="F722" s="18"/>
      <c r="G722" s="15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9"/>
      <c r="F723" s="18"/>
      <c r="G723" s="15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9"/>
      <c r="F724" s="18"/>
      <c r="G724" s="15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9"/>
      <c r="F725" s="18"/>
      <c r="G725" s="15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9"/>
      <c r="F726" s="18"/>
      <c r="G726" s="15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9"/>
      <c r="F727" s="18"/>
      <c r="G727" s="15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9"/>
      <c r="F728" s="18"/>
      <c r="G728" s="15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9"/>
      <c r="F729" s="18"/>
      <c r="G729" s="15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9"/>
      <c r="F730" s="18"/>
      <c r="G730" s="15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9"/>
      <c r="F731" s="18"/>
      <c r="G731" s="15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9"/>
      <c r="F732" s="18"/>
      <c r="G732" s="15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9"/>
      <c r="F733" s="18"/>
      <c r="G733" s="15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9"/>
      <c r="F734" s="18"/>
      <c r="G734" s="15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9"/>
      <c r="F735" s="18"/>
      <c r="G735" s="15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9"/>
      <c r="F736" s="18"/>
      <c r="G736" s="15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9"/>
      <c r="F737" s="18"/>
      <c r="G737" s="15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9"/>
      <c r="F738" s="18"/>
      <c r="G738" s="15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9"/>
      <c r="F739" s="18"/>
      <c r="G739" s="15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9"/>
      <c r="F740" s="18"/>
      <c r="G740" s="15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9"/>
      <c r="F741" s="18"/>
      <c r="G741" s="15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9"/>
      <c r="F742" s="18"/>
      <c r="G742" s="15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9"/>
      <c r="F743" s="18"/>
      <c r="G743" s="15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9"/>
      <c r="F744" s="18"/>
      <c r="G744" s="15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9"/>
      <c r="F745" s="18"/>
      <c r="G745" s="15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9"/>
      <c r="F746" s="18"/>
      <c r="G746" s="15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9"/>
      <c r="F747" s="18"/>
      <c r="G747" s="15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9"/>
      <c r="F748" s="18"/>
      <c r="G748" s="15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9"/>
      <c r="F749" s="18"/>
      <c r="G749" s="15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9"/>
      <c r="F750" s="18"/>
      <c r="G750" s="15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9"/>
      <c r="F751" s="18"/>
      <c r="G751" s="15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9"/>
      <c r="F752" s="18"/>
      <c r="G752" s="15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9"/>
      <c r="F753" s="18"/>
      <c r="G753" s="15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9"/>
      <c r="F754" s="18"/>
      <c r="G754" s="15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9"/>
      <c r="F755" s="18"/>
      <c r="G755" s="15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9"/>
      <c r="F756" s="18"/>
      <c r="G756" s="15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9"/>
      <c r="F757" s="18"/>
      <c r="G757" s="15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9"/>
      <c r="F758" s="18"/>
      <c r="G758" s="15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9"/>
      <c r="F759" s="18"/>
      <c r="G759" s="15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9"/>
      <c r="F760" s="18"/>
      <c r="G760" s="15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9"/>
      <c r="F761" s="18"/>
      <c r="G761" s="15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9"/>
      <c r="F762" s="18"/>
      <c r="G762" s="15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9"/>
      <c r="F763" s="18"/>
      <c r="G763" s="15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9"/>
      <c r="F764" s="18"/>
      <c r="G764" s="15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9"/>
      <c r="F765" s="18"/>
      <c r="G765" s="15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9"/>
      <c r="F766" s="18"/>
      <c r="G766" s="15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9"/>
      <c r="F767" s="18"/>
      <c r="G767" s="15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9"/>
      <c r="F768" s="18"/>
      <c r="G768" s="15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9"/>
      <c r="F769" s="18"/>
      <c r="G769" s="15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9"/>
      <c r="F770" s="18"/>
      <c r="G770" s="15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9"/>
      <c r="F771" s="18"/>
      <c r="G771" s="15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9"/>
      <c r="F772" s="18"/>
      <c r="G772" s="15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9"/>
      <c r="F773" s="18"/>
      <c r="G773" s="15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9"/>
      <c r="F774" s="18"/>
      <c r="G774" s="15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9"/>
      <c r="F775" s="18"/>
      <c r="G775" s="15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9"/>
      <c r="F776" s="18"/>
      <c r="G776" s="15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9"/>
      <c r="F777" s="18"/>
      <c r="G777" s="15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9"/>
      <c r="F778" s="18"/>
      <c r="G778" s="15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9"/>
      <c r="F779" s="18"/>
      <c r="G779" s="15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9"/>
      <c r="F780" s="18"/>
      <c r="G780" s="15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9"/>
      <c r="F781" s="18"/>
      <c r="G781" s="15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9"/>
      <c r="F782" s="18"/>
      <c r="G782" s="15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9"/>
      <c r="F783" s="18"/>
      <c r="G783" s="15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9"/>
      <c r="F784" s="18"/>
      <c r="G784" s="15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9"/>
      <c r="F785" s="18"/>
      <c r="G785" s="15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9"/>
      <c r="F786" s="18"/>
      <c r="G786" s="15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9"/>
      <c r="F787" s="18"/>
      <c r="G787" s="15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9"/>
      <c r="F788" s="18"/>
      <c r="G788" s="15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9"/>
      <c r="F789" s="18"/>
      <c r="G789" s="15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9"/>
      <c r="F790" s="18"/>
      <c r="G790" s="15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9"/>
      <c r="F791" s="18"/>
      <c r="G791" s="15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9"/>
      <c r="F792" s="18"/>
      <c r="G792" s="15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9"/>
      <c r="F793" s="18"/>
      <c r="G793" s="15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9"/>
      <c r="F794" s="18"/>
      <c r="G794" s="15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9"/>
      <c r="F795" s="18"/>
      <c r="G795" s="15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9"/>
      <c r="F796" s="18"/>
      <c r="G796" s="15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9"/>
      <c r="F797" s="18"/>
      <c r="G797" s="15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9"/>
      <c r="F798" s="18"/>
      <c r="G798" s="15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9"/>
      <c r="F799" s="18"/>
      <c r="G799" s="15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9"/>
      <c r="F800" s="18"/>
      <c r="G800" s="15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9"/>
      <c r="F801" s="18"/>
      <c r="G801" s="15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9"/>
      <c r="F802" s="18"/>
      <c r="G802" s="15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9"/>
      <c r="F803" s="18"/>
      <c r="G803" s="15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9"/>
      <c r="F804" s="18"/>
      <c r="G804" s="15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9"/>
      <c r="F805" s="18"/>
      <c r="G805" s="15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9"/>
      <c r="F806" s="18"/>
      <c r="G806" s="15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9"/>
      <c r="F807" s="18"/>
      <c r="G807" s="15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9"/>
      <c r="F808" s="18"/>
      <c r="G808" s="15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9"/>
      <c r="F809" s="18"/>
      <c r="G809" s="15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9"/>
      <c r="F810" s="18"/>
      <c r="G810" s="15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9"/>
      <c r="F811" s="18"/>
      <c r="G811" s="15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9"/>
      <c r="F812" s="18"/>
      <c r="G812" s="15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9"/>
      <c r="F813" s="18"/>
      <c r="G813" s="15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9"/>
      <c r="F814" s="18"/>
      <c r="G814" s="15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9"/>
      <c r="F815" s="18"/>
      <c r="G815" s="15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9"/>
      <c r="F816" s="18"/>
      <c r="G816" s="15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9"/>
      <c r="F817" s="18"/>
      <c r="G817" s="15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9"/>
      <c r="F818" s="18"/>
      <c r="G818" s="15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9"/>
      <c r="F819" s="18"/>
      <c r="G819" s="15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9"/>
      <c r="F820" s="18"/>
      <c r="G820" s="15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9"/>
      <c r="F821" s="18"/>
      <c r="G821" s="15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9"/>
      <c r="F822" s="18"/>
      <c r="G822" s="15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9"/>
      <c r="F823" s="18"/>
      <c r="G823" s="15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9"/>
      <c r="F824" s="18"/>
      <c r="G824" s="15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9"/>
      <c r="F825" s="18"/>
      <c r="G825" s="15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9"/>
      <c r="F826" s="18"/>
      <c r="G826" s="15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9"/>
      <c r="F827" s="18"/>
      <c r="G827" s="15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9"/>
      <c r="F828" s="18"/>
      <c r="G828" s="15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9"/>
      <c r="F829" s="18"/>
      <c r="G829" s="15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9"/>
      <c r="F830" s="18"/>
      <c r="G830" s="15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9"/>
      <c r="F831" s="18"/>
      <c r="G831" s="15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9"/>
      <c r="F832" s="18"/>
      <c r="G832" s="15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9"/>
      <c r="F833" s="18"/>
      <c r="G833" s="15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9"/>
      <c r="F834" s="18"/>
      <c r="G834" s="15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9"/>
      <c r="F835" s="18"/>
      <c r="G835" s="15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9"/>
      <c r="F836" s="18"/>
      <c r="G836" s="15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9"/>
      <c r="F837" s="18"/>
      <c r="G837" s="15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9"/>
      <c r="F838" s="18"/>
      <c r="G838" s="15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9"/>
      <c r="F839" s="18"/>
      <c r="G839" s="15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9"/>
      <c r="F840" s="18"/>
      <c r="G840" s="15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9"/>
      <c r="F841" s="18"/>
      <c r="G841" s="15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9"/>
      <c r="F842" s="18"/>
      <c r="G842" s="15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9"/>
      <c r="F843" s="18"/>
      <c r="G843" s="15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9"/>
      <c r="F844" s="18"/>
      <c r="G844" s="15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9"/>
      <c r="F845" s="18"/>
      <c r="G845" s="15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9"/>
      <c r="F846" s="18"/>
      <c r="G846" s="15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9"/>
      <c r="F847" s="18"/>
      <c r="G847" s="15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9"/>
      <c r="F848" s="18"/>
      <c r="G848" s="15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9"/>
      <c r="F849" s="18"/>
      <c r="G849" s="15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9"/>
      <c r="F850" s="18"/>
      <c r="G850" s="15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9"/>
      <c r="F851" s="18"/>
      <c r="G851" s="15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9"/>
      <c r="F852" s="18"/>
      <c r="G852" s="15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9"/>
      <c r="F853" s="18"/>
      <c r="G853" s="15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9"/>
      <c r="F854" s="18"/>
      <c r="G854" s="15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9"/>
      <c r="F855" s="18"/>
      <c r="G855" s="15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9"/>
      <c r="F856" s="18"/>
      <c r="G856" s="15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9"/>
      <c r="F857" s="18"/>
      <c r="G857" s="15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9"/>
      <c r="F858" s="18"/>
      <c r="G858" s="15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9"/>
      <c r="F859" s="18"/>
      <c r="G859" s="15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9"/>
      <c r="F860" s="18"/>
      <c r="G860" s="15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9"/>
      <c r="F861" s="18"/>
      <c r="G861" s="15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9"/>
      <c r="F862" s="18"/>
      <c r="G862" s="15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9"/>
      <c r="F863" s="18"/>
      <c r="G863" s="15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9"/>
      <c r="F864" s="18"/>
      <c r="G864" s="15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9"/>
      <c r="F865" s="18"/>
      <c r="G865" s="15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9"/>
      <c r="F866" s="18"/>
      <c r="G866" s="15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9"/>
      <c r="F867" s="18"/>
      <c r="G867" s="15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9"/>
      <c r="F868" s="18"/>
      <c r="G868" s="15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9"/>
      <c r="F869" s="18"/>
      <c r="G869" s="15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9"/>
      <c r="F870" s="18"/>
      <c r="G870" s="15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9"/>
      <c r="F871" s="18"/>
      <c r="G871" s="15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9"/>
      <c r="F872" s="18"/>
      <c r="G872" s="15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9"/>
      <c r="F873" s="18"/>
      <c r="G873" s="15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9"/>
      <c r="F874" s="18"/>
      <c r="G874" s="15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9"/>
      <c r="F875" s="18"/>
      <c r="G875" s="15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9"/>
      <c r="F876" s="18"/>
      <c r="G876" s="15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9"/>
      <c r="F877" s="18"/>
      <c r="G877" s="15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9"/>
      <c r="F878" s="18"/>
      <c r="G878" s="15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9"/>
      <c r="F879" s="18"/>
      <c r="G879" s="15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9"/>
      <c r="F880" s="18"/>
      <c r="G880" s="15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9"/>
      <c r="F881" s="18"/>
      <c r="G881" s="15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9"/>
      <c r="F882" s="18"/>
      <c r="G882" s="15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9"/>
      <c r="F883" s="18"/>
      <c r="G883" s="15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9"/>
      <c r="F884" s="18"/>
      <c r="G884" s="15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9"/>
      <c r="F885" s="18"/>
      <c r="G885" s="15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9"/>
      <c r="F886" s="18"/>
      <c r="G886" s="15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9"/>
      <c r="F887" s="18"/>
      <c r="G887" s="15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9"/>
      <c r="F888" s="18"/>
      <c r="G888" s="15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9"/>
      <c r="F889" s="18"/>
      <c r="G889" s="15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9"/>
      <c r="F890" s="18"/>
      <c r="G890" s="15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9"/>
      <c r="F891" s="18"/>
      <c r="G891" s="15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9"/>
      <c r="F892" s="18"/>
      <c r="G892" s="15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9"/>
      <c r="F893" s="18"/>
      <c r="G893" s="15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9"/>
      <c r="F894" s="18"/>
      <c r="G894" s="15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9"/>
      <c r="F895" s="18"/>
      <c r="G895" s="15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9"/>
      <c r="F896" s="18"/>
      <c r="G896" s="15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9"/>
      <c r="F897" s="18"/>
      <c r="G897" s="15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9"/>
      <c r="F898" s="18"/>
      <c r="G898" s="15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9"/>
      <c r="F899" s="18"/>
      <c r="G899" s="15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9"/>
      <c r="F900" s="18"/>
      <c r="G900" s="15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9"/>
      <c r="F901" s="18"/>
      <c r="G901" s="15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9"/>
      <c r="F902" s="18"/>
      <c r="G902" s="15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9"/>
      <c r="F903" s="18"/>
      <c r="G903" s="15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9"/>
      <c r="F904" s="18"/>
      <c r="G904" s="15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9"/>
      <c r="F905" s="18"/>
      <c r="G905" s="15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9"/>
      <c r="F906" s="18"/>
      <c r="G906" s="15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9"/>
      <c r="F907" s="18"/>
      <c r="G907" s="15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9"/>
      <c r="F908" s="18"/>
      <c r="G908" s="15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9"/>
      <c r="F909" s="18"/>
      <c r="G909" s="15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9"/>
      <c r="F910" s="18"/>
      <c r="G910" s="15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9"/>
      <c r="F911" s="18"/>
      <c r="G911" s="15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9"/>
      <c r="F912" s="18"/>
      <c r="G912" s="15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9"/>
      <c r="F913" s="18"/>
      <c r="G913" s="15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9"/>
      <c r="F914" s="18"/>
      <c r="G914" s="15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9"/>
      <c r="F915" s="18"/>
      <c r="G915" s="15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9"/>
      <c r="F916" s="18"/>
      <c r="G916" s="15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9"/>
      <c r="F917" s="18"/>
      <c r="G917" s="15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9"/>
      <c r="F918" s="18"/>
      <c r="G918" s="15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9"/>
      <c r="F919" s="18"/>
      <c r="G919" s="15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9"/>
      <c r="F920" s="18"/>
      <c r="G920" s="15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9"/>
      <c r="F921" s="18"/>
      <c r="G921" s="15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9"/>
      <c r="F922" s="18"/>
      <c r="G922" s="15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9"/>
      <c r="F923" s="18"/>
      <c r="G923" s="15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9"/>
      <c r="F924" s="18"/>
      <c r="G924" s="15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9"/>
      <c r="F925" s="18"/>
      <c r="G925" s="15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9"/>
      <c r="F926" s="18"/>
      <c r="G926" s="15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9"/>
      <c r="F927" s="18"/>
      <c r="G927" s="15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9"/>
      <c r="F928" s="18"/>
      <c r="G928" s="15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9"/>
      <c r="F929" s="18"/>
      <c r="G929" s="15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9"/>
      <c r="F930" s="18"/>
      <c r="G930" s="15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9"/>
      <c r="F931" s="18"/>
      <c r="G931" s="15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9"/>
      <c r="F932" s="18"/>
      <c r="G932" s="15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9"/>
      <c r="F933" s="18"/>
      <c r="G933" s="15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9"/>
      <c r="F934" s="18"/>
      <c r="G934" s="15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9"/>
      <c r="F935" s="18"/>
      <c r="G935" s="15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9"/>
      <c r="F936" s="18"/>
      <c r="G936" s="15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9"/>
      <c r="F937" s="18"/>
      <c r="G937" s="15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9"/>
      <c r="F938" s="18"/>
      <c r="G938" s="15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9"/>
      <c r="F939" s="18"/>
      <c r="G939" s="15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9"/>
      <c r="F940" s="18"/>
      <c r="G940" s="15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9"/>
      <c r="F941" s="18"/>
      <c r="G941" s="15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9"/>
      <c r="F942" s="18"/>
      <c r="G942" s="15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9"/>
      <c r="F943" s="18"/>
      <c r="G943" s="15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9"/>
      <c r="F944" s="18"/>
      <c r="G944" s="15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9"/>
      <c r="F945" s="18"/>
      <c r="G945" s="15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9"/>
      <c r="F946" s="18"/>
      <c r="G946" s="15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9"/>
      <c r="F947" s="18"/>
      <c r="G947" s="15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9"/>
      <c r="F948" s="18"/>
      <c r="G948" s="15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9"/>
      <c r="F949" s="18"/>
      <c r="G949" s="15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9"/>
      <c r="F950" s="18"/>
      <c r="G950" s="15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9"/>
      <c r="F951" s="18"/>
      <c r="G951" s="15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9"/>
      <c r="F952" s="18"/>
      <c r="G952" s="15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9"/>
      <c r="F953" s="18"/>
      <c r="G953" s="15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9"/>
      <c r="F954" s="18"/>
      <c r="G954" s="15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9"/>
      <c r="F955" s="18"/>
      <c r="G955" s="15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9"/>
      <c r="F956" s="18"/>
      <c r="G956" s="15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9"/>
      <c r="F957" s="18"/>
      <c r="G957" s="15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9"/>
      <c r="F958" s="18"/>
      <c r="G958" s="15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9"/>
      <c r="F959" s="18"/>
      <c r="G959" s="15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9"/>
      <c r="F960" s="18"/>
      <c r="G960" s="15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9"/>
      <c r="F961" s="18"/>
      <c r="G961" s="15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9"/>
      <c r="F962" s="18"/>
      <c r="G962" s="15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9"/>
      <c r="F963" s="18"/>
      <c r="G963" s="15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9"/>
      <c r="F964" s="18"/>
      <c r="G964" s="15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9"/>
      <c r="F965" s="18"/>
      <c r="G965" s="15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9"/>
      <c r="F966" s="18"/>
      <c r="G966" s="15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9"/>
      <c r="F967" s="18"/>
      <c r="G967" s="15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9"/>
      <c r="F968" s="18"/>
      <c r="G968" s="15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9"/>
      <c r="F969" s="18"/>
      <c r="G969" s="15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9"/>
      <c r="F970" s="18"/>
      <c r="G970" s="15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9"/>
      <c r="F971" s="18"/>
      <c r="G971" s="15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9"/>
      <c r="F972" s="18"/>
      <c r="G972" s="15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9"/>
      <c r="F973" s="18"/>
      <c r="G973" s="15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9"/>
      <c r="F974" s="18"/>
      <c r="G974" s="15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9"/>
      <c r="F975" s="18"/>
      <c r="G975" s="15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9"/>
      <c r="F976" s="18"/>
      <c r="G976" s="15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9"/>
      <c r="F977" s="18"/>
      <c r="G977" s="15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9"/>
      <c r="F978" s="18"/>
      <c r="G978" s="15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9"/>
      <c r="F979" s="18"/>
      <c r="G979" s="15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9"/>
      <c r="F980" s="18"/>
      <c r="G980" s="15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9"/>
      <c r="F981" s="18"/>
      <c r="G981" s="15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9"/>
      <c r="F982" s="18"/>
      <c r="G982" s="15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9"/>
      <c r="F983" s="18"/>
      <c r="G983" s="15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9"/>
      <c r="F984" s="18"/>
      <c r="G984" s="15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9"/>
      <c r="F985" s="18"/>
      <c r="G985" s="15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9"/>
      <c r="F986" s="18"/>
      <c r="G986" s="15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9"/>
      <c r="F987" s="18"/>
      <c r="G987" s="15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9"/>
      <c r="F988" s="18"/>
      <c r="G988" s="15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9"/>
      <c r="F989" s="18"/>
      <c r="G989" s="15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9"/>
      <c r="F990" s="18"/>
      <c r="G990" s="15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9"/>
      <c r="F991" s="18"/>
      <c r="G991" s="15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9"/>
      <c r="F992" s="18"/>
      <c r="G992" s="15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9"/>
      <c r="F993" s="18"/>
      <c r="G993" s="15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9"/>
      <c r="F994" s="18"/>
      <c r="G994" s="15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9"/>
      <c r="F995" s="18"/>
      <c r="G995" s="15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9"/>
      <c r="F996" s="18"/>
      <c r="G996" s="15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9"/>
      <c r="F997" s="18"/>
      <c r="G997" s="15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9"/>
      <c r="F998" s="18"/>
      <c r="G998" s="15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9"/>
      <c r="F999" s="18"/>
      <c r="G999" s="15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9"/>
      <c r="F1000" s="18"/>
      <c r="G1000" s="15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  <row x14ac:dyDescent="0.25" r="1001" customHeight="1" ht="17.25">
      <c r="A1001" s="16"/>
      <c r="B1001" s="9"/>
      <c r="C1001" s="15"/>
      <c r="D1001" s="17"/>
      <c r="E1001" s="19"/>
      <c r="F1001" s="18"/>
      <c r="G1001" s="15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</row>
    <row x14ac:dyDescent="0.25" r="1002" customHeight="1" ht="17.25">
      <c r="A1002" s="16"/>
      <c r="B1002" s="9"/>
      <c r="C1002" s="15"/>
      <c r="D1002" s="17"/>
      <c r="E1002" s="19"/>
      <c r="F1002" s="18"/>
      <c r="G1002" s="15"/>
      <c r="H1002" s="18"/>
      <c r="I1002" s="75"/>
      <c r="J1002" s="75"/>
      <c r="K1002" s="20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</row>
    <row x14ac:dyDescent="0.25" r="1003" customHeight="1" ht="17.25">
      <c r="A1003" s="16"/>
      <c r="B1003" s="9"/>
      <c r="C1003" s="15"/>
      <c r="D1003" s="17"/>
      <c r="E1003" s="19"/>
      <c r="F1003" s="18"/>
      <c r="G1003" s="15"/>
      <c r="H1003" s="18"/>
      <c r="I1003" s="75"/>
      <c r="J1003" s="75"/>
      <c r="K1003" s="20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</row>
    <row x14ac:dyDescent="0.25" r="1004" customHeight="1" ht="17.25">
      <c r="A1004" s="16"/>
      <c r="B1004" s="9"/>
      <c r="C1004" s="15"/>
      <c r="D1004" s="17"/>
      <c r="E1004" s="19"/>
      <c r="F1004" s="18"/>
      <c r="G1004" s="15"/>
      <c r="H1004" s="18"/>
      <c r="I1004" s="75"/>
      <c r="J1004" s="75"/>
      <c r="K1004" s="20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B1001"/>
  <sheetViews>
    <sheetView workbookViewId="0"/>
  </sheetViews>
  <sheetFormatPr defaultRowHeight="15" x14ac:dyDescent="0.25"/>
  <cols>
    <col min="1" max="1" style="25" width="8.43357142857143" customWidth="1" bestFit="1"/>
    <col min="2" max="2" style="48" width="12.43357142857143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82" width="12.43357142857143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</cols>
  <sheetData>
    <row x14ac:dyDescent="0.25" r="1" customHeight="1" ht="17.25">
      <c r="A1" s="1" t="s">
        <v>0</v>
      </c>
      <c r="B1" s="3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88" t="s">
        <v>14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x14ac:dyDescent="0.25" r="2" customHeight="1" ht="17.25">
      <c r="A2" s="89">
        <v>43891</v>
      </c>
      <c r="B2" s="37" t="s">
        <v>1577</v>
      </c>
      <c r="C2" s="10" t="s">
        <v>1578</v>
      </c>
      <c r="D2" s="11">
        <v>3</v>
      </c>
      <c r="E2" s="12">
        <v>3.99</v>
      </c>
      <c r="F2" s="12">
        <f>multiply(D2, E2)</f>
      </c>
      <c r="G2" s="90"/>
      <c r="H2" s="18"/>
      <c r="I2" s="72">
        <f>average(H2:H1001)</f>
      </c>
      <c r="J2" s="72">
        <f>sum(G2:G1001)</f>
      </c>
      <c r="K2" s="14">
        <f>sum(D2:D1001)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</row>
    <row x14ac:dyDescent="0.25" r="3" customHeight="1" ht="17.25">
      <c r="A3" s="16"/>
      <c r="B3" s="37" t="s">
        <v>1579</v>
      </c>
      <c r="C3" s="10" t="s">
        <v>1578</v>
      </c>
      <c r="D3" s="11">
        <v>3</v>
      </c>
      <c r="E3" s="12">
        <v>3.99</v>
      </c>
      <c r="F3" s="12">
        <f>multiply(D3, E3)</f>
      </c>
      <c r="G3" s="90"/>
      <c r="H3" s="18"/>
      <c r="I3" s="87" t="s">
        <v>13</v>
      </c>
      <c r="J3" s="12">
        <f>sum(F2:F1001)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</row>
    <row x14ac:dyDescent="0.25" r="4" customHeight="1" ht="17.25">
      <c r="A4" s="16"/>
      <c r="B4" s="37" t="s">
        <v>1580</v>
      </c>
      <c r="C4" s="10" t="s">
        <v>1578</v>
      </c>
      <c r="D4" s="11">
        <v>2</v>
      </c>
      <c r="E4" s="12">
        <v>3.99</v>
      </c>
      <c r="F4" s="12">
        <f>multiply(D4, E4)</f>
      </c>
      <c r="G4" s="90"/>
      <c r="H4" s="18"/>
      <c r="I4" s="72">
        <f>max(H2:H1001)</f>
      </c>
      <c r="J4" s="74">
        <f>sum(G2:G1001, F2:F1001)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</row>
    <row x14ac:dyDescent="0.25" r="5" customHeight="1" ht="17.25">
      <c r="A5" s="16"/>
      <c r="B5" s="37" t="s">
        <v>1581</v>
      </c>
      <c r="C5" s="10" t="s">
        <v>1578</v>
      </c>
      <c r="D5" s="11">
        <v>2</v>
      </c>
      <c r="E5" s="12">
        <v>3.99</v>
      </c>
      <c r="F5" s="12">
        <f>multiply(D5, E5)</f>
      </c>
      <c r="G5" s="90"/>
      <c r="H5" s="18"/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</row>
    <row x14ac:dyDescent="0.25" r="6" customHeight="1" ht="17.25">
      <c r="A6" s="16"/>
      <c r="B6" s="37" t="s">
        <v>1582</v>
      </c>
      <c r="C6" s="10" t="s">
        <v>1578</v>
      </c>
      <c r="D6" s="11">
        <v>1</v>
      </c>
      <c r="E6" s="12">
        <v>3.99</v>
      </c>
      <c r="F6" s="12">
        <f>multiply(D6, E6)</f>
      </c>
      <c r="G6" s="90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</row>
    <row x14ac:dyDescent="0.25" r="7" customHeight="1" ht="17.25">
      <c r="A7" s="16"/>
      <c r="B7" s="37" t="s">
        <v>1583</v>
      </c>
      <c r="C7" s="10" t="s">
        <v>1578</v>
      </c>
      <c r="D7" s="11">
        <v>1</v>
      </c>
      <c r="E7" s="12">
        <v>3.99</v>
      </c>
      <c r="F7" s="12">
        <f>multiply(D7, E7)</f>
      </c>
      <c r="G7" s="90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</row>
    <row x14ac:dyDescent="0.25" r="8" customHeight="1" ht="17.25">
      <c r="A8" s="16"/>
      <c r="B8" s="37" t="s">
        <v>1584</v>
      </c>
      <c r="C8" s="10" t="s">
        <v>1578</v>
      </c>
      <c r="D8" s="11">
        <v>1</v>
      </c>
      <c r="E8" s="12">
        <v>3.99</v>
      </c>
      <c r="F8" s="12">
        <f>multiply(D8, E8)</f>
      </c>
      <c r="G8" s="90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</row>
    <row x14ac:dyDescent="0.25" r="9" customHeight="1" ht="17.25">
      <c r="A9" s="16"/>
      <c r="B9" s="37" t="s">
        <v>1585</v>
      </c>
      <c r="C9" s="10" t="s">
        <v>1578</v>
      </c>
      <c r="D9" s="11">
        <v>1</v>
      </c>
      <c r="E9" s="12">
        <v>3.99</v>
      </c>
      <c r="F9" s="12">
        <f>multiply(D9, E9)</f>
      </c>
      <c r="G9" s="90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</row>
    <row x14ac:dyDescent="0.25" r="10" customHeight="1" ht="17.25">
      <c r="A10" s="16"/>
      <c r="B10" s="37" t="s">
        <v>1586</v>
      </c>
      <c r="C10" s="10" t="s">
        <v>1578</v>
      </c>
      <c r="D10" s="11">
        <v>1</v>
      </c>
      <c r="E10" s="12">
        <v>3.99</v>
      </c>
      <c r="F10" s="12">
        <f>multiply(D10, E10)</f>
      </c>
      <c r="G10" s="90"/>
      <c r="H10" s="12"/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</row>
    <row x14ac:dyDescent="0.25" r="11" customHeight="1" ht="17.25">
      <c r="A11" s="16"/>
      <c r="B11" s="37" t="s">
        <v>1587</v>
      </c>
      <c r="C11" s="10" t="s">
        <v>1578</v>
      </c>
      <c r="D11" s="11">
        <v>1</v>
      </c>
      <c r="E11" s="12">
        <v>3.99</v>
      </c>
      <c r="F11" s="12">
        <f>multiply(D11, E11)</f>
      </c>
      <c r="G11" s="90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</row>
    <row x14ac:dyDescent="0.25" r="12" customHeight="1" ht="17.25">
      <c r="A12" s="16"/>
      <c r="B12" s="37" t="s">
        <v>1588</v>
      </c>
      <c r="C12" s="10" t="s">
        <v>1578</v>
      </c>
      <c r="D12" s="11">
        <v>1</v>
      </c>
      <c r="E12" s="12">
        <v>3.99</v>
      </c>
      <c r="F12" s="12">
        <f>multiply(D12, E12)</f>
      </c>
      <c r="G12" s="90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</row>
    <row x14ac:dyDescent="0.25" r="13" customHeight="1" ht="17.25">
      <c r="A13" s="16"/>
      <c r="B13" s="37" t="s">
        <v>1589</v>
      </c>
      <c r="C13" s="10" t="s">
        <v>1578</v>
      </c>
      <c r="D13" s="11">
        <v>2</v>
      </c>
      <c r="E13" s="12">
        <v>4.99</v>
      </c>
      <c r="F13" s="12">
        <f>multiply(D13, E13)</f>
      </c>
      <c r="G13" s="90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</row>
    <row x14ac:dyDescent="0.25" r="14" customHeight="1" ht="17.25">
      <c r="A14" s="16"/>
      <c r="B14" s="37" t="s">
        <v>1590</v>
      </c>
      <c r="C14" s="10" t="s">
        <v>1578</v>
      </c>
      <c r="D14" s="11">
        <v>4</v>
      </c>
      <c r="E14" s="12">
        <v>4.99</v>
      </c>
      <c r="F14" s="12">
        <f>multiply(D14, E14)</f>
      </c>
      <c r="G14" s="90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</row>
    <row x14ac:dyDescent="0.25" r="15" customHeight="1" ht="17.25">
      <c r="A15" s="16"/>
      <c r="B15" s="37" t="s">
        <v>1591</v>
      </c>
      <c r="C15" s="10" t="s">
        <v>1578</v>
      </c>
      <c r="D15" s="11">
        <v>3</v>
      </c>
      <c r="E15" s="12">
        <v>4.99</v>
      </c>
      <c r="F15" s="12">
        <f>multiply(D15, E15)</f>
      </c>
      <c r="G15" s="90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</row>
    <row x14ac:dyDescent="0.25" r="16" customHeight="1" ht="17.25">
      <c r="A16" s="16"/>
      <c r="B16" s="37" t="s">
        <v>1592</v>
      </c>
      <c r="C16" s="10" t="s">
        <v>1578</v>
      </c>
      <c r="D16" s="11">
        <v>2</v>
      </c>
      <c r="E16" s="12">
        <v>4.99</v>
      </c>
      <c r="F16" s="12">
        <f>multiply(D16, E16)</f>
      </c>
      <c r="G16" s="90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</row>
    <row x14ac:dyDescent="0.25" r="17" customHeight="1" ht="17.25">
      <c r="A17" s="16"/>
      <c r="B17" s="37" t="s">
        <v>1593</v>
      </c>
      <c r="C17" s="10" t="s">
        <v>1578</v>
      </c>
      <c r="D17" s="11">
        <v>2</v>
      </c>
      <c r="E17" s="12">
        <v>4.99</v>
      </c>
      <c r="F17" s="12">
        <f>multiply(D17, E17)</f>
      </c>
      <c r="G17" s="90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</row>
    <row x14ac:dyDescent="0.25" r="18" customHeight="1" ht="17.25">
      <c r="A18" s="16"/>
      <c r="B18" s="37" t="s">
        <v>1594</v>
      </c>
      <c r="C18" s="10" t="s">
        <v>1578</v>
      </c>
      <c r="D18" s="11">
        <v>2</v>
      </c>
      <c r="E18" s="12">
        <v>4.99</v>
      </c>
      <c r="F18" s="12">
        <f>multiply(D18, E18)</f>
      </c>
      <c r="G18" s="90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</row>
    <row x14ac:dyDescent="0.25" r="19" customHeight="1" ht="17.25">
      <c r="A19" s="16"/>
      <c r="B19" s="37" t="s">
        <v>1595</v>
      </c>
      <c r="C19" s="10" t="s">
        <v>1578</v>
      </c>
      <c r="D19" s="11">
        <v>3</v>
      </c>
      <c r="E19" s="12">
        <v>4.99</v>
      </c>
      <c r="F19" s="12">
        <f>multiply(D19, E19)</f>
      </c>
      <c r="G19" s="90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</row>
    <row x14ac:dyDescent="0.25" r="20" customHeight="1" ht="17.25">
      <c r="A20" s="16"/>
      <c r="B20" s="37" t="s">
        <v>1596</v>
      </c>
      <c r="C20" s="10" t="s">
        <v>1578</v>
      </c>
      <c r="D20" s="11">
        <v>2</v>
      </c>
      <c r="E20" s="12">
        <v>4.99</v>
      </c>
      <c r="F20" s="12">
        <f>multiply(D20, E20)</f>
      </c>
      <c r="G20" s="90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</row>
    <row x14ac:dyDescent="0.25" r="21" customHeight="1" ht="17.25">
      <c r="A21" s="16"/>
      <c r="B21" s="37" t="s">
        <v>1597</v>
      </c>
      <c r="C21" s="10" t="s">
        <v>1578</v>
      </c>
      <c r="D21" s="11">
        <v>7</v>
      </c>
      <c r="E21" s="12">
        <v>4.99</v>
      </c>
      <c r="F21" s="12">
        <f>multiply(D21, E21)</f>
      </c>
      <c r="G21" s="90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</row>
    <row x14ac:dyDescent="0.25" r="22" customHeight="1" ht="17.25">
      <c r="A22" s="16"/>
      <c r="B22" s="37" t="s">
        <v>1598</v>
      </c>
      <c r="C22" s="10" t="s">
        <v>1578</v>
      </c>
      <c r="D22" s="11">
        <v>7</v>
      </c>
      <c r="E22" s="12">
        <v>4.99</v>
      </c>
      <c r="F22" s="12">
        <f>multiply(D22, E22)</f>
      </c>
      <c r="G22" s="90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</row>
    <row x14ac:dyDescent="0.25" r="23" customHeight="1" ht="17.25">
      <c r="A23" s="16"/>
      <c r="B23" s="37" t="s">
        <v>1599</v>
      </c>
      <c r="C23" s="10" t="s">
        <v>1578</v>
      </c>
      <c r="D23" s="11">
        <v>9</v>
      </c>
      <c r="E23" s="12">
        <v>4.99</v>
      </c>
      <c r="F23" s="12">
        <f>multiply(D23, E23)</f>
      </c>
      <c r="G23" s="90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</row>
    <row x14ac:dyDescent="0.25" r="24" customHeight="1" ht="17.25">
      <c r="A24" s="16"/>
      <c r="B24" s="37" t="s">
        <v>1600</v>
      </c>
      <c r="C24" s="10" t="s">
        <v>1578</v>
      </c>
      <c r="D24" s="11">
        <v>11</v>
      </c>
      <c r="E24" s="12">
        <v>4.99</v>
      </c>
      <c r="F24" s="12">
        <f>multiply(D24, E24)</f>
      </c>
      <c r="G24" s="90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</row>
    <row x14ac:dyDescent="0.25" r="25" customHeight="1" ht="17.25">
      <c r="A25" s="16"/>
      <c r="B25" s="37" t="s">
        <v>1601</v>
      </c>
      <c r="C25" s="10" t="s">
        <v>1578</v>
      </c>
      <c r="D25" s="11">
        <v>2</v>
      </c>
      <c r="E25" s="12">
        <v>4.99</v>
      </c>
      <c r="F25" s="12">
        <f>multiply(D25, E25)</f>
      </c>
      <c r="G25" s="90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</row>
    <row x14ac:dyDescent="0.25" r="26" customHeight="1" ht="17.25">
      <c r="A26" s="16"/>
      <c r="B26" s="37" t="s">
        <v>1602</v>
      </c>
      <c r="C26" s="10" t="s">
        <v>1578</v>
      </c>
      <c r="D26" s="11">
        <v>3</v>
      </c>
      <c r="E26" s="12">
        <v>4.99</v>
      </c>
      <c r="F26" s="12">
        <f>multiply(D26, E26)</f>
      </c>
      <c r="G26" s="90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</row>
    <row x14ac:dyDescent="0.25" r="27" customHeight="1" ht="17.25">
      <c r="A27" s="16"/>
      <c r="B27" s="37" t="s">
        <v>1603</v>
      </c>
      <c r="C27" s="10" t="s">
        <v>1578</v>
      </c>
      <c r="D27" s="11">
        <v>2</v>
      </c>
      <c r="E27" s="12">
        <v>4.99</v>
      </c>
      <c r="F27" s="12">
        <f>multiply(D27, E27)</f>
      </c>
      <c r="G27" s="90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</row>
    <row x14ac:dyDescent="0.25" r="28" customHeight="1" ht="17.25">
      <c r="A28" s="16"/>
      <c r="B28" s="37" t="s">
        <v>1604</v>
      </c>
      <c r="C28" s="10" t="s">
        <v>1578</v>
      </c>
      <c r="D28" s="11">
        <v>2</v>
      </c>
      <c r="E28" s="12">
        <v>4.99</v>
      </c>
      <c r="F28" s="12">
        <f>multiply(D28, E28)</f>
      </c>
      <c r="G28" s="90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</row>
    <row x14ac:dyDescent="0.25" r="29" customHeight="1" ht="17.25">
      <c r="A29" s="16"/>
      <c r="B29" s="37" t="s">
        <v>1605</v>
      </c>
      <c r="C29" s="10" t="s">
        <v>1578</v>
      </c>
      <c r="D29" s="11">
        <v>1</v>
      </c>
      <c r="E29" s="12">
        <v>4.99</v>
      </c>
      <c r="F29" s="12">
        <f>multiply(D29, E29)</f>
      </c>
      <c r="G29" s="90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</row>
    <row x14ac:dyDescent="0.25" r="30" customHeight="1" ht="17.25">
      <c r="A30" s="16"/>
      <c r="B30" s="37" t="s">
        <v>1606</v>
      </c>
      <c r="C30" s="10" t="s">
        <v>1578</v>
      </c>
      <c r="D30" s="11">
        <v>1</v>
      </c>
      <c r="E30" s="12">
        <v>4.99</v>
      </c>
      <c r="F30" s="12">
        <f>multiply(D30, E30)</f>
      </c>
      <c r="G30" s="90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</row>
    <row x14ac:dyDescent="0.25" r="31" customHeight="1" ht="17.25">
      <c r="A31" s="16"/>
      <c r="B31" s="37" t="s">
        <v>1607</v>
      </c>
      <c r="C31" s="10" t="s">
        <v>1578</v>
      </c>
      <c r="D31" s="11">
        <v>1</v>
      </c>
      <c r="E31" s="12">
        <v>4.99</v>
      </c>
      <c r="F31" s="12">
        <f>multiply(D31, E31)</f>
      </c>
      <c r="G31" s="90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</row>
    <row x14ac:dyDescent="0.25" r="32" customHeight="1" ht="17.25">
      <c r="A32" s="16"/>
      <c r="B32" s="37" t="s">
        <v>1608</v>
      </c>
      <c r="C32" s="10" t="s">
        <v>1578</v>
      </c>
      <c r="D32" s="11">
        <v>1</v>
      </c>
      <c r="E32" s="12">
        <v>4.99</v>
      </c>
      <c r="F32" s="12">
        <f>multiply(D32, E32)</f>
      </c>
      <c r="G32" s="90"/>
      <c r="H32" s="18"/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</row>
    <row x14ac:dyDescent="0.25" r="33" customHeight="1" ht="17.25">
      <c r="A33" s="16"/>
      <c r="B33" s="37" t="s">
        <v>1609</v>
      </c>
      <c r="C33" s="10" t="s">
        <v>1578</v>
      </c>
      <c r="D33" s="11">
        <v>1</v>
      </c>
      <c r="E33" s="12">
        <v>4.99</v>
      </c>
      <c r="F33" s="12">
        <f>multiply(D33, E33)</f>
      </c>
      <c r="G33" s="90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</row>
    <row x14ac:dyDescent="0.25" r="34" customHeight="1" ht="17.25">
      <c r="A34" s="16"/>
      <c r="B34" s="37" t="s">
        <v>1610</v>
      </c>
      <c r="C34" s="10" t="s">
        <v>1578</v>
      </c>
      <c r="D34" s="11">
        <v>1</v>
      </c>
      <c r="E34" s="12">
        <v>4.99</v>
      </c>
      <c r="F34" s="12">
        <f>multiply(D34, E34)</f>
      </c>
      <c r="G34" s="90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</row>
    <row x14ac:dyDescent="0.25" r="35" customHeight="1" ht="17.25">
      <c r="A35" s="16"/>
      <c r="B35" s="37" t="s">
        <v>1611</v>
      </c>
      <c r="C35" s="10" t="s">
        <v>1578</v>
      </c>
      <c r="D35" s="11">
        <v>1</v>
      </c>
      <c r="E35" s="12">
        <v>4.99</v>
      </c>
      <c r="F35" s="12">
        <f>multiply(D35, E35)</f>
      </c>
      <c r="G35" s="90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</row>
    <row x14ac:dyDescent="0.25" r="36" customHeight="1" ht="17.25">
      <c r="A36" s="16"/>
      <c r="B36" s="37" t="s">
        <v>1612</v>
      </c>
      <c r="C36" s="10" t="s">
        <v>1578</v>
      </c>
      <c r="D36" s="11">
        <v>1</v>
      </c>
      <c r="E36" s="12">
        <v>4.99</v>
      </c>
      <c r="F36" s="12">
        <f>multiply(D36, E36)</f>
      </c>
      <c r="G36" s="90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</row>
    <row x14ac:dyDescent="0.25" r="37" customHeight="1" ht="17.25">
      <c r="A37" s="16"/>
      <c r="B37" s="37" t="s">
        <v>1613</v>
      </c>
      <c r="C37" s="10" t="s">
        <v>1578</v>
      </c>
      <c r="D37" s="11">
        <v>1</v>
      </c>
      <c r="E37" s="12">
        <v>4.99</v>
      </c>
      <c r="F37" s="12">
        <f>multiply(D37, E37)</f>
      </c>
      <c r="G37" s="90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</row>
    <row x14ac:dyDescent="0.25" r="38" customHeight="1" ht="17.25">
      <c r="A38" s="16"/>
      <c r="B38" s="37" t="s">
        <v>1614</v>
      </c>
      <c r="C38" s="10" t="s">
        <v>1578</v>
      </c>
      <c r="D38" s="11">
        <v>1</v>
      </c>
      <c r="E38" s="12">
        <v>4.99</v>
      </c>
      <c r="F38" s="12">
        <f>multiply(D38, E38)</f>
      </c>
      <c r="G38" s="90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</row>
    <row x14ac:dyDescent="0.25" r="39" customHeight="1" ht="17.25">
      <c r="A39" s="16"/>
      <c r="B39" s="37" t="s">
        <v>1615</v>
      </c>
      <c r="C39" s="10" t="s">
        <v>1578</v>
      </c>
      <c r="D39" s="11">
        <v>1</v>
      </c>
      <c r="E39" s="12">
        <v>4.99</v>
      </c>
      <c r="F39" s="12">
        <f>multiply(D39, E39)</f>
      </c>
      <c r="G39" s="90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</row>
    <row x14ac:dyDescent="0.25" r="40" customHeight="1" ht="17.25">
      <c r="A40" s="16"/>
      <c r="B40" s="37" t="s">
        <v>1616</v>
      </c>
      <c r="C40" s="10" t="s">
        <v>1578</v>
      </c>
      <c r="D40" s="11">
        <v>1</v>
      </c>
      <c r="E40" s="12">
        <v>4.99</v>
      </c>
      <c r="F40" s="12">
        <f>multiply(D40, E40)</f>
      </c>
      <c r="G40" s="90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</row>
    <row x14ac:dyDescent="0.25" r="41" customHeight="1" ht="17.25">
      <c r="A41" s="16"/>
      <c r="B41" s="37" t="s">
        <v>1617</v>
      </c>
      <c r="C41" s="10" t="s">
        <v>1578</v>
      </c>
      <c r="D41" s="11">
        <v>1</v>
      </c>
      <c r="E41" s="12">
        <v>4.99</v>
      </c>
      <c r="F41" s="12">
        <f>multiply(D41, E41)</f>
      </c>
      <c r="G41" s="90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</row>
    <row x14ac:dyDescent="0.25" r="42" customHeight="1" ht="17.25">
      <c r="A42" s="16"/>
      <c r="B42" s="37" t="s">
        <v>1618</v>
      </c>
      <c r="C42" s="10" t="s">
        <v>1578</v>
      </c>
      <c r="D42" s="11">
        <v>1</v>
      </c>
      <c r="E42" s="12">
        <v>4.99</v>
      </c>
      <c r="F42" s="12">
        <f>multiply(D42, E42)</f>
      </c>
      <c r="G42" s="90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</row>
    <row x14ac:dyDescent="0.25" r="43" customHeight="1" ht="17.25">
      <c r="A43" s="16"/>
      <c r="B43" s="37" t="s">
        <v>1619</v>
      </c>
      <c r="C43" s="10" t="s">
        <v>1578</v>
      </c>
      <c r="D43" s="11">
        <v>1</v>
      </c>
      <c r="E43" s="12">
        <v>4.99</v>
      </c>
      <c r="F43" s="12">
        <f>multiply(D43, E43)</f>
      </c>
      <c r="G43" s="90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</row>
    <row x14ac:dyDescent="0.25" r="44" customHeight="1" ht="17.25">
      <c r="A44" s="16"/>
      <c r="B44" s="37" t="s">
        <v>1620</v>
      </c>
      <c r="C44" s="10" t="s">
        <v>1578</v>
      </c>
      <c r="D44" s="11">
        <v>1</v>
      </c>
      <c r="E44" s="12">
        <v>4.99</v>
      </c>
      <c r="F44" s="12">
        <f>multiply(D44, E44)</f>
      </c>
      <c r="G44" s="90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</row>
    <row x14ac:dyDescent="0.25" r="45" customHeight="1" ht="17.25">
      <c r="A45" s="16"/>
      <c r="B45" s="37" t="s">
        <v>1621</v>
      </c>
      <c r="C45" s="10" t="s">
        <v>1578</v>
      </c>
      <c r="D45" s="11">
        <v>5</v>
      </c>
      <c r="E45" s="12">
        <v>5.99</v>
      </c>
      <c r="F45" s="12">
        <f>multiply(D45, E45)</f>
      </c>
      <c r="G45" s="90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</row>
    <row x14ac:dyDescent="0.25" r="46" customHeight="1" ht="17.25">
      <c r="A46" s="16"/>
      <c r="B46" s="37" t="s">
        <v>1622</v>
      </c>
      <c r="C46" s="10" t="s">
        <v>1578</v>
      </c>
      <c r="D46" s="11">
        <v>2</v>
      </c>
      <c r="E46" s="12">
        <v>5.99</v>
      </c>
      <c r="F46" s="12">
        <f>multiply(D46, E46)</f>
      </c>
      <c r="G46" s="90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</row>
    <row x14ac:dyDescent="0.25" r="47" customHeight="1" ht="17.25">
      <c r="A47" s="16"/>
      <c r="B47" s="37" t="s">
        <v>1623</v>
      </c>
      <c r="C47" s="10" t="s">
        <v>1578</v>
      </c>
      <c r="D47" s="11">
        <v>2</v>
      </c>
      <c r="E47" s="12">
        <v>5.99</v>
      </c>
      <c r="F47" s="12">
        <f>multiply(D47, E47)</f>
      </c>
      <c r="G47" s="90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</row>
    <row x14ac:dyDescent="0.25" r="48" customHeight="1" ht="17.25">
      <c r="A48" s="16"/>
      <c r="B48" s="37" t="s">
        <v>1624</v>
      </c>
      <c r="C48" s="10" t="s">
        <v>1578</v>
      </c>
      <c r="D48" s="11">
        <v>2</v>
      </c>
      <c r="E48" s="12">
        <v>5.99</v>
      </c>
      <c r="F48" s="12">
        <f>multiply(D48, E48)</f>
      </c>
      <c r="G48" s="90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</row>
    <row x14ac:dyDescent="0.25" r="49" customHeight="1" ht="17.25">
      <c r="A49" s="16"/>
      <c r="B49" s="37" t="s">
        <v>1625</v>
      </c>
      <c r="C49" s="10" t="s">
        <v>1578</v>
      </c>
      <c r="D49" s="11">
        <v>4</v>
      </c>
      <c r="E49" s="12">
        <v>5.99</v>
      </c>
      <c r="F49" s="12">
        <f>multiply(D49, E49)</f>
      </c>
      <c r="G49" s="90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</row>
    <row x14ac:dyDescent="0.25" r="50" customHeight="1" ht="17.25">
      <c r="A50" s="16"/>
      <c r="B50" s="37" t="s">
        <v>1626</v>
      </c>
      <c r="C50" s="10" t="s">
        <v>1578</v>
      </c>
      <c r="D50" s="11">
        <v>2</v>
      </c>
      <c r="E50" s="12">
        <v>5.99</v>
      </c>
      <c r="F50" s="12">
        <f>multiply(D50, E50)</f>
      </c>
      <c r="G50" s="90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</row>
    <row x14ac:dyDescent="0.25" r="51" customHeight="1" ht="17.25">
      <c r="A51" s="16"/>
      <c r="B51" s="37" t="s">
        <v>1627</v>
      </c>
      <c r="C51" s="10" t="s">
        <v>1578</v>
      </c>
      <c r="D51" s="11">
        <v>2</v>
      </c>
      <c r="E51" s="12">
        <v>5.99</v>
      </c>
      <c r="F51" s="12">
        <f>multiply(D51, E51)</f>
      </c>
      <c r="G51" s="90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</row>
    <row x14ac:dyDescent="0.25" r="52" customHeight="1" ht="17.25">
      <c r="A52" s="16"/>
      <c r="B52" s="37" t="s">
        <v>1628</v>
      </c>
      <c r="C52" s="10" t="s">
        <v>1578</v>
      </c>
      <c r="D52" s="11">
        <v>8</v>
      </c>
      <c r="E52" s="12">
        <v>5.99</v>
      </c>
      <c r="F52" s="12">
        <f>multiply(D52, E52)</f>
      </c>
      <c r="G52" s="90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</row>
    <row x14ac:dyDescent="0.25" r="53" customHeight="1" ht="17.25">
      <c r="A53" s="16"/>
      <c r="B53" s="37" t="s">
        <v>1629</v>
      </c>
      <c r="C53" s="10" t="s">
        <v>1578</v>
      </c>
      <c r="D53" s="11">
        <v>3</v>
      </c>
      <c r="E53" s="12">
        <v>5.99</v>
      </c>
      <c r="F53" s="12">
        <f>multiply(D53, E53)</f>
      </c>
      <c r="G53" s="90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</row>
    <row x14ac:dyDescent="0.25" r="54" customHeight="1" ht="17.25">
      <c r="A54" s="16"/>
      <c r="B54" s="37" t="s">
        <v>1630</v>
      </c>
      <c r="C54" s="10" t="s">
        <v>1578</v>
      </c>
      <c r="D54" s="11">
        <v>11</v>
      </c>
      <c r="E54" s="12">
        <v>5.99</v>
      </c>
      <c r="F54" s="12">
        <f>multiply(D54, E54)</f>
      </c>
      <c r="G54" s="90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</row>
    <row x14ac:dyDescent="0.25" r="55" customHeight="1" ht="17.25">
      <c r="A55" s="16"/>
      <c r="B55" s="37" t="s">
        <v>1593</v>
      </c>
      <c r="C55" s="10" t="s">
        <v>1578</v>
      </c>
      <c r="D55" s="11">
        <v>2</v>
      </c>
      <c r="E55" s="12">
        <v>5.99</v>
      </c>
      <c r="F55" s="12">
        <f>multiply(D55, E55)</f>
      </c>
      <c r="G55" s="90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</row>
    <row x14ac:dyDescent="0.25" r="56" customHeight="1" ht="17.25">
      <c r="A56" s="16"/>
      <c r="B56" s="37" t="s">
        <v>1593</v>
      </c>
      <c r="C56" s="10" t="s">
        <v>1578</v>
      </c>
      <c r="D56" s="11">
        <v>2</v>
      </c>
      <c r="E56" s="12">
        <v>5.99</v>
      </c>
      <c r="F56" s="12">
        <f>multiply(D56, E56)</f>
      </c>
      <c r="G56" s="90"/>
      <c r="H56" s="18"/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</row>
    <row x14ac:dyDescent="0.25" r="57" customHeight="1" ht="17.25">
      <c r="A57" s="16"/>
      <c r="B57" s="37" t="s">
        <v>1631</v>
      </c>
      <c r="C57" s="10" t="s">
        <v>1578</v>
      </c>
      <c r="D57" s="11">
        <v>2</v>
      </c>
      <c r="E57" s="12">
        <v>5.99</v>
      </c>
      <c r="F57" s="12">
        <f>multiply(D57, E57)</f>
      </c>
      <c r="G57" s="90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</row>
    <row x14ac:dyDescent="0.25" r="58" customHeight="1" ht="17.25">
      <c r="A58" s="16"/>
      <c r="B58" s="37" t="s">
        <v>1632</v>
      </c>
      <c r="C58" s="10" t="s">
        <v>1578</v>
      </c>
      <c r="D58" s="11">
        <v>2</v>
      </c>
      <c r="E58" s="12">
        <v>5.99</v>
      </c>
      <c r="F58" s="12">
        <f>multiply(D58, E58)</f>
      </c>
      <c r="G58" s="90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</row>
    <row x14ac:dyDescent="0.25" r="59" customHeight="1" ht="17.25">
      <c r="A59" s="16"/>
      <c r="B59" s="37" t="s">
        <v>1633</v>
      </c>
      <c r="C59" s="10" t="s">
        <v>1578</v>
      </c>
      <c r="D59" s="11">
        <v>3</v>
      </c>
      <c r="E59" s="12">
        <v>5.99</v>
      </c>
      <c r="F59" s="12">
        <f>multiply(D59, E59)</f>
      </c>
      <c r="G59" s="90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</row>
    <row x14ac:dyDescent="0.25" r="60" customHeight="1" ht="17.25">
      <c r="A60" s="16"/>
      <c r="B60" s="37" t="s">
        <v>1634</v>
      </c>
      <c r="C60" s="10" t="s">
        <v>1578</v>
      </c>
      <c r="D60" s="11">
        <v>2</v>
      </c>
      <c r="E60" s="12">
        <v>5.99</v>
      </c>
      <c r="F60" s="12">
        <f>multiply(D60, E60)</f>
      </c>
      <c r="G60" s="90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</row>
    <row x14ac:dyDescent="0.25" r="61" customHeight="1" ht="17.25">
      <c r="A61" s="16"/>
      <c r="B61" s="37" t="s">
        <v>1635</v>
      </c>
      <c r="C61" s="10" t="s">
        <v>1578</v>
      </c>
      <c r="D61" s="11">
        <v>2</v>
      </c>
      <c r="E61" s="12">
        <v>5.99</v>
      </c>
      <c r="F61" s="12">
        <f>multiply(D61, E61)</f>
      </c>
      <c r="G61" s="90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</row>
    <row x14ac:dyDescent="0.25" r="62" customHeight="1" ht="17.25">
      <c r="A62" s="16"/>
      <c r="B62" s="37" t="s">
        <v>1636</v>
      </c>
      <c r="C62" s="10" t="s">
        <v>1578</v>
      </c>
      <c r="D62" s="11">
        <v>2</v>
      </c>
      <c r="E62" s="12">
        <v>5.99</v>
      </c>
      <c r="F62" s="12">
        <f>multiply(D62, E62)</f>
      </c>
      <c r="G62" s="90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</row>
    <row x14ac:dyDescent="0.25" r="63" customHeight="1" ht="17.25">
      <c r="A63" s="16"/>
      <c r="B63" s="37" t="s">
        <v>1637</v>
      </c>
      <c r="C63" s="10" t="s">
        <v>1578</v>
      </c>
      <c r="D63" s="11">
        <v>3</v>
      </c>
      <c r="E63" s="12">
        <v>5.99</v>
      </c>
      <c r="F63" s="12">
        <f>multiply(D63, E63)</f>
      </c>
      <c r="G63" s="90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</row>
    <row x14ac:dyDescent="0.25" r="64" customHeight="1" ht="17.25">
      <c r="A64" s="16"/>
      <c r="B64" s="37" t="s">
        <v>1638</v>
      </c>
      <c r="C64" s="10" t="s">
        <v>1578</v>
      </c>
      <c r="D64" s="11">
        <v>2</v>
      </c>
      <c r="E64" s="12">
        <v>5.99</v>
      </c>
      <c r="F64" s="12">
        <f>multiply(D64, E64)</f>
      </c>
      <c r="G64" s="90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</row>
    <row x14ac:dyDescent="0.25" r="65" customHeight="1" ht="17.25">
      <c r="A65" s="16"/>
      <c r="B65" s="37" t="s">
        <v>1639</v>
      </c>
      <c r="C65" s="10" t="s">
        <v>1578</v>
      </c>
      <c r="D65" s="11">
        <v>3</v>
      </c>
      <c r="E65" s="12">
        <v>5.99</v>
      </c>
      <c r="F65" s="12">
        <f>multiply(D65, E65)</f>
      </c>
      <c r="G65" s="90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</row>
    <row x14ac:dyDescent="0.25" r="66" customHeight="1" ht="17.25">
      <c r="A66" s="16"/>
      <c r="B66" s="37" t="s">
        <v>1640</v>
      </c>
      <c r="C66" s="10" t="s">
        <v>1578</v>
      </c>
      <c r="D66" s="11">
        <v>2</v>
      </c>
      <c r="E66" s="12">
        <v>5.99</v>
      </c>
      <c r="F66" s="12">
        <f>multiply(D66, E66)</f>
      </c>
      <c r="G66" s="90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</row>
    <row x14ac:dyDescent="0.25" r="67" customHeight="1" ht="17.25">
      <c r="A67" s="16"/>
      <c r="B67" s="37" t="s">
        <v>1641</v>
      </c>
      <c r="C67" s="10" t="s">
        <v>1578</v>
      </c>
      <c r="D67" s="11">
        <v>2</v>
      </c>
      <c r="E67" s="12">
        <v>5.99</v>
      </c>
      <c r="F67" s="12">
        <f>multiply(D67, E67)</f>
      </c>
      <c r="G67" s="90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</row>
    <row x14ac:dyDescent="0.25" r="68" customHeight="1" ht="17.25">
      <c r="A68" s="16"/>
      <c r="B68" s="37" t="s">
        <v>1642</v>
      </c>
      <c r="C68" s="10" t="s">
        <v>1578</v>
      </c>
      <c r="D68" s="11">
        <v>1</v>
      </c>
      <c r="E68" s="12">
        <v>5.99</v>
      </c>
      <c r="F68" s="12">
        <f>multiply(D68, E68)</f>
      </c>
      <c r="G68" s="90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</row>
    <row x14ac:dyDescent="0.25" r="69" customHeight="1" ht="17.25">
      <c r="A69" s="16"/>
      <c r="B69" s="37" t="s">
        <v>1643</v>
      </c>
      <c r="C69" s="10" t="s">
        <v>1578</v>
      </c>
      <c r="D69" s="11">
        <v>1</v>
      </c>
      <c r="E69" s="12">
        <v>5.99</v>
      </c>
      <c r="F69" s="12">
        <f>multiply(D69, E69)</f>
      </c>
      <c r="G69" s="90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</row>
    <row x14ac:dyDescent="0.25" r="70" customHeight="1" ht="17.25">
      <c r="A70" s="16"/>
      <c r="B70" s="37" t="s">
        <v>1644</v>
      </c>
      <c r="C70" s="10" t="s">
        <v>1578</v>
      </c>
      <c r="D70" s="11">
        <v>1</v>
      </c>
      <c r="E70" s="12">
        <v>5.99</v>
      </c>
      <c r="F70" s="12">
        <f>multiply(D70, E70)</f>
      </c>
      <c r="G70" s="90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</row>
    <row x14ac:dyDescent="0.25" r="71" customHeight="1" ht="17.25">
      <c r="A71" s="16"/>
      <c r="B71" s="37" t="s">
        <v>1645</v>
      </c>
      <c r="C71" s="10" t="s">
        <v>1578</v>
      </c>
      <c r="D71" s="11">
        <v>1</v>
      </c>
      <c r="E71" s="12">
        <v>5.99</v>
      </c>
      <c r="F71" s="12">
        <f>multiply(D71, E71)</f>
      </c>
      <c r="G71" s="90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</row>
    <row x14ac:dyDescent="0.25" r="72" customHeight="1" ht="17.25">
      <c r="A72" s="16"/>
      <c r="B72" s="37" t="s">
        <v>1646</v>
      </c>
      <c r="C72" s="10" t="s">
        <v>1578</v>
      </c>
      <c r="D72" s="11">
        <v>1</v>
      </c>
      <c r="E72" s="12">
        <v>5.99</v>
      </c>
      <c r="F72" s="12">
        <f>multiply(D72, E72)</f>
      </c>
      <c r="G72" s="90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</row>
    <row x14ac:dyDescent="0.25" r="73" customHeight="1" ht="17.25">
      <c r="A73" s="16"/>
      <c r="B73" s="37" t="s">
        <v>1647</v>
      </c>
      <c r="C73" s="10" t="s">
        <v>1578</v>
      </c>
      <c r="D73" s="11">
        <v>3</v>
      </c>
      <c r="E73" s="12">
        <v>5.99</v>
      </c>
      <c r="F73" s="12">
        <f>multiply(D73, E73)</f>
      </c>
      <c r="G73" s="90"/>
      <c r="H73" s="18"/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</row>
    <row x14ac:dyDescent="0.25" r="74" customHeight="1" ht="17.25">
      <c r="A74" s="16"/>
      <c r="B74" s="37" t="s">
        <v>1648</v>
      </c>
      <c r="C74" s="10" t="s">
        <v>1578</v>
      </c>
      <c r="D74" s="11">
        <v>1</v>
      </c>
      <c r="E74" s="12">
        <v>5.99</v>
      </c>
      <c r="F74" s="12">
        <f>multiply(D74, E74)</f>
      </c>
      <c r="G74" s="90"/>
      <c r="H74" s="18"/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</row>
    <row x14ac:dyDescent="0.25" r="75" customHeight="1" ht="17.25">
      <c r="A75" s="16"/>
      <c r="B75" s="37" t="s">
        <v>1649</v>
      </c>
      <c r="C75" s="10" t="s">
        <v>1578</v>
      </c>
      <c r="D75" s="11">
        <v>1</v>
      </c>
      <c r="E75" s="12">
        <v>5.99</v>
      </c>
      <c r="F75" s="12">
        <f>multiply(D75, E75)</f>
      </c>
      <c r="G75" s="90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</row>
    <row x14ac:dyDescent="0.25" r="76" customHeight="1" ht="17.25">
      <c r="A76" s="16"/>
      <c r="B76" s="37" t="s">
        <v>1650</v>
      </c>
      <c r="C76" s="10" t="s">
        <v>1578</v>
      </c>
      <c r="D76" s="11">
        <v>1</v>
      </c>
      <c r="E76" s="12">
        <v>5.99</v>
      </c>
      <c r="F76" s="12">
        <f>multiply(D76, E76)</f>
      </c>
      <c r="G76" s="90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</row>
    <row x14ac:dyDescent="0.25" r="77" customHeight="1" ht="17.25">
      <c r="A77" s="16"/>
      <c r="B77" s="37" t="s">
        <v>1624</v>
      </c>
      <c r="C77" s="10" t="s">
        <v>1578</v>
      </c>
      <c r="D77" s="11">
        <v>1</v>
      </c>
      <c r="E77" s="12">
        <v>5.99</v>
      </c>
      <c r="F77" s="12">
        <f>multiply(D77, E77)</f>
      </c>
      <c r="G77" s="90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</row>
    <row x14ac:dyDescent="0.25" r="78" customHeight="1" ht="17.25">
      <c r="A78" s="16"/>
      <c r="B78" s="37" t="s">
        <v>1623</v>
      </c>
      <c r="C78" s="10" t="s">
        <v>1578</v>
      </c>
      <c r="D78" s="11">
        <v>1</v>
      </c>
      <c r="E78" s="12">
        <v>5.99</v>
      </c>
      <c r="F78" s="12">
        <f>multiply(D78, E78)</f>
      </c>
      <c r="G78" s="90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</row>
    <row x14ac:dyDescent="0.25" r="79" customHeight="1" ht="17.25">
      <c r="A79" s="16"/>
      <c r="B79" s="37" t="s">
        <v>1651</v>
      </c>
      <c r="C79" s="10" t="s">
        <v>1578</v>
      </c>
      <c r="D79" s="11">
        <v>1</v>
      </c>
      <c r="E79" s="12">
        <v>5.99</v>
      </c>
      <c r="F79" s="12">
        <f>multiply(D79, E79)</f>
      </c>
      <c r="G79" s="90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</row>
    <row x14ac:dyDescent="0.25" r="80" customHeight="1" ht="17.25">
      <c r="A80" s="16"/>
      <c r="B80" s="37" t="s">
        <v>1652</v>
      </c>
      <c r="C80" s="10" t="s">
        <v>1578</v>
      </c>
      <c r="D80" s="11">
        <v>1</v>
      </c>
      <c r="E80" s="12">
        <v>5.99</v>
      </c>
      <c r="F80" s="12">
        <f>multiply(D80, E80)</f>
      </c>
      <c r="G80" s="90"/>
      <c r="H80" s="18"/>
      <c r="I80" s="75"/>
      <c r="J80" s="75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</row>
    <row x14ac:dyDescent="0.25" r="81" customHeight="1" ht="17.25">
      <c r="A81" s="16"/>
      <c r="B81" s="37" t="s">
        <v>1653</v>
      </c>
      <c r="C81" s="10" t="s">
        <v>1578</v>
      </c>
      <c r="D81" s="11">
        <v>1</v>
      </c>
      <c r="E81" s="12">
        <v>5.99</v>
      </c>
      <c r="F81" s="12">
        <f>multiply(D81, E81)</f>
      </c>
      <c r="G81" s="90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</row>
    <row x14ac:dyDescent="0.25" r="82" customHeight="1" ht="17.25">
      <c r="A82" s="16"/>
      <c r="B82" s="37" t="s">
        <v>1654</v>
      </c>
      <c r="C82" s="10" t="s">
        <v>1578</v>
      </c>
      <c r="D82" s="11">
        <v>1</v>
      </c>
      <c r="E82" s="12">
        <v>5.99</v>
      </c>
      <c r="F82" s="12">
        <f>multiply(D82, E82)</f>
      </c>
      <c r="G82" s="90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</row>
    <row x14ac:dyDescent="0.25" r="83" customHeight="1" ht="17.25">
      <c r="A83" s="16"/>
      <c r="B83" s="37" t="s">
        <v>1655</v>
      </c>
      <c r="C83" s="10" t="s">
        <v>1578</v>
      </c>
      <c r="D83" s="11">
        <v>1</v>
      </c>
      <c r="E83" s="12">
        <v>5.99</v>
      </c>
      <c r="F83" s="12">
        <f>multiply(D83, E83)</f>
      </c>
      <c r="G83" s="90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</row>
    <row x14ac:dyDescent="0.25" r="84" customHeight="1" ht="17.25">
      <c r="A84" s="16"/>
      <c r="B84" s="37" t="s">
        <v>1622</v>
      </c>
      <c r="C84" s="10" t="s">
        <v>1578</v>
      </c>
      <c r="D84" s="11">
        <v>1</v>
      </c>
      <c r="E84" s="12">
        <v>5.99</v>
      </c>
      <c r="F84" s="12">
        <f>multiply(D84, E84)</f>
      </c>
      <c r="G84" s="90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</row>
    <row x14ac:dyDescent="0.25" r="85" customHeight="1" ht="17.25">
      <c r="A85" s="16"/>
      <c r="B85" s="37" t="s">
        <v>1656</v>
      </c>
      <c r="C85" s="10" t="s">
        <v>1578</v>
      </c>
      <c r="D85" s="11">
        <v>2</v>
      </c>
      <c r="E85" s="12">
        <v>6.99</v>
      </c>
      <c r="F85" s="12">
        <f>multiply(D85, E85)</f>
      </c>
      <c r="G85" s="90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</row>
    <row x14ac:dyDescent="0.25" r="86" customHeight="1" ht="17.25">
      <c r="A86" s="16"/>
      <c r="B86" s="37" t="s">
        <v>1657</v>
      </c>
      <c r="C86" s="10" t="s">
        <v>1578</v>
      </c>
      <c r="D86" s="11">
        <v>2</v>
      </c>
      <c r="E86" s="12">
        <v>6.99</v>
      </c>
      <c r="F86" s="12">
        <f>multiply(D86, E86)</f>
      </c>
      <c r="G86" s="90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</row>
    <row x14ac:dyDescent="0.25" r="87" customHeight="1" ht="17.25">
      <c r="A87" s="16"/>
      <c r="B87" s="37" t="s">
        <v>1658</v>
      </c>
      <c r="C87" s="10" t="s">
        <v>1578</v>
      </c>
      <c r="D87" s="11">
        <v>5</v>
      </c>
      <c r="E87" s="12">
        <v>6.99</v>
      </c>
      <c r="F87" s="12">
        <f>multiply(D87, E87)</f>
      </c>
      <c r="G87" s="90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</row>
    <row x14ac:dyDescent="0.25" r="88" customHeight="1" ht="17.25">
      <c r="A88" s="16"/>
      <c r="B88" s="37" t="s">
        <v>1659</v>
      </c>
      <c r="C88" s="10" t="s">
        <v>1578</v>
      </c>
      <c r="D88" s="11">
        <v>4</v>
      </c>
      <c r="E88" s="12">
        <v>6.99</v>
      </c>
      <c r="F88" s="12">
        <f>multiply(D88, E88)</f>
      </c>
      <c r="G88" s="90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</row>
    <row x14ac:dyDescent="0.25" r="89" customHeight="1" ht="17.25">
      <c r="A89" s="16"/>
      <c r="B89" s="37" t="s">
        <v>1660</v>
      </c>
      <c r="C89" s="10" t="s">
        <v>1578</v>
      </c>
      <c r="D89" s="11">
        <v>9</v>
      </c>
      <c r="E89" s="12">
        <v>6.99</v>
      </c>
      <c r="F89" s="12">
        <f>multiply(D89, E89)</f>
      </c>
      <c r="G89" s="90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</row>
    <row x14ac:dyDescent="0.25" r="90" customHeight="1" ht="17.25">
      <c r="A90" s="16"/>
      <c r="B90" s="37" t="s">
        <v>1661</v>
      </c>
      <c r="C90" s="10" t="s">
        <v>1578</v>
      </c>
      <c r="D90" s="11">
        <v>2</v>
      </c>
      <c r="E90" s="12">
        <v>6.99</v>
      </c>
      <c r="F90" s="12">
        <f>multiply(D90, E90)</f>
      </c>
      <c r="G90" s="90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</row>
    <row x14ac:dyDescent="0.25" r="91" customHeight="1" ht="17.25">
      <c r="A91" s="16"/>
      <c r="B91" s="37" t="s">
        <v>1662</v>
      </c>
      <c r="C91" s="10" t="s">
        <v>1578</v>
      </c>
      <c r="D91" s="11">
        <v>3</v>
      </c>
      <c r="E91" s="12">
        <v>6.99</v>
      </c>
      <c r="F91" s="12">
        <f>multiply(D91, E91)</f>
      </c>
      <c r="G91" s="90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</row>
    <row x14ac:dyDescent="0.25" r="92" customHeight="1" ht="17.25">
      <c r="A92" s="16"/>
      <c r="B92" s="37" t="s">
        <v>1663</v>
      </c>
      <c r="C92" s="10" t="s">
        <v>1578</v>
      </c>
      <c r="D92" s="11">
        <v>2</v>
      </c>
      <c r="E92" s="12">
        <v>6.99</v>
      </c>
      <c r="F92" s="12">
        <f>multiply(D92, E92)</f>
      </c>
      <c r="G92" s="90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</row>
    <row x14ac:dyDescent="0.25" r="93" customHeight="1" ht="17.25">
      <c r="A93" s="16"/>
      <c r="B93" s="37" t="s">
        <v>1664</v>
      </c>
      <c r="C93" s="10" t="s">
        <v>1578</v>
      </c>
      <c r="D93" s="11">
        <v>1</v>
      </c>
      <c r="E93" s="12">
        <v>6.99</v>
      </c>
      <c r="F93" s="12">
        <f>multiply(D93, E93)</f>
      </c>
      <c r="G93" s="90"/>
      <c r="H93" s="18"/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</row>
    <row x14ac:dyDescent="0.25" r="94" customHeight="1" ht="17.25">
      <c r="A94" s="16"/>
      <c r="B94" s="37" t="s">
        <v>1665</v>
      </c>
      <c r="C94" s="10" t="s">
        <v>1578</v>
      </c>
      <c r="D94" s="11">
        <v>1</v>
      </c>
      <c r="E94" s="12">
        <v>6.99</v>
      </c>
      <c r="F94" s="12">
        <f>multiply(D94, E94)</f>
      </c>
      <c r="G94" s="90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</row>
    <row x14ac:dyDescent="0.25" r="95" customHeight="1" ht="17.25">
      <c r="A95" s="16"/>
      <c r="B95" s="37" t="s">
        <v>1663</v>
      </c>
      <c r="C95" s="10" t="s">
        <v>1578</v>
      </c>
      <c r="D95" s="11">
        <v>1</v>
      </c>
      <c r="E95" s="12">
        <v>6.99</v>
      </c>
      <c r="F95" s="12">
        <f>multiply(D95, E95)</f>
      </c>
      <c r="G95" s="90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</row>
    <row x14ac:dyDescent="0.25" r="96" customHeight="1" ht="17.25">
      <c r="A96" s="16"/>
      <c r="B96" s="37" t="s">
        <v>1666</v>
      </c>
      <c r="C96" s="10" t="s">
        <v>1578</v>
      </c>
      <c r="D96" s="11">
        <v>1</v>
      </c>
      <c r="E96" s="12">
        <v>6.99</v>
      </c>
      <c r="F96" s="12">
        <f>multiply(D96, E96)</f>
      </c>
      <c r="G96" s="90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</row>
    <row x14ac:dyDescent="0.25" r="97" customHeight="1" ht="17.25">
      <c r="A97" s="16"/>
      <c r="B97" s="37" t="s">
        <v>1587</v>
      </c>
      <c r="C97" s="10" t="s">
        <v>1578</v>
      </c>
      <c r="D97" s="11">
        <v>1</v>
      </c>
      <c r="E97" s="12">
        <v>6.99</v>
      </c>
      <c r="F97" s="12">
        <f>multiply(D97, E97)</f>
      </c>
      <c r="G97" s="90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</row>
    <row x14ac:dyDescent="0.25" r="98" customHeight="1" ht="17.25">
      <c r="A98" s="16"/>
      <c r="B98" s="37" t="s">
        <v>1667</v>
      </c>
      <c r="C98" s="10" t="s">
        <v>1578</v>
      </c>
      <c r="D98" s="11">
        <v>1</v>
      </c>
      <c r="E98" s="12">
        <v>6.99</v>
      </c>
      <c r="F98" s="12">
        <f>multiply(D98, E98)</f>
      </c>
      <c r="G98" s="90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</row>
    <row x14ac:dyDescent="0.25" r="99" customHeight="1" ht="17.25">
      <c r="A99" s="16"/>
      <c r="B99" s="37" t="s">
        <v>1668</v>
      </c>
      <c r="C99" s="10" t="s">
        <v>1578</v>
      </c>
      <c r="D99" s="11">
        <v>1</v>
      </c>
      <c r="E99" s="12">
        <v>6.99</v>
      </c>
      <c r="F99" s="12">
        <f>multiply(D99, E99)</f>
      </c>
      <c r="G99" s="90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</row>
    <row x14ac:dyDescent="0.25" r="100" customHeight="1" ht="17.25">
      <c r="A100" s="16"/>
      <c r="B100" s="37" t="s">
        <v>1669</v>
      </c>
      <c r="C100" s="10" t="s">
        <v>1578</v>
      </c>
      <c r="D100" s="11">
        <v>1</v>
      </c>
      <c r="E100" s="12">
        <v>6.99</v>
      </c>
      <c r="F100" s="12">
        <f>multiply(D100, E100)</f>
      </c>
      <c r="G100" s="90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</row>
    <row x14ac:dyDescent="0.25" r="101" customHeight="1" ht="17.25">
      <c r="A101" s="16"/>
      <c r="B101" s="37" t="s">
        <v>1670</v>
      </c>
      <c r="C101" s="10" t="s">
        <v>1578</v>
      </c>
      <c r="D101" s="11">
        <v>1</v>
      </c>
      <c r="E101" s="12">
        <v>6.99</v>
      </c>
      <c r="F101" s="12">
        <f>multiply(D101, E101)</f>
      </c>
      <c r="G101" s="90"/>
      <c r="H101" s="18"/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</row>
    <row x14ac:dyDescent="0.25" r="102" customHeight="1" ht="17.25">
      <c r="A102" s="16"/>
      <c r="B102" s="37" t="s">
        <v>1671</v>
      </c>
      <c r="C102" s="10" t="s">
        <v>1578</v>
      </c>
      <c r="D102" s="11">
        <v>1</v>
      </c>
      <c r="E102" s="12">
        <v>6.99</v>
      </c>
      <c r="F102" s="12">
        <f>multiply(D102, E102)</f>
      </c>
      <c r="G102" s="90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</row>
    <row x14ac:dyDescent="0.25" r="103" customHeight="1" ht="17.25">
      <c r="A103" s="16"/>
      <c r="B103" s="37" t="s">
        <v>1672</v>
      </c>
      <c r="C103" s="10" t="s">
        <v>1578</v>
      </c>
      <c r="D103" s="11">
        <v>1</v>
      </c>
      <c r="E103" s="12">
        <v>6.99</v>
      </c>
      <c r="F103" s="12">
        <f>multiply(D103, E103)</f>
      </c>
      <c r="G103" s="90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</row>
    <row x14ac:dyDescent="0.25" r="104" customHeight="1" ht="17.25">
      <c r="A104" s="16"/>
      <c r="B104" s="37" t="s">
        <v>1673</v>
      </c>
      <c r="C104" s="10" t="s">
        <v>1578</v>
      </c>
      <c r="D104" s="11">
        <v>1</v>
      </c>
      <c r="E104" s="12">
        <v>6.99</v>
      </c>
      <c r="F104" s="12">
        <f>multiply(D104, E104)</f>
      </c>
      <c r="G104" s="90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</row>
    <row x14ac:dyDescent="0.25" r="105" customHeight="1" ht="17.25">
      <c r="A105" s="16"/>
      <c r="B105" s="37" t="s">
        <v>1674</v>
      </c>
      <c r="C105" s="10" t="s">
        <v>1578</v>
      </c>
      <c r="D105" s="11">
        <v>1</v>
      </c>
      <c r="E105" s="12">
        <v>6.99</v>
      </c>
      <c r="F105" s="12">
        <f>multiply(D105, E105)</f>
      </c>
      <c r="G105" s="90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</row>
    <row x14ac:dyDescent="0.25" r="106" customHeight="1" ht="17.25">
      <c r="A106" s="16"/>
      <c r="B106" s="37" t="s">
        <v>1671</v>
      </c>
      <c r="C106" s="10" t="s">
        <v>1578</v>
      </c>
      <c r="D106" s="11">
        <v>1</v>
      </c>
      <c r="E106" s="12">
        <v>6.99</v>
      </c>
      <c r="F106" s="12">
        <f>multiply(D106, E106)</f>
      </c>
      <c r="G106" s="90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</row>
    <row x14ac:dyDescent="0.25" r="107" customHeight="1" ht="17.25">
      <c r="A107" s="16"/>
      <c r="B107" s="37" t="s">
        <v>1675</v>
      </c>
      <c r="C107" s="10" t="s">
        <v>1578</v>
      </c>
      <c r="D107" s="11">
        <v>3</v>
      </c>
      <c r="E107" s="12">
        <v>7.99</v>
      </c>
      <c r="F107" s="12">
        <f>multiply(D107, E107)</f>
      </c>
      <c r="G107" s="90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</row>
    <row x14ac:dyDescent="0.25" r="108" customHeight="1" ht="17.25">
      <c r="A108" s="16"/>
      <c r="B108" s="37" t="s">
        <v>1676</v>
      </c>
      <c r="C108" s="10" t="s">
        <v>1578</v>
      </c>
      <c r="D108" s="11">
        <v>3</v>
      </c>
      <c r="E108" s="12">
        <v>7.99</v>
      </c>
      <c r="F108" s="12">
        <f>multiply(D108, E108)</f>
      </c>
      <c r="G108" s="90"/>
      <c r="H108" s="18"/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</row>
    <row x14ac:dyDescent="0.25" r="109" customHeight="1" ht="17.25">
      <c r="A109" s="16"/>
      <c r="B109" s="37" t="s">
        <v>1677</v>
      </c>
      <c r="C109" s="10" t="s">
        <v>1578</v>
      </c>
      <c r="D109" s="11">
        <v>5</v>
      </c>
      <c r="E109" s="12">
        <v>7.99</v>
      </c>
      <c r="F109" s="12">
        <f>multiply(D109, E109)</f>
      </c>
      <c r="G109" s="90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</row>
    <row x14ac:dyDescent="0.25" r="110" customHeight="1" ht="17.25">
      <c r="A110" s="16"/>
      <c r="B110" s="37" t="s">
        <v>1678</v>
      </c>
      <c r="C110" s="10" t="s">
        <v>1578</v>
      </c>
      <c r="D110" s="11">
        <v>2</v>
      </c>
      <c r="E110" s="12">
        <v>7.99</v>
      </c>
      <c r="F110" s="12">
        <f>multiply(D110, E110)</f>
      </c>
      <c r="G110" s="90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</row>
    <row x14ac:dyDescent="0.25" r="111" customHeight="1" ht="17.25">
      <c r="A111" s="16"/>
      <c r="B111" s="37" t="s">
        <v>1679</v>
      </c>
      <c r="C111" s="10" t="s">
        <v>1578</v>
      </c>
      <c r="D111" s="11">
        <v>2</v>
      </c>
      <c r="E111" s="12">
        <v>7.99</v>
      </c>
      <c r="F111" s="12">
        <f>multiply(D111, E111)</f>
      </c>
      <c r="G111" s="90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</row>
    <row x14ac:dyDescent="0.25" r="112" customHeight="1" ht="17.25">
      <c r="A112" s="16"/>
      <c r="B112" s="37" t="s">
        <v>1680</v>
      </c>
      <c r="C112" s="10" t="s">
        <v>1578</v>
      </c>
      <c r="D112" s="11">
        <v>2</v>
      </c>
      <c r="E112" s="12">
        <v>7.99</v>
      </c>
      <c r="F112" s="12">
        <f>multiply(D112, E112)</f>
      </c>
      <c r="G112" s="90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</row>
    <row x14ac:dyDescent="0.25" r="113" customHeight="1" ht="17.25">
      <c r="A113" s="16"/>
      <c r="B113" s="37" t="s">
        <v>1681</v>
      </c>
      <c r="C113" s="10" t="s">
        <v>1578</v>
      </c>
      <c r="D113" s="11">
        <v>2</v>
      </c>
      <c r="E113" s="12">
        <v>7.99</v>
      </c>
      <c r="F113" s="12">
        <f>multiply(D113, E113)</f>
      </c>
      <c r="G113" s="90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</row>
    <row x14ac:dyDescent="0.25" r="114" customHeight="1" ht="17.25">
      <c r="A114" s="16"/>
      <c r="B114" s="37" t="s">
        <v>1682</v>
      </c>
      <c r="C114" s="10" t="s">
        <v>1578</v>
      </c>
      <c r="D114" s="11">
        <v>2</v>
      </c>
      <c r="E114" s="12">
        <v>7.99</v>
      </c>
      <c r="F114" s="12">
        <f>multiply(D114, E114)</f>
      </c>
      <c r="G114" s="90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</row>
    <row x14ac:dyDescent="0.25" r="115" customHeight="1" ht="17.25">
      <c r="A115" s="16"/>
      <c r="B115" s="37" t="s">
        <v>1683</v>
      </c>
      <c r="C115" s="10" t="s">
        <v>1578</v>
      </c>
      <c r="D115" s="11">
        <v>1</v>
      </c>
      <c r="E115" s="12">
        <v>7.99</v>
      </c>
      <c r="F115" s="12">
        <f>multiply(D115, E115)</f>
      </c>
      <c r="G115" s="90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</row>
    <row x14ac:dyDescent="0.25" r="116" customHeight="1" ht="17.25">
      <c r="A116" s="16"/>
      <c r="B116" s="37" t="s">
        <v>1684</v>
      </c>
      <c r="C116" s="10" t="s">
        <v>1578</v>
      </c>
      <c r="D116" s="11">
        <v>1</v>
      </c>
      <c r="E116" s="12">
        <v>7.99</v>
      </c>
      <c r="F116" s="12">
        <f>multiply(D116, E116)</f>
      </c>
      <c r="G116" s="90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</row>
    <row x14ac:dyDescent="0.25" r="117" customHeight="1" ht="17.25">
      <c r="A117" s="16"/>
      <c r="B117" s="37" t="s">
        <v>1685</v>
      </c>
      <c r="C117" s="10" t="s">
        <v>1578</v>
      </c>
      <c r="D117" s="11">
        <v>1</v>
      </c>
      <c r="E117" s="12">
        <v>7.99</v>
      </c>
      <c r="F117" s="12">
        <f>multiply(D117, E117)</f>
      </c>
      <c r="G117" s="90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</row>
    <row x14ac:dyDescent="0.25" r="118" customHeight="1" ht="17.25">
      <c r="A118" s="16"/>
      <c r="B118" s="37" t="s">
        <v>1607</v>
      </c>
      <c r="C118" s="10" t="s">
        <v>1578</v>
      </c>
      <c r="D118" s="11">
        <v>1</v>
      </c>
      <c r="E118" s="12">
        <v>7.99</v>
      </c>
      <c r="F118" s="12">
        <f>multiply(D118, E118)</f>
      </c>
      <c r="G118" s="90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</row>
    <row x14ac:dyDescent="0.25" r="119" customHeight="1" ht="17.25">
      <c r="A119" s="16"/>
      <c r="B119" s="37" t="s">
        <v>1686</v>
      </c>
      <c r="C119" s="10" t="s">
        <v>1578</v>
      </c>
      <c r="D119" s="11">
        <v>1</v>
      </c>
      <c r="E119" s="12">
        <v>7.99</v>
      </c>
      <c r="F119" s="12">
        <f>multiply(D119, E119)</f>
      </c>
      <c r="G119" s="90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</row>
    <row x14ac:dyDescent="0.25" r="120" customHeight="1" ht="17.25">
      <c r="A120" s="16"/>
      <c r="B120" s="37" t="s">
        <v>1600</v>
      </c>
      <c r="C120" s="10" t="s">
        <v>1578</v>
      </c>
      <c r="D120" s="11">
        <v>1</v>
      </c>
      <c r="E120" s="12">
        <v>7.99</v>
      </c>
      <c r="F120" s="12">
        <f>multiply(D120, E120)</f>
      </c>
      <c r="G120" s="90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</row>
    <row x14ac:dyDescent="0.25" r="121" customHeight="1" ht="17.25">
      <c r="A121" s="16"/>
      <c r="B121" s="37" t="s">
        <v>1687</v>
      </c>
      <c r="C121" s="10" t="s">
        <v>1578</v>
      </c>
      <c r="D121" s="11">
        <v>4</v>
      </c>
      <c r="E121" s="12">
        <v>8.99</v>
      </c>
      <c r="F121" s="12">
        <f>multiply(D121, E121)</f>
      </c>
      <c r="G121" s="90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</row>
    <row x14ac:dyDescent="0.25" r="122" customHeight="1" ht="17.25">
      <c r="A122" s="16"/>
      <c r="B122" s="37" t="s">
        <v>1688</v>
      </c>
      <c r="C122" s="10" t="s">
        <v>1578</v>
      </c>
      <c r="D122" s="11">
        <v>2</v>
      </c>
      <c r="E122" s="12">
        <v>8.99</v>
      </c>
      <c r="F122" s="12">
        <f>multiply(D122, E122)</f>
      </c>
      <c r="G122" s="90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</row>
    <row x14ac:dyDescent="0.25" r="123" customHeight="1" ht="17.25">
      <c r="A123" s="16"/>
      <c r="B123" s="37" t="s">
        <v>1624</v>
      </c>
      <c r="C123" s="10" t="s">
        <v>1578</v>
      </c>
      <c r="D123" s="11">
        <v>5</v>
      </c>
      <c r="E123" s="12">
        <v>8.99</v>
      </c>
      <c r="F123" s="12">
        <f>multiply(D123, E123)</f>
      </c>
      <c r="G123" s="90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</row>
    <row x14ac:dyDescent="0.25" r="124" customHeight="1" ht="17.25">
      <c r="A124" s="16"/>
      <c r="B124" s="37" t="s">
        <v>1689</v>
      </c>
      <c r="C124" s="10" t="s">
        <v>1578</v>
      </c>
      <c r="D124" s="11">
        <v>2</v>
      </c>
      <c r="E124" s="12">
        <v>8.99</v>
      </c>
      <c r="F124" s="12">
        <f>multiply(D124, E124)</f>
      </c>
      <c r="G124" s="90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</row>
    <row x14ac:dyDescent="0.25" r="125" customHeight="1" ht="17.25">
      <c r="A125" s="16"/>
      <c r="B125" s="37" t="s">
        <v>1690</v>
      </c>
      <c r="C125" s="10" t="s">
        <v>1578</v>
      </c>
      <c r="D125" s="11">
        <v>2</v>
      </c>
      <c r="E125" s="12">
        <v>8.99</v>
      </c>
      <c r="F125" s="12">
        <f>multiply(D125, E125)</f>
      </c>
      <c r="G125" s="90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</row>
    <row x14ac:dyDescent="0.25" r="126" customHeight="1" ht="17.25">
      <c r="A126" s="16"/>
      <c r="B126" s="37" t="s">
        <v>1691</v>
      </c>
      <c r="C126" s="10" t="s">
        <v>1578</v>
      </c>
      <c r="D126" s="11">
        <v>6</v>
      </c>
      <c r="E126" s="12">
        <v>8.99</v>
      </c>
      <c r="F126" s="12">
        <f>multiply(D126, E126)</f>
      </c>
      <c r="G126" s="90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</row>
    <row x14ac:dyDescent="0.25" r="127" customHeight="1" ht="17.25">
      <c r="A127" s="16"/>
      <c r="B127" s="37" t="s">
        <v>1692</v>
      </c>
      <c r="C127" s="10" t="s">
        <v>1578</v>
      </c>
      <c r="D127" s="11">
        <v>5</v>
      </c>
      <c r="E127" s="12">
        <v>8.99</v>
      </c>
      <c r="F127" s="12">
        <f>multiply(D127, E127)</f>
      </c>
      <c r="G127" s="90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</row>
    <row x14ac:dyDescent="0.25" r="128" customHeight="1" ht="17.25">
      <c r="A128" s="16"/>
      <c r="B128" s="37" t="s">
        <v>1693</v>
      </c>
      <c r="C128" s="10" t="s">
        <v>1578</v>
      </c>
      <c r="D128" s="11">
        <v>2</v>
      </c>
      <c r="E128" s="12">
        <v>8.99</v>
      </c>
      <c r="F128" s="12">
        <f>multiply(D128, E128)</f>
      </c>
      <c r="G128" s="90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</row>
    <row x14ac:dyDescent="0.25" r="129" customHeight="1" ht="17.25">
      <c r="A129" s="16"/>
      <c r="B129" s="37" t="s">
        <v>1694</v>
      </c>
      <c r="C129" s="10" t="s">
        <v>1578</v>
      </c>
      <c r="D129" s="11">
        <v>1</v>
      </c>
      <c r="E129" s="12">
        <v>8.99</v>
      </c>
      <c r="F129" s="12">
        <f>multiply(D129, E129)</f>
      </c>
      <c r="G129" s="90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</row>
    <row x14ac:dyDescent="0.25" r="130" customHeight="1" ht="17.25">
      <c r="A130" s="16"/>
      <c r="B130" s="37" t="s">
        <v>1695</v>
      </c>
      <c r="C130" s="10" t="s">
        <v>1578</v>
      </c>
      <c r="D130" s="11">
        <v>1</v>
      </c>
      <c r="E130" s="12">
        <v>8.99</v>
      </c>
      <c r="F130" s="12">
        <f>multiply(D130, E130)</f>
      </c>
      <c r="G130" s="90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</row>
    <row x14ac:dyDescent="0.25" r="131" customHeight="1" ht="17.25">
      <c r="A131" s="16"/>
      <c r="B131" s="37" t="s">
        <v>1696</v>
      </c>
      <c r="C131" s="10" t="s">
        <v>1578</v>
      </c>
      <c r="D131" s="11">
        <v>1</v>
      </c>
      <c r="E131" s="12">
        <v>8.99</v>
      </c>
      <c r="F131" s="12">
        <f>multiply(D131, E131)</f>
      </c>
      <c r="G131" s="90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</row>
    <row x14ac:dyDescent="0.25" r="132" customHeight="1" ht="17.25">
      <c r="A132" s="16"/>
      <c r="B132" s="37" t="s">
        <v>1643</v>
      </c>
      <c r="C132" s="10" t="s">
        <v>1578</v>
      </c>
      <c r="D132" s="11">
        <v>1</v>
      </c>
      <c r="E132" s="12">
        <v>8.99</v>
      </c>
      <c r="F132" s="12">
        <f>multiply(D132, E132)</f>
      </c>
      <c r="G132" s="90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</row>
    <row x14ac:dyDescent="0.25" r="133" customHeight="1" ht="17.25">
      <c r="A133" s="16"/>
      <c r="B133" s="37" t="s">
        <v>1664</v>
      </c>
      <c r="C133" s="10" t="s">
        <v>1578</v>
      </c>
      <c r="D133" s="11">
        <v>1</v>
      </c>
      <c r="E133" s="12">
        <v>8.99</v>
      </c>
      <c r="F133" s="12">
        <f>multiply(D133, E133)</f>
      </c>
      <c r="G133" s="90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</row>
    <row x14ac:dyDescent="0.25" r="134" customHeight="1" ht="17.25">
      <c r="A134" s="16"/>
      <c r="B134" s="37" t="s">
        <v>1697</v>
      </c>
      <c r="C134" s="10" t="s">
        <v>1578</v>
      </c>
      <c r="D134" s="11">
        <v>1</v>
      </c>
      <c r="E134" s="12">
        <v>8.99</v>
      </c>
      <c r="F134" s="12">
        <f>multiply(D134, E134)</f>
      </c>
      <c r="G134" s="90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</row>
    <row x14ac:dyDescent="0.25" r="135" customHeight="1" ht="17.25">
      <c r="A135" s="16"/>
      <c r="B135" s="37" t="s">
        <v>1698</v>
      </c>
      <c r="C135" s="10" t="s">
        <v>1578</v>
      </c>
      <c r="D135" s="11">
        <v>1</v>
      </c>
      <c r="E135" s="12">
        <v>8.99</v>
      </c>
      <c r="F135" s="12">
        <f>multiply(D135, E135)</f>
      </c>
      <c r="G135" s="90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</row>
    <row x14ac:dyDescent="0.25" r="136" customHeight="1" ht="17.25">
      <c r="A136" s="16"/>
      <c r="B136" s="37" t="s">
        <v>1699</v>
      </c>
      <c r="C136" s="10" t="s">
        <v>1578</v>
      </c>
      <c r="D136" s="11">
        <v>1</v>
      </c>
      <c r="E136" s="12">
        <v>8.99</v>
      </c>
      <c r="F136" s="12">
        <f>multiply(D136, E136)</f>
      </c>
      <c r="G136" s="90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</row>
    <row x14ac:dyDescent="0.25" r="137" customHeight="1" ht="17.25">
      <c r="A137" s="16"/>
      <c r="B137" s="37" t="s">
        <v>1664</v>
      </c>
      <c r="C137" s="10" t="s">
        <v>1578</v>
      </c>
      <c r="D137" s="11">
        <v>1</v>
      </c>
      <c r="E137" s="12">
        <v>8.99</v>
      </c>
      <c r="F137" s="12">
        <f>multiply(D137, E137)</f>
      </c>
      <c r="G137" s="90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</row>
    <row x14ac:dyDescent="0.25" r="138" customHeight="1" ht="17.25">
      <c r="A138" s="16"/>
      <c r="B138" s="37" t="s">
        <v>1700</v>
      </c>
      <c r="C138" s="10" t="s">
        <v>1578</v>
      </c>
      <c r="D138" s="11">
        <v>1</v>
      </c>
      <c r="E138" s="12">
        <v>8.99</v>
      </c>
      <c r="F138" s="12">
        <f>multiply(D138, E138)</f>
      </c>
      <c r="G138" s="90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</row>
    <row x14ac:dyDescent="0.25" r="139" customHeight="1" ht="17.25">
      <c r="A139" s="16"/>
      <c r="B139" s="37" t="s">
        <v>1701</v>
      </c>
      <c r="C139" s="10" t="s">
        <v>1578</v>
      </c>
      <c r="D139" s="11">
        <v>3</v>
      </c>
      <c r="E139" s="12">
        <v>9.99</v>
      </c>
      <c r="F139" s="12">
        <f>multiply(D139, E139)</f>
      </c>
      <c r="G139" s="90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</row>
    <row x14ac:dyDescent="0.25" r="140" customHeight="1" ht="17.25">
      <c r="A140" s="16"/>
      <c r="B140" s="37" t="s">
        <v>1702</v>
      </c>
      <c r="C140" s="10" t="s">
        <v>1578</v>
      </c>
      <c r="D140" s="11">
        <v>2</v>
      </c>
      <c r="E140" s="12">
        <v>9.99</v>
      </c>
      <c r="F140" s="12">
        <f>multiply(D140, E140)</f>
      </c>
      <c r="G140" s="90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</row>
    <row x14ac:dyDescent="0.25" r="141" customHeight="1" ht="17.25">
      <c r="A141" s="16"/>
      <c r="B141" s="37" t="s">
        <v>1703</v>
      </c>
      <c r="C141" s="10" t="s">
        <v>1578</v>
      </c>
      <c r="D141" s="11">
        <v>2</v>
      </c>
      <c r="E141" s="12">
        <v>9.99</v>
      </c>
      <c r="F141" s="12">
        <f>multiply(D141, E141)</f>
      </c>
      <c r="G141" s="90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</row>
    <row x14ac:dyDescent="0.25" r="142" customHeight="1" ht="17.25">
      <c r="A142" s="16"/>
      <c r="B142" s="37" t="s">
        <v>1704</v>
      </c>
      <c r="C142" s="10" t="s">
        <v>1578</v>
      </c>
      <c r="D142" s="11">
        <v>6</v>
      </c>
      <c r="E142" s="12">
        <v>9.99</v>
      </c>
      <c r="F142" s="12">
        <f>multiply(D142, E142)</f>
      </c>
      <c r="G142" s="90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</row>
    <row x14ac:dyDescent="0.25" r="143" customHeight="1" ht="17.25">
      <c r="A143" s="16"/>
      <c r="B143" s="37" t="s">
        <v>1671</v>
      </c>
      <c r="C143" s="10" t="s">
        <v>1578</v>
      </c>
      <c r="D143" s="11">
        <v>9</v>
      </c>
      <c r="E143" s="12">
        <v>9.99</v>
      </c>
      <c r="F143" s="12">
        <f>multiply(D143, E143)</f>
      </c>
      <c r="G143" s="90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</row>
    <row x14ac:dyDescent="0.25" r="144" customHeight="1" ht="17.25">
      <c r="A144" s="16"/>
      <c r="B144" s="37" t="s">
        <v>1705</v>
      </c>
      <c r="C144" s="10" t="s">
        <v>1578</v>
      </c>
      <c r="D144" s="11">
        <v>1</v>
      </c>
      <c r="E144" s="12">
        <v>9.99</v>
      </c>
      <c r="F144" s="12">
        <f>multiply(D144, E144)</f>
      </c>
      <c r="G144" s="90"/>
      <c r="H144" s="18"/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</row>
    <row x14ac:dyDescent="0.25" r="145" customHeight="1" ht="17.25">
      <c r="A145" s="16"/>
      <c r="B145" s="37" t="s">
        <v>1706</v>
      </c>
      <c r="C145" s="10" t="s">
        <v>1578</v>
      </c>
      <c r="D145" s="11">
        <v>1</v>
      </c>
      <c r="E145" s="12">
        <v>9.99</v>
      </c>
      <c r="F145" s="12">
        <f>multiply(D145, E145)</f>
      </c>
      <c r="G145" s="90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</row>
    <row x14ac:dyDescent="0.25" r="146" customHeight="1" ht="17.25">
      <c r="A146" s="16"/>
      <c r="B146" s="37" t="s">
        <v>1707</v>
      </c>
      <c r="C146" s="10" t="s">
        <v>1578</v>
      </c>
      <c r="D146" s="11">
        <v>3</v>
      </c>
      <c r="E146" s="12">
        <v>1.99</v>
      </c>
      <c r="F146" s="12">
        <f>multiply(D146, E146)</f>
      </c>
      <c r="G146" s="90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</row>
    <row x14ac:dyDescent="0.25" r="147" customHeight="1" ht="17.25">
      <c r="A147" s="16"/>
      <c r="B147" s="37" t="s">
        <v>1708</v>
      </c>
      <c r="C147" s="10" t="s">
        <v>1578</v>
      </c>
      <c r="D147" s="11">
        <v>2</v>
      </c>
      <c r="E147" s="12">
        <v>10.99</v>
      </c>
      <c r="F147" s="12">
        <f>multiply(D147, E147)</f>
      </c>
      <c r="G147" s="90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</row>
    <row x14ac:dyDescent="0.25" r="148" customHeight="1" ht="17.25">
      <c r="A148" s="16"/>
      <c r="B148" s="37" t="s">
        <v>1709</v>
      </c>
      <c r="C148" s="10" t="s">
        <v>1578</v>
      </c>
      <c r="D148" s="11">
        <v>4</v>
      </c>
      <c r="E148" s="12">
        <v>3.79</v>
      </c>
      <c r="F148" s="12">
        <f>multiply(D148, E148)</f>
      </c>
      <c r="G148" s="90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</row>
    <row x14ac:dyDescent="0.25" r="149" customHeight="1" ht="17.25">
      <c r="A149" s="16"/>
      <c r="B149" s="37" t="s">
        <v>1710</v>
      </c>
      <c r="C149" s="10" t="s">
        <v>1578</v>
      </c>
      <c r="D149" s="11">
        <v>3</v>
      </c>
      <c r="E149" s="12">
        <v>5.69</v>
      </c>
      <c r="F149" s="12">
        <f>multiply(D149, E149)</f>
      </c>
      <c r="G149" s="90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</row>
    <row x14ac:dyDescent="0.25" r="150" customHeight="1" ht="17.25">
      <c r="A150" s="16"/>
      <c r="B150" s="37" t="s">
        <v>1711</v>
      </c>
      <c r="C150" s="10" t="s">
        <v>1578</v>
      </c>
      <c r="D150" s="11">
        <v>2</v>
      </c>
      <c r="E150" s="12">
        <v>4.69</v>
      </c>
      <c r="F150" s="12">
        <f>multiply(D150, E150)</f>
      </c>
      <c r="G150" s="90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</row>
    <row x14ac:dyDescent="0.25" r="151" customHeight="1" ht="17.25">
      <c r="A151" s="16"/>
      <c r="B151" s="37" t="s">
        <v>1612</v>
      </c>
      <c r="C151" s="10" t="s">
        <v>1578</v>
      </c>
      <c r="D151" s="11">
        <v>2</v>
      </c>
      <c r="E151" s="12">
        <v>2.99</v>
      </c>
      <c r="F151" s="12">
        <f>multiply(D151, E151)</f>
      </c>
      <c r="G151" s="90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</row>
    <row x14ac:dyDescent="0.25" r="152" customHeight="1" ht="17.25">
      <c r="A152" s="16"/>
      <c r="B152" s="37" t="s">
        <v>1712</v>
      </c>
      <c r="C152" s="10" t="s">
        <v>1578</v>
      </c>
      <c r="D152" s="11">
        <v>1</v>
      </c>
      <c r="E152" s="12">
        <v>9.99</v>
      </c>
      <c r="F152" s="12">
        <f>multiply(D152, E152)</f>
      </c>
      <c r="G152" s="90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</row>
    <row x14ac:dyDescent="0.25" r="153" customHeight="1" ht="17.25">
      <c r="A153" s="16"/>
      <c r="B153" s="37" t="s">
        <v>1713</v>
      </c>
      <c r="C153" s="10" t="s">
        <v>1578</v>
      </c>
      <c r="D153" s="11">
        <v>1</v>
      </c>
      <c r="E153" s="12">
        <v>3.79</v>
      </c>
      <c r="F153" s="12">
        <f>multiply(D153, E153)</f>
      </c>
      <c r="G153" s="90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</row>
    <row x14ac:dyDescent="0.25" r="154" customHeight="1" ht="17.25">
      <c r="A154" s="16"/>
      <c r="B154" s="37" t="s">
        <v>1714</v>
      </c>
      <c r="C154" s="10" t="s">
        <v>1578</v>
      </c>
      <c r="D154" s="11">
        <v>1</v>
      </c>
      <c r="E154" s="12">
        <v>3.49</v>
      </c>
      <c r="F154" s="12">
        <f>multiply(D154, E154)</f>
      </c>
      <c r="G154" s="90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</row>
    <row x14ac:dyDescent="0.25" r="155" customHeight="1" ht="17.25">
      <c r="A155" s="16"/>
      <c r="B155" s="37" t="s">
        <v>1715</v>
      </c>
      <c r="C155" s="10" t="s">
        <v>1578</v>
      </c>
      <c r="D155" s="11">
        <v>1</v>
      </c>
      <c r="E155" s="12">
        <v>4.59</v>
      </c>
      <c r="F155" s="12">
        <f>multiply(D155, E155)</f>
      </c>
      <c r="G155" s="90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</row>
    <row x14ac:dyDescent="0.25" r="156" customHeight="1" ht="17.25">
      <c r="A156" s="16"/>
      <c r="B156" s="37" t="s">
        <v>1716</v>
      </c>
      <c r="C156" s="10" t="s">
        <v>1578</v>
      </c>
      <c r="D156" s="11">
        <v>1</v>
      </c>
      <c r="E156" s="12">
        <v>9.95</v>
      </c>
      <c r="F156" s="12">
        <f>multiply(D156, E156)</f>
      </c>
      <c r="G156" s="90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</row>
    <row x14ac:dyDescent="0.25" r="157" customHeight="1" ht="17.25">
      <c r="A157" s="16"/>
      <c r="B157" s="37" t="s">
        <v>1717</v>
      </c>
      <c r="C157" s="10" t="s">
        <v>1578</v>
      </c>
      <c r="D157" s="11">
        <v>3</v>
      </c>
      <c r="E157" s="12">
        <v>7.95</v>
      </c>
      <c r="F157" s="12">
        <f>multiply(D157, E157)</f>
      </c>
      <c r="G157" s="90"/>
      <c r="H157" s="12">
        <f>sum(F2:F157)</f>
      </c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</row>
    <row x14ac:dyDescent="0.25" r="158" customHeight="1" ht="17.25">
      <c r="A158" s="8">
        <v>43891</v>
      </c>
      <c r="B158" s="37" t="s">
        <v>1718</v>
      </c>
      <c r="C158" s="10" t="s">
        <v>404</v>
      </c>
      <c r="D158" s="11">
        <v>4</v>
      </c>
      <c r="E158" s="12">
        <v>4.99</v>
      </c>
      <c r="F158" s="12">
        <f>multiply(D158, E158)</f>
      </c>
      <c r="G158" s="90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</row>
    <row x14ac:dyDescent="0.25" r="159" customHeight="1" ht="17.25">
      <c r="A159" s="16"/>
      <c r="B159" s="37" t="s">
        <v>1719</v>
      </c>
      <c r="C159" s="15"/>
      <c r="D159" s="11">
        <v>3</v>
      </c>
      <c r="E159" s="12">
        <v>4.69</v>
      </c>
      <c r="F159" s="12">
        <f>multiply(D159, E159)</f>
      </c>
      <c r="G159" s="90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</row>
    <row x14ac:dyDescent="0.25" r="160" customHeight="1" ht="17.25">
      <c r="A160" s="16"/>
      <c r="B160" s="37" t="s">
        <v>1720</v>
      </c>
      <c r="C160" s="15"/>
      <c r="D160" s="11">
        <v>5</v>
      </c>
      <c r="E160" s="18"/>
      <c r="F160" s="18"/>
      <c r="G160" s="90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</row>
    <row x14ac:dyDescent="0.25" r="161" customHeight="1" ht="17.25">
      <c r="A161" s="16"/>
      <c r="B161" s="37" t="s">
        <v>1721</v>
      </c>
      <c r="C161" s="15"/>
      <c r="D161" s="11">
        <v>2</v>
      </c>
      <c r="E161" s="12">
        <v>4.69</v>
      </c>
      <c r="F161" s="18"/>
      <c r="G161" s="13">
        <f>multiply(D161, E161)</f>
      </c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</row>
    <row x14ac:dyDescent="0.25" r="162" customHeight="1" ht="17.25">
      <c r="A162" s="16"/>
      <c r="B162" s="37" t="s">
        <v>1722</v>
      </c>
      <c r="C162" s="15"/>
      <c r="D162" s="11">
        <v>1</v>
      </c>
      <c r="E162" s="18"/>
      <c r="F162" s="18"/>
      <c r="G162" s="90"/>
      <c r="H162" s="12">
        <f>sum(F158:G162)</f>
      </c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</row>
    <row x14ac:dyDescent="0.25" r="163" customHeight="1" ht="17.25">
      <c r="A163" s="16"/>
      <c r="B163" s="37"/>
      <c r="C163" s="15"/>
      <c r="D163" s="17"/>
      <c r="E163" s="18"/>
      <c r="F163" s="18"/>
      <c r="G163" s="90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</row>
    <row x14ac:dyDescent="0.25" r="164" customHeight="1" ht="17.25">
      <c r="A164" s="16"/>
      <c r="B164" s="37"/>
      <c r="C164" s="15"/>
      <c r="D164" s="17"/>
      <c r="E164" s="18"/>
      <c r="F164" s="18"/>
      <c r="G164" s="90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</row>
    <row x14ac:dyDescent="0.25" r="165" customHeight="1" ht="17.25">
      <c r="A165" s="16"/>
      <c r="B165" s="37"/>
      <c r="C165" s="15"/>
      <c r="D165" s="17"/>
      <c r="E165" s="18"/>
      <c r="F165" s="18"/>
      <c r="G165" s="90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</row>
    <row x14ac:dyDescent="0.25" r="166" customHeight="1" ht="17.25">
      <c r="A166" s="16"/>
      <c r="B166" s="37"/>
      <c r="C166" s="15"/>
      <c r="D166" s="17"/>
      <c r="E166" s="18"/>
      <c r="F166" s="18"/>
      <c r="G166" s="90"/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</row>
    <row x14ac:dyDescent="0.25" r="167" customHeight="1" ht="17.25">
      <c r="A167" s="16"/>
      <c r="B167" s="37"/>
      <c r="C167" s="15"/>
      <c r="D167" s="17"/>
      <c r="E167" s="18"/>
      <c r="F167" s="18"/>
      <c r="G167" s="90"/>
      <c r="H167" s="18"/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</row>
    <row x14ac:dyDescent="0.25" r="168" customHeight="1" ht="17.25">
      <c r="A168" s="16"/>
      <c r="B168" s="37"/>
      <c r="C168" s="15"/>
      <c r="D168" s="17"/>
      <c r="E168" s="18"/>
      <c r="F168" s="18"/>
      <c r="G168" s="90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</row>
    <row x14ac:dyDescent="0.25" r="169" customHeight="1" ht="17.25">
      <c r="A169" s="16"/>
      <c r="B169" s="37"/>
      <c r="C169" s="15"/>
      <c r="D169" s="17"/>
      <c r="E169" s="18"/>
      <c r="F169" s="18"/>
      <c r="G169" s="90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</row>
    <row x14ac:dyDescent="0.25" r="170" customHeight="1" ht="17.25">
      <c r="A170" s="16"/>
      <c r="B170" s="37"/>
      <c r="C170" s="15"/>
      <c r="D170" s="17"/>
      <c r="E170" s="18"/>
      <c r="F170" s="18"/>
      <c r="G170" s="90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</row>
    <row x14ac:dyDescent="0.25" r="171" customHeight="1" ht="17.25">
      <c r="A171" s="16"/>
      <c r="B171" s="37"/>
      <c r="C171" s="15"/>
      <c r="D171" s="17"/>
      <c r="E171" s="18"/>
      <c r="F171" s="18"/>
      <c r="G171" s="90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</row>
    <row x14ac:dyDescent="0.25" r="172" customHeight="1" ht="17.25">
      <c r="A172" s="16"/>
      <c r="B172" s="37"/>
      <c r="C172" s="15"/>
      <c r="D172" s="17"/>
      <c r="E172" s="18"/>
      <c r="F172" s="18"/>
      <c r="G172" s="90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</row>
    <row x14ac:dyDescent="0.25" r="173" customHeight="1" ht="17.25">
      <c r="A173" s="16"/>
      <c r="B173" s="37"/>
      <c r="C173" s="15"/>
      <c r="D173" s="17"/>
      <c r="E173" s="18"/>
      <c r="F173" s="18"/>
      <c r="G173" s="90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</row>
    <row x14ac:dyDescent="0.25" r="174" customHeight="1" ht="17.25">
      <c r="A174" s="16"/>
      <c r="B174" s="37"/>
      <c r="C174" s="15"/>
      <c r="D174" s="17"/>
      <c r="E174" s="18"/>
      <c r="F174" s="18"/>
      <c r="G174" s="90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</row>
    <row x14ac:dyDescent="0.25" r="175" customHeight="1" ht="17.25">
      <c r="A175" s="16"/>
      <c r="B175" s="37"/>
      <c r="C175" s="15"/>
      <c r="D175" s="17"/>
      <c r="E175" s="18"/>
      <c r="F175" s="18"/>
      <c r="G175" s="90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</row>
    <row x14ac:dyDescent="0.25" r="176" customHeight="1" ht="17.25">
      <c r="A176" s="16"/>
      <c r="B176" s="37"/>
      <c r="C176" s="15"/>
      <c r="D176" s="17"/>
      <c r="E176" s="18"/>
      <c r="F176" s="18"/>
      <c r="G176" s="90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</row>
    <row x14ac:dyDescent="0.25" r="177" customHeight="1" ht="17.25">
      <c r="A177" s="16"/>
      <c r="B177" s="37"/>
      <c r="C177" s="15"/>
      <c r="D177" s="17"/>
      <c r="E177" s="18"/>
      <c r="F177" s="18"/>
      <c r="G177" s="90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</row>
    <row x14ac:dyDescent="0.25" r="178" customHeight="1" ht="17.25">
      <c r="A178" s="16"/>
      <c r="B178" s="37"/>
      <c r="C178" s="15"/>
      <c r="D178" s="17"/>
      <c r="E178" s="18"/>
      <c r="F178" s="18"/>
      <c r="G178" s="90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</row>
    <row x14ac:dyDescent="0.25" r="179" customHeight="1" ht="17.25">
      <c r="A179" s="16"/>
      <c r="B179" s="37"/>
      <c r="C179" s="15"/>
      <c r="D179" s="17"/>
      <c r="E179" s="18"/>
      <c r="F179" s="18"/>
      <c r="G179" s="90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</row>
    <row x14ac:dyDescent="0.25" r="180" customHeight="1" ht="17.25">
      <c r="A180" s="16"/>
      <c r="B180" s="37"/>
      <c r="C180" s="15"/>
      <c r="D180" s="17"/>
      <c r="E180" s="18"/>
      <c r="F180" s="18"/>
      <c r="G180" s="90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</row>
    <row x14ac:dyDescent="0.25" r="181" customHeight="1" ht="17.25">
      <c r="A181" s="16"/>
      <c r="B181" s="37"/>
      <c r="C181" s="15"/>
      <c r="D181" s="17"/>
      <c r="E181" s="18"/>
      <c r="F181" s="18"/>
      <c r="G181" s="90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</row>
    <row x14ac:dyDescent="0.25" r="182" customHeight="1" ht="17.25">
      <c r="A182" s="16"/>
      <c r="B182" s="37"/>
      <c r="C182" s="15"/>
      <c r="D182" s="17"/>
      <c r="E182" s="18"/>
      <c r="F182" s="18"/>
      <c r="G182" s="90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</row>
    <row x14ac:dyDescent="0.25" r="183" customHeight="1" ht="17.25">
      <c r="A183" s="16"/>
      <c r="B183" s="37"/>
      <c r="C183" s="15"/>
      <c r="D183" s="17"/>
      <c r="E183" s="18"/>
      <c r="F183" s="18"/>
      <c r="G183" s="90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</row>
    <row x14ac:dyDescent="0.25" r="184" customHeight="1" ht="17.25">
      <c r="A184" s="16"/>
      <c r="B184" s="37"/>
      <c r="C184" s="15"/>
      <c r="D184" s="17"/>
      <c r="E184" s="18"/>
      <c r="F184" s="18"/>
      <c r="G184" s="90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</row>
    <row x14ac:dyDescent="0.25" r="185" customHeight="1" ht="17.25">
      <c r="A185" s="16"/>
      <c r="B185" s="37"/>
      <c r="C185" s="15"/>
      <c r="D185" s="17"/>
      <c r="E185" s="18"/>
      <c r="F185" s="18"/>
      <c r="G185" s="90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</row>
    <row x14ac:dyDescent="0.25" r="186" customHeight="1" ht="17.25">
      <c r="A186" s="16"/>
      <c r="B186" s="37"/>
      <c r="C186" s="15"/>
      <c r="D186" s="17"/>
      <c r="E186" s="18"/>
      <c r="F186" s="18"/>
      <c r="G186" s="90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</row>
    <row x14ac:dyDescent="0.25" r="187" customHeight="1" ht="17.25">
      <c r="A187" s="16"/>
      <c r="B187" s="37"/>
      <c r="C187" s="15"/>
      <c r="D187" s="17"/>
      <c r="E187" s="18"/>
      <c r="F187" s="18"/>
      <c r="G187" s="90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</row>
    <row x14ac:dyDescent="0.25" r="188" customHeight="1" ht="17.25">
      <c r="A188" s="16"/>
      <c r="B188" s="37"/>
      <c r="C188" s="15"/>
      <c r="D188" s="17"/>
      <c r="E188" s="18"/>
      <c r="F188" s="18"/>
      <c r="G188" s="90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</row>
    <row x14ac:dyDescent="0.25" r="189" customHeight="1" ht="17.25">
      <c r="A189" s="16"/>
      <c r="B189" s="37"/>
      <c r="C189" s="15"/>
      <c r="D189" s="17"/>
      <c r="E189" s="18"/>
      <c r="F189" s="18"/>
      <c r="G189" s="90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</row>
    <row x14ac:dyDescent="0.25" r="190" customHeight="1" ht="17.25">
      <c r="A190" s="16"/>
      <c r="B190" s="37"/>
      <c r="C190" s="15"/>
      <c r="D190" s="17"/>
      <c r="E190" s="18"/>
      <c r="F190" s="18"/>
      <c r="G190" s="90"/>
      <c r="H190" s="18"/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</row>
    <row x14ac:dyDescent="0.25" r="191" customHeight="1" ht="17.25">
      <c r="A191" s="16"/>
      <c r="B191" s="37"/>
      <c r="C191" s="15"/>
      <c r="D191" s="17"/>
      <c r="E191" s="18"/>
      <c r="F191" s="18"/>
      <c r="G191" s="90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</row>
    <row x14ac:dyDescent="0.25" r="192" customHeight="1" ht="17.25">
      <c r="A192" s="16"/>
      <c r="B192" s="37"/>
      <c r="C192" s="15"/>
      <c r="D192" s="17"/>
      <c r="E192" s="18"/>
      <c r="F192" s="18"/>
      <c r="G192" s="90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</row>
    <row x14ac:dyDescent="0.25" r="193" customHeight="1" ht="17.25">
      <c r="A193" s="16"/>
      <c r="B193" s="37"/>
      <c r="C193" s="15"/>
      <c r="D193" s="17"/>
      <c r="E193" s="18"/>
      <c r="F193" s="18"/>
      <c r="G193" s="90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</row>
    <row x14ac:dyDescent="0.25" r="194" customHeight="1" ht="17.25">
      <c r="A194" s="16"/>
      <c r="B194" s="37"/>
      <c r="C194" s="15"/>
      <c r="D194" s="17"/>
      <c r="E194" s="18"/>
      <c r="F194" s="18"/>
      <c r="G194" s="90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</row>
    <row x14ac:dyDescent="0.25" r="195" customHeight="1" ht="17.25">
      <c r="A195" s="16"/>
      <c r="B195" s="37"/>
      <c r="C195" s="15"/>
      <c r="D195" s="17"/>
      <c r="E195" s="18"/>
      <c r="F195" s="18"/>
      <c r="G195" s="90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</row>
    <row x14ac:dyDescent="0.25" r="196" customHeight="1" ht="17.25">
      <c r="A196" s="16"/>
      <c r="B196" s="37"/>
      <c r="C196" s="15"/>
      <c r="D196" s="17"/>
      <c r="E196" s="18"/>
      <c r="F196" s="18"/>
      <c r="G196" s="90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</row>
    <row x14ac:dyDescent="0.25" r="197" customHeight="1" ht="17.25">
      <c r="A197" s="16"/>
      <c r="B197" s="37"/>
      <c r="C197" s="15"/>
      <c r="D197" s="17"/>
      <c r="E197" s="18"/>
      <c r="F197" s="18"/>
      <c r="G197" s="90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</row>
    <row x14ac:dyDescent="0.25" r="198" customHeight="1" ht="17.25">
      <c r="A198" s="16"/>
      <c r="B198" s="37"/>
      <c r="C198" s="15"/>
      <c r="D198" s="17"/>
      <c r="E198" s="18"/>
      <c r="F198" s="18"/>
      <c r="G198" s="90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</row>
    <row x14ac:dyDescent="0.25" r="199" customHeight="1" ht="17.25">
      <c r="A199" s="16"/>
      <c r="B199" s="37"/>
      <c r="C199" s="15"/>
      <c r="D199" s="17"/>
      <c r="E199" s="18"/>
      <c r="F199" s="18"/>
      <c r="G199" s="90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</row>
    <row x14ac:dyDescent="0.25" r="200" customHeight="1" ht="17.25">
      <c r="A200" s="16"/>
      <c r="B200" s="37"/>
      <c r="C200" s="15"/>
      <c r="D200" s="17"/>
      <c r="E200" s="18"/>
      <c r="F200" s="18"/>
      <c r="G200" s="90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</row>
    <row x14ac:dyDescent="0.25" r="201" customHeight="1" ht="17.25">
      <c r="A201" s="16"/>
      <c r="B201" s="37"/>
      <c r="C201" s="15"/>
      <c r="D201" s="17"/>
      <c r="E201" s="18"/>
      <c r="F201" s="18"/>
      <c r="G201" s="90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</row>
    <row x14ac:dyDescent="0.25" r="202" customHeight="1" ht="17.25">
      <c r="A202" s="16"/>
      <c r="B202" s="37"/>
      <c r="C202" s="15"/>
      <c r="D202" s="17"/>
      <c r="E202" s="18"/>
      <c r="F202" s="18"/>
      <c r="G202" s="90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</row>
    <row x14ac:dyDescent="0.25" r="203" customHeight="1" ht="17.25">
      <c r="A203" s="16"/>
      <c r="B203" s="37"/>
      <c r="C203" s="15"/>
      <c r="D203" s="17"/>
      <c r="E203" s="18"/>
      <c r="F203" s="18"/>
      <c r="G203" s="90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</row>
    <row x14ac:dyDescent="0.25" r="204" customHeight="1" ht="17.25">
      <c r="A204" s="16"/>
      <c r="B204" s="37"/>
      <c r="C204" s="15"/>
      <c r="D204" s="17"/>
      <c r="E204" s="18"/>
      <c r="F204" s="18"/>
      <c r="G204" s="90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</row>
    <row x14ac:dyDescent="0.25" r="205" customHeight="1" ht="17.25">
      <c r="A205" s="16"/>
      <c r="B205" s="37"/>
      <c r="C205" s="15"/>
      <c r="D205" s="17"/>
      <c r="E205" s="18"/>
      <c r="F205" s="18"/>
      <c r="G205" s="90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</row>
    <row x14ac:dyDescent="0.25" r="206" customHeight="1" ht="17.25">
      <c r="A206" s="16"/>
      <c r="B206" s="37"/>
      <c r="C206" s="15"/>
      <c r="D206" s="17"/>
      <c r="E206" s="18"/>
      <c r="F206" s="18"/>
      <c r="G206" s="90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</row>
    <row x14ac:dyDescent="0.25" r="207" customHeight="1" ht="17.25">
      <c r="A207" s="16"/>
      <c r="B207" s="37"/>
      <c r="C207" s="15"/>
      <c r="D207" s="17"/>
      <c r="E207" s="18"/>
      <c r="F207" s="18"/>
      <c r="G207" s="90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</row>
    <row x14ac:dyDescent="0.25" r="208" customHeight="1" ht="17.25">
      <c r="A208" s="16"/>
      <c r="B208" s="37"/>
      <c r="C208" s="15"/>
      <c r="D208" s="17"/>
      <c r="E208" s="18"/>
      <c r="F208" s="18"/>
      <c r="G208" s="90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</row>
    <row x14ac:dyDescent="0.25" r="209" customHeight="1" ht="17.25">
      <c r="A209" s="16"/>
      <c r="B209" s="37"/>
      <c r="C209" s="15"/>
      <c r="D209" s="17"/>
      <c r="E209" s="18"/>
      <c r="F209" s="18"/>
      <c r="G209" s="90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</row>
    <row x14ac:dyDescent="0.25" r="210" customHeight="1" ht="17.25">
      <c r="A210" s="16"/>
      <c r="B210" s="37"/>
      <c r="C210" s="15"/>
      <c r="D210" s="17"/>
      <c r="E210" s="18"/>
      <c r="F210" s="18"/>
      <c r="G210" s="90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</row>
    <row x14ac:dyDescent="0.25" r="211" customHeight="1" ht="17.25">
      <c r="A211" s="16"/>
      <c r="B211" s="37"/>
      <c r="C211" s="15"/>
      <c r="D211" s="17"/>
      <c r="E211" s="18"/>
      <c r="F211" s="18"/>
      <c r="G211" s="90"/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</row>
    <row x14ac:dyDescent="0.25" r="212" customHeight="1" ht="17.25">
      <c r="A212" s="16"/>
      <c r="B212" s="37"/>
      <c r="C212" s="15"/>
      <c r="D212" s="17"/>
      <c r="E212" s="18"/>
      <c r="F212" s="18"/>
      <c r="G212" s="90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</row>
    <row x14ac:dyDescent="0.25" r="213" customHeight="1" ht="17.25">
      <c r="A213" s="16"/>
      <c r="B213" s="37"/>
      <c r="C213" s="15"/>
      <c r="D213" s="17"/>
      <c r="E213" s="18"/>
      <c r="F213" s="18"/>
      <c r="G213" s="90"/>
      <c r="H213" s="18"/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</row>
    <row x14ac:dyDescent="0.25" r="214" customHeight="1" ht="17.25">
      <c r="A214" s="16"/>
      <c r="B214" s="37"/>
      <c r="C214" s="15"/>
      <c r="D214" s="17"/>
      <c r="E214" s="18"/>
      <c r="F214" s="18"/>
      <c r="G214" s="90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</row>
    <row x14ac:dyDescent="0.25" r="215" customHeight="1" ht="17.25">
      <c r="A215" s="16"/>
      <c r="B215" s="37"/>
      <c r="C215" s="15"/>
      <c r="D215" s="17"/>
      <c r="E215" s="18"/>
      <c r="F215" s="18"/>
      <c r="G215" s="90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</row>
    <row x14ac:dyDescent="0.25" r="216" customHeight="1" ht="17.25">
      <c r="A216" s="16"/>
      <c r="B216" s="37"/>
      <c r="C216" s="15"/>
      <c r="D216" s="17"/>
      <c r="E216" s="18"/>
      <c r="F216" s="18"/>
      <c r="G216" s="90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</row>
    <row x14ac:dyDescent="0.25" r="217" customHeight="1" ht="17.25">
      <c r="A217" s="16"/>
      <c r="B217" s="37"/>
      <c r="C217" s="15"/>
      <c r="D217" s="17"/>
      <c r="E217" s="18"/>
      <c r="F217" s="18"/>
      <c r="G217" s="90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</row>
    <row x14ac:dyDescent="0.25" r="218" customHeight="1" ht="17.25">
      <c r="A218" s="16"/>
      <c r="B218" s="37"/>
      <c r="C218" s="15"/>
      <c r="D218" s="17"/>
      <c r="E218" s="18"/>
      <c r="F218" s="18"/>
      <c r="G218" s="90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</row>
    <row x14ac:dyDescent="0.25" r="219" customHeight="1" ht="17.25">
      <c r="A219" s="16"/>
      <c r="B219" s="37"/>
      <c r="C219" s="15"/>
      <c r="D219" s="17"/>
      <c r="E219" s="18"/>
      <c r="F219" s="18"/>
      <c r="G219" s="90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</row>
    <row x14ac:dyDescent="0.25" r="220" customHeight="1" ht="17.25">
      <c r="A220" s="16"/>
      <c r="B220" s="37"/>
      <c r="C220" s="15"/>
      <c r="D220" s="17"/>
      <c r="E220" s="18"/>
      <c r="F220" s="18"/>
      <c r="G220" s="90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</row>
    <row x14ac:dyDescent="0.25" r="221" customHeight="1" ht="17.25">
      <c r="A221" s="16"/>
      <c r="B221" s="37"/>
      <c r="C221" s="15"/>
      <c r="D221" s="17"/>
      <c r="E221" s="18"/>
      <c r="F221" s="18"/>
      <c r="G221" s="90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</row>
    <row x14ac:dyDescent="0.25" r="222" customHeight="1" ht="17.25">
      <c r="A222" s="16"/>
      <c r="B222" s="37"/>
      <c r="C222" s="15"/>
      <c r="D222" s="17"/>
      <c r="E222" s="18"/>
      <c r="F222" s="18"/>
      <c r="G222" s="90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</row>
    <row x14ac:dyDescent="0.25" r="223" customHeight="1" ht="17.25">
      <c r="A223" s="16"/>
      <c r="B223" s="37"/>
      <c r="C223" s="15"/>
      <c r="D223" s="17"/>
      <c r="E223" s="18"/>
      <c r="F223" s="18"/>
      <c r="G223" s="90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</row>
    <row x14ac:dyDescent="0.25" r="224" customHeight="1" ht="17.25">
      <c r="A224" s="16"/>
      <c r="B224" s="37"/>
      <c r="C224" s="15"/>
      <c r="D224" s="17"/>
      <c r="E224" s="18"/>
      <c r="F224" s="18"/>
      <c r="G224" s="90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</row>
    <row x14ac:dyDescent="0.25" r="225" customHeight="1" ht="17.25">
      <c r="A225" s="16"/>
      <c r="B225" s="37"/>
      <c r="C225" s="15"/>
      <c r="D225" s="17"/>
      <c r="E225" s="18"/>
      <c r="F225" s="18"/>
      <c r="G225" s="90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</row>
    <row x14ac:dyDescent="0.25" r="226" customHeight="1" ht="17.25">
      <c r="A226" s="16"/>
      <c r="B226" s="37"/>
      <c r="C226" s="15"/>
      <c r="D226" s="17"/>
      <c r="E226" s="18"/>
      <c r="F226" s="18"/>
      <c r="G226" s="90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</row>
    <row x14ac:dyDescent="0.25" r="227" customHeight="1" ht="17.25">
      <c r="A227" s="16"/>
      <c r="B227" s="37"/>
      <c r="C227" s="15"/>
      <c r="D227" s="17"/>
      <c r="E227" s="18"/>
      <c r="F227" s="18"/>
      <c r="G227" s="90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</row>
    <row x14ac:dyDescent="0.25" r="228" customHeight="1" ht="17.25">
      <c r="A228" s="16"/>
      <c r="B228" s="37"/>
      <c r="C228" s="15"/>
      <c r="D228" s="17"/>
      <c r="E228" s="18"/>
      <c r="F228" s="18"/>
      <c r="G228" s="90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</row>
    <row x14ac:dyDescent="0.25" r="229" customHeight="1" ht="17.25">
      <c r="A229" s="16"/>
      <c r="B229" s="37"/>
      <c r="C229" s="15"/>
      <c r="D229" s="17"/>
      <c r="E229" s="18"/>
      <c r="F229" s="18"/>
      <c r="G229" s="90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</row>
    <row x14ac:dyDescent="0.25" r="230" customHeight="1" ht="17.25">
      <c r="A230" s="16"/>
      <c r="B230" s="37"/>
      <c r="C230" s="15"/>
      <c r="D230" s="17"/>
      <c r="E230" s="18"/>
      <c r="F230" s="18"/>
      <c r="G230" s="90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</row>
    <row x14ac:dyDescent="0.25" r="231" customHeight="1" ht="17.25">
      <c r="A231" s="16"/>
      <c r="B231" s="37"/>
      <c r="C231" s="15"/>
      <c r="D231" s="17"/>
      <c r="E231" s="18"/>
      <c r="F231" s="18"/>
      <c r="G231" s="90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</row>
    <row x14ac:dyDescent="0.25" r="232" customHeight="1" ht="17.25">
      <c r="A232" s="16"/>
      <c r="B232" s="37"/>
      <c r="C232" s="15"/>
      <c r="D232" s="17"/>
      <c r="E232" s="18"/>
      <c r="F232" s="18"/>
      <c r="G232" s="90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</row>
    <row x14ac:dyDescent="0.25" r="233" customHeight="1" ht="17.25">
      <c r="A233" s="16"/>
      <c r="B233" s="37"/>
      <c r="C233" s="15"/>
      <c r="D233" s="17"/>
      <c r="E233" s="18"/>
      <c r="F233" s="18"/>
      <c r="G233" s="90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</row>
    <row x14ac:dyDescent="0.25" r="234" customHeight="1" ht="17.25">
      <c r="A234" s="16"/>
      <c r="B234" s="37"/>
      <c r="C234" s="15"/>
      <c r="D234" s="17"/>
      <c r="E234" s="18"/>
      <c r="F234" s="18"/>
      <c r="G234" s="90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</row>
    <row x14ac:dyDescent="0.25" r="235" customHeight="1" ht="17.25">
      <c r="A235" s="16"/>
      <c r="B235" s="37"/>
      <c r="C235" s="15"/>
      <c r="D235" s="17"/>
      <c r="E235" s="18"/>
      <c r="F235" s="18"/>
      <c r="G235" s="90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</row>
    <row x14ac:dyDescent="0.25" r="236" customHeight="1" ht="17.25">
      <c r="A236" s="16"/>
      <c r="B236" s="37"/>
      <c r="C236" s="15"/>
      <c r="D236" s="17"/>
      <c r="E236" s="18"/>
      <c r="F236" s="18"/>
      <c r="G236" s="90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</row>
    <row x14ac:dyDescent="0.25" r="237" customHeight="1" ht="17.25">
      <c r="A237" s="16"/>
      <c r="B237" s="37"/>
      <c r="C237" s="15"/>
      <c r="D237" s="17"/>
      <c r="E237" s="18"/>
      <c r="F237" s="18"/>
      <c r="G237" s="90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</row>
    <row x14ac:dyDescent="0.25" r="238" customHeight="1" ht="17.25">
      <c r="A238" s="16"/>
      <c r="B238" s="37"/>
      <c r="C238" s="15"/>
      <c r="D238" s="17"/>
      <c r="E238" s="18"/>
      <c r="F238" s="18"/>
      <c r="G238" s="90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</row>
    <row x14ac:dyDescent="0.25" r="239" customHeight="1" ht="17.25">
      <c r="A239" s="16"/>
      <c r="B239" s="37"/>
      <c r="C239" s="15"/>
      <c r="D239" s="17"/>
      <c r="E239" s="18"/>
      <c r="F239" s="18"/>
      <c r="G239" s="90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</row>
    <row x14ac:dyDescent="0.25" r="240" customHeight="1" ht="17.25">
      <c r="A240" s="16"/>
      <c r="B240" s="37"/>
      <c r="C240" s="15"/>
      <c r="D240" s="17"/>
      <c r="E240" s="18"/>
      <c r="F240" s="18"/>
      <c r="G240" s="90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</row>
    <row x14ac:dyDescent="0.25" r="241" customHeight="1" ht="17.25">
      <c r="A241" s="16"/>
      <c r="B241" s="37"/>
      <c r="C241" s="15"/>
      <c r="D241" s="17"/>
      <c r="E241" s="18"/>
      <c r="F241" s="18"/>
      <c r="G241" s="90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</row>
    <row x14ac:dyDescent="0.25" r="242" customHeight="1" ht="17.25">
      <c r="A242" s="16"/>
      <c r="B242" s="37"/>
      <c r="C242" s="15"/>
      <c r="D242" s="17"/>
      <c r="E242" s="18"/>
      <c r="F242" s="18"/>
      <c r="G242" s="90"/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</row>
    <row x14ac:dyDescent="0.25" r="243" customHeight="1" ht="17.25">
      <c r="A243" s="16"/>
      <c r="B243" s="37"/>
      <c r="C243" s="15"/>
      <c r="D243" s="17"/>
      <c r="E243" s="18"/>
      <c r="F243" s="18"/>
      <c r="G243" s="90"/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</row>
    <row x14ac:dyDescent="0.25" r="244" customHeight="1" ht="17.25">
      <c r="A244" s="16"/>
      <c r="B244" s="37"/>
      <c r="C244" s="15"/>
      <c r="D244" s="17"/>
      <c r="E244" s="18"/>
      <c r="F244" s="18"/>
      <c r="G244" s="90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</row>
    <row x14ac:dyDescent="0.25" r="245" customHeight="1" ht="17.25">
      <c r="A245" s="16"/>
      <c r="B245" s="37"/>
      <c r="C245" s="15"/>
      <c r="D245" s="17"/>
      <c r="E245" s="18"/>
      <c r="F245" s="18"/>
      <c r="G245" s="90"/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</row>
    <row x14ac:dyDescent="0.25" r="246" customHeight="1" ht="17.25">
      <c r="A246" s="16"/>
      <c r="B246" s="37"/>
      <c r="C246" s="15"/>
      <c r="D246" s="17"/>
      <c r="E246" s="18"/>
      <c r="F246" s="18"/>
      <c r="G246" s="90"/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</row>
    <row x14ac:dyDescent="0.25" r="247" customHeight="1" ht="17.25">
      <c r="A247" s="16"/>
      <c r="B247" s="37"/>
      <c r="C247" s="15"/>
      <c r="D247" s="17"/>
      <c r="E247" s="18"/>
      <c r="F247" s="18"/>
      <c r="G247" s="90"/>
      <c r="H247" s="18"/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</row>
    <row x14ac:dyDescent="0.25" r="248" customHeight="1" ht="17.25">
      <c r="A248" s="16"/>
      <c r="B248" s="37"/>
      <c r="C248" s="15"/>
      <c r="D248" s="17"/>
      <c r="E248" s="18"/>
      <c r="F248" s="18"/>
      <c r="G248" s="90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</row>
    <row x14ac:dyDescent="0.25" r="249" customHeight="1" ht="17.25">
      <c r="A249" s="16"/>
      <c r="B249" s="37"/>
      <c r="C249" s="15"/>
      <c r="D249" s="17"/>
      <c r="E249" s="18"/>
      <c r="F249" s="18"/>
      <c r="G249" s="90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</row>
    <row x14ac:dyDescent="0.25" r="250" customHeight="1" ht="17.25">
      <c r="A250" s="16"/>
      <c r="B250" s="37"/>
      <c r="C250" s="15"/>
      <c r="D250" s="17"/>
      <c r="E250" s="18"/>
      <c r="F250" s="18"/>
      <c r="G250" s="90"/>
      <c r="H250" s="18"/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</row>
    <row x14ac:dyDescent="0.25" r="251" customHeight="1" ht="17.25">
      <c r="A251" s="16"/>
      <c r="B251" s="37"/>
      <c r="C251" s="15"/>
      <c r="D251" s="17"/>
      <c r="E251" s="18"/>
      <c r="F251" s="18"/>
      <c r="G251" s="90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</row>
    <row x14ac:dyDescent="0.25" r="252" customHeight="1" ht="17.25">
      <c r="A252" s="16"/>
      <c r="B252" s="37"/>
      <c r="C252" s="15"/>
      <c r="D252" s="17"/>
      <c r="E252" s="18"/>
      <c r="F252" s="18"/>
      <c r="G252" s="90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</row>
    <row x14ac:dyDescent="0.25" r="253" customHeight="1" ht="17.25">
      <c r="A253" s="16"/>
      <c r="B253" s="37"/>
      <c r="C253" s="15"/>
      <c r="D253" s="17"/>
      <c r="E253" s="18"/>
      <c r="F253" s="18"/>
      <c r="G253" s="90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</row>
    <row x14ac:dyDescent="0.25" r="254" customHeight="1" ht="17.25">
      <c r="A254" s="16"/>
      <c r="B254" s="37"/>
      <c r="C254" s="15"/>
      <c r="D254" s="17"/>
      <c r="E254" s="18"/>
      <c r="F254" s="18"/>
      <c r="G254" s="90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</row>
    <row x14ac:dyDescent="0.25" r="255" customHeight="1" ht="17.25">
      <c r="A255" s="16"/>
      <c r="B255" s="37"/>
      <c r="C255" s="15"/>
      <c r="D255" s="17"/>
      <c r="E255" s="18"/>
      <c r="F255" s="18"/>
      <c r="G255" s="90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</row>
    <row x14ac:dyDescent="0.25" r="256" customHeight="1" ht="17.25">
      <c r="A256" s="16"/>
      <c r="B256" s="37"/>
      <c r="C256" s="15"/>
      <c r="D256" s="17"/>
      <c r="E256" s="18"/>
      <c r="F256" s="18"/>
      <c r="G256" s="90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</row>
    <row x14ac:dyDescent="0.25" r="257" customHeight="1" ht="17.25">
      <c r="A257" s="16"/>
      <c r="B257" s="37"/>
      <c r="C257" s="15"/>
      <c r="D257" s="17"/>
      <c r="E257" s="18"/>
      <c r="F257" s="18"/>
      <c r="G257" s="90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</row>
    <row x14ac:dyDescent="0.25" r="258" customHeight="1" ht="17.25">
      <c r="A258" s="16"/>
      <c r="B258" s="37"/>
      <c r="C258" s="15"/>
      <c r="D258" s="17"/>
      <c r="E258" s="18"/>
      <c r="F258" s="18"/>
      <c r="G258" s="90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</row>
    <row x14ac:dyDescent="0.25" r="259" customHeight="1" ht="17.25">
      <c r="A259" s="16"/>
      <c r="B259" s="37"/>
      <c r="C259" s="15"/>
      <c r="D259" s="17"/>
      <c r="E259" s="18"/>
      <c r="F259" s="18"/>
      <c r="G259" s="90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</row>
    <row x14ac:dyDescent="0.25" r="260" customHeight="1" ht="17.25">
      <c r="A260" s="16"/>
      <c r="B260" s="37"/>
      <c r="C260" s="15"/>
      <c r="D260" s="17"/>
      <c r="E260" s="18"/>
      <c r="F260" s="18"/>
      <c r="G260" s="90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</row>
    <row x14ac:dyDescent="0.25" r="261" customHeight="1" ht="17.25">
      <c r="A261" s="16"/>
      <c r="B261" s="37"/>
      <c r="C261" s="15"/>
      <c r="D261" s="17"/>
      <c r="E261" s="18"/>
      <c r="F261" s="18"/>
      <c r="G261" s="90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</row>
    <row x14ac:dyDescent="0.25" r="262" customHeight="1" ht="17.25">
      <c r="A262" s="16"/>
      <c r="B262" s="37"/>
      <c r="C262" s="15"/>
      <c r="D262" s="17"/>
      <c r="E262" s="18"/>
      <c r="F262" s="18"/>
      <c r="G262" s="90"/>
      <c r="H262" s="18"/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</row>
    <row x14ac:dyDescent="0.25" r="263" customHeight="1" ht="17.25">
      <c r="A263" s="16"/>
      <c r="B263" s="37"/>
      <c r="C263" s="15"/>
      <c r="D263" s="17"/>
      <c r="E263" s="18"/>
      <c r="F263" s="18"/>
      <c r="G263" s="90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</row>
    <row x14ac:dyDescent="0.25" r="264" customHeight="1" ht="17.25">
      <c r="A264" s="16"/>
      <c r="B264" s="37"/>
      <c r="C264" s="15"/>
      <c r="D264" s="17"/>
      <c r="E264" s="18"/>
      <c r="F264" s="18"/>
      <c r="G264" s="90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</row>
    <row x14ac:dyDescent="0.25" r="265" customHeight="1" ht="17.25">
      <c r="A265" s="16"/>
      <c r="B265" s="37"/>
      <c r="C265" s="15"/>
      <c r="D265" s="17"/>
      <c r="E265" s="18"/>
      <c r="F265" s="18"/>
      <c r="G265" s="90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</row>
    <row x14ac:dyDescent="0.25" r="266" customHeight="1" ht="17.25">
      <c r="A266" s="16"/>
      <c r="B266" s="37"/>
      <c r="C266" s="15"/>
      <c r="D266" s="17"/>
      <c r="E266" s="18"/>
      <c r="F266" s="18"/>
      <c r="G266" s="90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</row>
    <row x14ac:dyDescent="0.25" r="267" customHeight="1" ht="17.25">
      <c r="A267" s="16"/>
      <c r="B267" s="37"/>
      <c r="C267" s="15"/>
      <c r="D267" s="17"/>
      <c r="E267" s="18"/>
      <c r="F267" s="18"/>
      <c r="G267" s="90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</row>
    <row x14ac:dyDescent="0.25" r="268" customHeight="1" ht="17.25">
      <c r="A268" s="16"/>
      <c r="B268" s="37"/>
      <c r="C268" s="15"/>
      <c r="D268" s="17"/>
      <c r="E268" s="18"/>
      <c r="F268" s="18"/>
      <c r="G268" s="90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</row>
    <row x14ac:dyDescent="0.25" r="269" customHeight="1" ht="17.25">
      <c r="A269" s="16"/>
      <c r="B269" s="37"/>
      <c r="C269" s="15"/>
      <c r="D269" s="17"/>
      <c r="E269" s="18"/>
      <c r="F269" s="18"/>
      <c r="G269" s="90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</row>
    <row x14ac:dyDescent="0.25" r="270" customHeight="1" ht="17.25">
      <c r="A270" s="16"/>
      <c r="B270" s="37"/>
      <c r="C270" s="15"/>
      <c r="D270" s="17"/>
      <c r="E270" s="18"/>
      <c r="F270" s="18"/>
      <c r="G270" s="90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</row>
    <row x14ac:dyDescent="0.25" r="271" customHeight="1" ht="17.25">
      <c r="A271" s="16"/>
      <c r="B271" s="37"/>
      <c r="C271" s="15"/>
      <c r="D271" s="17"/>
      <c r="E271" s="18"/>
      <c r="F271" s="18"/>
      <c r="G271" s="90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</row>
    <row x14ac:dyDescent="0.25" r="272" customHeight="1" ht="17.25">
      <c r="A272" s="16"/>
      <c r="B272" s="37"/>
      <c r="C272" s="15"/>
      <c r="D272" s="17"/>
      <c r="E272" s="18"/>
      <c r="F272" s="18"/>
      <c r="G272" s="90"/>
      <c r="H272" s="18"/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</row>
    <row x14ac:dyDescent="0.25" r="273" customHeight="1" ht="17.25">
      <c r="A273" s="16"/>
      <c r="B273" s="37"/>
      <c r="C273" s="15"/>
      <c r="D273" s="17"/>
      <c r="E273" s="18"/>
      <c r="F273" s="18"/>
      <c r="G273" s="90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</row>
    <row x14ac:dyDescent="0.25" r="274" customHeight="1" ht="17.25">
      <c r="A274" s="16"/>
      <c r="B274" s="37"/>
      <c r="C274" s="15"/>
      <c r="D274" s="17"/>
      <c r="E274" s="18"/>
      <c r="F274" s="18"/>
      <c r="G274" s="90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</row>
    <row x14ac:dyDescent="0.25" r="275" customHeight="1" ht="17.25">
      <c r="A275" s="16"/>
      <c r="B275" s="37"/>
      <c r="C275" s="15"/>
      <c r="D275" s="17"/>
      <c r="E275" s="18"/>
      <c r="F275" s="18"/>
      <c r="G275" s="90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</row>
    <row x14ac:dyDescent="0.25" r="276" customHeight="1" ht="17.25">
      <c r="A276" s="16"/>
      <c r="B276" s="37"/>
      <c r="C276" s="15"/>
      <c r="D276" s="17"/>
      <c r="E276" s="18"/>
      <c r="F276" s="18"/>
      <c r="G276" s="90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</row>
    <row x14ac:dyDescent="0.25" r="277" customHeight="1" ht="17.25">
      <c r="A277" s="16"/>
      <c r="B277" s="37"/>
      <c r="C277" s="15"/>
      <c r="D277" s="17"/>
      <c r="E277" s="18"/>
      <c r="F277" s="18"/>
      <c r="G277" s="90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</row>
    <row x14ac:dyDescent="0.25" r="278" customHeight="1" ht="17.25">
      <c r="A278" s="16"/>
      <c r="B278" s="37"/>
      <c r="C278" s="15"/>
      <c r="D278" s="17"/>
      <c r="E278" s="18"/>
      <c r="F278" s="18"/>
      <c r="G278" s="90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</row>
    <row x14ac:dyDescent="0.25" r="279" customHeight="1" ht="17.25">
      <c r="A279" s="16"/>
      <c r="B279" s="37"/>
      <c r="C279" s="15"/>
      <c r="D279" s="17"/>
      <c r="E279" s="18"/>
      <c r="F279" s="18"/>
      <c r="G279" s="90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</row>
    <row x14ac:dyDescent="0.25" r="280" customHeight="1" ht="17.25">
      <c r="A280" s="16"/>
      <c r="B280" s="37"/>
      <c r="C280" s="15"/>
      <c r="D280" s="17"/>
      <c r="E280" s="18"/>
      <c r="F280" s="18"/>
      <c r="G280" s="90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</row>
    <row x14ac:dyDescent="0.25" r="281" customHeight="1" ht="17.25">
      <c r="A281" s="16"/>
      <c r="B281" s="37"/>
      <c r="C281" s="15"/>
      <c r="D281" s="17"/>
      <c r="E281" s="18"/>
      <c r="F281" s="18"/>
      <c r="G281" s="90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</row>
    <row x14ac:dyDescent="0.25" r="282" customHeight="1" ht="17.25">
      <c r="A282" s="16"/>
      <c r="B282" s="37"/>
      <c r="C282" s="15"/>
      <c r="D282" s="17"/>
      <c r="E282" s="18"/>
      <c r="F282" s="18"/>
      <c r="G282" s="90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</row>
    <row x14ac:dyDescent="0.25" r="283" customHeight="1" ht="17.25">
      <c r="A283" s="16"/>
      <c r="B283" s="37"/>
      <c r="C283" s="15"/>
      <c r="D283" s="17"/>
      <c r="E283" s="18"/>
      <c r="F283" s="18"/>
      <c r="G283" s="90"/>
      <c r="H283" s="18"/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</row>
    <row x14ac:dyDescent="0.25" r="284" customHeight="1" ht="17.25">
      <c r="A284" s="16"/>
      <c r="B284" s="37"/>
      <c r="C284" s="15"/>
      <c r="D284" s="17"/>
      <c r="E284" s="18"/>
      <c r="F284" s="18"/>
      <c r="G284" s="90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</row>
    <row x14ac:dyDescent="0.25" r="285" customHeight="1" ht="17.25">
      <c r="A285" s="16"/>
      <c r="B285" s="37"/>
      <c r="C285" s="15"/>
      <c r="D285" s="17"/>
      <c r="E285" s="18"/>
      <c r="F285" s="18"/>
      <c r="G285" s="90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</row>
    <row x14ac:dyDescent="0.25" r="286" customHeight="1" ht="17.25">
      <c r="A286" s="16"/>
      <c r="B286" s="37"/>
      <c r="C286" s="15"/>
      <c r="D286" s="17"/>
      <c r="E286" s="18"/>
      <c r="F286" s="18"/>
      <c r="G286" s="90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</row>
    <row x14ac:dyDescent="0.25" r="287" customHeight="1" ht="17.25">
      <c r="A287" s="16"/>
      <c r="B287" s="37"/>
      <c r="C287" s="15"/>
      <c r="D287" s="17"/>
      <c r="E287" s="18"/>
      <c r="F287" s="18"/>
      <c r="G287" s="90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</row>
    <row x14ac:dyDescent="0.25" r="288" customHeight="1" ht="17.25">
      <c r="A288" s="16"/>
      <c r="B288" s="37"/>
      <c r="C288" s="15"/>
      <c r="D288" s="17"/>
      <c r="E288" s="18"/>
      <c r="F288" s="18"/>
      <c r="G288" s="90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</row>
    <row x14ac:dyDescent="0.25" r="289" customHeight="1" ht="17.25">
      <c r="A289" s="16"/>
      <c r="B289" s="37"/>
      <c r="C289" s="15"/>
      <c r="D289" s="17"/>
      <c r="E289" s="18"/>
      <c r="F289" s="18"/>
      <c r="G289" s="90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</row>
    <row x14ac:dyDescent="0.25" r="290" customHeight="1" ht="17.25">
      <c r="A290" s="16"/>
      <c r="B290" s="37"/>
      <c r="C290" s="15"/>
      <c r="D290" s="17"/>
      <c r="E290" s="18"/>
      <c r="F290" s="18"/>
      <c r="G290" s="90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</row>
    <row x14ac:dyDescent="0.25" r="291" customHeight="1" ht="17.25">
      <c r="A291" s="16"/>
      <c r="B291" s="37"/>
      <c r="C291" s="15"/>
      <c r="D291" s="17"/>
      <c r="E291" s="18"/>
      <c r="F291" s="18"/>
      <c r="G291" s="90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</row>
    <row x14ac:dyDescent="0.25" r="292" customHeight="1" ht="17.25">
      <c r="A292" s="16"/>
      <c r="B292" s="37"/>
      <c r="C292" s="15"/>
      <c r="D292" s="17"/>
      <c r="E292" s="18"/>
      <c r="F292" s="18"/>
      <c r="G292" s="90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</row>
    <row x14ac:dyDescent="0.25" r="293" customHeight="1" ht="17.25">
      <c r="A293" s="16"/>
      <c r="B293" s="37"/>
      <c r="C293" s="15"/>
      <c r="D293" s="17"/>
      <c r="E293" s="18"/>
      <c r="F293" s="18"/>
      <c r="G293" s="90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</row>
    <row x14ac:dyDescent="0.25" r="294" customHeight="1" ht="17.25">
      <c r="A294" s="16"/>
      <c r="B294" s="37"/>
      <c r="C294" s="15"/>
      <c r="D294" s="17"/>
      <c r="E294" s="18"/>
      <c r="F294" s="18"/>
      <c r="G294" s="90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</row>
    <row x14ac:dyDescent="0.25" r="295" customHeight="1" ht="17.25">
      <c r="A295" s="16"/>
      <c r="B295" s="37"/>
      <c r="C295" s="15"/>
      <c r="D295" s="17"/>
      <c r="E295" s="18"/>
      <c r="F295" s="18"/>
      <c r="G295" s="90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</row>
    <row x14ac:dyDescent="0.25" r="296" customHeight="1" ht="17.25">
      <c r="A296" s="16"/>
      <c r="B296" s="37"/>
      <c r="C296" s="15"/>
      <c r="D296" s="17"/>
      <c r="E296" s="18"/>
      <c r="F296" s="18"/>
      <c r="G296" s="90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</row>
    <row x14ac:dyDescent="0.25" r="297" customHeight="1" ht="17.25">
      <c r="A297" s="16"/>
      <c r="B297" s="37"/>
      <c r="C297" s="15"/>
      <c r="D297" s="17"/>
      <c r="E297" s="18"/>
      <c r="F297" s="18"/>
      <c r="G297" s="90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</row>
    <row x14ac:dyDescent="0.25" r="298" customHeight="1" ht="17.25">
      <c r="A298" s="16"/>
      <c r="B298" s="37"/>
      <c r="C298" s="15"/>
      <c r="D298" s="17"/>
      <c r="E298" s="18"/>
      <c r="F298" s="18"/>
      <c r="G298" s="90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</row>
    <row x14ac:dyDescent="0.25" r="299" customHeight="1" ht="17.25">
      <c r="A299" s="16"/>
      <c r="B299" s="37"/>
      <c r="C299" s="15"/>
      <c r="D299" s="17"/>
      <c r="E299" s="18"/>
      <c r="F299" s="18"/>
      <c r="G299" s="90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</row>
    <row x14ac:dyDescent="0.25" r="300" customHeight="1" ht="17.25">
      <c r="A300" s="16"/>
      <c r="B300" s="37"/>
      <c r="C300" s="15"/>
      <c r="D300" s="17"/>
      <c r="E300" s="18"/>
      <c r="F300" s="18"/>
      <c r="G300" s="90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</row>
    <row x14ac:dyDescent="0.25" r="301" customHeight="1" ht="17.25">
      <c r="A301" s="16"/>
      <c r="B301" s="37"/>
      <c r="C301" s="15"/>
      <c r="D301" s="17"/>
      <c r="E301" s="18"/>
      <c r="F301" s="18"/>
      <c r="G301" s="90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</row>
    <row x14ac:dyDescent="0.25" r="302" customHeight="1" ht="17.25">
      <c r="A302" s="16"/>
      <c r="B302" s="37"/>
      <c r="C302" s="15"/>
      <c r="D302" s="17"/>
      <c r="E302" s="18"/>
      <c r="F302" s="18"/>
      <c r="G302" s="90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</row>
    <row x14ac:dyDescent="0.25" r="303" customHeight="1" ht="17.25">
      <c r="A303" s="16"/>
      <c r="B303" s="37"/>
      <c r="C303" s="15"/>
      <c r="D303" s="17"/>
      <c r="E303" s="18"/>
      <c r="F303" s="18"/>
      <c r="G303" s="90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</row>
    <row x14ac:dyDescent="0.25" r="304" customHeight="1" ht="17.25">
      <c r="A304" s="16"/>
      <c r="B304" s="37"/>
      <c r="C304" s="15"/>
      <c r="D304" s="17"/>
      <c r="E304" s="18"/>
      <c r="F304" s="18"/>
      <c r="G304" s="90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</row>
    <row x14ac:dyDescent="0.25" r="305" customHeight="1" ht="17.25">
      <c r="A305" s="16"/>
      <c r="B305" s="37"/>
      <c r="C305" s="15"/>
      <c r="D305" s="17"/>
      <c r="E305" s="18"/>
      <c r="F305" s="18"/>
      <c r="G305" s="90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</row>
    <row x14ac:dyDescent="0.25" r="306" customHeight="1" ht="17.25">
      <c r="A306" s="16"/>
      <c r="B306" s="37"/>
      <c r="C306" s="15"/>
      <c r="D306" s="17"/>
      <c r="E306" s="18"/>
      <c r="F306" s="18"/>
      <c r="G306" s="90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</row>
    <row x14ac:dyDescent="0.25" r="307" customHeight="1" ht="17.25">
      <c r="A307" s="16"/>
      <c r="B307" s="37"/>
      <c r="C307" s="15"/>
      <c r="D307" s="17"/>
      <c r="E307" s="18"/>
      <c r="F307" s="18"/>
      <c r="G307" s="90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</row>
    <row x14ac:dyDescent="0.25" r="308" customHeight="1" ht="17.25">
      <c r="A308" s="16"/>
      <c r="B308" s="37"/>
      <c r="C308" s="15"/>
      <c r="D308" s="17"/>
      <c r="E308" s="18"/>
      <c r="F308" s="18"/>
      <c r="G308" s="90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</row>
    <row x14ac:dyDescent="0.25" r="309" customHeight="1" ht="17.25">
      <c r="A309" s="16"/>
      <c r="B309" s="37"/>
      <c r="C309" s="15"/>
      <c r="D309" s="17"/>
      <c r="E309" s="18"/>
      <c r="F309" s="18"/>
      <c r="G309" s="90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</row>
    <row x14ac:dyDescent="0.25" r="310" customHeight="1" ht="17.25">
      <c r="A310" s="16"/>
      <c r="B310" s="37"/>
      <c r="C310" s="15"/>
      <c r="D310" s="17"/>
      <c r="E310" s="18"/>
      <c r="F310" s="18"/>
      <c r="G310" s="90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</row>
    <row x14ac:dyDescent="0.25" r="311" customHeight="1" ht="17.25">
      <c r="A311" s="16"/>
      <c r="B311" s="37"/>
      <c r="C311" s="15"/>
      <c r="D311" s="17"/>
      <c r="E311" s="18"/>
      <c r="F311" s="18"/>
      <c r="G311" s="90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</row>
    <row x14ac:dyDescent="0.25" r="312" customHeight="1" ht="17.25">
      <c r="A312" s="16"/>
      <c r="B312" s="37"/>
      <c r="C312" s="15"/>
      <c r="D312" s="17"/>
      <c r="E312" s="18"/>
      <c r="F312" s="18"/>
      <c r="G312" s="90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</row>
    <row x14ac:dyDescent="0.25" r="313" customHeight="1" ht="17.25">
      <c r="A313" s="16"/>
      <c r="B313" s="37"/>
      <c r="C313" s="15"/>
      <c r="D313" s="17"/>
      <c r="E313" s="18"/>
      <c r="F313" s="18"/>
      <c r="G313" s="90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</row>
    <row x14ac:dyDescent="0.25" r="314" customHeight="1" ht="17.25">
      <c r="A314" s="16"/>
      <c r="B314" s="37"/>
      <c r="C314" s="15"/>
      <c r="D314" s="17"/>
      <c r="E314" s="18"/>
      <c r="F314" s="18"/>
      <c r="G314" s="90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</row>
    <row x14ac:dyDescent="0.25" r="315" customHeight="1" ht="17.25">
      <c r="A315" s="16"/>
      <c r="B315" s="37"/>
      <c r="C315" s="15"/>
      <c r="D315" s="17"/>
      <c r="E315" s="18"/>
      <c r="F315" s="18"/>
      <c r="G315" s="90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</row>
    <row x14ac:dyDescent="0.25" r="316" customHeight="1" ht="17.25">
      <c r="A316" s="16"/>
      <c r="B316" s="37"/>
      <c r="C316" s="15"/>
      <c r="D316" s="17"/>
      <c r="E316" s="18"/>
      <c r="F316" s="18"/>
      <c r="G316" s="90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</row>
    <row x14ac:dyDescent="0.25" r="317" customHeight="1" ht="17.25">
      <c r="A317" s="16"/>
      <c r="B317" s="37"/>
      <c r="C317" s="15"/>
      <c r="D317" s="17"/>
      <c r="E317" s="18"/>
      <c r="F317" s="18"/>
      <c r="G317" s="90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</row>
    <row x14ac:dyDescent="0.25" r="318" customHeight="1" ht="17.25">
      <c r="A318" s="16"/>
      <c r="B318" s="37"/>
      <c r="C318" s="15"/>
      <c r="D318" s="17"/>
      <c r="E318" s="18"/>
      <c r="F318" s="18"/>
      <c r="G318" s="90"/>
      <c r="H318" s="18"/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</row>
    <row x14ac:dyDescent="0.25" r="319" customHeight="1" ht="17.25">
      <c r="A319" s="16"/>
      <c r="B319" s="37"/>
      <c r="C319" s="15"/>
      <c r="D319" s="17"/>
      <c r="E319" s="18"/>
      <c r="F319" s="18"/>
      <c r="G319" s="90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</row>
    <row x14ac:dyDescent="0.25" r="320" customHeight="1" ht="17.25">
      <c r="A320" s="16"/>
      <c r="B320" s="37"/>
      <c r="C320" s="15"/>
      <c r="D320" s="17"/>
      <c r="E320" s="18"/>
      <c r="F320" s="18"/>
      <c r="G320" s="90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</row>
    <row x14ac:dyDescent="0.25" r="321" customHeight="1" ht="17.25">
      <c r="A321" s="16"/>
      <c r="B321" s="37"/>
      <c r="C321" s="15"/>
      <c r="D321" s="17"/>
      <c r="E321" s="18"/>
      <c r="F321" s="18"/>
      <c r="G321" s="90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</row>
    <row x14ac:dyDescent="0.25" r="322" customHeight="1" ht="17.25">
      <c r="A322" s="16"/>
      <c r="B322" s="37"/>
      <c r="C322" s="15"/>
      <c r="D322" s="17"/>
      <c r="E322" s="18"/>
      <c r="F322" s="18"/>
      <c r="G322" s="90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</row>
    <row x14ac:dyDescent="0.25" r="323" customHeight="1" ht="17.25">
      <c r="A323" s="16"/>
      <c r="B323" s="37"/>
      <c r="C323" s="15"/>
      <c r="D323" s="17"/>
      <c r="E323" s="18"/>
      <c r="F323" s="18"/>
      <c r="G323" s="90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</row>
    <row x14ac:dyDescent="0.25" r="324" customHeight="1" ht="17.25">
      <c r="A324" s="16"/>
      <c r="B324" s="37"/>
      <c r="C324" s="15"/>
      <c r="D324" s="17"/>
      <c r="E324" s="18"/>
      <c r="F324" s="18"/>
      <c r="G324" s="90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</row>
    <row x14ac:dyDescent="0.25" r="325" customHeight="1" ht="17.25">
      <c r="A325" s="16"/>
      <c r="B325" s="37"/>
      <c r="C325" s="15"/>
      <c r="D325" s="17"/>
      <c r="E325" s="18"/>
      <c r="F325" s="18"/>
      <c r="G325" s="90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</row>
    <row x14ac:dyDescent="0.25" r="326" customHeight="1" ht="17.25">
      <c r="A326" s="16"/>
      <c r="B326" s="37"/>
      <c r="C326" s="15"/>
      <c r="D326" s="17"/>
      <c r="E326" s="18"/>
      <c r="F326" s="18"/>
      <c r="G326" s="90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</row>
    <row x14ac:dyDescent="0.25" r="327" customHeight="1" ht="17.25">
      <c r="A327" s="16"/>
      <c r="B327" s="37"/>
      <c r="C327" s="15"/>
      <c r="D327" s="17"/>
      <c r="E327" s="18"/>
      <c r="F327" s="18"/>
      <c r="G327" s="90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</row>
    <row x14ac:dyDescent="0.25" r="328" customHeight="1" ht="17.25">
      <c r="A328" s="16"/>
      <c r="B328" s="37"/>
      <c r="C328" s="15"/>
      <c r="D328" s="17"/>
      <c r="E328" s="18"/>
      <c r="F328" s="18"/>
      <c r="G328" s="90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</row>
    <row x14ac:dyDescent="0.25" r="329" customHeight="1" ht="17.25">
      <c r="A329" s="16"/>
      <c r="B329" s="37"/>
      <c r="C329" s="15"/>
      <c r="D329" s="17"/>
      <c r="E329" s="18"/>
      <c r="F329" s="18"/>
      <c r="G329" s="90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</row>
    <row x14ac:dyDescent="0.25" r="330" customHeight="1" ht="17.25">
      <c r="A330" s="16"/>
      <c r="B330" s="37"/>
      <c r="C330" s="15"/>
      <c r="D330" s="17"/>
      <c r="E330" s="18"/>
      <c r="F330" s="18"/>
      <c r="G330" s="90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</row>
    <row x14ac:dyDescent="0.25" r="331" customHeight="1" ht="17.25">
      <c r="A331" s="16"/>
      <c r="B331" s="37"/>
      <c r="C331" s="15"/>
      <c r="D331" s="17"/>
      <c r="E331" s="18"/>
      <c r="F331" s="18"/>
      <c r="G331" s="90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</row>
    <row x14ac:dyDescent="0.25" r="332" customHeight="1" ht="17.25">
      <c r="A332" s="16"/>
      <c r="B332" s="37"/>
      <c r="C332" s="15"/>
      <c r="D332" s="17"/>
      <c r="E332" s="18"/>
      <c r="F332" s="18"/>
      <c r="G332" s="90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</row>
    <row x14ac:dyDescent="0.25" r="333" customHeight="1" ht="17.25">
      <c r="A333" s="16"/>
      <c r="B333" s="37"/>
      <c r="C333" s="15"/>
      <c r="D333" s="17"/>
      <c r="E333" s="18"/>
      <c r="F333" s="18"/>
      <c r="G333" s="90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</row>
    <row x14ac:dyDescent="0.25" r="334" customHeight="1" ht="17.25">
      <c r="A334" s="16"/>
      <c r="B334" s="37"/>
      <c r="C334" s="15"/>
      <c r="D334" s="17"/>
      <c r="E334" s="18"/>
      <c r="F334" s="18"/>
      <c r="G334" s="90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</row>
    <row x14ac:dyDescent="0.25" r="335" customHeight="1" ht="17.25">
      <c r="A335" s="16"/>
      <c r="B335" s="37"/>
      <c r="C335" s="15"/>
      <c r="D335" s="17"/>
      <c r="E335" s="18"/>
      <c r="F335" s="18"/>
      <c r="G335" s="90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</row>
    <row x14ac:dyDescent="0.25" r="336" customHeight="1" ht="17.25">
      <c r="A336" s="16"/>
      <c r="B336" s="37"/>
      <c r="C336" s="15"/>
      <c r="D336" s="17"/>
      <c r="E336" s="18"/>
      <c r="F336" s="18"/>
      <c r="G336" s="90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</row>
    <row x14ac:dyDescent="0.25" r="337" customHeight="1" ht="17.25">
      <c r="A337" s="16"/>
      <c r="B337" s="37"/>
      <c r="C337" s="15"/>
      <c r="D337" s="17"/>
      <c r="E337" s="18"/>
      <c r="F337" s="18"/>
      <c r="G337" s="90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</row>
    <row x14ac:dyDescent="0.25" r="338" customHeight="1" ht="17.25">
      <c r="A338" s="16"/>
      <c r="B338" s="37"/>
      <c r="C338" s="15"/>
      <c r="D338" s="17"/>
      <c r="E338" s="18"/>
      <c r="F338" s="18"/>
      <c r="G338" s="90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</row>
    <row x14ac:dyDescent="0.25" r="339" customHeight="1" ht="17.25">
      <c r="A339" s="16"/>
      <c r="B339" s="37"/>
      <c r="C339" s="15"/>
      <c r="D339" s="17"/>
      <c r="E339" s="18"/>
      <c r="F339" s="18"/>
      <c r="G339" s="90"/>
      <c r="H339" s="18"/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</row>
    <row x14ac:dyDescent="0.25" r="340" customHeight="1" ht="17.25">
      <c r="A340" s="16"/>
      <c r="B340" s="37"/>
      <c r="C340" s="15"/>
      <c r="D340" s="17"/>
      <c r="E340" s="18"/>
      <c r="F340" s="18"/>
      <c r="G340" s="90"/>
      <c r="H340" s="18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</row>
    <row x14ac:dyDescent="0.25" r="341" customHeight="1" ht="17.25">
      <c r="A341" s="16"/>
      <c r="B341" s="37"/>
      <c r="C341" s="15"/>
      <c r="D341" s="17"/>
      <c r="E341" s="18"/>
      <c r="F341" s="18"/>
      <c r="G341" s="90"/>
      <c r="H341" s="18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</row>
    <row x14ac:dyDescent="0.25" r="342" customHeight="1" ht="17.25">
      <c r="A342" s="16"/>
      <c r="B342" s="37"/>
      <c r="C342" s="15"/>
      <c r="D342" s="17"/>
      <c r="E342" s="18"/>
      <c r="F342" s="18"/>
      <c r="G342" s="90"/>
      <c r="H342" s="18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</row>
    <row x14ac:dyDescent="0.25" r="343" customHeight="1" ht="17.25">
      <c r="A343" s="16"/>
      <c r="B343" s="37"/>
      <c r="C343" s="15"/>
      <c r="D343" s="17"/>
      <c r="E343" s="18"/>
      <c r="F343" s="18"/>
      <c r="G343" s="90"/>
      <c r="H343" s="18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</row>
    <row x14ac:dyDescent="0.25" r="344" customHeight="1" ht="17.25">
      <c r="A344" s="16"/>
      <c r="B344" s="37"/>
      <c r="C344" s="15"/>
      <c r="D344" s="17"/>
      <c r="E344" s="18"/>
      <c r="F344" s="18"/>
      <c r="G344" s="90"/>
      <c r="H344" s="18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</row>
    <row x14ac:dyDescent="0.25" r="345" customHeight="1" ht="17.25">
      <c r="A345" s="16"/>
      <c r="B345" s="37"/>
      <c r="C345" s="15"/>
      <c r="D345" s="17"/>
      <c r="E345" s="18"/>
      <c r="F345" s="18"/>
      <c r="G345" s="90"/>
      <c r="H345" s="18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</row>
    <row x14ac:dyDescent="0.25" r="346" customHeight="1" ht="17.25">
      <c r="A346" s="16"/>
      <c r="B346" s="37"/>
      <c r="C346" s="15"/>
      <c r="D346" s="17"/>
      <c r="E346" s="18"/>
      <c r="F346" s="18"/>
      <c r="G346" s="90"/>
      <c r="H346" s="18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</row>
    <row x14ac:dyDescent="0.25" r="347" customHeight="1" ht="17.25">
      <c r="A347" s="16"/>
      <c r="B347" s="37"/>
      <c r="C347" s="15"/>
      <c r="D347" s="17"/>
      <c r="E347" s="18"/>
      <c r="F347" s="18"/>
      <c r="G347" s="90"/>
      <c r="H347" s="18"/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</row>
    <row x14ac:dyDescent="0.25" r="348" customHeight="1" ht="17.25">
      <c r="A348" s="16"/>
      <c r="B348" s="37"/>
      <c r="C348" s="15"/>
      <c r="D348" s="17"/>
      <c r="E348" s="18"/>
      <c r="F348" s="18"/>
      <c r="G348" s="90"/>
      <c r="H348" s="18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</row>
    <row x14ac:dyDescent="0.25" r="349" customHeight="1" ht="17.25">
      <c r="A349" s="16"/>
      <c r="B349" s="37"/>
      <c r="C349" s="15"/>
      <c r="D349" s="17"/>
      <c r="E349" s="18"/>
      <c r="F349" s="18"/>
      <c r="G349" s="90"/>
      <c r="H349" s="18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</row>
    <row x14ac:dyDescent="0.25" r="350" customHeight="1" ht="17.25">
      <c r="A350" s="16"/>
      <c r="B350" s="37"/>
      <c r="C350" s="15"/>
      <c r="D350" s="17"/>
      <c r="E350" s="18"/>
      <c r="F350" s="18"/>
      <c r="G350" s="90"/>
      <c r="H350" s="18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</row>
    <row x14ac:dyDescent="0.25" r="351" customHeight="1" ht="17.25">
      <c r="A351" s="16"/>
      <c r="B351" s="37"/>
      <c r="C351" s="15"/>
      <c r="D351" s="17"/>
      <c r="E351" s="18"/>
      <c r="F351" s="18"/>
      <c r="G351" s="90"/>
      <c r="H351" s="18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</row>
    <row x14ac:dyDescent="0.25" r="352" customHeight="1" ht="17.25">
      <c r="A352" s="16"/>
      <c r="B352" s="37"/>
      <c r="C352" s="15"/>
      <c r="D352" s="17"/>
      <c r="E352" s="18"/>
      <c r="F352" s="18"/>
      <c r="G352" s="90"/>
      <c r="H352" s="18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</row>
    <row x14ac:dyDescent="0.25" r="353" customHeight="1" ht="17.25">
      <c r="A353" s="16"/>
      <c r="B353" s="37"/>
      <c r="C353" s="15"/>
      <c r="D353" s="17"/>
      <c r="E353" s="18"/>
      <c r="F353" s="18"/>
      <c r="G353" s="90"/>
      <c r="H353" s="18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</row>
    <row x14ac:dyDescent="0.25" r="354" customHeight="1" ht="17.25">
      <c r="A354" s="16"/>
      <c r="B354" s="37"/>
      <c r="C354" s="15"/>
      <c r="D354" s="17"/>
      <c r="E354" s="18"/>
      <c r="F354" s="18"/>
      <c r="G354" s="90"/>
      <c r="H354" s="18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</row>
    <row x14ac:dyDescent="0.25" r="355" customHeight="1" ht="17.25">
      <c r="A355" s="16"/>
      <c r="B355" s="37"/>
      <c r="C355" s="15"/>
      <c r="D355" s="17"/>
      <c r="E355" s="18"/>
      <c r="F355" s="18"/>
      <c r="G355" s="90"/>
      <c r="H355" s="18"/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</row>
    <row x14ac:dyDescent="0.25" r="356" customHeight="1" ht="17.25">
      <c r="A356" s="16"/>
      <c r="B356" s="37"/>
      <c r="C356" s="15"/>
      <c r="D356" s="17"/>
      <c r="E356" s="18"/>
      <c r="F356" s="18"/>
      <c r="G356" s="90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</row>
    <row x14ac:dyDescent="0.25" r="357" customHeight="1" ht="17.25">
      <c r="A357" s="16"/>
      <c r="B357" s="37"/>
      <c r="C357" s="15"/>
      <c r="D357" s="17"/>
      <c r="E357" s="18"/>
      <c r="F357" s="18"/>
      <c r="G357" s="90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</row>
    <row x14ac:dyDescent="0.25" r="358" customHeight="1" ht="17.25">
      <c r="A358" s="16"/>
      <c r="B358" s="37"/>
      <c r="C358" s="15"/>
      <c r="D358" s="17"/>
      <c r="E358" s="18"/>
      <c r="F358" s="18"/>
      <c r="G358" s="90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</row>
    <row x14ac:dyDescent="0.25" r="359" customHeight="1" ht="17.25">
      <c r="A359" s="16"/>
      <c r="B359" s="37"/>
      <c r="C359" s="15"/>
      <c r="D359" s="17"/>
      <c r="E359" s="18"/>
      <c r="F359" s="18"/>
      <c r="G359" s="90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</row>
    <row x14ac:dyDescent="0.25" r="360" customHeight="1" ht="17.25">
      <c r="A360" s="16"/>
      <c r="B360" s="37"/>
      <c r="C360" s="15"/>
      <c r="D360" s="17"/>
      <c r="E360" s="18"/>
      <c r="F360" s="18"/>
      <c r="G360" s="90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</row>
    <row x14ac:dyDescent="0.25" r="361" customHeight="1" ht="17.25">
      <c r="A361" s="16"/>
      <c r="B361" s="37"/>
      <c r="C361" s="15"/>
      <c r="D361" s="17"/>
      <c r="E361" s="18"/>
      <c r="F361" s="18"/>
      <c r="G361" s="90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</row>
    <row x14ac:dyDescent="0.25" r="362" customHeight="1" ht="17.25">
      <c r="A362" s="16"/>
      <c r="B362" s="37"/>
      <c r="C362" s="15"/>
      <c r="D362" s="17"/>
      <c r="E362" s="18"/>
      <c r="F362" s="18"/>
      <c r="G362" s="90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</row>
    <row x14ac:dyDescent="0.25" r="363" customHeight="1" ht="17.25">
      <c r="A363" s="16"/>
      <c r="B363" s="37"/>
      <c r="C363" s="15"/>
      <c r="D363" s="17"/>
      <c r="E363" s="18"/>
      <c r="F363" s="18"/>
      <c r="G363" s="90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</row>
    <row x14ac:dyDescent="0.25" r="364" customHeight="1" ht="17.25">
      <c r="A364" s="16"/>
      <c r="B364" s="37"/>
      <c r="C364" s="15"/>
      <c r="D364" s="17"/>
      <c r="E364" s="18"/>
      <c r="F364" s="18"/>
      <c r="G364" s="90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</row>
    <row x14ac:dyDescent="0.25" r="365" customHeight="1" ht="17.25">
      <c r="A365" s="16"/>
      <c r="B365" s="37"/>
      <c r="C365" s="15"/>
      <c r="D365" s="17"/>
      <c r="E365" s="18"/>
      <c r="F365" s="18"/>
      <c r="G365" s="90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</row>
    <row x14ac:dyDescent="0.25" r="366" customHeight="1" ht="17.25">
      <c r="A366" s="16"/>
      <c r="B366" s="37"/>
      <c r="C366" s="15"/>
      <c r="D366" s="17"/>
      <c r="E366" s="18"/>
      <c r="F366" s="18"/>
      <c r="G366" s="90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</row>
    <row x14ac:dyDescent="0.25" r="367" customHeight="1" ht="17.25">
      <c r="A367" s="16"/>
      <c r="B367" s="37"/>
      <c r="C367" s="15"/>
      <c r="D367" s="17"/>
      <c r="E367" s="18"/>
      <c r="F367" s="18"/>
      <c r="G367" s="90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</row>
    <row x14ac:dyDescent="0.25" r="368" customHeight="1" ht="17.25">
      <c r="A368" s="16"/>
      <c r="B368" s="37"/>
      <c r="C368" s="15"/>
      <c r="D368" s="17"/>
      <c r="E368" s="18"/>
      <c r="F368" s="18"/>
      <c r="G368" s="90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</row>
    <row x14ac:dyDescent="0.25" r="369" customHeight="1" ht="17.25">
      <c r="A369" s="16"/>
      <c r="B369" s="37"/>
      <c r="C369" s="15"/>
      <c r="D369" s="17"/>
      <c r="E369" s="18"/>
      <c r="F369" s="18"/>
      <c r="G369" s="90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</row>
    <row x14ac:dyDescent="0.25" r="370" customHeight="1" ht="17.25">
      <c r="A370" s="16"/>
      <c r="B370" s="37"/>
      <c r="C370" s="15"/>
      <c r="D370" s="17"/>
      <c r="E370" s="18"/>
      <c r="F370" s="18"/>
      <c r="G370" s="90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</row>
    <row x14ac:dyDescent="0.25" r="371" customHeight="1" ht="17.25">
      <c r="A371" s="16"/>
      <c r="B371" s="37"/>
      <c r="C371" s="15"/>
      <c r="D371" s="17"/>
      <c r="E371" s="18"/>
      <c r="F371" s="18"/>
      <c r="G371" s="90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</row>
    <row x14ac:dyDescent="0.25" r="372" customHeight="1" ht="17.25">
      <c r="A372" s="16"/>
      <c r="B372" s="37"/>
      <c r="C372" s="15"/>
      <c r="D372" s="17"/>
      <c r="E372" s="18"/>
      <c r="F372" s="18"/>
      <c r="G372" s="90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</row>
    <row x14ac:dyDescent="0.25" r="373" customHeight="1" ht="17.25">
      <c r="A373" s="16"/>
      <c r="B373" s="37"/>
      <c r="C373" s="15"/>
      <c r="D373" s="17"/>
      <c r="E373" s="18"/>
      <c r="F373" s="18"/>
      <c r="G373" s="90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</row>
    <row x14ac:dyDescent="0.25" r="374" customHeight="1" ht="17.25">
      <c r="A374" s="16"/>
      <c r="B374" s="37"/>
      <c r="C374" s="15"/>
      <c r="D374" s="17"/>
      <c r="E374" s="18"/>
      <c r="F374" s="18"/>
      <c r="G374" s="90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</row>
    <row x14ac:dyDescent="0.25" r="375" customHeight="1" ht="17.25">
      <c r="A375" s="16"/>
      <c r="B375" s="37"/>
      <c r="C375" s="15"/>
      <c r="D375" s="17"/>
      <c r="E375" s="18"/>
      <c r="F375" s="18"/>
      <c r="G375" s="90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</row>
    <row x14ac:dyDescent="0.25" r="376" customHeight="1" ht="17.25">
      <c r="A376" s="16"/>
      <c r="B376" s="37"/>
      <c r="C376" s="15"/>
      <c r="D376" s="17"/>
      <c r="E376" s="18"/>
      <c r="F376" s="18"/>
      <c r="G376" s="90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</row>
    <row x14ac:dyDescent="0.25" r="377" customHeight="1" ht="17.25">
      <c r="A377" s="16"/>
      <c r="B377" s="37"/>
      <c r="C377" s="15"/>
      <c r="D377" s="17"/>
      <c r="E377" s="18"/>
      <c r="F377" s="18"/>
      <c r="G377" s="90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</row>
    <row x14ac:dyDescent="0.25" r="378" customHeight="1" ht="17.25">
      <c r="A378" s="16"/>
      <c r="B378" s="37"/>
      <c r="C378" s="15"/>
      <c r="D378" s="17"/>
      <c r="E378" s="18"/>
      <c r="F378" s="18"/>
      <c r="G378" s="90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</row>
    <row x14ac:dyDescent="0.25" r="379" customHeight="1" ht="17.25">
      <c r="A379" s="16"/>
      <c r="B379" s="37"/>
      <c r="C379" s="15"/>
      <c r="D379" s="17"/>
      <c r="E379" s="18"/>
      <c r="F379" s="18"/>
      <c r="G379" s="90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</row>
    <row x14ac:dyDescent="0.25" r="380" customHeight="1" ht="17.25">
      <c r="A380" s="16"/>
      <c r="B380" s="37"/>
      <c r="C380" s="15"/>
      <c r="D380" s="17"/>
      <c r="E380" s="18"/>
      <c r="F380" s="18"/>
      <c r="G380" s="90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</row>
    <row x14ac:dyDescent="0.25" r="381" customHeight="1" ht="17.25">
      <c r="A381" s="16"/>
      <c r="B381" s="37"/>
      <c r="C381" s="15"/>
      <c r="D381" s="17"/>
      <c r="E381" s="18"/>
      <c r="F381" s="18"/>
      <c r="G381" s="90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</row>
    <row x14ac:dyDescent="0.25" r="382" customHeight="1" ht="17.25">
      <c r="A382" s="16"/>
      <c r="B382" s="37"/>
      <c r="C382" s="15"/>
      <c r="D382" s="17"/>
      <c r="E382" s="18"/>
      <c r="F382" s="18"/>
      <c r="G382" s="90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</row>
    <row x14ac:dyDescent="0.25" r="383" customHeight="1" ht="17.25">
      <c r="A383" s="16"/>
      <c r="B383" s="37"/>
      <c r="C383" s="15"/>
      <c r="D383" s="17"/>
      <c r="E383" s="18"/>
      <c r="F383" s="18"/>
      <c r="G383" s="90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</row>
    <row x14ac:dyDescent="0.25" r="384" customHeight="1" ht="17.25">
      <c r="A384" s="16"/>
      <c r="B384" s="37"/>
      <c r="C384" s="15"/>
      <c r="D384" s="17"/>
      <c r="E384" s="18"/>
      <c r="F384" s="18"/>
      <c r="G384" s="90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</row>
    <row x14ac:dyDescent="0.25" r="385" customHeight="1" ht="17.25">
      <c r="A385" s="16"/>
      <c r="B385" s="37"/>
      <c r="C385" s="15"/>
      <c r="D385" s="17"/>
      <c r="E385" s="18"/>
      <c r="F385" s="18"/>
      <c r="G385" s="90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</row>
    <row x14ac:dyDescent="0.25" r="386" customHeight="1" ht="17.25">
      <c r="A386" s="16"/>
      <c r="B386" s="37"/>
      <c r="C386" s="15"/>
      <c r="D386" s="17"/>
      <c r="E386" s="18"/>
      <c r="F386" s="18"/>
      <c r="G386" s="90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</row>
    <row x14ac:dyDescent="0.25" r="387" customHeight="1" ht="17.25">
      <c r="A387" s="16"/>
      <c r="B387" s="37"/>
      <c r="C387" s="15"/>
      <c r="D387" s="17"/>
      <c r="E387" s="18"/>
      <c r="F387" s="18"/>
      <c r="G387" s="90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</row>
    <row x14ac:dyDescent="0.25" r="388" customHeight="1" ht="17.25">
      <c r="A388" s="16"/>
      <c r="B388" s="37"/>
      <c r="C388" s="15"/>
      <c r="D388" s="17"/>
      <c r="E388" s="18"/>
      <c r="F388" s="18"/>
      <c r="G388" s="90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</row>
    <row x14ac:dyDescent="0.25" r="389" customHeight="1" ht="17.25">
      <c r="A389" s="16"/>
      <c r="B389" s="37"/>
      <c r="C389" s="15"/>
      <c r="D389" s="17"/>
      <c r="E389" s="18"/>
      <c r="F389" s="18"/>
      <c r="G389" s="90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</row>
    <row x14ac:dyDescent="0.25" r="390" customHeight="1" ht="17.25">
      <c r="A390" s="16"/>
      <c r="B390" s="37"/>
      <c r="C390" s="15"/>
      <c r="D390" s="17"/>
      <c r="E390" s="18"/>
      <c r="F390" s="18"/>
      <c r="G390" s="90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</row>
    <row x14ac:dyDescent="0.25" r="391" customHeight="1" ht="17.25">
      <c r="A391" s="16"/>
      <c r="B391" s="37"/>
      <c r="C391" s="15"/>
      <c r="D391" s="17"/>
      <c r="E391" s="18"/>
      <c r="F391" s="18"/>
      <c r="G391" s="90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</row>
    <row x14ac:dyDescent="0.25" r="392" customHeight="1" ht="17.25">
      <c r="A392" s="16"/>
      <c r="B392" s="37"/>
      <c r="C392" s="15"/>
      <c r="D392" s="17"/>
      <c r="E392" s="18"/>
      <c r="F392" s="18"/>
      <c r="G392" s="90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</row>
    <row x14ac:dyDescent="0.25" r="393" customHeight="1" ht="17.25">
      <c r="A393" s="16"/>
      <c r="B393" s="37"/>
      <c r="C393" s="15"/>
      <c r="D393" s="17"/>
      <c r="E393" s="18"/>
      <c r="F393" s="18"/>
      <c r="G393" s="90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</row>
    <row x14ac:dyDescent="0.25" r="394" customHeight="1" ht="17.25">
      <c r="A394" s="16"/>
      <c r="B394" s="37"/>
      <c r="C394" s="15"/>
      <c r="D394" s="17"/>
      <c r="E394" s="18"/>
      <c r="F394" s="18"/>
      <c r="G394" s="90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</row>
    <row x14ac:dyDescent="0.25" r="395" customHeight="1" ht="17.25">
      <c r="A395" s="16"/>
      <c r="B395" s="37"/>
      <c r="C395" s="15"/>
      <c r="D395" s="17"/>
      <c r="E395" s="18"/>
      <c r="F395" s="18"/>
      <c r="G395" s="90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</row>
    <row x14ac:dyDescent="0.25" r="396" customHeight="1" ht="17.25">
      <c r="A396" s="16"/>
      <c r="B396" s="37"/>
      <c r="C396" s="15"/>
      <c r="D396" s="17"/>
      <c r="E396" s="18"/>
      <c r="F396" s="18"/>
      <c r="G396" s="90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</row>
    <row x14ac:dyDescent="0.25" r="397" customHeight="1" ht="17.25">
      <c r="A397" s="16"/>
      <c r="B397" s="37"/>
      <c r="C397" s="15"/>
      <c r="D397" s="17"/>
      <c r="E397" s="18"/>
      <c r="F397" s="18"/>
      <c r="G397" s="90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</row>
    <row x14ac:dyDescent="0.25" r="398" customHeight="1" ht="17.25">
      <c r="A398" s="16"/>
      <c r="B398" s="37"/>
      <c r="C398" s="15"/>
      <c r="D398" s="17"/>
      <c r="E398" s="18"/>
      <c r="F398" s="18"/>
      <c r="G398" s="90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</row>
    <row x14ac:dyDescent="0.25" r="399" customHeight="1" ht="17.25">
      <c r="A399" s="16"/>
      <c r="B399" s="37"/>
      <c r="C399" s="15"/>
      <c r="D399" s="17"/>
      <c r="E399" s="18"/>
      <c r="F399" s="18"/>
      <c r="G399" s="90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</row>
    <row x14ac:dyDescent="0.25" r="400" customHeight="1" ht="17.25">
      <c r="A400" s="16"/>
      <c r="B400" s="37"/>
      <c r="C400" s="15"/>
      <c r="D400" s="17"/>
      <c r="E400" s="18"/>
      <c r="F400" s="18"/>
      <c r="G400" s="90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</row>
    <row x14ac:dyDescent="0.25" r="401" customHeight="1" ht="17.25">
      <c r="A401" s="16"/>
      <c r="B401" s="37"/>
      <c r="C401" s="15"/>
      <c r="D401" s="17"/>
      <c r="E401" s="18"/>
      <c r="F401" s="18"/>
      <c r="G401" s="90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</row>
    <row x14ac:dyDescent="0.25" r="402" customHeight="1" ht="17.25">
      <c r="A402" s="16"/>
      <c r="B402" s="37"/>
      <c r="C402" s="15"/>
      <c r="D402" s="17"/>
      <c r="E402" s="18"/>
      <c r="F402" s="18"/>
      <c r="G402" s="90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</row>
    <row x14ac:dyDescent="0.25" r="403" customHeight="1" ht="17.25">
      <c r="A403" s="16"/>
      <c r="B403" s="37"/>
      <c r="C403" s="15"/>
      <c r="D403" s="17"/>
      <c r="E403" s="18"/>
      <c r="F403" s="18"/>
      <c r="G403" s="90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</row>
    <row x14ac:dyDescent="0.25" r="404" customHeight="1" ht="17.25">
      <c r="A404" s="16"/>
      <c r="B404" s="37"/>
      <c r="C404" s="15"/>
      <c r="D404" s="17"/>
      <c r="E404" s="18"/>
      <c r="F404" s="18"/>
      <c r="G404" s="90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</row>
    <row x14ac:dyDescent="0.25" r="405" customHeight="1" ht="17.25">
      <c r="A405" s="16"/>
      <c r="B405" s="37"/>
      <c r="C405" s="15"/>
      <c r="D405" s="17"/>
      <c r="E405" s="18"/>
      <c r="F405" s="18"/>
      <c r="G405" s="90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</row>
    <row x14ac:dyDescent="0.25" r="406" customHeight="1" ht="17.25">
      <c r="A406" s="16"/>
      <c r="B406" s="37"/>
      <c r="C406" s="15"/>
      <c r="D406" s="17"/>
      <c r="E406" s="18"/>
      <c r="F406" s="18"/>
      <c r="G406" s="90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</row>
    <row x14ac:dyDescent="0.25" r="407" customHeight="1" ht="17.25">
      <c r="A407" s="16"/>
      <c r="B407" s="37"/>
      <c r="C407" s="15"/>
      <c r="D407" s="17"/>
      <c r="E407" s="18"/>
      <c r="F407" s="18"/>
      <c r="G407" s="90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</row>
    <row x14ac:dyDescent="0.25" r="408" customHeight="1" ht="17.25">
      <c r="A408" s="16"/>
      <c r="B408" s="37"/>
      <c r="C408" s="15"/>
      <c r="D408" s="17"/>
      <c r="E408" s="18"/>
      <c r="F408" s="18"/>
      <c r="G408" s="90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</row>
    <row x14ac:dyDescent="0.25" r="409" customHeight="1" ht="17.25">
      <c r="A409" s="16"/>
      <c r="B409" s="37"/>
      <c r="C409" s="15"/>
      <c r="D409" s="17"/>
      <c r="E409" s="18"/>
      <c r="F409" s="18"/>
      <c r="G409" s="90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</row>
    <row x14ac:dyDescent="0.25" r="410" customHeight="1" ht="17.25">
      <c r="A410" s="16"/>
      <c r="B410" s="37"/>
      <c r="C410" s="15"/>
      <c r="D410" s="17"/>
      <c r="E410" s="18"/>
      <c r="F410" s="18"/>
      <c r="G410" s="90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</row>
    <row x14ac:dyDescent="0.25" r="411" customHeight="1" ht="17.25">
      <c r="A411" s="16"/>
      <c r="B411" s="37"/>
      <c r="C411" s="15"/>
      <c r="D411" s="17"/>
      <c r="E411" s="18"/>
      <c r="F411" s="18"/>
      <c r="G411" s="90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</row>
    <row x14ac:dyDescent="0.25" r="412" customHeight="1" ht="17.25">
      <c r="A412" s="16"/>
      <c r="B412" s="37"/>
      <c r="C412" s="15"/>
      <c r="D412" s="17"/>
      <c r="E412" s="18"/>
      <c r="F412" s="18"/>
      <c r="G412" s="90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</row>
    <row x14ac:dyDescent="0.25" r="413" customHeight="1" ht="17.25">
      <c r="A413" s="16"/>
      <c r="B413" s="37"/>
      <c r="C413" s="15"/>
      <c r="D413" s="17"/>
      <c r="E413" s="18"/>
      <c r="F413" s="18"/>
      <c r="G413" s="90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</row>
    <row x14ac:dyDescent="0.25" r="414" customHeight="1" ht="17.25">
      <c r="A414" s="16"/>
      <c r="B414" s="37"/>
      <c r="C414" s="15"/>
      <c r="D414" s="17"/>
      <c r="E414" s="18"/>
      <c r="F414" s="18"/>
      <c r="G414" s="90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</row>
    <row x14ac:dyDescent="0.25" r="415" customHeight="1" ht="17.25">
      <c r="A415" s="16"/>
      <c r="B415" s="37"/>
      <c r="C415" s="15"/>
      <c r="D415" s="17"/>
      <c r="E415" s="18"/>
      <c r="F415" s="18"/>
      <c r="G415" s="90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</row>
    <row x14ac:dyDescent="0.25" r="416" customHeight="1" ht="17.25">
      <c r="A416" s="16"/>
      <c r="B416" s="37"/>
      <c r="C416" s="15"/>
      <c r="D416" s="17"/>
      <c r="E416" s="18"/>
      <c r="F416" s="18"/>
      <c r="G416" s="90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</row>
    <row x14ac:dyDescent="0.25" r="417" customHeight="1" ht="17.25">
      <c r="A417" s="16"/>
      <c r="B417" s="37"/>
      <c r="C417" s="15"/>
      <c r="D417" s="17"/>
      <c r="E417" s="18"/>
      <c r="F417" s="18"/>
      <c r="G417" s="90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</row>
    <row x14ac:dyDescent="0.25" r="418" customHeight="1" ht="17.25">
      <c r="A418" s="16"/>
      <c r="B418" s="37"/>
      <c r="C418" s="15"/>
      <c r="D418" s="17"/>
      <c r="E418" s="18"/>
      <c r="F418" s="18"/>
      <c r="G418" s="90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</row>
    <row x14ac:dyDescent="0.25" r="419" customHeight="1" ht="17.25">
      <c r="A419" s="16"/>
      <c r="B419" s="37"/>
      <c r="C419" s="15"/>
      <c r="D419" s="17"/>
      <c r="E419" s="18"/>
      <c r="F419" s="18"/>
      <c r="G419" s="90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</row>
    <row x14ac:dyDescent="0.25" r="420" customHeight="1" ht="17.25">
      <c r="A420" s="16"/>
      <c r="B420" s="37"/>
      <c r="C420" s="15"/>
      <c r="D420" s="17"/>
      <c r="E420" s="18"/>
      <c r="F420" s="18"/>
      <c r="G420" s="90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</row>
    <row x14ac:dyDescent="0.25" r="421" customHeight="1" ht="17.25">
      <c r="A421" s="16"/>
      <c r="B421" s="37"/>
      <c r="C421" s="15"/>
      <c r="D421" s="17"/>
      <c r="E421" s="18"/>
      <c r="F421" s="18"/>
      <c r="G421" s="90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</row>
    <row x14ac:dyDescent="0.25" r="422" customHeight="1" ht="17.25">
      <c r="A422" s="16"/>
      <c r="B422" s="37"/>
      <c r="C422" s="15"/>
      <c r="D422" s="17"/>
      <c r="E422" s="18"/>
      <c r="F422" s="18"/>
      <c r="G422" s="90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</row>
    <row x14ac:dyDescent="0.25" r="423" customHeight="1" ht="17.25">
      <c r="A423" s="16"/>
      <c r="B423" s="37"/>
      <c r="C423" s="15"/>
      <c r="D423" s="17"/>
      <c r="E423" s="18"/>
      <c r="F423" s="18"/>
      <c r="G423" s="90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</row>
    <row x14ac:dyDescent="0.25" r="424" customHeight="1" ht="17.25">
      <c r="A424" s="16"/>
      <c r="B424" s="37"/>
      <c r="C424" s="15"/>
      <c r="D424" s="17"/>
      <c r="E424" s="18"/>
      <c r="F424" s="18"/>
      <c r="G424" s="90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</row>
    <row x14ac:dyDescent="0.25" r="425" customHeight="1" ht="17.25">
      <c r="A425" s="16"/>
      <c r="B425" s="37"/>
      <c r="C425" s="15"/>
      <c r="D425" s="17"/>
      <c r="E425" s="18"/>
      <c r="F425" s="18"/>
      <c r="G425" s="90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</row>
    <row x14ac:dyDescent="0.25" r="426" customHeight="1" ht="17.25">
      <c r="A426" s="16"/>
      <c r="B426" s="37"/>
      <c r="C426" s="15"/>
      <c r="D426" s="17"/>
      <c r="E426" s="18"/>
      <c r="F426" s="18"/>
      <c r="G426" s="90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</row>
    <row x14ac:dyDescent="0.25" r="427" customHeight="1" ht="17.25">
      <c r="A427" s="16"/>
      <c r="B427" s="37"/>
      <c r="C427" s="15"/>
      <c r="D427" s="17"/>
      <c r="E427" s="18"/>
      <c r="F427" s="18"/>
      <c r="G427" s="90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</row>
    <row x14ac:dyDescent="0.25" r="428" customHeight="1" ht="17.25">
      <c r="A428" s="16"/>
      <c r="B428" s="37"/>
      <c r="C428" s="15"/>
      <c r="D428" s="17"/>
      <c r="E428" s="18"/>
      <c r="F428" s="18"/>
      <c r="G428" s="90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</row>
    <row x14ac:dyDescent="0.25" r="429" customHeight="1" ht="17.25">
      <c r="A429" s="16"/>
      <c r="B429" s="37"/>
      <c r="C429" s="15"/>
      <c r="D429" s="17"/>
      <c r="E429" s="18"/>
      <c r="F429" s="18"/>
      <c r="G429" s="90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</row>
    <row x14ac:dyDescent="0.25" r="430" customHeight="1" ht="17.25">
      <c r="A430" s="16"/>
      <c r="B430" s="37"/>
      <c r="C430" s="15"/>
      <c r="D430" s="17"/>
      <c r="E430" s="18"/>
      <c r="F430" s="18"/>
      <c r="G430" s="90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</row>
    <row x14ac:dyDescent="0.25" r="431" customHeight="1" ht="17.25">
      <c r="A431" s="16"/>
      <c r="B431" s="37"/>
      <c r="C431" s="15"/>
      <c r="D431" s="17"/>
      <c r="E431" s="18"/>
      <c r="F431" s="18"/>
      <c r="G431" s="90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</row>
    <row x14ac:dyDescent="0.25" r="432" customHeight="1" ht="17.25">
      <c r="A432" s="16"/>
      <c r="B432" s="37"/>
      <c r="C432" s="15"/>
      <c r="D432" s="17"/>
      <c r="E432" s="18"/>
      <c r="F432" s="18"/>
      <c r="G432" s="90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</row>
    <row x14ac:dyDescent="0.25" r="433" customHeight="1" ht="17.25">
      <c r="A433" s="16"/>
      <c r="B433" s="37"/>
      <c r="C433" s="15"/>
      <c r="D433" s="17"/>
      <c r="E433" s="18"/>
      <c r="F433" s="18"/>
      <c r="G433" s="90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</row>
    <row x14ac:dyDescent="0.25" r="434" customHeight="1" ht="17.25">
      <c r="A434" s="16"/>
      <c r="B434" s="37"/>
      <c r="C434" s="15"/>
      <c r="D434" s="17"/>
      <c r="E434" s="18"/>
      <c r="F434" s="18"/>
      <c r="G434" s="90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</row>
    <row x14ac:dyDescent="0.25" r="435" customHeight="1" ht="17.25">
      <c r="A435" s="16"/>
      <c r="B435" s="37"/>
      <c r="C435" s="15"/>
      <c r="D435" s="17"/>
      <c r="E435" s="18"/>
      <c r="F435" s="18"/>
      <c r="G435" s="90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</row>
    <row x14ac:dyDescent="0.25" r="436" customHeight="1" ht="17.25">
      <c r="A436" s="16"/>
      <c r="B436" s="37"/>
      <c r="C436" s="15"/>
      <c r="D436" s="17"/>
      <c r="E436" s="18"/>
      <c r="F436" s="18"/>
      <c r="G436" s="90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</row>
    <row x14ac:dyDescent="0.25" r="437" customHeight="1" ht="17.25">
      <c r="A437" s="16"/>
      <c r="B437" s="37"/>
      <c r="C437" s="15"/>
      <c r="D437" s="17"/>
      <c r="E437" s="18"/>
      <c r="F437" s="18"/>
      <c r="G437" s="90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</row>
    <row x14ac:dyDescent="0.25" r="438" customHeight="1" ht="17.25">
      <c r="A438" s="16"/>
      <c r="B438" s="37"/>
      <c r="C438" s="15"/>
      <c r="D438" s="17"/>
      <c r="E438" s="18"/>
      <c r="F438" s="18"/>
      <c r="G438" s="90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</row>
    <row x14ac:dyDescent="0.25" r="439" customHeight="1" ht="17.25">
      <c r="A439" s="16"/>
      <c r="B439" s="37"/>
      <c r="C439" s="15"/>
      <c r="D439" s="17"/>
      <c r="E439" s="18"/>
      <c r="F439" s="18"/>
      <c r="G439" s="90"/>
      <c r="H439" s="18"/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</row>
    <row x14ac:dyDescent="0.25" r="440" customHeight="1" ht="17.25">
      <c r="A440" s="16"/>
      <c r="B440" s="37"/>
      <c r="C440" s="15"/>
      <c r="D440" s="17"/>
      <c r="E440" s="18"/>
      <c r="F440" s="18"/>
      <c r="G440" s="90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</row>
    <row x14ac:dyDescent="0.25" r="441" customHeight="1" ht="17.25">
      <c r="A441" s="16"/>
      <c r="B441" s="37"/>
      <c r="C441" s="15"/>
      <c r="D441" s="17"/>
      <c r="E441" s="18"/>
      <c r="F441" s="18"/>
      <c r="G441" s="90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</row>
    <row x14ac:dyDescent="0.25" r="442" customHeight="1" ht="17.25">
      <c r="A442" s="16"/>
      <c r="B442" s="37"/>
      <c r="C442" s="15"/>
      <c r="D442" s="17"/>
      <c r="E442" s="18"/>
      <c r="F442" s="18"/>
      <c r="G442" s="90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</row>
    <row x14ac:dyDescent="0.25" r="443" customHeight="1" ht="17.25">
      <c r="A443" s="16"/>
      <c r="B443" s="37"/>
      <c r="C443" s="15"/>
      <c r="D443" s="17"/>
      <c r="E443" s="18"/>
      <c r="F443" s="18"/>
      <c r="G443" s="90"/>
      <c r="H443" s="18"/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</row>
    <row x14ac:dyDescent="0.25" r="444" customHeight="1" ht="17.25">
      <c r="A444" s="16"/>
      <c r="B444" s="37"/>
      <c r="C444" s="15"/>
      <c r="D444" s="17"/>
      <c r="E444" s="18"/>
      <c r="F444" s="18"/>
      <c r="G444" s="90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</row>
    <row x14ac:dyDescent="0.25" r="445" customHeight="1" ht="17.25">
      <c r="A445" s="16"/>
      <c r="B445" s="37"/>
      <c r="C445" s="15"/>
      <c r="D445" s="17"/>
      <c r="E445" s="18"/>
      <c r="F445" s="18"/>
      <c r="G445" s="90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</row>
    <row x14ac:dyDescent="0.25" r="446" customHeight="1" ht="17.25">
      <c r="A446" s="16"/>
      <c r="B446" s="37"/>
      <c r="C446" s="15"/>
      <c r="D446" s="17"/>
      <c r="E446" s="18"/>
      <c r="F446" s="18"/>
      <c r="G446" s="90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</row>
    <row x14ac:dyDescent="0.25" r="447" customHeight="1" ht="17.25">
      <c r="A447" s="16"/>
      <c r="B447" s="37"/>
      <c r="C447" s="15"/>
      <c r="D447" s="17"/>
      <c r="E447" s="18"/>
      <c r="F447" s="18"/>
      <c r="G447" s="90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</row>
    <row x14ac:dyDescent="0.25" r="448" customHeight="1" ht="17.25">
      <c r="A448" s="16"/>
      <c r="B448" s="37"/>
      <c r="C448" s="15"/>
      <c r="D448" s="17"/>
      <c r="E448" s="18"/>
      <c r="F448" s="18"/>
      <c r="G448" s="90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</row>
    <row x14ac:dyDescent="0.25" r="449" customHeight="1" ht="17.25">
      <c r="A449" s="16"/>
      <c r="B449" s="37"/>
      <c r="C449" s="15"/>
      <c r="D449" s="17"/>
      <c r="E449" s="18"/>
      <c r="F449" s="18"/>
      <c r="G449" s="90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</row>
    <row x14ac:dyDescent="0.25" r="450" customHeight="1" ht="17.25">
      <c r="A450" s="16"/>
      <c r="B450" s="37"/>
      <c r="C450" s="15"/>
      <c r="D450" s="17"/>
      <c r="E450" s="18"/>
      <c r="F450" s="18"/>
      <c r="G450" s="90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</row>
    <row x14ac:dyDescent="0.25" r="451" customHeight="1" ht="17.25">
      <c r="A451" s="16"/>
      <c r="B451" s="37"/>
      <c r="C451" s="15"/>
      <c r="D451" s="17"/>
      <c r="E451" s="18"/>
      <c r="F451" s="18"/>
      <c r="G451" s="90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</row>
    <row x14ac:dyDescent="0.25" r="452" customHeight="1" ht="17.25">
      <c r="A452" s="16"/>
      <c r="B452" s="37"/>
      <c r="C452" s="15"/>
      <c r="D452" s="17"/>
      <c r="E452" s="18"/>
      <c r="F452" s="18"/>
      <c r="G452" s="90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</row>
    <row x14ac:dyDescent="0.25" r="453" customHeight="1" ht="17.25">
      <c r="A453" s="16"/>
      <c r="B453" s="37"/>
      <c r="C453" s="15"/>
      <c r="D453" s="17"/>
      <c r="E453" s="18"/>
      <c r="F453" s="18"/>
      <c r="G453" s="90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</row>
    <row x14ac:dyDescent="0.25" r="454" customHeight="1" ht="17.25">
      <c r="A454" s="16"/>
      <c r="B454" s="37"/>
      <c r="C454" s="15"/>
      <c r="D454" s="17"/>
      <c r="E454" s="18"/>
      <c r="F454" s="18"/>
      <c r="G454" s="90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</row>
    <row x14ac:dyDescent="0.25" r="455" customHeight="1" ht="17.25">
      <c r="A455" s="16"/>
      <c r="B455" s="37"/>
      <c r="C455" s="15"/>
      <c r="D455" s="17"/>
      <c r="E455" s="18"/>
      <c r="F455" s="18"/>
      <c r="G455" s="90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</row>
    <row x14ac:dyDescent="0.25" r="456" customHeight="1" ht="17.25">
      <c r="A456" s="16"/>
      <c r="B456" s="37"/>
      <c r="C456" s="15"/>
      <c r="D456" s="17"/>
      <c r="E456" s="18"/>
      <c r="F456" s="18"/>
      <c r="G456" s="90"/>
      <c r="H456" s="18"/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</row>
    <row x14ac:dyDescent="0.25" r="457" customHeight="1" ht="17.25">
      <c r="A457" s="16"/>
      <c r="B457" s="37"/>
      <c r="C457" s="15"/>
      <c r="D457" s="17"/>
      <c r="E457" s="18"/>
      <c r="F457" s="18"/>
      <c r="G457" s="90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</row>
    <row x14ac:dyDescent="0.25" r="458" customHeight="1" ht="17.25">
      <c r="A458" s="16"/>
      <c r="B458" s="37"/>
      <c r="C458" s="15"/>
      <c r="D458" s="17"/>
      <c r="E458" s="18"/>
      <c r="F458" s="18"/>
      <c r="G458" s="90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</row>
    <row x14ac:dyDescent="0.25" r="459" customHeight="1" ht="17.25">
      <c r="A459" s="16"/>
      <c r="B459" s="37"/>
      <c r="C459" s="15"/>
      <c r="D459" s="17"/>
      <c r="E459" s="18"/>
      <c r="F459" s="18"/>
      <c r="G459" s="90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</row>
    <row x14ac:dyDescent="0.25" r="460" customHeight="1" ht="17.25">
      <c r="A460" s="16"/>
      <c r="B460" s="37"/>
      <c r="C460" s="15"/>
      <c r="D460" s="17"/>
      <c r="E460" s="18"/>
      <c r="F460" s="18"/>
      <c r="G460" s="90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</row>
    <row x14ac:dyDescent="0.25" r="461" customHeight="1" ht="17.25">
      <c r="A461" s="16"/>
      <c r="B461" s="37"/>
      <c r="C461" s="15"/>
      <c r="D461" s="17"/>
      <c r="E461" s="18"/>
      <c r="F461" s="18"/>
      <c r="G461" s="90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</row>
    <row x14ac:dyDescent="0.25" r="462" customHeight="1" ht="17.25">
      <c r="A462" s="16"/>
      <c r="B462" s="37"/>
      <c r="C462" s="15"/>
      <c r="D462" s="17"/>
      <c r="E462" s="18"/>
      <c r="F462" s="18"/>
      <c r="G462" s="90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</row>
    <row x14ac:dyDescent="0.25" r="463" customHeight="1" ht="17.25">
      <c r="A463" s="16"/>
      <c r="B463" s="37"/>
      <c r="C463" s="15"/>
      <c r="D463" s="17"/>
      <c r="E463" s="18"/>
      <c r="F463" s="18"/>
      <c r="G463" s="90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</row>
    <row x14ac:dyDescent="0.25" r="464" customHeight="1" ht="17.25">
      <c r="A464" s="16"/>
      <c r="B464" s="37"/>
      <c r="C464" s="15"/>
      <c r="D464" s="17"/>
      <c r="E464" s="18"/>
      <c r="F464" s="18"/>
      <c r="G464" s="90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</row>
    <row x14ac:dyDescent="0.25" r="465" customHeight="1" ht="17.25">
      <c r="A465" s="16"/>
      <c r="B465" s="37"/>
      <c r="C465" s="15"/>
      <c r="D465" s="17"/>
      <c r="E465" s="18"/>
      <c r="F465" s="18"/>
      <c r="G465" s="90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</row>
    <row x14ac:dyDescent="0.25" r="466" customHeight="1" ht="17.25">
      <c r="A466" s="16"/>
      <c r="B466" s="37"/>
      <c r="C466" s="15"/>
      <c r="D466" s="17"/>
      <c r="E466" s="18"/>
      <c r="F466" s="18"/>
      <c r="G466" s="90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</row>
    <row x14ac:dyDescent="0.25" r="467" customHeight="1" ht="17.25">
      <c r="A467" s="16"/>
      <c r="B467" s="37"/>
      <c r="C467" s="15"/>
      <c r="D467" s="17"/>
      <c r="E467" s="18"/>
      <c r="F467" s="18"/>
      <c r="G467" s="90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</row>
    <row x14ac:dyDescent="0.25" r="468" customHeight="1" ht="17.25">
      <c r="A468" s="16"/>
      <c r="B468" s="37"/>
      <c r="C468" s="15"/>
      <c r="D468" s="17"/>
      <c r="E468" s="18"/>
      <c r="F468" s="18"/>
      <c r="G468" s="90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</row>
    <row x14ac:dyDescent="0.25" r="469" customHeight="1" ht="17.25">
      <c r="A469" s="16"/>
      <c r="B469" s="37"/>
      <c r="C469" s="15"/>
      <c r="D469" s="17"/>
      <c r="E469" s="18"/>
      <c r="F469" s="18"/>
      <c r="G469" s="90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</row>
    <row x14ac:dyDescent="0.25" r="470" customHeight="1" ht="17.25">
      <c r="A470" s="16"/>
      <c r="B470" s="37"/>
      <c r="C470" s="15"/>
      <c r="D470" s="17"/>
      <c r="E470" s="18"/>
      <c r="F470" s="18"/>
      <c r="G470" s="90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</row>
    <row x14ac:dyDescent="0.25" r="471" customHeight="1" ht="17.25">
      <c r="A471" s="16"/>
      <c r="B471" s="37"/>
      <c r="C471" s="15"/>
      <c r="D471" s="17"/>
      <c r="E471" s="18"/>
      <c r="F471" s="18"/>
      <c r="G471" s="90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</row>
    <row x14ac:dyDescent="0.25" r="472" customHeight="1" ht="17.25">
      <c r="A472" s="16"/>
      <c r="B472" s="37"/>
      <c r="C472" s="15"/>
      <c r="D472" s="17"/>
      <c r="E472" s="18"/>
      <c r="F472" s="18"/>
      <c r="G472" s="90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</row>
    <row x14ac:dyDescent="0.25" r="473" customHeight="1" ht="17.25">
      <c r="A473" s="16"/>
      <c r="B473" s="37"/>
      <c r="C473" s="15"/>
      <c r="D473" s="17"/>
      <c r="E473" s="18"/>
      <c r="F473" s="18"/>
      <c r="G473" s="90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</row>
    <row x14ac:dyDescent="0.25" r="474" customHeight="1" ht="17.25">
      <c r="A474" s="16"/>
      <c r="B474" s="37"/>
      <c r="C474" s="15"/>
      <c r="D474" s="17"/>
      <c r="E474" s="18"/>
      <c r="F474" s="18"/>
      <c r="G474" s="90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</row>
    <row x14ac:dyDescent="0.25" r="475" customHeight="1" ht="17.25">
      <c r="A475" s="16"/>
      <c r="B475" s="37"/>
      <c r="C475" s="15"/>
      <c r="D475" s="17"/>
      <c r="E475" s="18"/>
      <c r="F475" s="18"/>
      <c r="G475" s="90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</row>
    <row x14ac:dyDescent="0.25" r="476" customHeight="1" ht="17.25">
      <c r="A476" s="16"/>
      <c r="B476" s="37"/>
      <c r="C476" s="15"/>
      <c r="D476" s="17"/>
      <c r="E476" s="18"/>
      <c r="F476" s="18"/>
      <c r="G476" s="90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</row>
    <row x14ac:dyDescent="0.25" r="477" customHeight="1" ht="17.25">
      <c r="A477" s="16"/>
      <c r="B477" s="37"/>
      <c r="C477" s="15"/>
      <c r="D477" s="17"/>
      <c r="E477" s="18"/>
      <c r="F477" s="18"/>
      <c r="G477" s="90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</row>
    <row x14ac:dyDescent="0.25" r="478" customHeight="1" ht="17.25">
      <c r="A478" s="16"/>
      <c r="B478" s="37"/>
      <c r="C478" s="15"/>
      <c r="D478" s="17"/>
      <c r="E478" s="18"/>
      <c r="F478" s="18"/>
      <c r="G478" s="90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</row>
    <row x14ac:dyDescent="0.25" r="479" customHeight="1" ht="17.25">
      <c r="A479" s="16"/>
      <c r="B479" s="37"/>
      <c r="C479" s="15"/>
      <c r="D479" s="17"/>
      <c r="E479" s="18"/>
      <c r="F479" s="18"/>
      <c r="G479" s="90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</row>
    <row x14ac:dyDescent="0.25" r="480" customHeight="1" ht="17.25">
      <c r="A480" s="16"/>
      <c r="B480" s="37"/>
      <c r="C480" s="15"/>
      <c r="D480" s="17"/>
      <c r="E480" s="18"/>
      <c r="F480" s="18"/>
      <c r="G480" s="90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</row>
    <row x14ac:dyDescent="0.25" r="481" customHeight="1" ht="17.25">
      <c r="A481" s="16"/>
      <c r="B481" s="37"/>
      <c r="C481" s="15"/>
      <c r="D481" s="17"/>
      <c r="E481" s="18"/>
      <c r="F481" s="18"/>
      <c r="G481" s="90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</row>
    <row x14ac:dyDescent="0.25" r="482" customHeight="1" ht="17.25">
      <c r="A482" s="16"/>
      <c r="B482" s="37"/>
      <c r="C482" s="15"/>
      <c r="D482" s="17"/>
      <c r="E482" s="18"/>
      <c r="F482" s="18"/>
      <c r="G482" s="90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</row>
    <row x14ac:dyDescent="0.25" r="483" customHeight="1" ht="17.25">
      <c r="A483" s="16"/>
      <c r="B483" s="37"/>
      <c r="C483" s="15"/>
      <c r="D483" s="17"/>
      <c r="E483" s="18"/>
      <c r="F483" s="18"/>
      <c r="G483" s="90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</row>
    <row x14ac:dyDescent="0.25" r="484" customHeight="1" ht="17.25">
      <c r="A484" s="16"/>
      <c r="B484" s="37"/>
      <c r="C484" s="15"/>
      <c r="D484" s="17"/>
      <c r="E484" s="18"/>
      <c r="F484" s="18"/>
      <c r="G484" s="90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</row>
    <row x14ac:dyDescent="0.25" r="485" customHeight="1" ht="17.25">
      <c r="A485" s="16"/>
      <c r="B485" s="37"/>
      <c r="C485" s="15"/>
      <c r="D485" s="17"/>
      <c r="E485" s="18"/>
      <c r="F485" s="18"/>
      <c r="G485" s="90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</row>
    <row x14ac:dyDescent="0.25" r="486" customHeight="1" ht="17.25">
      <c r="A486" s="16"/>
      <c r="B486" s="37"/>
      <c r="C486" s="15"/>
      <c r="D486" s="17"/>
      <c r="E486" s="18"/>
      <c r="F486" s="18"/>
      <c r="G486" s="90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</row>
    <row x14ac:dyDescent="0.25" r="487" customHeight="1" ht="17.25">
      <c r="A487" s="16"/>
      <c r="B487" s="37"/>
      <c r="C487" s="15"/>
      <c r="D487" s="17"/>
      <c r="E487" s="18"/>
      <c r="F487" s="18"/>
      <c r="G487" s="90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</row>
    <row x14ac:dyDescent="0.25" r="488" customHeight="1" ht="17.25">
      <c r="A488" s="16"/>
      <c r="B488" s="37"/>
      <c r="C488" s="15"/>
      <c r="D488" s="17"/>
      <c r="E488" s="18"/>
      <c r="F488" s="18"/>
      <c r="G488" s="90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</row>
    <row x14ac:dyDescent="0.25" r="489" customHeight="1" ht="17.25">
      <c r="A489" s="16"/>
      <c r="B489" s="37"/>
      <c r="C489" s="15"/>
      <c r="D489" s="17"/>
      <c r="E489" s="18"/>
      <c r="F489" s="18"/>
      <c r="G489" s="90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</row>
    <row x14ac:dyDescent="0.25" r="490" customHeight="1" ht="17.25">
      <c r="A490" s="16"/>
      <c r="B490" s="37"/>
      <c r="C490" s="15"/>
      <c r="D490" s="17"/>
      <c r="E490" s="18"/>
      <c r="F490" s="18"/>
      <c r="G490" s="90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</row>
    <row x14ac:dyDescent="0.25" r="491" customHeight="1" ht="17.25">
      <c r="A491" s="16"/>
      <c r="B491" s="37"/>
      <c r="C491" s="15"/>
      <c r="D491" s="17"/>
      <c r="E491" s="18"/>
      <c r="F491" s="18"/>
      <c r="G491" s="90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</row>
    <row x14ac:dyDescent="0.25" r="492" customHeight="1" ht="17.25">
      <c r="A492" s="16"/>
      <c r="B492" s="37"/>
      <c r="C492" s="15"/>
      <c r="D492" s="17"/>
      <c r="E492" s="18"/>
      <c r="F492" s="18"/>
      <c r="G492" s="90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</row>
    <row x14ac:dyDescent="0.25" r="493" customHeight="1" ht="17.25">
      <c r="A493" s="16"/>
      <c r="B493" s="37"/>
      <c r="C493" s="15"/>
      <c r="D493" s="17"/>
      <c r="E493" s="18"/>
      <c r="F493" s="18"/>
      <c r="G493" s="90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</row>
    <row x14ac:dyDescent="0.25" r="494" customHeight="1" ht="17.25">
      <c r="A494" s="16"/>
      <c r="B494" s="37"/>
      <c r="C494" s="15"/>
      <c r="D494" s="17"/>
      <c r="E494" s="18"/>
      <c r="F494" s="18"/>
      <c r="G494" s="90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</row>
    <row x14ac:dyDescent="0.25" r="495" customHeight="1" ht="17.25">
      <c r="A495" s="16"/>
      <c r="B495" s="37"/>
      <c r="C495" s="15"/>
      <c r="D495" s="17"/>
      <c r="E495" s="18"/>
      <c r="F495" s="18"/>
      <c r="G495" s="90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</row>
    <row x14ac:dyDescent="0.25" r="496" customHeight="1" ht="17.25">
      <c r="A496" s="16"/>
      <c r="B496" s="37"/>
      <c r="C496" s="15"/>
      <c r="D496" s="17"/>
      <c r="E496" s="18"/>
      <c r="F496" s="18"/>
      <c r="G496" s="90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</row>
    <row x14ac:dyDescent="0.25" r="497" customHeight="1" ht="17.25">
      <c r="A497" s="16"/>
      <c r="B497" s="37"/>
      <c r="C497" s="15"/>
      <c r="D497" s="17"/>
      <c r="E497" s="18"/>
      <c r="F497" s="18"/>
      <c r="G497" s="90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</row>
    <row x14ac:dyDescent="0.25" r="498" customHeight="1" ht="17.25">
      <c r="A498" s="16"/>
      <c r="B498" s="37"/>
      <c r="C498" s="15"/>
      <c r="D498" s="17"/>
      <c r="E498" s="18"/>
      <c r="F498" s="18"/>
      <c r="G498" s="90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</row>
    <row x14ac:dyDescent="0.25" r="499" customHeight="1" ht="17.25">
      <c r="A499" s="16"/>
      <c r="B499" s="37"/>
      <c r="C499" s="15"/>
      <c r="D499" s="17"/>
      <c r="E499" s="18"/>
      <c r="F499" s="18"/>
      <c r="G499" s="90"/>
      <c r="H499" s="18"/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</row>
    <row x14ac:dyDescent="0.25" r="500" customHeight="1" ht="17.25">
      <c r="A500" s="16"/>
      <c r="B500" s="37"/>
      <c r="C500" s="15"/>
      <c r="D500" s="17"/>
      <c r="E500" s="18"/>
      <c r="F500" s="18"/>
      <c r="G500" s="90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</row>
    <row x14ac:dyDescent="0.25" r="501" customHeight="1" ht="17.25">
      <c r="A501" s="16"/>
      <c r="B501" s="37"/>
      <c r="C501" s="15"/>
      <c r="D501" s="17"/>
      <c r="E501" s="18"/>
      <c r="F501" s="18"/>
      <c r="G501" s="90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</row>
    <row x14ac:dyDescent="0.25" r="502" customHeight="1" ht="17.25">
      <c r="A502" s="16"/>
      <c r="B502" s="37"/>
      <c r="C502" s="15"/>
      <c r="D502" s="17"/>
      <c r="E502" s="18"/>
      <c r="F502" s="18"/>
      <c r="G502" s="90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</row>
    <row x14ac:dyDescent="0.25" r="503" customHeight="1" ht="17.25">
      <c r="A503" s="16"/>
      <c r="B503" s="37"/>
      <c r="C503" s="15"/>
      <c r="D503" s="17"/>
      <c r="E503" s="18"/>
      <c r="F503" s="18"/>
      <c r="G503" s="90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</row>
    <row x14ac:dyDescent="0.25" r="504" customHeight="1" ht="17.25">
      <c r="A504" s="16"/>
      <c r="B504" s="37"/>
      <c r="C504" s="15"/>
      <c r="D504" s="17"/>
      <c r="E504" s="18"/>
      <c r="F504" s="18"/>
      <c r="G504" s="90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</row>
    <row x14ac:dyDescent="0.25" r="505" customHeight="1" ht="17.25">
      <c r="A505" s="16"/>
      <c r="B505" s="37"/>
      <c r="C505" s="15"/>
      <c r="D505" s="17"/>
      <c r="E505" s="18"/>
      <c r="F505" s="18"/>
      <c r="G505" s="90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</row>
    <row x14ac:dyDescent="0.25" r="506" customHeight="1" ht="17.25">
      <c r="A506" s="16"/>
      <c r="B506" s="37"/>
      <c r="C506" s="15"/>
      <c r="D506" s="17"/>
      <c r="E506" s="18"/>
      <c r="F506" s="18"/>
      <c r="G506" s="90"/>
      <c r="H506" s="18"/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</row>
    <row x14ac:dyDescent="0.25" r="507" customHeight="1" ht="17.25">
      <c r="A507" s="16"/>
      <c r="B507" s="37"/>
      <c r="C507" s="15"/>
      <c r="D507" s="17"/>
      <c r="E507" s="18"/>
      <c r="F507" s="18"/>
      <c r="G507" s="90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</row>
    <row x14ac:dyDescent="0.25" r="508" customHeight="1" ht="17.25">
      <c r="A508" s="16"/>
      <c r="B508" s="37"/>
      <c r="C508" s="15"/>
      <c r="D508" s="17"/>
      <c r="E508" s="18"/>
      <c r="F508" s="18"/>
      <c r="G508" s="90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</row>
    <row x14ac:dyDescent="0.25" r="509" customHeight="1" ht="17.25">
      <c r="A509" s="16"/>
      <c r="B509" s="37"/>
      <c r="C509" s="15"/>
      <c r="D509" s="17"/>
      <c r="E509" s="18"/>
      <c r="F509" s="18"/>
      <c r="G509" s="90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</row>
    <row x14ac:dyDescent="0.25" r="510" customHeight="1" ht="17.25">
      <c r="A510" s="16"/>
      <c r="B510" s="37"/>
      <c r="C510" s="15"/>
      <c r="D510" s="17"/>
      <c r="E510" s="18"/>
      <c r="F510" s="18"/>
      <c r="G510" s="90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</row>
    <row x14ac:dyDescent="0.25" r="511" customHeight="1" ht="17.25">
      <c r="A511" s="16"/>
      <c r="B511" s="37"/>
      <c r="C511" s="15"/>
      <c r="D511" s="17"/>
      <c r="E511" s="18"/>
      <c r="F511" s="18"/>
      <c r="G511" s="90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</row>
    <row x14ac:dyDescent="0.25" r="512" customHeight="1" ht="17.25">
      <c r="A512" s="16"/>
      <c r="B512" s="37"/>
      <c r="C512" s="15"/>
      <c r="D512" s="17"/>
      <c r="E512" s="18"/>
      <c r="F512" s="18"/>
      <c r="G512" s="90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</row>
    <row x14ac:dyDescent="0.25" r="513" customHeight="1" ht="17.25">
      <c r="A513" s="16"/>
      <c r="B513" s="37"/>
      <c r="C513" s="15"/>
      <c r="D513" s="17"/>
      <c r="E513" s="18"/>
      <c r="F513" s="18"/>
      <c r="G513" s="90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</row>
    <row x14ac:dyDescent="0.25" r="514" customHeight="1" ht="17.25">
      <c r="A514" s="16"/>
      <c r="B514" s="37"/>
      <c r="C514" s="15"/>
      <c r="D514" s="17"/>
      <c r="E514" s="18"/>
      <c r="F514" s="18"/>
      <c r="G514" s="90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</row>
    <row x14ac:dyDescent="0.25" r="515" customHeight="1" ht="17.25">
      <c r="A515" s="16"/>
      <c r="B515" s="37"/>
      <c r="C515" s="15"/>
      <c r="D515" s="17"/>
      <c r="E515" s="18"/>
      <c r="F515" s="18"/>
      <c r="G515" s="90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</row>
    <row x14ac:dyDescent="0.25" r="516" customHeight="1" ht="17.25">
      <c r="A516" s="16"/>
      <c r="B516" s="37"/>
      <c r="C516" s="15"/>
      <c r="D516" s="17"/>
      <c r="E516" s="18"/>
      <c r="F516" s="18"/>
      <c r="G516" s="90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</row>
    <row x14ac:dyDescent="0.25" r="517" customHeight="1" ht="17.25">
      <c r="A517" s="16"/>
      <c r="B517" s="37"/>
      <c r="C517" s="15"/>
      <c r="D517" s="17"/>
      <c r="E517" s="18"/>
      <c r="F517" s="18"/>
      <c r="G517" s="90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</row>
    <row x14ac:dyDescent="0.25" r="518" customHeight="1" ht="17.25">
      <c r="A518" s="16"/>
      <c r="B518" s="37"/>
      <c r="C518" s="15"/>
      <c r="D518" s="17"/>
      <c r="E518" s="18"/>
      <c r="F518" s="18"/>
      <c r="G518" s="90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</row>
    <row x14ac:dyDescent="0.25" r="519" customHeight="1" ht="17.25">
      <c r="A519" s="16"/>
      <c r="B519" s="37"/>
      <c r="C519" s="15"/>
      <c r="D519" s="17"/>
      <c r="E519" s="18"/>
      <c r="F519" s="18"/>
      <c r="G519" s="90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</row>
    <row x14ac:dyDescent="0.25" r="520" customHeight="1" ht="17.25">
      <c r="A520" s="16"/>
      <c r="B520" s="37"/>
      <c r="C520" s="15"/>
      <c r="D520" s="17"/>
      <c r="E520" s="18"/>
      <c r="F520" s="18"/>
      <c r="G520" s="90"/>
      <c r="H520" s="18"/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</row>
    <row x14ac:dyDescent="0.25" r="521" customHeight="1" ht="17.25">
      <c r="A521" s="16"/>
      <c r="B521" s="37"/>
      <c r="C521" s="15"/>
      <c r="D521" s="17"/>
      <c r="E521" s="18"/>
      <c r="F521" s="18"/>
      <c r="G521" s="90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</row>
    <row x14ac:dyDescent="0.25" r="522" customHeight="1" ht="17.25">
      <c r="A522" s="16"/>
      <c r="B522" s="37"/>
      <c r="C522" s="15"/>
      <c r="D522" s="17"/>
      <c r="E522" s="18"/>
      <c r="F522" s="18"/>
      <c r="G522" s="90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</row>
    <row x14ac:dyDescent="0.25" r="523" customHeight="1" ht="17.25">
      <c r="A523" s="16"/>
      <c r="B523" s="37"/>
      <c r="C523" s="15"/>
      <c r="D523" s="17"/>
      <c r="E523" s="18"/>
      <c r="F523" s="18"/>
      <c r="G523" s="90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</row>
    <row x14ac:dyDescent="0.25" r="524" customHeight="1" ht="17.25">
      <c r="A524" s="16"/>
      <c r="B524" s="37"/>
      <c r="C524" s="15"/>
      <c r="D524" s="17"/>
      <c r="E524" s="18"/>
      <c r="F524" s="18"/>
      <c r="G524" s="90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</row>
    <row x14ac:dyDescent="0.25" r="525" customHeight="1" ht="17.25">
      <c r="A525" s="16"/>
      <c r="B525" s="37"/>
      <c r="C525" s="15"/>
      <c r="D525" s="17"/>
      <c r="E525" s="18"/>
      <c r="F525" s="18"/>
      <c r="G525" s="90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</row>
    <row x14ac:dyDescent="0.25" r="526" customHeight="1" ht="17.25">
      <c r="A526" s="16"/>
      <c r="B526" s="37"/>
      <c r="C526" s="15"/>
      <c r="D526" s="17"/>
      <c r="E526" s="18"/>
      <c r="F526" s="18"/>
      <c r="G526" s="90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</row>
    <row x14ac:dyDescent="0.25" r="527" customHeight="1" ht="17.25">
      <c r="A527" s="16"/>
      <c r="B527" s="37"/>
      <c r="C527" s="15"/>
      <c r="D527" s="17"/>
      <c r="E527" s="18"/>
      <c r="F527" s="18"/>
      <c r="G527" s="90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</row>
    <row x14ac:dyDescent="0.25" r="528" customHeight="1" ht="17.25">
      <c r="A528" s="16"/>
      <c r="B528" s="37"/>
      <c r="C528" s="15"/>
      <c r="D528" s="17"/>
      <c r="E528" s="18"/>
      <c r="F528" s="18"/>
      <c r="G528" s="90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</row>
    <row x14ac:dyDescent="0.25" r="529" customHeight="1" ht="17.25">
      <c r="A529" s="16"/>
      <c r="B529" s="37"/>
      <c r="C529" s="15"/>
      <c r="D529" s="17"/>
      <c r="E529" s="18"/>
      <c r="F529" s="18"/>
      <c r="G529" s="90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</row>
    <row x14ac:dyDescent="0.25" r="530" customHeight="1" ht="17.25">
      <c r="A530" s="16"/>
      <c r="B530" s="37"/>
      <c r="C530" s="15"/>
      <c r="D530" s="17"/>
      <c r="E530" s="18"/>
      <c r="F530" s="18"/>
      <c r="G530" s="90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</row>
    <row x14ac:dyDescent="0.25" r="531" customHeight="1" ht="17.25">
      <c r="A531" s="16"/>
      <c r="B531" s="37"/>
      <c r="C531" s="15"/>
      <c r="D531" s="17"/>
      <c r="E531" s="18"/>
      <c r="F531" s="18"/>
      <c r="G531" s="90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</row>
    <row x14ac:dyDescent="0.25" r="532" customHeight="1" ht="17.25">
      <c r="A532" s="16"/>
      <c r="B532" s="37"/>
      <c r="C532" s="15"/>
      <c r="D532" s="17"/>
      <c r="E532" s="18"/>
      <c r="F532" s="18"/>
      <c r="G532" s="90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</row>
    <row x14ac:dyDescent="0.25" r="533" customHeight="1" ht="17.25">
      <c r="A533" s="16"/>
      <c r="B533" s="37"/>
      <c r="C533" s="15"/>
      <c r="D533" s="17"/>
      <c r="E533" s="18"/>
      <c r="F533" s="18"/>
      <c r="G533" s="90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</row>
    <row x14ac:dyDescent="0.25" r="534" customHeight="1" ht="17.25">
      <c r="A534" s="16"/>
      <c r="B534" s="37"/>
      <c r="C534" s="15"/>
      <c r="D534" s="17"/>
      <c r="E534" s="18"/>
      <c r="F534" s="18"/>
      <c r="G534" s="90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</row>
    <row x14ac:dyDescent="0.25" r="535" customHeight="1" ht="17.25">
      <c r="A535" s="16"/>
      <c r="B535" s="37"/>
      <c r="C535" s="15"/>
      <c r="D535" s="17"/>
      <c r="E535" s="18"/>
      <c r="F535" s="18"/>
      <c r="G535" s="90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</row>
    <row x14ac:dyDescent="0.25" r="536" customHeight="1" ht="17.25">
      <c r="A536" s="16"/>
      <c r="B536" s="37"/>
      <c r="C536" s="15"/>
      <c r="D536" s="17"/>
      <c r="E536" s="18"/>
      <c r="F536" s="18"/>
      <c r="G536" s="90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</row>
    <row x14ac:dyDescent="0.25" r="537" customHeight="1" ht="17.25">
      <c r="A537" s="16"/>
      <c r="B537" s="37"/>
      <c r="C537" s="15"/>
      <c r="D537" s="17"/>
      <c r="E537" s="18"/>
      <c r="F537" s="18"/>
      <c r="G537" s="90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</row>
    <row x14ac:dyDescent="0.25" r="538" customHeight="1" ht="17.25">
      <c r="A538" s="16"/>
      <c r="B538" s="37"/>
      <c r="C538" s="15"/>
      <c r="D538" s="17"/>
      <c r="E538" s="18"/>
      <c r="F538" s="18"/>
      <c r="G538" s="90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</row>
    <row x14ac:dyDescent="0.25" r="539" customHeight="1" ht="17.25">
      <c r="A539" s="16"/>
      <c r="B539" s="37"/>
      <c r="C539" s="15"/>
      <c r="D539" s="17"/>
      <c r="E539" s="18"/>
      <c r="F539" s="18"/>
      <c r="G539" s="90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</row>
    <row x14ac:dyDescent="0.25" r="540" customHeight="1" ht="17.25">
      <c r="A540" s="16"/>
      <c r="B540" s="37"/>
      <c r="C540" s="15"/>
      <c r="D540" s="17"/>
      <c r="E540" s="18"/>
      <c r="F540" s="18"/>
      <c r="G540" s="90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</row>
    <row x14ac:dyDescent="0.25" r="541" customHeight="1" ht="17.25">
      <c r="A541" s="16"/>
      <c r="B541" s="37"/>
      <c r="C541" s="15"/>
      <c r="D541" s="17"/>
      <c r="E541" s="18"/>
      <c r="F541" s="18"/>
      <c r="G541" s="90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</row>
    <row x14ac:dyDescent="0.25" r="542" customHeight="1" ht="17.25">
      <c r="A542" s="16"/>
      <c r="B542" s="37"/>
      <c r="C542" s="15"/>
      <c r="D542" s="17"/>
      <c r="E542" s="18"/>
      <c r="F542" s="18"/>
      <c r="G542" s="90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</row>
    <row x14ac:dyDescent="0.25" r="543" customHeight="1" ht="17.25">
      <c r="A543" s="16"/>
      <c r="B543" s="37"/>
      <c r="C543" s="15"/>
      <c r="D543" s="17"/>
      <c r="E543" s="18"/>
      <c r="F543" s="18"/>
      <c r="G543" s="90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</row>
    <row x14ac:dyDescent="0.25" r="544" customHeight="1" ht="17.25">
      <c r="A544" s="16"/>
      <c r="B544" s="37"/>
      <c r="C544" s="15"/>
      <c r="D544" s="17"/>
      <c r="E544" s="18"/>
      <c r="F544" s="18"/>
      <c r="G544" s="90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</row>
    <row x14ac:dyDescent="0.25" r="545" customHeight="1" ht="17.25">
      <c r="A545" s="16"/>
      <c r="B545" s="37"/>
      <c r="C545" s="15"/>
      <c r="D545" s="17"/>
      <c r="E545" s="18"/>
      <c r="F545" s="18"/>
      <c r="G545" s="90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</row>
    <row x14ac:dyDescent="0.25" r="546" customHeight="1" ht="17.25">
      <c r="A546" s="16"/>
      <c r="B546" s="37"/>
      <c r="C546" s="15"/>
      <c r="D546" s="17"/>
      <c r="E546" s="18"/>
      <c r="F546" s="18"/>
      <c r="G546" s="90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</row>
    <row x14ac:dyDescent="0.25" r="547" customHeight="1" ht="17.25">
      <c r="A547" s="16"/>
      <c r="B547" s="37"/>
      <c r="C547" s="15"/>
      <c r="D547" s="17"/>
      <c r="E547" s="18"/>
      <c r="F547" s="18"/>
      <c r="G547" s="90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</row>
    <row x14ac:dyDescent="0.25" r="548" customHeight="1" ht="17.25">
      <c r="A548" s="16"/>
      <c r="B548" s="37"/>
      <c r="C548" s="15"/>
      <c r="D548" s="17"/>
      <c r="E548" s="18"/>
      <c r="F548" s="18"/>
      <c r="G548" s="90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</row>
    <row x14ac:dyDescent="0.25" r="549" customHeight="1" ht="17.25">
      <c r="A549" s="16"/>
      <c r="B549" s="37"/>
      <c r="C549" s="15"/>
      <c r="D549" s="17"/>
      <c r="E549" s="18"/>
      <c r="F549" s="18"/>
      <c r="G549" s="90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</row>
    <row x14ac:dyDescent="0.25" r="550" customHeight="1" ht="17.25">
      <c r="A550" s="16"/>
      <c r="B550" s="37"/>
      <c r="C550" s="15"/>
      <c r="D550" s="17"/>
      <c r="E550" s="18"/>
      <c r="F550" s="18"/>
      <c r="G550" s="90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</row>
    <row x14ac:dyDescent="0.25" r="551" customHeight="1" ht="17.25">
      <c r="A551" s="16"/>
      <c r="B551" s="37"/>
      <c r="C551" s="15"/>
      <c r="D551" s="17"/>
      <c r="E551" s="18"/>
      <c r="F551" s="18"/>
      <c r="G551" s="90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</row>
    <row x14ac:dyDescent="0.25" r="552" customHeight="1" ht="17.25">
      <c r="A552" s="16"/>
      <c r="B552" s="37"/>
      <c r="C552" s="15"/>
      <c r="D552" s="17"/>
      <c r="E552" s="18"/>
      <c r="F552" s="18"/>
      <c r="G552" s="90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</row>
    <row x14ac:dyDescent="0.25" r="553" customHeight="1" ht="17.25">
      <c r="A553" s="16"/>
      <c r="B553" s="37"/>
      <c r="C553" s="15"/>
      <c r="D553" s="17"/>
      <c r="E553" s="18"/>
      <c r="F553" s="18"/>
      <c r="G553" s="90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</row>
    <row x14ac:dyDescent="0.25" r="554" customHeight="1" ht="17.25">
      <c r="A554" s="16"/>
      <c r="B554" s="37"/>
      <c r="C554" s="15"/>
      <c r="D554" s="17"/>
      <c r="E554" s="18"/>
      <c r="F554" s="18"/>
      <c r="G554" s="90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</row>
    <row x14ac:dyDescent="0.25" r="555" customHeight="1" ht="17.25">
      <c r="A555" s="16"/>
      <c r="B555" s="37"/>
      <c r="C555" s="15"/>
      <c r="D555" s="17"/>
      <c r="E555" s="18"/>
      <c r="F555" s="18"/>
      <c r="G555" s="90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</row>
    <row x14ac:dyDescent="0.25" r="556" customHeight="1" ht="17.25">
      <c r="A556" s="16"/>
      <c r="B556" s="37"/>
      <c r="C556" s="15"/>
      <c r="D556" s="17"/>
      <c r="E556" s="18"/>
      <c r="F556" s="18"/>
      <c r="G556" s="90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</row>
    <row x14ac:dyDescent="0.25" r="557" customHeight="1" ht="17.25">
      <c r="A557" s="16"/>
      <c r="B557" s="37"/>
      <c r="C557" s="15"/>
      <c r="D557" s="17"/>
      <c r="E557" s="18"/>
      <c r="F557" s="18"/>
      <c r="G557" s="90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</row>
    <row x14ac:dyDescent="0.25" r="558" customHeight="1" ht="17.25">
      <c r="A558" s="16"/>
      <c r="B558" s="37"/>
      <c r="C558" s="15"/>
      <c r="D558" s="17"/>
      <c r="E558" s="18"/>
      <c r="F558" s="18"/>
      <c r="G558" s="90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</row>
    <row x14ac:dyDescent="0.25" r="559" customHeight="1" ht="17.25">
      <c r="A559" s="16"/>
      <c r="B559" s="37"/>
      <c r="C559" s="15"/>
      <c r="D559" s="17"/>
      <c r="E559" s="18"/>
      <c r="F559" s="18"/>
      <c r="G559" s="90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</row>
    <row x14ac:dyDescent="0.25" r="560" customHeight="1" ht="17.25">
      <c r="A560" s="16"/>
      <c r="B560" s="37"/>
      <c r="C560" s="15"/>
      <c r="D560" s="17"/>
      <c r="E560" s="18"/>
      <c r="F560" s="18"/>
      <c r="G560" s="90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</row>
    <row x14ac:dyDescent="0.25" r="561" customHeight="1" ht="17.25">
      <c r="A561" s="16"/>
      <c r="B561" s="37"/>
      <c r="C561" s="15"/>
      <c r="D561" s="17"/>
      <c r="E561" s="18"/>
      <c r="F561" s="18"/>
      <c r="G561" s="90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</row>
    <row x14ac:dyDescent="0.25" r="562" customHeight="1" ht="17.25">
      <c r="A562" s="16"/>
      <c r="B562" s="37"/>
      <c r="C562" s="15"/>
      <c r="D562" s="17"/>
      <c r="E562" s="18"/>
      <c r="F562" s="18"/>
      <c r="G562" s="90"/>
      <c r="H562" s="18"/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</row>
    <row x14ac:dyDescent="0.25" r="563" customHeight="1" ht="17.25">
      <c r="A563" s="16"/>
      <c r="B563" s="37"/>
      <c r="C563" s="15"/>
      <c r="D563" s="17"/>
      <c r="E563" s="18"/>
      <c r="F563" s="18"/>
      <c r="G563" s="90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</row>
    <row x14ac:dyDescent="0.25" r="564" customHeight="1" ht="17.25">
      <c r="A564" s="16"/>
      <c r="B564" s="37"/>
      <c r="C564" s="15"/>
      <c r="D564" s="17"/>
      <c r="E564" s="18"/>
      <c r="F564" s="18"/>
      <c r="G564" s="90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</row>
    <row x14ac:dyDescent="0.25" r="565" customHeight="1" ht="17.25">
      <c r="A565" s="16"/>
      <c r="B565" s="37"/>
      <c r="C565" s="15"/>
      <c r="D565" s="17"/>
      <c r="E565" s="18"/>
      <c r="F565" s="18"/>
      <c r="G565" s="90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</row>
    <row x14ac:dyDescent="0.25" r="566" customHeight="1" ht="17.25">
      <c r="A566" s="16"/>
      <c r="B566" s="37"/>
      <c r="C566" s="15"/>
      <c r="D566" s="17"/>
      <c r="E566" s="18"/>
      <c r="F566" s="18"/>
      <c r="G566" s="90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</row>
    <row x14ac:dyDescent="0.25" r="567" customHeight="1" ht="17.25">
      <c r="A567" s="16"/>
      <c r="B567" s="37"/>
      <c r="C567" s="15"/>
      <c r="D567" s="17"/>
      <c r="E567" s="18"/>
      <c r="F567" s="18"/>
      <c r="G567" s="90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</row>
    <row x14ac:dyDescent="0.25" r="568" customHeight="1" ht="17.25">
      <c r="A568" s="16"/>
      <c r="B568" s="37"/>
      <c r="C568" s="15"/>
      <c r="D568" s="17"/>
      <c r="E568" s="18"/>
      <c r="F568" s="18"/>
      <c r="G568" s="90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</row>
    <row x14ac:dyDescent="0.25" r="569" customHeight="1" ht="17.25">
      <c r="A569" s="16"/>
      <c r="B569" s="37"/>
      <c r="C569" s="15"/>
      <c r="D569" s="17"/>
      <c r="E569" s="18"/>
      <c r="F569" s="18"/>
      <c r="G569" s="90"/>
      <c r="H569" s="18"/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</row>
    <row x14ac:dyDescent="0.25" r="570" customHeight="1" ht="17.25">
      <c r="A570" s="16"/>
      <c r="B570" s="37"/>
      <c r="C570" s="15"/>
      <c r="D570" s="17"/>
      <c r="E570" s="18"/>
      <c r="F570" s="18"/>
      <c r="G570" s="90"/>
      <c r="H570" s="18"/>
      <c r="I570" s="75"/>
      <c r="J570" s="75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</row>
    <row x14ac:dyDescent="0.25" r="571" customHeight="1" ht="17.25">
      <c r="A571" s="16"/>
      <c r="B571" s="37"/>
      <c r="C571" s="15"/>
      <c r="D571" s="17"/>
      <c r="E571" s="18"/>
      <c r="F571" s="18"/>
      <c r="G571" s="90"/>
      <c r="H571" s="18"/>
      <c r="I571" s="75"/>
      <c r="J571" s="75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</row>
    <row x14ac:dyDescent="0.25" r="572" customHeight="1" ht="17.25">
      <c r="A572" s="16"/>
      <c r="B572" s="37"/>
      <c r="C572" s="15"/>
      <c r="D572" s="17"/>
      <c r="E572" s="18"/>
      <c r="F572" s="18"/>
      <c r="G572" s="90"/>
      <c r="H572" s="18"/>
      <c r="I572" s="75"/>
      <c r="J572" s="75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</row>
    <row x14ac:dyDescent="0.25" r="573" customHeight="1" ht="17.25">
      <c r="A573" s="16"/>
      <c r="B573" s="37"/>
      <c r="C573" s="15"/>
      <c r="D573" s="17"/>
      <c r="E573" s="18"/>
      <c r="F573" s="18"/>
      <c r="G573" s="90"/>
      <c r="H573" s="18"/>
      <c r="I573" s="75"/>
      <c r="J573" s="75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</row>
    <row x14ac:dyDescent="0.25" r="574" customHeight="1" ht="17.25">
      <c r="A574" s="16"/>
      <c r="B574" s="37"/>
      <c r="C574" s="15"/>
      <c r="D574" s="17"/>
      <c r="E574" s="18"/>
      <c r="F574" s="18"/>
      <c r="G574" s="90"/>
      <c r="H574" s="18"/>
      <c r="I574" s="75"/>
      <c r="J574" s="75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</row>
    <row x14ac:dyDescent="0.25" r="575" customHeight="1" ht="17.25">
      <c r="A575" s="16"/>
      <c r="B575" s="37"/>
      <c r="C575" s="15"/>
      <c r="D575" s="17"/>
      <c r="E575" s="18"/>
      <c r="F575" s="18"/>
      <c r="G575" s="90"/>
      <c r="H575" s="18"/>
      <c r="I575" s="75"/>
      <c r="J575" s="75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</row>
    <row x14ac:dyDescent="0.25" r="576" customHeight="1" ht="17.25">
      <c r="A576" s="16"/>
      <c r="B576" s="37"/>
      <c r="C576" s="15"/>
      <c r="D576" s="17"/>
      <c r="E576" s="18"/>
      <c r="F576" s="18"/>
      <c r="G576" s="90"/>
      <c r="H576" s="18"/>
      <c r="I576" s="75"/>
      <c r="J576" s="75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</row>
    <row x14ac:dyDescent="0.25" r="577" customHeight="1" ht="17.25">
      <c r="A577" s="16"/>
      <c r="B577" s="37"/>
      <c r="C577" s="15"/>
      <c r="D577" s="17"/>
      <c r="E577" s="18"/>
      <c r="F577" s="18"/>
      <c r="G577" s="90"/>
      <c r="H577" s="18"/>
      <c r="I577" s="75"/>
      <c r="J577" s="75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</row>
    <row x14ac:dyDescent="0.25" r="578" customHeight="1" ht="17.25">
      <c r="A578" s="16"/>
      <c r="B578" s="37"/>
      <c r="C578" s="15"/>
      <c r="D578" s="17"/>
      <c r="E578" s="18"/>
      <c r="F578" s="18"/>
      <c r="G578" s="90"/>
      <c r="H578" s="18"/>
      <c r="I578" s="75"/>
      <c r="J578" s="75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</row>
    <row x14ac:dyDescent="0.25" r="579" customHeight="1" ht="17.25">
      <c r="A579" s="16"/>
      <c r="B579" s="37"/>
      <c r="C579" s="15"/>
      <c r="D579" s="17"/>
      <c r="E579" s="18"/>
      <c r="F579" s="18"/>
      <c r="G579" s="90"/>
      <c r="H579" s="18"/>
      <c r="I579" s="75"/>
      <c r="J579" s="75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</row>
    <row x14ac:dyDescent="0.25" r="580" customHeight="1" ht="17.25">
      <c r="A580" s="16"/>
      <c r="B580" s="37"/>
      <c r="C580" s="15"/>
      <c r="D580" s="17"/>
      <c r="E580" s="18"/>
      <c r="F580" s="18"/>
      <c r="G580" s="90"/>
      <c r="H580" s="18"/>
      <c r="I580" s="75"/>
      <c r="J580" s="75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</row>
    <row x14ac:dyDescent="0.25" r="581" customHeight="1" ht="17.25">
      <c r="A581" s="16"/>
      <c r="B581" s="37"/>
      <c r="C581" s="15"/>
      <c r="D581" s="17"/>
      <c r="E581" s="18"/>
      <c r="F581" s="18"/>
      <c r="G581" s="90"/>
      <c r="H581" s="18"/>
      <c r="I581" s="75"/>
      <c r="J581" s="75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</row>
    <row x14ac:dyDescent="0.25" r="582" customHeight="1" ht="17.25">
      <c r="A582" s="16"/>
      <c r="B582" s="37"/>
      <c r="C582" s="15"/>
      <c r="D582" s="17"/>
      <c r="E582" s="18"/>
      <c r="F582" s="18"/>
      <c r="G582" s="90"/>
      <c r="H582" s="18"/>
      <c r="I582" s="75"/>
      <c r="J582" s="75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</row>
    <row x14ac:dyDescent="0.25" r="583" customHeight="1" ht="17.25">
      <c r="A583" s="16"/>
      <c r="B583" s="37"/>
      <c r="C583" s="15"/>
      <c r="D583" s="17"/>
      <c r="E583" s="18"/>
      <c r="F583" s="18"/>
      <c r="G583" s="90"/>
      <c r="H583" s="18"/>
      <c r="I583" s="75"/>
      <c r="J583" s="75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</row>
    <row x14ac:dyDescent="0.25" r="584" customHeight="1" ht="17.25">
      <c r="A584" s="16"/>
      <c r="B584" s="37"/>
      <c r="C584" s="15"/>
      <c r="D584" s="17"/>
      <c r="E584" s="18"/>
      <c r="F584" s="18"/>
      <c r="G584" s="90"/>
      <c r="H584" s="18"/>
      <c r="I584" s="75"/>
      <c r="J584" s="75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</row>
    <row x14ac:dyDescent="0.25" r="585" customHeight="1" ht="17.25">
      <c r="A585" s="16"/>
      <c r="B585" s="37"/>
      <c r="C585" s="15"/>
      <c r="D585" s="17"/>
      <c r="E585" s="18"/>
      <c r="F585" s="18"/>
      <c r="G585" s="90"/>
      <c r="H585" s="18"/>
      <c r="I585" s="75"/>
      <c r="J585" s="75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</row>
    <row x14ac:dyDescent="0.25" r="586" customHeight="1" ht="17.25">
      <c r="A586" s="16"/>
      <c r="B586" s="37"/>
      <c r="C586" s="15"/>
      <c r="D586" s="17"/>
      <c r="E586" s="18"/>
      <c r="F586" s="18"/>
      <c r="G586" s="90"/>
      <c r="H586" s="18"/>
      <c r="I586" s="75"/>
      <c r="J586" s="75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</row>
    <row x14ac:dyDescent="0.25" r="587" customHeight="1" ht="17.25">
      <c r="A587" s="16"/>
      <c r="B587" s="37"/>
      <c r="C587" s="15"/>
      <c r="D587" s="17"/>
      <c r="E587" s="18"/>
      <c r="F587" s="18"/>
      <c r="G587" s="90"/>
      <c r="H587" s="18"/>
      <c r="I587" s="75"/>
      <c r="J587" s="75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</row>
    <row x14ac:dyDescent="0.25" r="588" customHeight="1" ht="17.25">
      <c r="A588" s="16"/>
      <c r="B588" s="37"/>
      <c r="C588" s="15"/>
      <c r="D588" s="17"/>
      <c r="E588" s="18"/>
      <c r="F588" s="18"/>
      <c r="G588" s="90"/>
      <c r="H588" s="18"/>
      <c r="I588" s="75"/>
      <c r="J588" s="75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</row>
    <row x14ac:dyDescent="0.25" r="589" customHeight="1" ht="17.25">
      <c r="A589" s="16"/>
      <c r="B589" s="37"/>
      <c r="C589" s="15"/>
      <c r="D589" s="17"/>
      <c r="E589" s="18"/>
      <c r="F589" s="18"/>
      <c r="G589" s="90"/>
      <c r="H589" s="18"/>
      <c r="I589" s="75"/>
      <c r="J589" s="75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</row>
    <row x14ac:dyDescent="0.25" r="590" customHeight="1" ht="17.25">
      <c r="A590" s="16"/>
      <c r="B590" s="37"/>
      <c r="C590" s="15"/>
      <c r="D590" s="17"/>
      <c r="E590" s="18"/>
      <c r="F590" s="18"/>
      <c r="G590" s="90"/>
      <c r="H590" s="18"/>
      <c r="I590" s="75"/>
      <c r="J590" s="75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</row>
    <row x14ac:dyDescent="0.25" r="591" customHeight="1" ht="17.25">
      <c r="A591" s="16"/>
      <c r="B591" s="37"/>
      <c r="C591" s="15"/>
      <c r="D591" s="17"/>
      <c r="E591" s="18"/>
      <c r="F591" s="18"/>
      <c r="G591" s="90"/>
      <c r="H591" s="18"/>
      <c r="I591" s="75"/>
      <c r="J591" s="75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</row>
    <row x14ac:dyDescent="0.25" r="592" customHeight="1" ht="17.25">
      <c r="A592" s="16"/>
      <c r="B592" s="37"/>
      <c r="C592" s="15"/>
      <c r="D592" s="17"/>
      <c r="E592" s="18"/>
      <c r="F592" s="18"/>
      <c r="G592" s="90"/>
      <c r="H592" s="18"/>
      <c r="I592" s="75"/>
      <c r="J592" s="75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</row>
    <row x14ac:dyDescent="0.25" r="593" customHeight="1" ht="17.25">
      <c r="A593" s="16"/>
      <c r="B593" s="37"/>
      <c r="C593" s="15"/>
      <c r="D593" s="17"/>
      <c r="E593" s="18"/>
      <c r="F593" s="18"/>
      <c r="G593" s="90"/>
      <c r="H593" s="18"/>
      <c r="I593" s="75"/>
      <c r="J593" s="75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</row>
    <row x14ac:dyDescent="0.25" r="594" customHeight="1" ht="17.25">
      <c r="A594" s="16"/>
      <c r="B594" s="37"/>
      <c r="C594" s="15"/>
      <c r="D594" s="17"/>
      <c r="E594" s="18"/>
      <c r="F594" s="18"/>
      <c r="G594" s="90"/>
      <c r="H594" s="18"/>
      <c r="I594" s="75"/>
      <c r="J594" s="75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</row>
    <row x14ac:dyDescent="0.25" r="595" customHeight="1" ht="17.25">
      <c r="A595" s="16"/>
      <c r="B595" s="37"/>
      <c r="C595" s="15"/>
      <c r="D595" s="17"/>
      <c r="E595" s="18"/>
      <c r="F595" s="18"/>
      <c r="G595" s="90"/>
      <c r="H595" s="18"/>
      <c r="I595" s="75"/>
      <c r="J595" s="75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</row>
    <row x14ac:dyDescent="0.25" r="596" customHeight="1" ht="17.25">
      <c r="A596" s="16"/>
      <c r="B596" s="37"/>
      <c r="C596" s="15"/>
      <c r="D596" s="17"/>
      <c r="E596" s="18"/>
      <c r="F596" s="18"/>
      <c r="G596" s="90"/>
      <c r="H596" s="18"/>
      <c r="I596" s="75"/>
      <c r="J596" s="75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</row>
    <row x14ac:dyDescent="0.25" r="597" customHeight="1" ht="17.25">
      <c r="A597" s="16"/>
      <c r="B597" s="37"/>
      <c r="C597" s="15"/>
      <c r="D597" s="17"/>
      <c r="E597" s="18"/>
      <c r="F597" s="18"/>
      <c r="G597" s="90"/>
      <c r="H597" s="18"/>
      <c r="I597" s="75"/>
      <c r="J597" s="75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</row>
    <row x14ac:dyDescent="0.25" r="598" customHeight="1" ht="17.25">
      <c r="A598" s="16"/>
      <c r="B598" s="37"/>
      <c r="C598" s="15"/>
      <c r="D598" s="17"/>
      <c r="E598" s="18"/>
      <c r="F598" s="18"/>
      <c r="G598" s="90"/>
      <c r="H598" s="18"/>
      <c r="I598" s="75"/>
      <c r="J598" s="75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</row>
    <row x14ac:dyDescent="0.25" r="599" customHeight="1" ht="17.25">
      <c r="A599" s="16"/>
      <c r="B599" s="37"/>
      <c r="C599" s="15"/>
      <c r="D599" s="17"/>
      <c r="E599" s="18"/>
      <c r="F599" s="18"/>
      <c r="G599" s="90"/>
      <c r="H599" s="18"/>
      <c r="I599" s="75"/>
      <c r="J599" s="75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</row>
    <row x14ac:dyDescent="0.25" r="600" customHeight="1" ht="17.25">
      <c r="A600" s="16"/>
      <c r="B600" s="37"/>
      <c r="C600" s="15"/>
      <c r="D600" s="17"/>
      <c r="E600" s="18"/>
      <c r="F600" s="18"/>
      <c r="G600" s="90"/>
      <c r="H600" s="18"/>
      <c r="I600" s="75"/>
      <c r="J600" s="75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</row>
    <row x14ac:dyDescent="0.25" r="601" customHeight="1" ht="17.25">
      <c r="A601" s="16"/>
      <c r="B601" s="37"/>
      <c r="C601" s="15"/>
      <c r="D601" s="17"/>
      <c r="E601" s="18"/>
      <c r="F601" s="18"/>
      <c r="G601" s="90"/>
      <c r="H601" s="18"/>
      <c r="I601" s="75"/>
      <c r="J601" s="75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</row>
    <row x14ac:dyDescent="0.25" r="602" customHeight="1" ht="17.25">
      <c r="A602" s="16"/>
      <c r="B602" s="37"/>
      <c r="C602" s="15"/>
      <c r="D602" s="17"/>
      <c r="E602" s="18"/>
      <c r="F602" s="18"/>
      <c r="G602" s="90"/>
      <c r="H602" s="18"/>
      <c r="I602" s="75"/>
      <c r="J602" s="75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</row>
    <row x14ac:dyDescent="0.25" r="603" customHeight="1" ht="17.25">
      <c r="A603" s="16"/>
      <c r="B603" s="37"/>
      <c r="C603" s="15"/>
      <c r="D603" s="17"/>
      <c r="E603" s="18"/>
      <c r="F603" s="18"/>
      <c r="G603" s="90"/>
      <c r="H603" s="18"/>
      <c r="I603" s="75"/>
      <c r="J603" s="75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</row>
    <row x14ac:dyDescent="0.25" r="604" customHeight="1" ht="17.25">
      <c r="A604" s="16"/>
      <c r="B604" s="37"/>
      <c r="C604" s="15"/>
      <c r="D604" s="17"/>
      <c r="E604" s="18"/>
      <c r="F604" s="18"/>
      <c r="G604" s="90"/>
      <c r="H604" s="18"/>
      <c r="I604" s="75"/>
      <c r="J604" s="75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</row>
    <row x14ac:dyDescent="0.25" r="605" customHeight="1" ht="17.25">
      <c r="A605" s="16"/>
      <c r="B605" s="37"/>
      <c r="C605" s="15"/>
      <c r="D605" s="17"/>
      <c r="E605" s="18"/>
      <c r="F605" s="18"/>
      <c r="G605" s="90"/>
      <c r="H605" s="18"/>
      <c r="I605" s="75"/>
      <c r="J605" s="75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</row>
    <row x14ac:dyDescent="0.25" r="606" customHeight="1" ht="17.25">
      <c r="A606" s="16"/>
      <c r="B606" s="37"/>
      <c r="C606" s="15"/>
      <c r="D606" s="17"/>
      <c r="E606" s="18"/>
      <c r="F606" s="18"/>
      <c r="G606" s="90"/>
      <c r="H606" s="18"/>
      <c r="I606" s="75"/>
      <c r="J606" s="75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</row>
    <row x14ac:dyDescent="0.25" r="607" customHeight="1" ht="17.25">
      <c r="A607" s="16"/>
      <c r="B607" s="37"/>
      <c r="C607" s="15"/>
      <c r="D607" s="17"/>
      <c r="E607" s="18"/>
      <c r="F607" s="18"/>
      <c r="G607" s="90"/>
      <c r="H607" s="18"/>
      <c r="I607" s="75"/>
      <c r="J607" s="75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</row>
    <row x14ac:dyDescent="0.25" r="608" customHeight="1" ht="17.25">
      <c r="A608" s="16"/>
      <c r="B608" s="37"/>
      <c r="C608" s="15"/>
      <c r="D608" s="17"/>
      <c r="E608" s="18"/>
      <c r="F608" s="18"/>
      <c r="G608" s="90"/>
      <c r="H608" s="18"/>
      <c r="I608" s="75"/>
      <c r="J608" s="75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</row>
    <row x14ac:dyDescent="0.25" r="609" customHeight="1" ht="17.25">
      <c r="A609" s="16"/>
      <c r="B609" s="37"/>
      <c r="C609" s="15"/>
      <c r="D609" s="17"/>
      <c r="E609" s="18"/>
      <c r="F609" s="18"/>
      <c r="G609" s="90"/>
      <c r="H609" s="18"/>
      <c r="I609" s="75"/>
      <c r="J609" s="75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</row>
    <row x14ac:dyDescent="0.25" r="610" customHeight="1" ht="17.25">
      <c r="A610" s="16"/>
      <c r="B610" s="37"/>
      <c r="C610" s="15"/>
      <c r="D610" s="17"/>
      <c r="E610" s="18"/>
      <c r="F610" s="18"/>
      <c r="G610" s="90"/>
      <c r="H610" s="18"/>
      <c r="I610" s="75"/>
      <c r="J610" s="75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</row>
    <row x14ac:dyDescent="0.25" r="611" customHeight="1" ht="17.25">
      <c r="A611" s="16"/>
      <c r="B611" s="37"/>
      <c r="C611" s="15"/>
      <c r="D611" s="17"/>
      <c r="E611" s="18"/>
      <c r="F611" s="18"/>
      <c r="G611" s="90"/>
      <c r="H611" s="18"/>
      <c r="I611" s="75"/>
      <c r="J611" s="75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</row>
    <row x14ac:dyDescent="0.25" r="612" customHeight="1" ht="17.25">
      <c r="A612" s="16"/>
      <c r="B612" s="37"/>
      <c r="C612" s="15"/>
      <c r="D612" s="17"/>
      <c r="E612" s="18"/>
      <c r="F612" s="18"/>
      <c r="G612" s="90"/>
      <c r="H612" s="18"/>
      <c r="I612" s="75"/>
      <c r="J612" s="75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</row>
    <row x14ac:dyDescent="0.25" r="613" customHeight="1" ht="17.25">
      <c r="A613" s="16"/>
      <c r="B613" s="37"/>
      <c r="C613" s="15"/>
      <c r="D613" s="17"/>
      <c r="E613" s="18"/>
      <c r="F613" s="18"/>
      <c r="G613" s="90"/>
      <c r="H613" s="18"/>
      <c r="I613" s="75"/>
      <c r="J613" s="75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</row>
    <row x14ac:dyDescent="0.25" r="614" customHeight="1" ht="17.25">
      <c r="A614" s="16"/>
      <c r="B614" s="37"/>
      <c r="C614" s="15"/>
      <c r="D614" s="17"/>
      <c r="E614" s="18"/>
      <c r="F614" s="18"/>
      <c r="G614" s="90"/>
      <c r="H614" s="18"/>
      <c r="I614" s="75"/>
      <c r="J614" s="75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</row>
    <row x14ac:dyDescent="0.25" r="615" customHeight="1" ht="17.25">
      <c r="A615" s="16"/>
      <c r="B615" s="37"/>
      <c r="C615" s="15"/>
      <c r="D615" s="17"/>
      <c r="E615" s="18"/>
      <c r="F615" s="18"/>
      <c r="G615" s="90"/>
      <c r="H615" s="18"/>
      <c r="I615" s="75"/>
      <c r="J615" s="75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</row>
    <row x14ac:dyDescent="0.25" r="616" customHeight="1" ht="17.25">
      <c r="A616" s="16"/>
      <c r="B616" s="37"/>
      <c r="C616" s="15"/>
      <c r="D616" s="17"/>
      <c r="E616" s="18"/>
      <c r="F616" s="18"/>
      <c r="G616" s="90"/>
      <c r="H616" s="18"/>
      <c r="I616" s="75"/>
      <c r="J616" s="75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</row>
    <row x14ac:dyDescent="0.25" r="617" customHeight="1" ht="17.25">
      <c r="A617" s="16"/>
      <c r="B617" s="37"/>
      <c r="C617" s="15"/>
      <c r="D617" s="17"/>
      <c r="E617" s="18"/>
      <c r="F617" s="18"/>
      <c r="G617" s="90"/>
      <c r="H617" s="18"/>
      <c r="I617" s="75"/>
      <c r="J617" s="75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</row>
    <row x14ac:dyDescent="0.25" r="618" customHeight="1" ht="17.25">
      <c r="A618" s="16"/>
      <c r="B618" s="37"/>
      <c r="C618" s="15"/>
      <c r="D618" s="17"/>
      <c r="E618" s="18"/>
      <c r="F618" s="18"/>
      <c r="G618" s="90"/>
      <c r="H618" s="18"/>
      <c r="I618" s="75"/>
      <c r="J618" s="75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</row>
    <row x14ac:dyDescent="0.25" r="619" customHeight="1" ht="17.25">
      <c r="A619" s="16"/>
      <c r="B619" s="37"/>
      <c r="C619" s="15"/>
      <c r="D619" s="17"/>
      <c r="E619" s="18"/>
      <c r="F619" s="18"/>
      <c r="G619" s="90"/>
      <c r="H619" s="18"/>
      <c r="I619" s="75"/>
      <c r="J619" s="75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</row>
    <row x14ac:dyDescent="0.25" r="620" customHeight="1" ht="17.25">
      <c r="A620" s="16"/>
      <c r="B620" s="37"/>
      <c r="C620" s="15"/>
      <c r="D620" s="17"/>
      <c r="E620" s="18"/>
      <c r="F620" s="18"/>
      <c r="G620" s="90"/>
      <c r="H620" s="18"/>
      <c r="I620" s="75"/>
      <c r="J620" s="75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</row>
    <row x14ac:dyDescent="0.25" r="621" customHeight="1" ht="17.25">
      <c r="A621" s="16"/>
      <c r="B621" s="37"/>
      <c r="C621" s="15"/>
      <c r="D621" s="17"/>
      <c r="E621" s="18"/>
      <c r="F621" s="18"/>
      <c r="G621" s="90"/>
      <c r="H621" s="18"/>
      <c r="I621" s="75"/>
      <c r="J621" s="75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</row>
    <row x14ac:dyDescent="0.25" r="622" customHeight="1" ht="17.25">
      <c r="A622" s="16"/>
      <c r="B622" s="37"/>
      <c r="C622" s="15"/>
      <c r="D622" s="17"/>
      <c r="E622" s="18"/>
      <c r="F622" s="18"/>
      <c r="G622" s="90"/>
      <c r="H622" s="18"/>
      <c r="I622" s="75"/>
      <c r="J622" s="75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</row>
    <row x14ac:dyDescent="0.25" r="623" customHeight="1" ht="17.25">
      <c r="A623" s="16"/>
      <c r="B623" s="37"/>
      <c r="C623" s="15"/>
      <c r="D623" s="17"/>
      <c r="E623" s="18"/>
      <c r="F623" s="18"/>
      <c r="G623" s="90"/>
      <c r="H623" s="18"/>
      <c r="I623" s="75"/>
      <c r="J623" s="75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</row>
    <row x14ac:dyDescent="0.25" r="624" customHeight="1" ht="17.25">
      <c r="A624" s="16"/>
      <c r="B624" s="37"/>
      <c r="C624" s="15"/>
      <c r="D624" s="17"/>
      <c r="E624" s="18"/>
      <c r="F624" s="18"/>
      <c r="G624" s="90"/>
      <c r="H624" s="18"/>
      <c r="I624" s="75"/>
      <c r="J624" s="75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</row>
    <row x14ac:dyDescent="0.25" r="625" customHeight="1" ht="17.25">
      <c r="A625" s="16"/>
      <c r="B625" s="37"/>
      <c r="C625" s="15"/>
      <c r="D625" s="17"/>
      <c r="E625" s="18"/>
      <c r="F625" s="18"/>
      <c r="G625" s="90"/>
      <c r="H625" s="18"/>
      <c r="I625" s="75"/>
      <c r="J625" s="75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</row>
    <row x14ac:dyDescent="0.25" r="626" customHeight="1" ht="17.25">
      <c r="A626" s="16"/>
      <c r="B626" s="37"/>
      <c r="C626" s="15"/>
      <c r="D626" s="17"/>
      <c r="E626" s="18"/>
      <c r="F626" s="18"/>
      <c r="G626" s="90"/>
      <c r="H626" s="18"/>
      <c r="I626" s="75"/>
      <c r="J626" s="75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</row>
    <row x14ac:dyDescent="0.25" r="627" customHeight="1" ht="17.25">
      <c r="A627" s="16"/>
      <c r="B627" s="37"/>
      <c r="C627" s="15"/>
      <c r="D627" s="17"/>
      <c r="E627" s="18"/>
      <c r="F627" s="18"/>
      <c r="G627" s="90"/>
      <c r="H627" s="18"/>
      <c r="I627" s="75"/>
      <c r="J627" s="75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</row>
    <row x14ac:dyDescent="0.25" r="628" customHeight="1" ht="17.25">
      <c r="A628" s="16"/>
      <c r="B628" s="37"/>
      <c r="C628" s="15"/>
      <c r="D628" s="17"/>
      <c r="E628" s="18"/>
      <c r="F628" s="18"/>
      <c r="G628" s="90"/>
      <c r="H628" s="18"/>
      <c r="I628" s="75"/>
      <c r="J628" s="75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</row>
    <row x14ac:dyDescent="0.25" r="629" customHeight="1" ht="17.25">
      <c r="A629" s="16"/>
      <c r="B629" s="37"/>
      <c r="C629" s="15"/>
      <c r="D629" s="17"/>
      <c r="E629" s="18"/>
      <c r="F629" s="18"/>
      <c r="G629" s="90"/>
      <c r="H629" s="18"/>
      <c r="I629" s="75"/>
      <c r="J629" s="75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</row>
    <row x14ac:dyDescent="0.25" r="630" customHeight="1" ht="17.25">
      <c r="A630" s="16"/>
      <c r="B630" s="37"/>
      <c r="C630" s="15"/>
      <c r="D630" s="17"/>
      <c r="E630" s="18"/>
      <c r="F630" s="18"/>
      <c r="G630" s="90"/>
      <c r="H630" s="18"/>
      <c r="I630" s="75"/>
      <c r="J630" s="75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</row>
    <row x14ac:dyDescent="0.25" r="631" customHeight="1" ht="17.25">
      <c r="A631" s="16"/>
      <c r="B631" s="37"/>
      <c r="C631" s="15"/>
      <c r="D631" s="17"/>
      <c r="E631" s="18"/>
      <c r="F631" s="18"/>
      <c r="G631" s="90"/>
      <c r="H631" s="18"/>
      <c r="I631" s="75"/>
      <c r="J631" s="75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</row>
    <row x14ac:dyDescent="0.25" r="632" customHeight="1" ht="17.25">
      <c r="A632" s="16"/>
      <c r="B632" s="37"/>
      <c r="C632" s="15"/>
      <c r="D632" s="17"/>
      <c r="E632" s="18"/>
      <c r="F632" s="18"/>
      <c r="G632" s="90"/>
      <c r="H632" s="18"/>
      <c r="I632" s="75"/>
      <c r="J632" s="75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</row>
    <row x14ac:dyDescent="0.25" r="633" customHeight="1" ht="17.25">
      <c r="A633" s="16"/>
      <c r="B633" s="37"/>
      <c r="C633" s="15"/>
      <c r="D633" s="17"/>
      <c r="E633" s="18"/>
      <c r="F633" s="18"/>
      <c r="G633" s="90"/>
      <c r="H633" s="18"/>
      <c r="I633" s="75"/>
      <c r="J633" s="75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</row>
    <row x14ac:dyDescent="0.25" r="634" customHeight="1" ht="17.25">
      <c r="A634" s="16"/>
      <c r="B634" s="37"/>
      <c r="C634" s="15"/>
      <c r="D634" s="17"/>
      <c r="E634" s="18"/>
      <c r="F634" s="18"/>
      <c r="G634" s="90"/>
      <c r="H634" s="18"/>
      <c r="I634" s="75"/>
      <c r="J634" s="75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</row>
    <row x14ac:dyDescent="0.25" r="635" customHeight="1" ht="17.25">
      <c r="A635" s="16"/>
      <c r="B635" s="37"/>
      <c r="C635" s="15"/>
      <c r="D635" s="17"/>
      <c r="E635" s="18"/>
      <c r="F635" s="18"/>
      <c r="G635" s="90"/>
      <c r="H635" s="18"/>
      <c r="I635" s="75"/>
      <c r="J635" s="75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</row>
    <row x14ac:dyDescent="0.25" r="636" customHeight="1" ht="17.25">
      <c r="A636" s="16"/>
      <c r="B636" s="37"/>
      <c r="C636" s="15"/>
      <c r="D636" s="17"/>
      <c r="E636" s="18"/>
      <c r="F636" s="18"/>
      <c r="G636" s="90"/>
      <c r="H636" s="18"/>
      <c r="I636" s="75"/>
      <c r="J636" s="75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</row>
    <row x14ac:dyDescent="0.25" r="637" customHeight="1" ht="17.25">
      <c r="A637" s="16"/>
      <c r="B637" s="37"/>
      <c r="C637" s="15"/>
      <c r="D637" s="17"/>
      <c r="E637" s="18"/>
      <c r="F637" s="18"/>
      <c r="G637" s="90"/>
      <c r="H637" s="18"/>
      <c r="I637" s="75"/>
      <c r="J637" s="75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</row>
    <row x14ac:dyDescent="0.25" r="638" customHeight="1" ht="17.25">
      <c r="A638" s="16"/>
      <c r="B638" s="37"/>
      <c r="C638" s="15"/>
      <c r="D638" s="17"/>
      <c r="E638" s="18"/>
      <c r="F638" s="18"/>
      <c r="G638" s="90"/>
      <c r="H638" s="18"/>
      <c r="I638" s="75"/>
      <c r="J638" s="75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</row>
    <row x14ac:dyDescent="0.25" r="639" customHeight="1" ht="17.25">
      <c r="A639" s="16"/>
      <c r="B639" s="37"/>
      <c r="C639" s="15"/>
      <c r="D639" s="17"/>
      <c r="E639" s="18"/>
      <c r="F639" s="18"/>
      <c r="G639" s="90"/>
      <c r="H639" s="18"/>
      <c r="I639" s="75"/>
      <c r="J639" s="75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</row>
    <row x14ac:dyDescent="0.25" r="640" customHeight="1" ht="17.25">
      <c r="A640" s="16"/>
      <c r="B640" s="37"/>
      <c r="C640" s="15"/>
      <c r="D640" s="17"/>
      <c r="E640" s="18"/>
      <c r="F640" s="18"/>
      <c r="G640" s="90"/>
      <c r="H640" s="18"/>
      <c r="I640" s="75"/>
      <c r="J640" s="75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</row>
    <row x14ac:dyDescent="0.25" r="641" customHeight="1" ht="17.25">
      <c r="A641" s="16"/>
      <c r="B641" s="37"/>
      <c r="C641" s="15"/>
      <c r="D641" s="17"/>
      <c r="E641" s="18"/>
      <c r="F641" s="18"/>
      <c r="G641" s="90"/>
      <c r="H641" s="18"/>
      <c r="I641" s="75"/>
      <c r="J641" s="75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</row>
    <row x14ac:dyDescent="0.25" r="642" customHeight="1" ht="17.25">
      <c r="A642" s="16"/>
      <c r="B642" s="37"/>
      <c r="C642" s="15"/>
      <c r="D642" s="17"/>
      <c r="E642" s="18"/>
      <c r="F642" s="18"/>
      <c r="G642" s="90"/>
      <c r="H642" s="18"/>
      <c r="I642" s="75"/>
      <c r="J642" s="75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</row>
    <row x14ac:dyDescent="0.25" r="643" customHeight="1" ht="17.25">
      <c r="A643" s="16"/>
      <c r="B643" s="37"/>
      <c r="C643" s="15"/>
      <c r="D643" s="17"/>
      <c r="E643" s="18"/>
      <c r="F643" s="18"/>
      <c r="G643" s="90"/>
      <c r="H643" s="18"/>
      <c r="I643" s="75"/>
      <c r="J643" s="75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</row>
    <row x14ac:dyDescent="0.25" r="644" customHeight="1" ht="17.25">
      <c r="A644" s="16"/>
      <c r="B644" s="37"/>
      <c r="C644" s="15"/>
      <c r="D644" s="17"/>
      <c r="E644" s="18"/>
      <c r="F644" s="18"/>
      <c r="G644" s="90"/>
      <c r="H644" s="18"/>
      <c r="I644" s="75"/>
      <c r="J644" s="75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</row>
    <row x14ac:dyDescent="0.25" r="645" customHeight="1" ht="17.25">
      <c r="A645" s="16"/>
      <c r="B645" s="37"/>
      <c r="C645" s="15"/>
      <c r="D645" s="17"/>
      <c r="E645" s="18"/>
      <c r="F645" s="18"/>
      <c r="G645" s="90"/>
      <c r="H645" s="18"/>
      <c r="I645" s="75"/>
      <c r="J645" s="75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</row>
    <row x14ac:dyDescent="0.25" r="646" customHeight="1" ht="17.25">
      <c r="A646" s="16"/>
      <c r="B646" s="37"/>
      <c r="C646" s="15"/>
      <c r="D646" s="17"/>
      <c r="E646" s="18"/>
      <c r="F646" s="18"/>
      <c r="G646" s="90"/>
      <c r="H646" s="18"/>
      <c r="I646" s="75"/>
      <c r="J646" s="75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</row>
    <row x14ac:dyDescent="0.25" r="647" customHeight="1" ht="17.25">
      <c r="A647" s="16"/>
      <c r="B647" s="37"/>
      <c r="C647" s="15"/>
      <c r="D647" s="17"/>
      <c r="E647" s="18"/>
      <c r="F647" s="18"/>
      <c r="G647" s="90"/>
      <c r="H647" s="18"/>
      <c r="I647" s="75"/>
      <c r="J647" s="75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</row>
    <row x14ac:dyDescent="0.25" r="648" customHeight="1" ht="17.25">
      <c r="A648" s="16"/>
      <c r="B648" s="37"/>
      <c r="C648" s="15"/>
      <c r="D648" s="17"/>
      <c r="E648" s="18"/>
      <c r="F648" s="18"/>
      <c r="G648" s="90"/>
      <c r="H648" s="18"/>
      <c r="I648" s="75"/>
      <c r="J648" s="75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</row>
    <row x14ac:dyDescent="0.25" r="649" customHeight="1" ht="17.25">
      <c r="A649" s="16"/>
      <c r="B649" s="37"/>
      <c r="C649" s="15"/>
      <c r="D649" s="17"/>
      <c r="E649" s="18"/>
      <c r="F649" s="18"/>
      <c r="G649" s="90"/>
      <c r="H649" s="18"/>
      <c r="I649" s="75"/>
      <c r="J649" s="75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</row>
    <row x14ac:dyDescent="0.25" r="650" customHeight="1" ht="17.25">
      <c r="A650" s="16"/>
      <c r="B650" s="37"/>
      <c r="C650" s="15"/>
      <c r="D650" s="17"/>
      <c r="E650" s="18"/>
      <c r="F650" s="18"/>
      <c r="G650" s="90"/>
      <c r="H650" s="18"/>
      <c r="I650" s="75"/>
      <c r="J650" s="75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</row>
    <row x14ac:dyDescent="0.25" r="651" customHeight="1" ht="17.25">
      <c r="A651" s="16"/>
      <c r="B651" s="37"/>
      <c r="C651" s="15"/>
      <c r="D651" s="17"/>
      <c r="E651" s="18"/>
      <c r="F651" s="18"/>
      <c r="G651" s="90"/>
      <c r="H651" s="18"/>
      <c r="I651" s="75"/>
      <c r="J651" s="75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</row>
    <row x14ac:dyDescent="0.25" r="652" customHeight="1" ht="17.25">
      <c r="A652" s="16"/>
      <c r="B652" s="37"/>
      <c r="C652" s="15"/>
      <c r="D652" s="17"/>
      <c r="E652" s="18"/>
      <c r="F652" s="18"/>
      <c r="G652" s="90"/>
      <c r="H652" s="18"/>
      <c r="I652" s="75"/>
      <c r="J652" s="75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</row>
    <row x14ac:dyDescent="0.25" r="653" customHeight="1" ht="17.25">
      <c r="A653" s="16"/>
      <c r="B653" s="37"/>
      <c r="C653" s="15"/>
      <c r="D653" s="17"/>
      <c r="E653" s="18"/>
      <c r="F653" s="18"/>
      <c r="G653" s="90"/>
      <c r="H653" s="18"/>
      <c r="I653" s="75"/>
      <c r="J653" s="75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</row>
    <row x14ac:dyDescent="0.25" r="654" customHeight="1" ht="17.25">
      <c r="A654" s="16"/>
      <c r="B654" s="37"/>
      <c r="C654" s="15"/>
      <c r="D654" s="17"/>
      <c r="E654" s="18"/>
      <c r="F654" s="18"/>
      <c r="G654" s="90"/>
      <c r="H654" s="18"/>
      <c r="I654" s="75"/>
      <c r="J654" s="75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</row>
    <row x14ac:dyDescent="0.25" r="655" customHeight="1" ht="17.25">
      <c r="A655" s="16"/>
      <c r="B655" s="37"/>
      <c r="C655" s="15"/>
      <c r="D655" s="17"/>
      <c r="E655" s="18"/>
      <c r="F655" s="18"/>
      <c r="G655" s="90"/>
      <c r="H655" s="18"/>
      <c r="I655" s="75"/>
      <c r="J655" s="75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</row>
    <row x14ac:dyDescent="0.25" r="656" customHeight="1" ht="17.25">
      <c r="A656" s="16"/>
      <c r="B656" s="37"/>
      <c r="C656" s="15"/>
      <c r="D656" s="17"/>
      <c r="E656" s="18"/>
      <c r="F656" s="18"/>
      <c r="G656" s="90"/>
      <c r="H656" s="18"/>
      <c r="I656" s="75"/>
      <c r="J656" s="75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</row>
    <row x14ac:dyDescent="0.25" r="657" customHeight="1" ht="17.25">
      <c r="A657" s="16"/>
      <c r="B657" s="37"/>
      <c r="C657" s="15"/>
      <c r="D657" s="17"/>
      <c r="E657" s="18"/>
      <c r="F657" s="18"/>
      <c r="G657" s="90"/>
      <c r="H657" s="18"/>
      <c r="I657" s="75"/>
      <c r="J657" s="75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</row>
    <row x14ac:dyDescent="0.25" r="658" customHeight="1" ht="17.25">
      <c r="A658" s="16"/>
      <c r="B658" s="37"/>
      <c r="C658" s="15"/>
      <c r="D658" s="17"/>
      <c r="E658" s="18"/>
      <c r="F658" s="18"/>
      <c r="G658" s="90"/>
      <c r="H658" s="18"/>
      <c r="I658" s="75"/>
      <c r="J658" s="75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</row>
    <row x14ac:dyDescent="0.25" r="659" customHeight="1" ht="17.25">
      <c r="A659" s="16"/>
      <c r="B659" s="37"/>
      <c r="C659" s="15"/>
      <c r="D659" s="17"/>
      <c r="E659" s="18"/>
      <c r="F659" s="18"/>
      <c r="G659" s="90"/>
      <c r="H659" s="18"/>
      <c r="I659" s="75"/>
      <c r="J659" s="75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</row>
    <row x14ac:dyDescent="0.25" r="660" customHeight="1" ht="17.25">
      <c r="A660" s="16"/>
      <c r="B660" s="37"/>
      <c r="C660" s="15"/>
      <c r="D660" s="17"/>
      <c r="E660" s="18"/>
      <c r="F660" s="18"/>
      <c r="G660" s="90"/>
      <c r="H660" s="18"/>
      <c r="I660" s="75"/>
      <c r="J660" s="75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</row>
    <row x14ac:dyDescent="0.25" r="661" customHeight="1" ht="17.25">
      <c r="A661" s="16"/>
      <c r="B661" s="37"/>
      <c r="C661" s="15"/>
      <c r="D661" s="17"/>
      <c r="E661" s="18"/>
      <c r="F661" s="18"/>
      <c r="G661" s="90"/>
      <c r="H661" s="18"/>
      <c r="I661" s="75"/>
      <c r="J661" s="75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</row>
    <row x14ac:dyDescent="0.25" r="662" customHeight="1" ht="17.25">
      <c r="A662" s="16"/>
      <c r="B662" s="37"/>
      <c r="C662" s="15"/>
      <c r="D662" s="17"/>
      <c r="E662" s="18"/>
      <c r="F662" s="18"/>
      <c r="G662" s="90"/>
      <c r="H662" s="18"/>
      <c r="I662" s="75"/>
      <c r="J662" s="75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</row>
    <row x14ac:dyDescent="0.25" r="663" customHeight="1" ht="17.25">
      <c r="A663" s="16"/>
      <c r="B663" s="37"/>
      <c r="C663" s="15"/>
      <c r="D663" s="17"/>
      <c r="E663" s="18"/>
      <c r="F663" s="18"/>
      <c r="G663" s="90"/>
      <c r="H663" s="18"/>
      <c r="I663" s="75"/>
      <c r="J663" s="75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</row>
    <row x14ac:dyDescent="0.25" r="664" customHeight="1" ht="17.25">
      <c r="A664" s="16"/>
      <c r="B664" s="37"/>
      <c r="C664" s="15"/>
      <c r="D664" s="17"/>
      <c r="E664" s="18"/>
      <c r="F664" s="18"/>
      <c r="G664" s="90"/>
      <c r="H664" s="18"/>
      <c r="I664" s="75"/>
      <c r="J664" s="75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</row>
    <row x14ac:dyDescent="0.25" r="665" customHeight="1" ht="17.25">
      <c r="A665" s="16"/>
      <c r="B665" s="37"/>
      <c r="C665" s="15"/>
      <c r="D665" s="17"/>
      <c r="E665" s="18"/>
      <c r="F665" s="18"/>
      <c r="G665" s="90"/>
      <c r="H665" s="18"/>
      <c r="I665" s="75"/>
      <c r="J665" s="75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</row>
    <row x14ac:dyDescent="0.25" r="666" customHeight="1" ht="17.25">
      <c r="A666" s="16"/>
      <c r="B666" s="37"/>
      <c r="C666" s="15"/>
      <c r="D666" s="17"/>
      <c r="E666" s="18"/>
      <c r="F666" s="18"/>
      <c r="G666" s="90"/>
      <c r="H666" s="18"/>
      <c r="I666" s="75"/>
      <c r="J666" s="75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</row>
    <row x14ac:dyDescent="0.25" r="667" customHeight="1" ht="17.25">
      <c r="A667" s="16"/>
      <c r="B667" s="37"/>
      <c r="C667" s="15"/>
      <c r="D667" s="17"/>
      <c r="E667" s="18"/>
      <c r="F667" s="18"/>
      <c r="G667" s="90"/>
      <c r="H667" s="18"/>
      <c r="I667" s="75"/>
      <c r="J667" s="75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</row>
    <row x14ac:dyDescent="0.25" r="668" customHeight="1" ht="17.25">
      <c r="A668" s="16"/>
      <c r="B668" s="37"/>
      <c r="C668" s="15"/>
      <c r="D668" s="17"/>
      <c r="E668" s="18"/>
      <c r="F668" s="18"/>
      <c r="G668" s="90"/>
      <c r="H668" s="18"/>
      <c r="I668" s="75"/>
      <c r="J668" s="75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</row>
    <row x14ac:dyDescent="0.25" r="669" customHeight="1" ht="17.25">
      <c r="A669" s="16"/>
      <c r="B669" s="37"/>
      <c r="C669" s="15"/>
      <c r="D669" s="17"/>
      <c r="E669" s="18"/>
      <c r="F669" s="18"/>
      <c r="G669" s="90"/>
      <c r="H669" s="18"/>
      <c r="I669" s="75"/>
      <c r="J669" s="75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</row>
    <row x14ac:dyDescent="0.25" r="670" customHeight="1" ht="17.25">
      <c r="A670" s="16"/>
      <c r="B670" s="37"/>
      <c r="C670" s="15"/>
      <c r="D670" s="17"/>
      <c r="E670" s="18"/>
      <c r="F670" s="18"/>
      <c r="G670" s="90"/>
      <c r="H670" s="18"/>
      <c r="I670" s="75"/>
      <c r="J670" s="75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</row>
    <row x14ac:dyDescent="0.25" r="671" customHeight="1" ht="17.25">
      <c r="A671" s="16"/>
      <c r="B671" s="37"/>
      <c r="C671" s="15"/>
      <c r="D671" s="17"/>
      <c r="E671" s="18"/>
      <c r="F671" s="18"/>
      <c r="G671" s="90"/>
      <c r="H671" s="18"/>
      <c r="I671" s="75"/>
      <c r="J671" s="75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</row>
    <row x14ac:dyDescent="0.25" r="672" customHeight="1" ht="17.25">
      <c r="A672" s="16"/>
      <c r="B672" s="37"/>
      <c r="C672" s="15"/>
      <c r="D672" s="17"/>
      <c r="E672" s="18"/>
      <c r="F672" s="18"/>
      <c r="G672" s="90"/>
      <c r="H672" s="18"/>
      <c r="I672" s="75"/>
      <c r="J672" s="75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</row>
    <row x14ac:dyDescent="0.25" r="673" customHeight="1" ht="17.25">
      <c r="A673" s="16"/>
      <c r="B673" s="37"/>
      <c r="C673" s="15"/>
      <c r="D673" s="17"/>
      <c r="E673" s="18"/>
      <c r="F673" s="18"/>
      <c r="G673" s="90"/>
      <c r="H673" s="18"/>
      <c r="I673" s="75"/>
      <c r="J673" s="75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</row>
    <row x14ac:dyDescent="0.25" r="674" customHeight="1" ht="17.25">
      <c r="A674" s="16"/>
      <c r="B674" s="37"/>
      <c r="C674" s="15"/>
      <c r="D674" s="17"/>
      <c r="E674" s="18"/>
      <c r="F674" s="18"/>
      <c r="G674" s="90"/>
      <c r="H674" s="18"/>
      <c r="I674" s="75"/>
      <c r="J674" s="75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</row>
    <row x14ac:dyDescent="0.25" r="675" customHeight="1" ht="17.25">
      <c r="A675" s="16"/>
      <c r="B675" s="37"/>
      <c r="C675" s="15"/>
      <c r="D675" s="17"/>
      <c r="E675" s="18"/>
      <c r="F675" s="18"/>
      <c r="G675" s="90"/>
      <c r="H675" s="18"/>
      <c r="I675" s="75"/>
      <c r="J675" s="75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</row>
    <row x14ac:dyDescent="0.25" r="676" customHeight="1" ht="17.25">
      <c r="A676" s="16"/>
      <c r="B676" s="37"/>
      <c r="C676" s="15"/>
      <c r="D676" s="17"/>
      <c r="E676" s="18"/>
      <c r="F676" s="18"/>
      <c r="G676" s="90"/>
      <c r="H676" s="18"/>
      <c r="I676" s="75"/>
      <c r="J676" s="75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</row>
    <row x14ac:dyDescent="0.25" r="677" customHeight="1" ht="17.25">
      <c r="A677" s="16"/>
      <c r="B677" s="37"/>
      <c r="C677" s="15"/>
      <c r="D677" s="17"/>
      <c r="E677" s="18"/>
      <c r="F677" s="18"/>
      <c r="G677" s="90"/>
      <c r="H677" s="18"/>
      <c r="I677" s="75"/>
      <c r="J677" s="75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</row>
    <row x14ac:dyDescent="0.25" r="678" customHeight="1" ht="17.25">
      <c r="A678" s="16"/>
      <c r="B678" s="37"/>
      <c r="C678" s="15"/>
      <c r="D678" s="17"/>
      <c r="E678" s="18"/>
      <c r="F678" s="18"/>
      <c r="G678" s="90"/>
      <c r="H678" s="18"/>
      <c r="I678" s="75"/>
      <c r="J678" s="75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</row>
    <row x14ac:dyDescent="0.25" r="679" customHeight="1" ht="17.25">
      <c r="A679" s="16"/>
      <c r="B679" s="37"/>
      <c r="C679" s="15"/>
      <c r="D679" s="17"/>
      <c r="E679" s="18"/>
      <c r="F679" s="18"/>
      <c r="G679" s="90"/>
      <c r="H679" s="18"/>
      <c r="I679" s="75"/>
      <c r="J679" s="75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</row>
    <row x14ac:dyDescent="0.25" r="680" customHeight="1" ht="17.25">
      <c r="A680" s="16"/>
      <c r="B680" s="37"/>
      <c r="C680" s="15"/>
      <c r="D680" s="17"/>
      <c r="E680" s="18"/>
      <c r="F680" s="18"/>
      <c r="G680" s="90"/>
      <c r="H680" s="18"/>
      <c r="I680" s="75"/>
      <c r="J680" s="75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</row>
    <row x14ac:dyDescent="0.25" r="681" customHeight="1" ht="17.25">
      <c r="A681" s="16"/>
      <c r="B681" s="37"/>
      <c r="C681" s="15"/>
      <c r="D681" s="17"/>
      <c r="E681" s="18"/>
      <c r="F681" s="18"/>
      <c r="G681" s="90"/>
      <c r="H681" s="18"/>
      <c r="I681" s="75"/>
      <c r="J681" s="75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</row>
    <row x14ac:dyDescent="0.25" r="682" customHeight="1" ht="17.25">
      <c r="A682" s="16"/>
      <c r="B682" s="37"/>
      <c r="C682" s="15"/>
      <c r="D682" s="17"/>
      <c r="E682" s="18"/>
      <c r="F682" s="18"/>
      <c r="G682" s="90"/>
      <c r="H682" s="18"/>
      <c r="I682" s="75"/>
      <c r="J682" s="75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</row>
    <row x14ac:dyDescent="0.25" r="683" customHeight="1" ht="17.25">
      <c r="A683" s="16"/>
      <c r="B683" s="37"/>
      <c r="C683" s="15"/>
      <c r="D683" s="17"/>
      <c r="E683" s="18"/>
      <c r="F683" s="18"/>
      <c r="G683" s="90"/>
      <c r="H683" s="18"/>
      <c r="I683" s="75"/>
      <c r="J683" s="75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</row>
    <row x14ac:dyDescent="0.25" r="684" customHeight="1" ht="17.25">
      <c r="A684" s="16"/>
      <c r="B684" s="37"/>
      <c r="C684" s="15"/>
      <c r="D684" s="17"/>
      <c r="E684" s="18"/>
      <c r="F684" s="18"/>
      <c r="G684" s="90"/>
      <c r="H684" s="18"/>
      <c r="I684" s="75"/>
      <c r="J684" s="75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</row>
    <row x14ac:dyDescent="0.25" r="685" customHeight="1" ht="17.25">
      <c r="A685" s="16"/>
      <c r="B685" s="37"/>
      <c r="C685" s="15"/>
      <c r="D685" s="17"/>
      <c r="E685" s="18"/>
      <c r="F685" s="18"/>
      <c r="G685" s="90"/>
      <c r="H685" s="18"/>
      <c r="I685" s="75"/>
      <c r="J685" s="75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</row>
    <row x14ac:dyDescent="0.25" r="686" customHeight="1" ht="17.25">
      <c r="A686" s="16"/>
      <c r="B686" s="37"/>
      <c r="C686" s="15"/>
      <c r="D686" s="17"/>
      <c r="E686" s="18"/>
      <c r="F686" s="18"/>
      <c r="G686" s="90"/>
      <c r="H686" s="18"/>
      <c r="I686" s="75"/>
      <c r="J686" s="75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</row>
    <row x14ac:dyDescent="0.25" r="687" customHeight="1" ht="17.25">
      <c r="A687" s="16"/>
      <c r="B687" s="37"/>
      <c r="C687" s="15"/>
      <c r="D687" s="17"/>
      <c r="E687" s="18"/>
      <c r="F687" s="18"/>
      <c r="G687" s="90"/>
      <c r="H687" s="18"/>
      <c r="I687" s="75"/>
      <c r="J687" s="75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</row>
    <row x14ac:dyDescent="0.25" r="688" customHeight="1" ht="17.25">
      <c r="A688" s="16"/>
      <c r="B688" s="37"/>
      <c r="C688" s="15"/>
      <c r="D688" s="17"/>
      <c r="E688" s="18"/>
      <c r="F688" s="18"/>
      <c r="G688" s="90"/>
      <c r="H688" s="18"/>
      <c r="I688" s="75"/>
      <c r="J688" s="75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</row>
    <row x14ac:dyDescent="0.25" r="689" customHeight="1" ht="17.25">
      <c r="A689" s="16"/>
      <c r="B689" s="37"/>
      <c r="C689" s="15"/>
      <c r="D689" s="17"/>
      <c r="E689" s="18"/>
      <c r="F689" s="18"/>
      <c r="G689" s="90"/>
      <c r="H689" s="18"/>
      <c r="I689" s="75"/>
      <c r="J689" s="75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</row>
    <row x14ac:dyDescent="0.25" r="690" customHeight="1" ht="17.25">
      <c r="A690" s="16"/>
      <c r="B690" s="37"/>
      <c r="C690" s="15"/>
      <c r="D690" s="17"/>
      <c r="E690" s="18"/>
      <c r="F690" s="18"/>
      <c r="G690" s="90"/>
      <c r="H690" s="18"/>
      <c r="I690" s="75"/>
      <c r="J690" s="75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</row>
    <row x14ac:dyDescent="0.25" r="691" customHeight="1" ht="17.25">
      <c r="A691" s="16"/>
      <c r="B691" s="37"/>
      <c r="C691" s="15"/>
      <c r="D691" s="17"/>
      <c r="E691" s="18"/>
      <c r="F691" s="18"/>
      <c r="G691" s="90"/>
      <c r="H691" s="18"/>
      <c r="I691" s="75"/>
      <c r="J691" s="75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</row>
    <row x14ac:dyDescent="0.25" r="692" customHeight="1" ht="17.25">
      <c r="A692" s="16"/>
      <c r="B692" s="37"/>
      <c r="C692" s="15"/>
      <c r="D692" s="17"/>
      <c r="E692" s="18"/>
      <c r="F692" s="18"/>
      <c r="G692" s="90"/>
      <c r="H692" s="18"/>
      <c r="I692" s="75"/>
      <c r="J692" s="75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</row>
    <row x14ac:dyDescent="0.25" r="693" customHeight="1" ht="17.25">
      <c r="A693" s="16"/>
      <c r="B693" s="37"/>
      <c r="C693" s="15"/>
      <c r="D693" s="17"/>
      <c r="E693" s="18"/>
      <c r="F693" s="18"/>
      <c r="G693" s="90"/>
      <c r="H693" s="18"/>
      <c r="I693" s="75"/>
      <c r="J693" s="75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</row>
    <row x14ac:dyDescent="0.25" r="694" customHeight="1" ht="17.25">
      <c r="A694" s="16"/>
      <c r="B694" s="37"/>
      <c r="C694" s="15"/>
      <c r="D694" s="17"/>
      <c r="E694" s="18"/>
      <c r="F694" s="18"/>
      <c r="G694" s="90"/>
      <c r="H694" s="18"/>
      <c r="I694" s="75"/>
      <c r="J694" s="75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</row>
    <row x14ac:dyDescent="0.25" r="695" customHeight="1" ht="17.25">
      <c r="A695" s="16"/>
      <c r="B695" s="37"/>
      <c r="C695" s="15"/>
      <c r="D695" s="17"/>
      <c r="E695" s="18"/>
      <c r="F695" s="18"/>
      <c r="G695" s="90"/>
      <c r="H695" s="18"/>
      <c r="I695" s="75"/>
      <c r="J695" s="75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</row>
    <row x14ac:dyDescent="0.25" r="696" customHeight="1" ht="17.25">
      <c r="A696" s="16"/>
      <c r="B696" s="37"/>
      <c r="C696" s="15"/>
      <c r="D696" s="17"/>
      <c r="E696" s="18"/>
      <c r="F696" s="18"/>
      <c r="G696" s="90"/>
      <c r="H696" s="18"/>
      <c r="I696" s="75"/>
      <c r="J696" s="75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</row>
    <row x14ac:dyDescent="0.25" r="697" customHeight="1" ht="17.25">
      <c r="A697" s="16"/>
      <c r="B697" s="37"/>
      <c r="C697" s="15"/>
      <c r="D697" s="17"/>
      <c r="E697" s="18"/>
      <c r="F697" s="18"/>
      <c r="G697" s="90"/>
      <c r="H697" s="18"/>
      <c r="I697" s="75"/>
      <c r="J697" s="75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</row>
    <row x14ac:dyDescent="0.25" r="698" customHeight="1" ht="17.25">
      <c r="A698" s="16"/>
      <c r="B698" s="37"/>
      <c r="C698" s="15"/>
      <c r="D698" s="17"/>
      <c r="E698" s="18"/>
      <c r="F698" s="18"/>
      <c r="G698" s="90"/>
      <c r="H698" s="18"/>
      <c r="I698" s="75"/>
      <c r="J698" s="75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</row>
    <row x14ac:dyDescent="0.25" r="699" customHeight="1" ht="17.25">
      <c r="A699" s="16"/>
      <c r="B699" s="37"/>
      <c r="C699" s="15"/>
      <c r="D699" s="17"/>
      <c r="E699" s="18"/>
      <c r="F699" s="18"/>
      <c r="G699" s="90"/>
      <c r="H699" s="18"/>
      <c r="I699" s="75"/>
      <c r="J699" s="75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</row>
    <row x14ac:dyDescent="0.25" r="700" customHeight="1" ht="17.25">
      <c r="A700" s="16"/>
      <c r="B700" s="37"/>
      <c r="C700" s="15"/>
      <c r="D700" s="17"/>
      <c r="E700" s="18"/>
      <c r="F700" s="18"/>
      <c r="G700" s="90"/>
      <c r="H700" s="18"/>
      <c r="I700" s="75"/>
      <c r="J700" s="75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</row>
    <row x14ac:dyDescent="0.25" r="701" customHeight="1" ht="17.25">
      <c r="A701" s="16"/>
      <c r="B701" s="37"/>
      <c r="C701" s="15"/>
      <c r="D701" s="17"/>
      <c r="E701" s="18"/>
      <c r="F701" s="18"/>
      <c r="G701" s="90"/>
      <c r="H701" s="18"/>
      <c r="I701" s="75"/>
      <c r="J701" s="75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</row>
    <row x14ac:dyDescent="0.25" r="702" customHeight="1" ht="17.25">
      <c r="A702" s="16"/>
      <c r="B702" s="37"/>
      <c r="C702" s="15"/>
      <c r="D702" s="17"/>
      <c r="E702" s="18"/>
      <c r="F702" s="18"/>
      <c r="G702" s="90"/>
      <c r="H702" s="18"/>
      <c r="I702" s="75"/>
      <c r="J702" s="75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</row>
    <row x14ac:dyDescent="0.25" r="703" customHeight="1" ht="17.25">
      <c r="A703" s="16"/>
      <c r="B703" s="37"/>
      <c r="C703" s="15"/>
      <c r="D703" s="17"/>
      <c r="E703" s="18"/>
      <c r="F703" s="18"/>
      <c r="G703" s="90"/>
      <c r="H703" s="18"/>
      <c r="I703" s="75"/>
      <c r="J703" s="75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</row>
    <row x14ac:dyDescent="0.25" r="704" customHeight="1" ht="17.25">
      <c r="A704" s="16"/>
      <c r="B704" s="37"/>
      <c r="C704" s="15"/>
      <c r="D704" s="17"/>
      <c r="E704" s="18"/>
      <c r="F704" s="18"/>
      <c r="G704" s="90"/>
      <c r="H704" s="18"/>
      <c r="I704" s="75"/>
      <c r="J704" s="75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</row>
    <row x14ac:dyDescent="0.25" r="705" customHeight="1" ht="17.25">
      <c r="A705" s="16"/>
      <c r="B705" s="37"/>
      <c r="C705" s="15"/>
      <c r="D705" s="17"/>
      <c r="E705" s="18"/>
      <c r="F705" s="18"/>
      <c r="G705" s="90"/>
      <c r="H705" s="18"/>
      <c r="I705" s="75"/>
      <c r="J705" s="75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</row>
    <row x14ac:dyDescent="0.25" r="706" customHeight="1" ht="17.25">
      <c r="A706" s="16"/>
      <c r="B706" s="37"/>
      <c r="C706" s="15"/>
      <c r="D706" s="17"/>
      <c r="E706" s="18"/>
      <c r="F706" s="18"/>
      <c r="G706" s="90"/>
      <c r="H706" s="18"/>
      <c r="I706" s="75"/>
      <c r="J706" s="75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</row>
    <row x14ac:dyDescent="0.25" r="707" customHeight="1" ht="17.25">
      <c r="A707" s="16"/>
      <c r="B707" s="37"/>
      <c r="C707" s="15"/>
      <c r="D707" s="17"/>
      <c r="E707" s="18"/>
      <c r="F707" s="18"/>
      <c r="G707" s="90"/>
      <c r="H707" s="18"/>
      <c r="I707" s="75"/>
      <c r="J707" s="75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</row>
    <row x14ac:dyDescent="0.25" r="708" customHeight="1" ht="17.25">
      <c r="A708" s="16"/>
      <c r="B708" s="37"/>
      <c r="C708" s="15"/>
      <c r="D708" s="17"/>
      <c r="E708" s="18"/>
      <c r="F708" s="18"/>
      <c r="G708" s="90"/>
      <c r="H708" s="18"/>
      <c r="I708" s="75"/>
      <c r="J708" s="75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</row>
    <row x14ac:dyDescent="0.25" r="709" customHeight="1" ht="17.25">
      <c r="A709" s="16"/>
      <c r="B709" s="37"/>
      <c r="C709" s="15"/>
      <c r="D709" s="17"/>
      <c r="E709" s="18"/>
      <c r="F709" s="18"/>
      <c r="G709" s="90"/>
      <c r="H709" s="18"/>
      <c r="I709" s="75"/>
      <c r="J709" s="75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</row>
    <row x14ac:dyDescent="0.25" r="710" customHeight="1" ht="17.25">
      <c r="A710" s="16"/>
      <c r="B710" s="37"/>
      <c r="C710" s="15"/>
      <c r="D710" s="17"/>
      <c r="E710" s="18"/>
      <c r="F710" s="18"/>
      <c r="G710" s="90"/>
      <c r="H710" s="18"/>
      <c r="I710" s="75"/>
      <c r="J710" s="75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</row>
    <row x14ac:dyDescent="0.25" r="711" customHeight="1" ht="17.25">
      <c r="A711" s="16"/>
      <c r="B711" s="37"/>
      <c r="C711" s="15"/>
      <c r="D711" s="17"/>
      <c r="E711" s="18"/>
      <c r="F711" s="18"/>
      <c r="G711" s="90"/>
      <c r="H711" s="18"/>
      <c r="I711" s="75"/>
      <c r="J711" s="75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</row>
    <row x14ac:dyDescent="0.25" r="712" customHeight="1" ht="17.25">
      <c r="A712" s="16"/>
      <c r="B712" s="37"/>
      <c r="C712" s="15"/>
      <c r="D712" s="17"/>
      <c r="E712" s="18"/>
      <c r="F712" s="18"/>
      <c r="G712" s="90"/>
      <c r="H712" s="18"/>
      <c r="I712" s="75"/>
      <c r="J712" s="75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</row>
    <row x14ac:dyDescent="0.25" r="713" customHeight="1" ht="17.25">
      <c r="A713" s="16"/>
      <c r="B713" s="37"/>
      <c r="C713" s="15"/>
      <c r="D713" s="17"/>
      <c r="E713" s="18"/>
      <c r="F713" s="18"/>
      <c r="G713" s="90"/>
      <c r="H713" s="18"/>
      <c r="I713" s="75"/>
      <c r="J713" s="75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</row>
    <row x14ac:dyDescent="0.25" r="714" customHeight="1" ht="17.25">
      <c r="A714" s="16"/>
      <c r="B714" s="37"/>
      <c r="C714" s="15"/>
      <c r="D714" s="17"/>
      <c r="E714" s="18"/>
      <c r="F714" s="18"/>
      <c r="G714" s="90"/>
      <c r="H714" s="18"/>
      <c r="I714" s="75"/>
      <c r="J714" s="75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</row>
    <row x14ac:dyDescent="0.25" r="715" customHeight="1" ht="17.25">
      <c r="A715" s="16"/>
      <c r="B715" s="37"/>
      <c r="C715" s="15"/>
      <c r="D715" s="17"/>
      <c r="E715" s="18"/>
      <c r="F715" s="18"/>
      <c r="G715" s="90"/>
      <c r="H715" s="18"/>
      <c r="I715" s="75"/>
      <c r="J715" s="75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</row>
    <row x14ac:dyDescent="0.25" r="716" customHeight="1" ht="17.25">
      <c r="A716" s="16"/>
      <c r="B716" s="37"/>
      <c r="C716" s="15"/>
      <c r="D716" s="17"/>
      <c r="E716" s="18"/>
      <c r="F716" s="18"/>
      <c r="G716" s="90"/>
      <c r="H716" s="18"/>
      <c r="I716" s="75"/>
      <c r="J716" s="75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</row>
    <row x14ac:dyDescent="0.25" r="717" customHeight="1" ht="17.25">
      <c r="A717" s="16"/>
      <c r="B717" s="37"/>
      <c r="C717" s="15"/>
      <c r="D717" s="17"/>
      <c r="E717" s="18"/>
      <c r="F717" s="18"/>
      <c r="G717" s="90"/>
      <c r="H717" s="18"/>
      <c r="I717" s="75"/>
      <c r="J717" s="75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</row>
    <row x14ac:dyDescent="0.25" r="718" customHeight="1" ht="17.25">
      <c r="A718" s="16"/>
      <c r="B718" s="37"/>
      <c r="C718" s="15"/>
      <c r="D718" s="17"/>
      <c r="E718" s="18"/>
      <c r="F718" s="18"/>
      <c r="G718" s="90"/>
      <c r="H718" s="18"/>
      <c r="I718" s="75"/>
      <c r="J718" s="75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</row>
    <row x14ac:dyDescent="0.25" r="719" customHeight="1" ht="17.25">
      <c r="A719" s="16"/>
      <c r="B719" s="37"/>
      <c r="C719" s="15"/>
      <c r="D719" s="17"/>
      <c r="E719" s="18"/>
      <c r="F719" s="18"/>
      <c r="G719" s="90"/>
      <c r="H719" s="18"/>
      <c r="I719" s="75"/>
      <c r="J719" s="75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</row>
    <row x14ac:dyDescent="0.25" r="720" customHeight="1" ht="17.25">
      <c r="A720" s="16"/>
      <c r="B720" s="37"/>
      <c r="C720" s="15"/>
      <c r="D720" s="17"/>
      <c r="E720" s="18"/>
      <c r="F720" s="18"/>
      <c r="G720" s="90"/>
      <c r="H720" s="18"/>
      <c r="I720" s="75"/>
      <c r="J720" s="75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</row>
    <row x14ac:dyDescent="0.25" r="721" customHeight="1" ht="17.25">
      <c r="A721" s="16"/>
      <c r="B721" s="37"/>
      <c r="C721" s="15"/>
      <c r="D721" s="17"/>
      <c r="E721" s="18"/>
      <c r="F721" s="18"/>
      <c r="G721" s="90"/>
      <c r="H721" s="18"/>
      <c r="I721" s="75"/>
      <c r="J721" s="75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</row>
    <row x14ac:dyDescent="0.25" r="722" customHeight="1" ht="17.25">
      <c r="A722" s="16"/>
      <c r="B722" s="37"/>
      <c r="C722" s="15"/>
      <c r="D722" s="17"/>
      <c r="E722" s="18"/>
      <c r="F722" s="18"/>
      <c r="G722" s="90"/>
      <c r="H722" s="18"/>
      <c r="I722" s="75"/>
      <c r="J722" s="75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</row>
    <row x14ac:dyDescent="0.25" r="723" customHeight="1" ht="17.25">
      <c r="A723" s="16"/>
      <c r="B723" s="37"/>
      <c r="C723" s="15"/>
      <c r="D723" s="17"/>
      <c r="E723" s="18"/>
      <c r="F723" s="18"/>
      <c r="G723" s="90"/>
      <c r="H723" s="18"/>
      <c r="I723" s="75"/>
      <c r="J723" s="75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</row>
    <row x14ac:dyDescent="0.25" r="724" customHeight="1" ht="17.25">
      <c r="A724" s="16"/>
      <c r="B724" s="37"/>
      <c r="C724" s="15"/>
      <c r="D724" s="17"/>
      <c r="E724" s="18"/>
      <c r="F724" s="18"/>
      <c r="G724" s="90"/>
      <c r="H724" s="18"/>
      <c r="I724" s="75"/>
      <c r="J724" s="75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</row>
    <row x14ac:dyDescent="0.25" r="725" customHeight="1" ht="17.25">
      <c r="A725" s="16"/>
      <c r="B725" s="37"/>
      <c r="C725" s="15"/>
      <c r="D725" s="17"/>
      <c r="E725" s="18"/>
      <c r="F725" s="18"/>
      <c r="G725" s="90"/>
      <c r="H725" s="18"/>
      <c r="I725" s="75"/>
      <c r="J725" s="75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</row>
    <row x14ac:dyDescent="0.25" r="726" customHeight="1" ht="17.25">
      <c r="A726" s="16"/>
      <c r="B726" s="37"/>
      <c r="C726" s="15"/>
      <c r="D726" s="17"/>
      <c r="E726" s="18"/>
      <c r="F726" s="18"/>
      <c r="G726" s="90"/>
      <c r="H726" s="18"/>
      <c r="I726" s="75"/>
      <c r="J726" s="75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</row>
    <row x14ac:dyDescent="0.25" r="727" customHeight="1" ht="17.25">
      <c r="A727" s="16"/>
      <c r="B727" s="37"/>
      <c r="C727" s="15"/>
      <c r="D727" s="17"/>
      <c r="E727" s="18"/>
      <c r="F727" s="18"/>
      <c r="G727" s="90"/>
      <c r="H727" s="18"/>
      <c r="I727" s="75"/>
      <c r="J727" s="75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</row>
    <row x14ac:dyDescent="0.25" r="728" customHeight="1" ht="17.25">
      <c r="A728" s="16"/>
      <c r="B728" s="37"/>
      <c r="C728" s="15"/>
      <c r="D728" s="17"/>
      <c r="E728" s="18"/>
      <c r="F728" s="18"/>
      <c r="G728" s="90"/>
      <c r="H728" s="18"/>
      <c r="I728" s="75"/>
      <c r="J728" s="75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</row>
    <row x14ac:dyDescent="0.25" r="729" customHeight="1" ht="17.25">
      <c r="A729" s="16"/>
      <c r="B729" s="37"/>
      <c r="C729" s="15"/>
      <c r="D729" s="17"/>
      <c r="E729" s="18"/>
      <c r="F729" s="18"/>
      <c r="G729" s="90"/>
      <c r="H729" s="18"/>
      <c r="I729" s="75"/>
      <c r="J729" s="75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</row>
    <row x14ac:dyDescent="0.25" r="730" customHeight="1" ht="17.25">
      <c r="A730" s="16"/>
      <c r="B730" s="37"/>
      <c r="C730" s="15"/>
      <c r="D730" s="17"/>
      <c r="E730" s="18"/>
      <c r="F730" s="18"/>
      <c r="G730" s="90"/>
      <c r="H730" s="18"/>
      <c r="I730" s="75"/>
      <c r="J730" s="75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</row>
    <row x14ac:dyDescent="0.25" r="731" customHeight="1" ht="17.25">
      <c r="A731" s="16"/>
      <c r="B731" s="37"/>
      <c r="C731" s="15"/>
      <c r="D731" s="17"/>
      <c r="E731" s="18"/>
      <c r="F731" s="18"/>
      <c r="G731" s="90"/>
      <c r="H731" s="18"/>
      <c r="I731" s="75"/>
      <c r="J731" s="75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</row>
    <row x14ac:dyDescent="0.25" r="732" customHeight="1" ht="17.25">
      <c r="A732" s="16"/>
      <c r="B732" s="37"/>
      <c r="C732" s="15"/>
      <c r="D732" s="17"/>
      <c r="E732" s="18"/>
      <c r="F732" s="18"/>
      <c r="G732" s="90"/>
      <c r="H732" s="18"/>
      <c r="I732" s="75"/>
      <c r="J732" s="75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</row>
    <row x14ac:dyDescent="0.25" r="733" customHeight="1" ht="17.25">
      <c r="A733" s="16"/>
      <c r="B733" s="37"/>
      <c r="C733" s="15"/>
      <c r="D733" s="17"/>
      <c r="E733" s="18"/>
      <c r="F733" s="18"/>
      <c r="G733" s="90"/>
      <c r="H733" s="18"/>
      <c r="I733" s="75"/>
      <c r="J733" s="75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</row>
    <row x14ac:dyDescent="0.25" r="734" customHeight="1" ht="17.25">
      <c r="A734" s="16"/>
      <c r="B734" s="37"/>
      <c r="C734" s="15"/>
      <c r="D734" s="17"/>
      <c r="E734" s="18"/>
      <c r="F734" s="18"/>
      <c r="G734" s="90"/>
      <c r="H734" s="18"/>
      <c r="I734" s="75"/>
      <c r="J734" s="75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</row>
    <row x14ac:dyDescent="0.25" r="735" customHeight="1" ht="17.25">
      <c r="A735" s="16"/>
      <c r="B735" s="37"/>
      <c r="C735" s="15"/>
      <c r="D735" s="17"/>
      <c r="E735" s="18"/>
      <c r="F735" s="18"/>
      <c r="G735" s="90"/>
      <c r="H735" s="18"/>
      <c r="I735" s="75"/>
      <c r="J735" s="75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</row>
    <row x14ac:dyDescent="0.25" r="736" customHeight="1" ht="17.25">
      <c r="A736" s="16"/>
      <c r="B736" s="37"/>
      <c r="C736" s="15"/>
      <c r="D736" s="17"/>
      <c r="E736" s="18"/>
      <c r="F736" s="18"/>
      <c r="G736" s="90"/>
      <c r="H736" s="18"/>
      <c r="I736" s="75"/>
      <c r="J736" s="75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</row>
    <row x14ac:dyDescent="0.25" r="737" customHeight="1" ht="17.25">
      <c r="A737" s="16"/>
      <c r="B737" s="37"/>
      <c r="C737" s="15"/>
      <c r="D737" s="17"/>
      <c r="E737" s="18"/>
      <c r="F737" s="18"/>
      <c r="G737" s="90"/>
      <c r="H737" s="18"/>
      <c r="I737" s="75"/>
      <c r="J737" s="75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</row>
    <row x14ac:dyDescent="0.25" r="738" customHeight="1" ht="17.25">
      <c r="A738" s="16"/>
      <c r="B738" s="37"/>
      <c r="C738" s="15"/>
      <c r="D738" s="17"/>
      <c r="E738" s="18"/>
      <c r="F738" s="18"/>
      <c r="G738" s="90"/>
      <c r="H738" s="18"/>
      <c r="I738" s="75"/>
      <c r="J738" s="75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</row>
    <row x14ac:dyDescent="0.25" r="739" customHeight="1" ht="17.25">
      <c r="A739" s="16"/>
      <c r="B739" s="37"/>
      <c r="C739" s="15"/>
      <c r="D739" s="17"/>
      <c r="E739" s="18"/>
      <c r="F739" s="18"/>
      <c r="G739" s="90"/>
      <c r="H739" s="18"/>
      <c r="I739" s="75"/>
      <c r="J739" s="75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</row>
    <row x14ac:dyDescent="0.25" r="740" customHeight="1" ht="17.25">
      <c r="A740" s="16"/>
      <c r="B740" s="37"/>
      <c r="C740" s="15"/>
      <c r="D740" s="17"/>
      <c r="E740" s="18"/>
      <c r="F740" s="18"/>
      <c r="G740" s="90"/>
      <c r="H740" s="18"/>
      <c r="I740" s="75"/>
      <c r="J740" s="75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</row>
    <row x14ac:dyDescent="0.25" r="741" customHeight="1" ht="17.25">
      <c r="A741" s="16"/>
      <c r="B741" s="37"/>
      <c r="C741" s="15"/>
      <c r="D741" s="17"/>
      <c r="E741" s="18"/>
      <c r="F741" s="18"/>
      <c r="G741" s="90"/>
      <c r="H741" s="18"/>
      <c r="I741" s="75"/>
      <c r="J741" s="75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</row>
    <row x14ac:dyDescent="0.25" r="742" customHeight="1" ht="17.25">
      <c r="A742" s="16"/>
      <c r="B742" s="37"/>
      <c r="C742" s="15"/>
      <c r="D742" s="17"/>
      <c r="E742" s="18"/>
      <c r="F742" s="18"/>
      <c r="G742" s="90"/>
      <c r="H742" s="18"/>
      <c r="I742" s="75"/>
      <c r="J742" s="75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</row>
    <row x14ac:dyDescent="0.25" r="743" customHeight="1" ht="17.25">
      <c r="A743" s="16"/>
      <c r="B743" s="37"/>
      <c r="C743" s="15"/>
      <c r="D743" s="17"/>
      <c r="E743" s="18"/>
      <c r="F743" s="18"/>
      <c r="G743" s="90"/>
      <c r="H743" s="18"/>
      <c r="I743" s="75"/>
      <c r="J743" s="75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</row>
    <row x14ac:dyDescent="0.25" r="744" customHeight="1" ht="17.25">
      <c r="A744" s="16"/>
      <c r="B744" s="37"/>
      <c r="C744" s="15"/>
      <c r="D744" s="17"/>
      <c r="E744" s="18"/>
      <c r="F744" s="18"/>
      <c r="G744" s="90"/>
      <c r="H744" s="18"/>
      <c r="I744" s="75"/>
      <c r="J744" s="75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</row>
    <row x14ac:dyDescent="0.25" r="745" customHeight="1" ht="17.25">
      <c r="A745" s="16"/>
      <c r="B745" s="37"/>
      <c r="C745" s="15"/>
      <c r="D745" s="17"/>
      <c r="E745" s="18"/>
      <c r="F745" s="18"/>
      <c r="G745" s="90"/>
      <c r="H745" s="18"/>
      <c r="I745" s="75"/>
      <c r="J745" s="75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</row>
    <row x14ac:dyDescent="0.25" r="746" customHeight="1" ht="17.25">
      <c r="A746" s="16"/>
      <c r="B746" s="37"/>
      <c r="C746" s="15"/>
      <c r="D746" s="17"/>
      <c r="E746" s="18"/>
      <c r="F746" s="18"/>
      <c r="G746" s="90"/>
      <c r="H746" s="18"/>
      <c r="I746" s="75"/>
      <c r="J746" s="75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</row>
    <row x14ac:dyDescent="0.25" r="747" customHeight="1" ht="17.25">
      <c r="A747" s="16"/>
      <c r="B747" s="37"/>
      <c r="C747" s="15"/>
      <c r="D747" s="17"/>
      <c r="E747" s="18"/>
      <c r="F747" s="18"/>
      <c r="G747" s="90"/>
      <c r="H747" s="18"/>
      <c r="I747" s="75"/>
      <c r="J747" s="75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</row>
    <row x14ac:dyDescent="0.25" r="748" customHeight="1" ht="17.25">
      <c r="A748" s="16"/>
      <c r="B748" s="37"/>
      <c r="C748" s="15"/>
      <c r="D748" s="17"/>
      <c r="E748" s="18"/>
      <c r="F748" s="18"/>
      <c r="G748" s="90"/>
      <c r="H748" s="18"/>
      <c r="I748" s="75"/>
      <c r="J748" s="75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</row>
    <row x14ac:dyDescent="0.25" r="749" customHeight="1" ht="17.25">
      <c r="A749" s="16"/>
      <c r="B749" s="37"/>
      <c r="C749" s="15"/>
      <c r="D749" s="17"/>
      <c r="E749" s="18"/>
      <c r="F749" s="18"/>
      <c r="G749" s="90"/>
      <c r="H749" s="18"/>
      <c r="I749" s="75"/>
      <c r="J749" s="75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</row>
    <row x14ac:dyDescent="0.25" r="750" customHeight="1" ht="17.25">
      <c r="A750" s="16"/>
      <c r="B750" s="37"/>
      <c r="C750" s="15"/>
      <c r="D750" s="17"/>
      <c r="E750" s="18"/>
      <c r="F750" s="18"/>
      <c r="G750" s="90"/>
      <c r="H750" s="18"/>
      <c r="I750" s="75"/>
      <c r="J750" s="75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</row>
    <row x14ac:dyDescent="0.25" r="751" customHeight="1" ht="17.25">
      <c r="A751" s="16"/>
      <c r="B751" s="37"/>
      <c r="C751" s="15"/>
      <c r="D751" s="17"/>
      <c r="E751" s="18"/>
      <c r="F751" s="18"/>
      <c r="G751" s="90"/>
      <c r="H751" s="18"/>
      <c r="I751" s="75"/>
      <c r="J751" s="75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</row>
    <row x14ac:dyDescent="0.25" r="752" customHeight="1" ht="17.25">
      <c r="A752" s="16"/>
      <c r="B752" s="37"/>
      <c r="C752" s="15"/>
      <c r="D752" s="17"/>
      <c r="E752" s="18"/>
      <c r="F752" s="18"/>
      <c r="G752" s="90"/>
      <c r="H752" s="18"/>
      <c r="I752" s="75"/>
      <c r="J752" s="75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</row>
    <row x14ac:dyDescent="0.25" r="753" customHeight="1" ht="17.25">
      <c r="A753" s="16"/>
      <c r="B753" s="37"/>
      <c r="C753" s="15"/>
      <c r="D753" s="17"/>
      <c r="E753" s="18"/>
      <c r="F753" s="18"/>
      <c r="G753" s="90"/>
      <c r="H753" s="18"/>
      <c r="I753" s="75"/>
      <c r="J753" s="75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</row>
    <row x14ac:dyDescent="0.25" r="754" customHeight="1" ht="17.25">
      <c r="A754" s="16"/>
      <c r="B754" s="37"/>
      <c r="C754" s="15"/>
      <c r="D754" s="17"/>
      <c r="E754" s="18"/>
      <c r="F754" s="18"/>
      <c r="G754" s="90"/>
      <c r="H754" s="18"/>
      <c r="I754" s="75"/>
      <c r="J754" s="75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</row>
    <row x14ac:dyDescent="0.25" r="755" customHeight="1" ht="17.25">
      <c r="A755" s="16"/>
      <c r="B755" s="37"/>
      <c r="C755" s="15"/>
      <c r="D755" s="17"/>
      <c r="E755" s="18"/>
      <c r="F755" s="18"/>
      <c r="G755" s="90"/>
      <c r="H755" s="18"/>
      <c r="I755" s="75"/>
      <c r="J755" s="75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</row>
    <row x14ac:dyDescent="0.25" r="756" customHeight="1" ht="17.25">
      <c r="A756" s="16"/>
      <c r="B756" s="37"/>
      <c r="C756" s="15"/>
      <c r="D756" s="17"/>
      <c r="E756" s="18"/>
      <c r="F756" s="18"/>
      <c r="G756" s="90"/>
      <c r="H756" s="18"/>
      <c r="I756" s="75"/>
      <c r="J756" s="75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</row>
    <row x14ac:dyDescent="0.25" r="757" customHeight="1" ht="17.25">
      <c r="A757" s="16"/>
      <c r="B757" s="37"/>
      <c r="C757" s="15"/>
      <c r="D757" s="17"/>
      <c r="E757" s="18"/>
      <c r="F757" s="18"/>
      <c r="G757" s="90"/>
      <c r="H757" s="18"/>
      <c r="I757" s="75"/>
      <c r="J757" s="75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</row>
    <row x14ac:dyDescent="0.25" r="758" customHeight="1" ht="17.25">
      <c r="A758" s="16"/>
      <c r="B758" s="37"/>
      <c r="C758" s="15"/>
      <c r="D758" s="17"/>
      <c r="E758" s="18"/>
      <c r="F758" s="18"/>
      <c r="G758" s="90"/>
      <c r="H758" s="18"/>
      <c r="I758" s="75"/>
      <c r="J758" s="75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</row>
    <row x14ac:dyDescent="0.25" r="759" customHeight="1" ht="17.25">
      <c r="A759" s="16"/>
      <c r="B759" s="37"/>
      <c r="C759" s="15"/>
      <c r="D759" s="17"/>
      <c r="E759" s="18"/>
      <c r="F759" s="18"/>
      <c r="G759" s="90"/>
      <c r="H759" s="18"/>
      <c r="I759" s="75"/>
      <c r="J759" s="75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</row>
    <row x14ac:dyDescent="0.25" r="760" customHeight="1" ht="17.25">
      <c r="A760" s="16"/>
      <c r="B760" s="37"/>
      <c r="C760" s="15"/>
      <c r="D760" s="17"/>
      <c r="E760" s="18"/>
      <c r="F760" s="18"/>
      <c r="G760" s="90"/>
      <c r="H760" s="18"/>
      <c r="I760" s="75"/>
      <c r="J760" s="75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</row>
    <row x14ac:dyDescent="0.25" r="761" customHeight="1" ht="17.25">
      <c r="A761" s="16"/>
      <c r="B761" s="37"/>
      <c r="C761" s="15"/>
      <c r="D761" s="17"/>
      <c r="E761" s="18"/>
      <c r="F761" s="18"/>
      <c r="G761" s="90"/>
      <c r="H761" s="18"/>
      <c r="I761" s="75"/>
      <c r="J761" s="75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</row>
    <row x14ac:dyDescent="0.25" r="762" customHeight="1" ht="17.25">
      <c r="A762" s="16"/>
      <c r="B762" s="37"/>
      <c r="C762" s="15"/>
      <c r="D762" s="17"/>
      <c r="E762" s="18"/>
      <c r="F762" s="18"/>
      <c r="G762" s="90"/>
      <c r="H762" s="18"/>
      <c r="I762" s="75"/>
      <c r="J762" s="75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</row>
    <row x14ac:dyDescent="0.25" r="763" customHeight="1" ht="17.25">
      <c r="A763" s="16"/>
      <c r="B763" s="37"/>
      <c r="C763" s="15"/>
      <c r="D763" s="17"/>
      <c r="E763" s="18"/>
      <c r="F763" s="18"/>
      <c r="G763" s="90"/>
      <c r="H763" s="18"/>
      <c r="I763" s="75"/>
      <c r="J763" s="75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</row>
    <row x14ac:dyDescent="0.25" r="764" customHeight="1" ht="17.25">
      <c r="A764" s="16"/>
      <c r="B764" s="37"/>
      <c r="C764" s="15"/>
      <c r="D764" s="17"/>
      <c r="E764" s="18"/>
      <c r="F764" s="18"/>
      <c r="G764" s="90"/>
      <c r="H764" s="18"/>
      <c r="I764" s="75"/>
      <c r="J764" s="75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</row>
    <row x14ac:dyDescent="0.25" r="765" customHeight="1" ht="17.25">
      <c r="A765" s="16"/>
      <c r="B765" s="37"/>
      <c r="C765" s="15"/>
      <c r="D765" s="17"/>
      <c r="E765" s="18"/>
      <c r="F765" s="18"/>
      <c r="G765" s="90"/>
      <c r="H765" s="18"/>
      <c r="I765" s="75"/>
      <c r="J765" s="75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</row>
    <row x14ac:dyDescent="0.25" r="766" customHeight="1" ht="17.25">
      <c r="A766" s="16"/>
      <c r="B766" s="37"/>
      <c r="C766" s="15"/>
      <c r="D766" s="17"/>
      <c r="E766" s="18"/>
      <c r="F766" s="18"/>
      <c r="G766" s="90"/>
      <c r="H766" s="18"/>
      <c r="I766" s="75"/>
      <c r="J766" s="75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</row>
    <row x14ac:dyDescent="0.25" r="767" customHeight="1" ht="17.25">
      <c r="A767" s="16"/>
      <c r="B767" s="37"/>
      <c r="C767" s="15"/>
      <c r="D767" s="17"/>
      <c r="E767" s="18"/>
      <c r="F767" s="18"/>
      <c r="G767" s="90"/>
      <c r="H767" s="18"/>
      <c r="I767" s="75"/>
      <c r="J767" s="75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</row>
    <row x14ac:dyDescent="0.25" r="768" customHeight="1" ht="17.25">
      <c r="A768" s="16"/>
      <c r="B768" s="37"/>
      <c r="C768" s="15"/>
      <c r="D768" s="17"/>
      <c r="E768" s="18"/>
      <c r="F768" s="18"/>
      <c r="G768" s="90"/>
      <c r="H768" s="18"/>
      <c r="I768" s="75"/>
      <c r="J768" s="75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</row>
    <row x14ac:dyDescent="0.25" r="769" customHeight="1" ht="17.25">
      <c r="A769" s="16"/>
      <c r="B769" s="37"/>
      <c r="C769" s="15"/>
      <c r="D769" s="17"/>
      <c r="E769" s="18"/>
      <c r="F769" s="18"/>
      <c r="G769" s="90"/>
      <c r="H769" s="18"/>
      <c r="I769" s="75"/>
      <c r="J769" s="75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</row>
    <row x14ac:dyDescent="0.25" r="770" customHeight="1" ht="17.25">
      <c r="A770" s="16"/>
      <c r="B770" s="37"/>
      <c r="C770" s="15"/>
      <c r="D770" s="17"/>
      <c r="E770" s="18"/>
      <c r="F770" s="18"/>
      <c r="G770" s="90"/>
      <c r="H770" s="18"/>
      <c r="I770" s="75"/>
      <c r="J770" s="75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</row>
    <row x14ac:dyDescent="0.25" r="771" customHeight="1" ht="17.25">
      <c r="A771" s="16"/>
      <c r="B771" s="37"/>
      <c r="C771" s="15"/>
      <c r="D771" s="17"/>
      <c r="E771" s="18"/>
      <c r="F771" s="18"/>
      <c r="G771" s="90"/>
      <c r="H771" s="18"/>
      <c r="I771" s="75"/>
      <c r="J771" s="75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</row>
    <row x14ac:dyDescent="0.25" r="772" customHeight="1" ht="17.25">
      <c r="A772" s="16"/>
      <c r="B772" s="37"/>
      <c r="C772" s="15"/>
      <c r="D772" s="17"/>
      <c r="E772" s="18"/>
      <c r="F772" s="18"/>
      <c r="G772" s="90"/>
      <c r="H772" s="18"/>
      <c r="I772" s="75"/>
      <c r="J772" s="75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</row>
    <row x14ac:dyDescent="0.25" r="773" customHeight="1" ht="17.25">
      <c r="A773" s="16"/>
      <c r="B773" s="37"/>
      <c r="C773" s="15"/>
      <c r="D773" s="17"/>
      <c r="E773" s="18"/>
      <c r="F773" s="18"/>
      <c r="G773" s="90"/>
      <c r="H773" s="18"/>
      <c r="I773" s="75"/>
      <c r="J773" s="75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</row>
    <row x14ac:dyDescent="0.25" r="774" customHeight="1" ht="17.25">
      <c r="A774" s="16"/>
      <c r="B774" s="37"/>
      <c r="C774" s="15"/>
      <c r="D774" s="17"/>
      <c r="E774" s="18"/>
      <c r="F774" s="18"/>
      <c r="G774" s="90"/>
      <c r="H774" s="18"/>
      <c r="I774" s="75"/>
      <c r="J774" s="75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</row>
    <row x14ac:dyDescent="0.25" r="775" customHeight="1" ht="17.25">
      <c r="A775" s="16"/>
      <c r="B775" s="37"/>
      <c r="C775" s="15"/>
      <c r="D775" s="17"/>
      <c r="E775" s="18"/>
      <c r="F775" s="18"/>
      <c r="G775" s="90"/>
      <c r="H775" s="18"/>
      <c r="I775" s="75"/>
      <c r="J775" s="75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</row>
    <row x14ac:dyDescent="0.25" r="776" customHeight="1" ht="17.25">
      <c r="A776" s="16"/>
      <c r="B776" s="37"/>
      <c r="C776" s="15"/>
      <c r="D776" s="17"/>
      <c r="E776" s="18"/>
      <c r="F776" s="18"/>
      <c r="G776" s="90"/>
      <c r="H776" s="18"/>
      <c r="I776" s="75"/>
      <c r="J776" s="75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</row>
    <row x14ac:dyDescent="0.25" r="777" customHeight="1" ht="17.25">
      <c r="A777" s="16"/>
      <c r="B777" s="37"/>
      <c r="C777" s="15"/>
      <c r="D777" s="17"/>
      <c r="E777" s="18"/>
      <c r="F777" s="18"/>
      <c r="G777" s="90"/>
      <c r="H777" s="18"/>
      <c r="I777" s="75"/>
      <c r="J777" s="75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</row>
    <row x14ac:dyDescent="0.25" r="778" customHeight="1" ht="17.25">
      <c r="A778" s="16"/>
      <c r="B778" s="37"/>
      <c r="C778" s="15"/>
      <c r="D778" s="17"/>
      <c r="E778" s="18"/>
      <c r="F778" s="18"/>
      <c r="G778" s="90"/>
      <c r="H778" s="18"/>
      <c r="I778" s="75"/>
      <c r="J778" s="75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</row>
    <row x14ac:dyDescent="0.25" r="779" customHeight="1" ht="17.25">
      <c r="A779" s="16"/>
      <c r="B779" s="37"/>
      <c r="C779" s="15"/>
      <c r="D779" s="17"/>
      <c r="E779" s="18"/>
      <c r="F779" s="18"/>
      <c r="G779" s="90"/>
      <c r="H779" s="18"/>
      <c r="I779" s="75"/>
      <c r="J779" s="75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</row>
    <row x14ac:dyDescent="0.25" r="780" customHeight="1" ht="17.25">
      <c r="A780" s="16"/>
      <c r="B780" s="37"/>
      <c r="C780" s="15"/>
      <c r="D780" s="17"/>
      <c r="E780" s="18"/>
      <c r="F780" s="18"/>
      <c r="G780" s="90"/>
      <c r="H780" s="18"/>
      <c r="I780" s="75"/>
      <c r="J780" s="75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</row>
    <row x14ac:dyDescent="0.25" r="781" customHeight="1" ht="17.25">
      <c r="A781" s="16"/>
      <c r="B781" s="37"/>
      <c r="C781" s="15"/>
      <c r="D781" s="17"/>
      <c r="E781" s="18"/>
      <c r="F781" s="18"/>
      <c r="G781" s="90"/>
      <c r="H781" s="18"/>
      <c r="I781" s="75"/>
      <c r="J781" s="75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</row>
    <row x14ac:dyDescent="0.25" r="782" customHeight="1" ht="17.25">
      <c r="A782" s="16"/>
      <c r="B782" s="37"/>
      <c r="C782" s="15"/>
      <c r="D782" s="17"/>
      <c r="E782" s="18"/>
      <c r="F782" s="18"/>
      <c r="G782" s="90"/>
      <c r="H782" s="18"/>
      <c r="I782" s="75"/>
      <c r="J782" s="75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</row>
    <row x14ac:dyDescent="0.25" r="783" customHeight="1" ht="17.25">
      <c r="A783" s="16"/>
      <c r="B783" s="37"/>
      <c r="C783" s="15"/>
      <c r="D783" s="17"/>
      <c r="E783" s="18"/>
      <c r="F783" s="18"/>
      <c r="G783" s="90"/>
      <c r="H783" s="18"/>
      <c r="I783" s="75"/>
      <c r="J783" s="75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</row>
    <row x14ac:dyDescent="0.25" r="784" customHeight="1" ht="17.25">
      <c r="A784" s="16"/>
      <c r="B784" s="37"/>
      <c r="C784" s="15"/>
      <c r="D784" s="17"/>
      <c r="E784" s="18"/>
      <c r="F784" s="18"/>
      <c r="G784" s="90"/>
      <c r="H784" s="18"/>
      <c r="I784" s="75"/>
      <c r="J784" s="75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</row>
    <row x14ac:dyDescent="0.25" r="785" customHeight="1" ht="17.25">
      <c r="A785" s="16"/>
      <c r="B785" s="37"/>
      <c r="C785" s="15"/>
      <c r="D785" s="17"/>
      <c r="E785" s="18"/>
      <c r="F785" s="18"/>
      <c r="G785" s="90"/>
      <c r="H785" s="18"/>
      <c r="I785" s="75"/>
      <c r="J785" s="75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</row>
    <row x14ac:dyDescent="0.25" r="786" customHeight="1" ht="17.25">
      <c r="A786" s="16"/>
      <c r="B786" s="37"/>
      <c r="C786" s="15"/>
      <c r="D786" s="17"/>
      <c r="E786" s="18"/>
      <c r="F786" s="18"/>
      <c r="G786" s="90"/>
      <c r="H786" s="18"/>
      <c r="I786" s="75"/>
      <c r="J786" s="75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</row>
    <row x14ac:dyDescent="0.25" r="787" customHeight="1" ht="17.25">
      <c r="A787" s="16"/>
      <c r="B787" s="37"/>
      <c r="C787" s="15"/>
      <c r="D787" s="17"/>
      <c r="E787" s="18"/>
      <c r="F787" s="18"/>
      <c r="G787" s="90"/>
      <c r="H787" s="18"/>
      <c r="I787" s="75"/>
      <c r="J787" s="75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</row>
    <row x14ac:dyDescent="0.25" r="788" customHeight="1" ht="17.25">
      <c r="A788" s="16"/>
      <c r="B788" s="37"/>
      <c r="C788" s="15"/>
      <c r="D788" s="17"/>
      <c r="E788" s="18"/>
      <c r="F788" s="18"/>
      <c r="G788" s="90"/>
      <c r="H788" s="18"/>
      <c r="I788" s="75"/>
      <c r="J788" s="75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</row>
    <row x14ac:dyDescent="0.25" r="789" customHeight="1" ht="17.25">
      <c r="A789" s="16"/>
      <c r="B789" s="37"/>
      <c r="C789" s="15"/>
      <c r="D789" s="17"/>
      <c r="E789" s="18"/>
      <c r="F789" s="18"/>
      <c r="G789" s="90"/>
      <c r="H789" s="18"/>
      <c r="I789" s="75"/>
      <c r="J789" s="75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</row>
    <row x14ac:dyDescent="0.25" r="790" customHeight="1" ht="17.25">
      <c r="A790" s="16"/>
      <c r="B790" s="37"/>
      <c r="C790" s="15"/>
      <c r="D790" s="17"/>
      <c r="E790" s="18"/>
      <c r="F790" s="18"/>
      <c r="G790" s="90"/>
      <c r="H790" s="18"/>
      <c r="I790" s="75"/>
      <c r="J790" s="75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</row>
    <row x14ac:dyDescent="0.25" r="791" customHeight="1" ht="17.25">
      <c r="A791" s="16"/>
      <c r="B791" s="37"/>
      <c r="C791" s="15"/>
      <c r="D791" s="17"/>
      <c r="E791" s="18"/>
      <c r="F791" s="18"/>
      <c r="G791" s="90"/>
      <c r="H791" s="18"/>
      <c r="I791" s="75"/>
      <c r="J791" s="75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</row>
    <row x14ac:dyDescent="0.25" r="792" customHeight="1" ht="17.25">
      <c r="A792" s="16"/>
      <c r="B792" s="37"/>
      <c r="C792" s="15"/>
      <c r="D792" s="17"/>
      <c r="E792" s="18"/>
      <c r="F792" s="18"/>
      <c r="G792" s="90"/>
      <c r="H792" s="18"/>
      <c r="I792" s="75"/>
      <c r="J792" s="75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</row>
    <row x14ac:dyDescent="0.25" r="793" customHeight="1" ht="17.25">
      <c r="A793" s="16"/>
      <c r="B793" s="37"/>
      <c r="C793" s="15"/>
      <c r="D793" s="17"/>
      <c r="E793" s="18"/>
      <c r="F793" s="18"/>
      <c r="G793" s="90"/>
      <c r="H793" s="18"/>
      <c r="I793" s="75"/>
      <c r="J793" s="75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</row>
    <row x14ac:dyDescent="0.25" r="794" customHeight="1" ht="17.25">
      <c r="A794" s="16"/>
      <c r="B794" s="37"/>
      <c r="C794" s="15"/>
      <c r="D794" s="17"/>
      <c r="E794" s="18"/>
      <c r="F794" s="18"/>
      <c r="G794" s="90"/>
      <c r="H794" s="18"/>
      <c r="I794" s="75"/>
      <c r="J794" s="75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</row>
    <row x14ac:dyDescent="0.25" r="795" customHeight="1" ht="17.25">
      <c r="A795" s="16"/>
      <c r="B795" s="37"/>
      <c r="C795" s="15"/>
      <c r="D795" s="17"/>
      <c r="E795" s="18"/>
      <c r="F795" s="18"/>
      <c r="G795" s="90"/>
      <c r="H795" s="18"/>
      <c r="I795" s="75"/>
      <c r="J795" s="75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</row>
    <row x14ac:dyDescent="0.25" r="796" customHeight="1" ht="17.25">
      <c r="A796" s="16"/>
      <c r="B796" s="37"/>
      <c r="C796" s="15"/>
      <c r="D796" s="17"/>
      <c r="E796" s="18"/>
      <c r="F796" s="18"/>
      <c r="G796" s="90"/>
      <c r="H796" s="18"/>
      <c r="I796" s="75"/>
      <c r="J796" s="75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</row>
    <row x14ac:dyDescent="0.25" r="797" customHeight="1" ht="17.25">
      <c r="A797" s="16"/>
      <c r="B797" s="37"/>
      <c r="C797" s="15"/>
      <c r="D797" s="17"/>
      <c r="E797" s="18"/>
      <c r="F797" s="18"/>
      <c r="G797" s="90"/>
      <c r="H797" s="18"/>
      <c r="I797" s="75"/>
      <c r="J797" s="75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</row>
    <row x14ac:dyDescent="0.25" r="798" customHeight="1" ht="17.25">
      <c r="A798" s="16"/>
      <c r="B798" s="37"/>
      <c r="C798" s="15"/>
      <c r="D798" s="17"/>
      <c r="E798" s="18"/>
      <c r="F798" s="18"/>
      <c r="G798" s="90"/>
      <c r="H798" s="18"/>
      <c r="I798" s="75"/>
      <c r="J798" s="75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</row>
    <row x14ac:dyDescent="0.25" r="799" customHeight="1" ht="17.25">
      <c r="A799" s="16"/>
      <c r="B799" s="37"/>
      <c r="C799" s="15"/>
      <c r="D799" s="17"/>
      <c r="E799" s="18"/>
      <c r="F799" s="18"/>
      <c r="G799" s="90"/>
      <c r="H799" s="18"/>
      <c r="I799" s="75"/>
      <c r="J799" s="75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</row>
    <row x14ac:dyDescent="0.25" r="800" customHeight="1" ht="17.25">
      <c r="A800" s="16"/>
      <c r="B800" s="37"/>
      <c r="C800" s="15"/>
      <c r="D800" s="17"/>
      <c r="E800" s="18"/>
      <c r="F800" s="18"/>
      <c r="G800" s="90"/>
      <c r="H800" s="18"/>
      <c r="I800" s="75"/>
      <c r="J800" s="75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</row>
    <row x14ac:dyDescent="0.25" r="801" customHeight="1" ht="17.25">
      <c r="A801" s="16"/>
      <c r="B801" s="37"/>
      <c r="C801" s="15"/>
      <c r="D801" s="17"/>
      <c r="E801" s="18"/>
      <c r="F801" s="18"/>
      <c r="G801" s="90"/>
      <c r="H801" s="18"/>
      <c r="I801" s="75"/>
      <c r="J801" s="75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</row>
    <row x14ac:dyDescent="0.25" r="802" customHeight="1" ht="17.25">
      <c r="A802" s="16"/>
      <c r="B802" s="37"/>
      <c r="C802" s="15"/>
      <c r="D802" s="17"/>
      <c r="E802" s="18"/>
      <c r="F802" s="18"/>
      <c r="G802" s="90"/>
      <c r="H802" s="18"/>
      <c r="I802" s="75"/>
      <c r="J802" s="75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</row>
    <row x14ac:dyDescent="0.25" r="803" customHeight="1" ht="17.25">
      <c r="A803" s="16"/>
      <c r="B803" s="37"/>
      <c r="C803" s="15"/>
      <c r="D803" s="17"/>
      <c r="E803" s="18"/>
      <c r="F803" s="18"/>
      <c r="G803" s="90"/>
      <c r="H803" s="18"/>
      <c r="I803" s="75"/>
      <c r="J803" s="75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</row>
    <row x14ac:dyDescent="0.25" r="804" customHeight="1" ht="17.25">
      <c r="A804" s="16"/>
      <c r="B804" s="37"/>
      <c r="C804" s="15"/>
      <c r="D804" s="17"/>
      <c r="E804" s="18"/>
      <c r="F804" s="18"/>
      <c r="G804" s="90"/>
      <c r="H804" s="18"/>
      <c r="I804" s="75"/>
      <c r="J804" s="75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</row>
    <row x14ac:dyDescent="0.25" r="805" customHeight="1" ht="17.25">
      <c r="A805" s="16"/>
      <c r="B805" s="37"/>
      <c r="C805" s="15"/>
      <c r="D805" s="17"/>
      <c r="E805" s="18"/>
      <c r="F805" s="18"/>
      <c r="G805" s="90"/>
      <c r="H805" s="18"/>
      <c r="I805" s="75"/>
      <c r="J805" s="75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</row>
    <row x14ac:dyDescent="0.25" r="806" customHeight="1" ht="17.25">
      <c r="A806" s="16"/>
      <c r="B806" s="37"/>
      <c r="C806" s="15"/>
      <c r="D806" s="17"/>
      <c r="E806" s="18"/>
      <c r="F806" s="18"/>
      <c r="G806" s="90"/>
      <c r="H806" s="18"/>
      <c r="I806" s="75"/>
      <c r="J806" s="75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</row>
    <row x14ac:dyDescent="0.25" r="807" customHeight="1" ht="17.25">
      <c r="A807" s="16"/>
      <c r="B807" s="37"/>
      <c r="C807" s="15"/>
      <c r="D807" s="17"/>
      <c r="E807" s="18"/>
      <c r="F807" s="18"/>
      <c r="G807" s="90"/>
      <c r="H807" s="18"/>
      <c r="I807" s="75"/>
      <c r="J807" s="75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</row>
    <row x14ac:dyDescent="0.25" r="808" customHeight="1" ht="17.25">
      <c r="A808" s="16"/>
      <c r="B808" s="37"/>
      <c r="C808" s="15"/>
      <c r="D808" s="17"/>
      <c r="E808" s="18"/>
      <c r="F808" s="18"/>
      <c r="G808" s="90"/>
      <c r="H808" s="18"/>
      <c r="I808" s="75"/>
      <c r="J808" s="75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</row>
    <row x14ac:dyDescent="0.25" r="809" customHeight="1" ht="17.25">
      <c r="A809" s="16"/>
      <c r="B809" s="37"/>
      <c r="C809" s="15"/>
      <c r="D809" s="17"/>
      <c r="E809" s="18"/>
      <c r="F809" s="18"/>
      <c r="G809" s="90"/>
      <c r="H809" s="18"/>
      <c r="I809" s="75"/>
      <c r="J809" s="75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</row>
    <row x14ac:dyDescent="0.25" r="810" customHeight="1" ht="17.25">
      <c r="A810" s="16"/>
      <c r="B810" s="37"/>
      <c r="C810" s="15"/>
      <c r="D810" s="17"/>
      <c r="E810" s="18"/>
      <c r="F810" s="18"/>
      <c r="G810" s="90"/>
      <c r="H810" s="18"/>
      <c r="I810" s="75"/>
      <c r="J810" s="75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</row>
    <row x14ac:dyDescent="0.25" r="811" customHeight="1" ht="17.25">
      <c r="A811" s="16"/>
      <c r="B811" s="37"/>
      <c r="C811" s="15"/>
      <c r="D811" s="17"/>
      <c r="E811" s="18"/>
      <c r="F811" s="18"/>
      <c r="G811" s="90"/>
      <c r="H811" s="18"/>
      <c r="I811" s="75"/>
      <c r="J811" s="75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</row>
    <row x14ac:dyDescent="0.25" r="812" customHeight="1" ht="17.25">
      <c r="A812" s="16"/>
      <c r="B812" s="37"/>
      <c r="C812" s="15"/>
      <c r="D812" s="17"/>
      <c r="E812" s="18"/>
      <c r="F812" s="18"/>
      <c r="G812" s="90"/>
      <c r="H812" s="18"/>
      <c r="I812" s="75"/>
      <c r="J812" s="75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</row>
    <row x14ac:dyDescent="0.25" r="813" customHeight="1" ht="17.25">
      <c r="A813" s="16"/>
      <c r="B813" s="37"/>
      <c r="C813" s="15"/>
      <c r="D813" s="17"/>
      <c r="E813" s="18"/>
      <c r="F813" s="18"/>
      <c r="G813" s="90"/>
      <c r="H813" s="18"/>
      <c r="I813" s="75"/>
      <c r="J813" s="75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</row>
    <row x14ac:dyDescent="0.25" r="814" customHeight="1" ht="17.25">
      <c r="A814" s="16"/>
      <c r="B814" s="37"/>
      <c r="C814" s="15"/>
      <c r="D814" s="17"/>
      <c r="E814" s="18"/>
      <c r="F814" s="18"/>
      <c r="G814" s="90"/>
      <c r="H814" s="18"/>
      <c r="I814" s="75"/>
      <c r="J814" s="75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</row>
    <row x14ac:dyDescent="0.25" r="815" customHeight="1" ht="17.25">
      <c r="A815" s="16"/>
      <c r="B815" s="37"/>
      <c r="C815" s="15"/>
      <c r="D815" s="17"/>
      <c r="E815" s="18"/>
      <c r="F815" s="18"/>
      <c r="G815" s="90"/>
      <c r="H815" s="18"/>
      <c r="I815" s="75"/>
      <c r="J815" s="75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</row>
    <row x14ac:dyDescent="0.25" r="816" customHeight="1" ht="17.25">
      <c r="A816" s="16"/>
      <c r="B816" s="37"/>
      <c r="C816" s="15"/>
      <c r="D816" s="17"/>
      <c r="E816" s="18"/>
      <c r="F816" s="18"/>
      <c r="G816" s="90"/>
      <c r="H816" s="18"/>
      <c r="I816" s="75"/>
      <c r="J816" s="75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</row>
    <row x14ac:dyDescent="0.25" r="817" customHeight="1" ht="17.25">
      <c r="A817" s="16"/>
      <c r="B817" s="37"/>
      <c r="C817" s="15"/>
      <c r="D817" s="17"/>
      <c r="E817" s="18"/>
      <c r="F817" s="18"/>
      <c r="G817" s="90"/>
      <c r="H817" s="18"/>
      <c r="I817" s="75"/>
      <c r="J817" s="75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</row>
    <row x14ac:dyDescent="0.25" r="818" customHeight="1" ht="17.25">
      <c r="A818" s="16"/>
      <c r="B818" s="37"/>
      <c r="C818" s="15"/>
      <c r="D818" s="17"/>
      <c r="E818" s="18"/>
      <c r="F818" s="18"/>
      <c r="G818" s="90"/>
      <c r="H818" s="18"/>
      <c r="I818" s="75"/>
      <c r="J818" s="75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</row>
    <row x14ac:dyDescent="0.25" r="819" customHeight="1" ht="17.25">
      <c r="A819" s="16"/>
      <c r="B819" s="37"/>
      <c r="C819" s="15"/>
      <c r="D819" s="17"/>
      <c r="E819" s="18"/>
      <c r="F819" s="18"/>
      <c r="G819" s="90"/>
      <c r="H819" s="18"/>
      <c r="I819" s="75"/>
      <c r="J819" s="75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</row>
    <row x14ac:dyDescent="0.25" r="820" customHeight="1" ht="17.25">
      <c r="A820" s="16"/>
      <c r="B820" s="37"/>
      <c r="C820" s="15"/>
      <c r="D820" s="17"/>
      <c r="E820" s="18"/>
      <c r="F820" s="18"/>
      <c r="G820" s="90"/>
      <c r="H820" s="18"/>
      <c r="I820" s="75"/>
      <c r="J820" s="75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</row>
    <row x14ac:dyDescent="0.25" r="821" customHeight="1" ht="17.25">
      <c r="A821" s="16"/>
      <c r="B821" s="37"/>
      <c r="C821" s="15"/>
      <c r="D821" s="17"/>
      <c r="E821" s="18"/>
      <c r="F821" s="18"/>
      <c r="G821" s="90"/>
      <c r="H821" s="18"/>
      <c r="I821" s="75"/>
      <c r="J821" s="75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</row>
    <row x14ac:dyDescent="0.25" r="822" customHeight="1" ht="17.25">
      <c r="A822" s="16"/>
      <c r="B822" s="37"/>
      <c r="C822" s="15"/>
      <c r="D822" s="17"/>
      <c r="E822" s="18"/>
      <c r="F822" s="18"/>
      <c r="G822" s="90"/>
      <c r="H822" s="18"/>
      <c r="I822" s="75"/>
      <c r="J822" s="75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</row>
    <row x14ac:dyDescent="0.25" r="823" customHeight="1" ht="17.25">
      <c r="A823" s="16"/>
      <c r="B823" s="37"/>
      <c r="C823" s="15"/>
      <c r="D823" s="17"/>
      <c r="E823" s="18"/>
      <c r="F823" s="18"/>
      <c r="G823" s="90"/>
      <c r="H823" s="18"/>
      <c r="I823" s="75"/>
      <c r="J823" s="75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</row>
    <row x14ac:dyDescent="0.25" r="824" customHeight="1" ht="17.25">
      <c r="A824" s="16"/>
      <c r="B824" s="37"/>
      <c r="C824" s="15"/>
      <c r="D824" s="17"/>
      <c r="E824" s="18"/>
      <c r="F824" s="18"/>
      <c r="G824" s="90"/>
      <c r="H824" s="18"/>
      <c r="I824" s="75"/>
      <c r="J824" s="75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</row>
    <row x14ac:dyDescent="0.25" r="825" customHeight="1" ht="17.25">
      <c r="A825" s="16"/>
      <c r="B825" s="37"/>
      <c r="C825" s="15"/>
      <c r="D825" s="17"/>
      <c r="E825" s="18"/>
      <c r="F825" s="18"/>
      <c r="G825" s="90"/>
      <c r="H825" s="18"/>
      <c r="I825" s="75"/>
      <c r="J825" s="75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</row>
    <row x14ac:dyDescent="0.25" r="826" customHeight="1" ht="17.25">
      <c r="A826" s="16"/>
      <c r="B826" s="37"/>
      <c r="C826" s="15"/>
      <c r="D826" s="17"/>
      <c r="E826" s="18"/>
      <c r="F826" s="18"/>
      <c r="G826" s="90"/>
      <c r="H826" s="18"/>
      <c r="I826" s="75"/>
      <c r="J826" s="75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</row>
    <row x14ac:dyDescent="0.25" r="827" customHeight="1" ht="17.25">
      <c r="A827" s="16"/>
      <c r="B827" s="37"/>
      <c r="C827" s="15"/>
      <c r="D827" s="17"/>
      <c r="E827" s="18"/>
      <c r="F827" s="18"/>
      <c r="G827" s="90"/>
      <c r="H827" s="18"/>
      <c r="I827" s="75"/>
      <c r="J827" s="75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</row>
    <row x14ac:dyDescent="0.25" r="828" customHeight="1" ht="17.25">
      <c r="A828" s="16"/>
      <c r="B828" s="37"/>
      <c r="C828" s="15"/>
      <c r="D828" s="17"/>
      <c r="E828" s="18"/>
      <c r="F828" s="18"/>
      <c r="G828" s="90"/>
      <c r="H828" s="18"/>
      <c r="I828" s="75"/>
      <c r="J828" s="75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</row>
    <row x14ac:dyDescent="0.25" r="829" customHeight="1" ht="17.25">
      <c r="A829" s="16"/>
      <c r="B829" s="37"/>
      <c r="C829" s="15"/>
      <c r="D829" s="17"/>
      <c r="E829" s="18"/>
      <c r="F829" s="18"/>
      <c r="G829" s="90"/>
      <c r="H829" s="18"/>
      <c r="I829" s="75"/>
      <c r="J829" s="75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</row>
    <row x14ac:dyDescent="0.25" r="830" customHeight="1" ht="17.25">
      <c r="A830" s="16"/>
      <c r="B830" s="37"/>
      <c r="C830" s="15"/>
      <c r="D830" s="17"/>
      <c r="E830" s="18"/>
      <c r="F830" s="18"/>
      <c r="G830" s="90"/>
      <c r="H830" s="18"/>
      <c r="I830" s="75"/>
      <c r="J830" s="75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</row>
    <row x14ac:dyDescent="0.25" r="831" customHeight="1" ht="17.25">
      <c r="A831" s="16"/>
      <c r="B831" s="37"/>
      <c r="C831" s="15"/>
      <c r="D831" s="17"/>
      <c r="E831" s="18"/>
      <c r="F831" s="18"/>
      <c r="G831" s="90"/>
      <c r="H831" s="18"/>
      <c r="I831" s="75"/>
      <c r="J831" s="75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</row>
    <row x14ac:dyDescent="0.25" r="832" customHeight="1" ht="17.25">
      <c r="A832" s="16"/>
      <c r="B832" s="37"/>
      <c r="C832" s="15"/>
      <c r="D832" s="17"/>
      <c r="E832" s="18"/>
      <c r="F832" s="18"/>
      <c r="G832" s="90"/>
      <c r="H832" s="18"/>
      <c r="I832" s="75"/>
      <c r="J832" s="75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</row>
    <row x14ac:dyDescent="0.25" r="833" customHeight="1" ht="17.25">
      <c r="A833" s="16"/>
      <c r="B833" s="37"/>
      <c r="C833" s="15"/>
      <c r="D833" s="17"/>
      <c r="E833" s="18"/>
      <c r="F833" s="18"/>
      <c r="G833" s="90"/>
      <c r="H833" s="18"/>
      <c r="I833" s="75"/>
      <c r="J833" s="75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</row>
    <row x14ac:dyDescent="0.25" r="834" customHeight="1" ht="17.25">
      <c r="A834" s="16"/>
      <c r="B834" s="37"/>
      <c r="C834" s="15"/>
      <c r="D834" s="17"/>
      <c r="E834" s="18"/>
      <c r="F834" s="18"/>
      <c r="G834" s="90"/>
      <c r="H834" s="18"/>
      <c r="I834" s="75"/>
      <c r="J834" s="75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</row>
    <row x14ac:dyDescent="0.25" r="835" customHeight="1" ht="17.25">
      <c r="A835" s="16"/>
      <c r="B835" s="37"/>
      <c r="C835" s="15"/>
      <c r="D835" s="17"/>
      <c r="E835" s="18"/>
      <c r="F835" s="18"/>
      <c r="G835" s="90"/>
      <c r="H835" s="18"/>
      <c r="I835" s="75"/>
      <c r="J835" s="75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</row>
    <row x14ac:dyDescent="0.25" r="836" customHeight="1" ht="17.25">
      <c r="A836" s="16"/>
      <c r="B836" s="37"/>
      <c r="C836" s="15"/>
      <c r="D836" s="17"/>
      <c r="E836" s="18"/>
      <c r="F836" s="18"/>
      <c r="G836" s="90"/>
      <c r="H836" s="18"/>
      <c r="I836" s="75"/>
      <c r="J836" s="75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</row>
    <row x14ac:dyDescent="0.25" r="837" customHeight="1" ht="17.25">
      <c r="A837" s="16"/>
      <c r="B837" s="37"/>
      <c r="C837" s="15"/>
      <c r="D837" s="17"/>
      <c r="E837" s="18"/>
      <c r="F837" s="18"/>
      <c r="G837" s="90"/>
      <c r="H837" s="18"/>
      <c r="I837" s="75"/>
      <c r="J837" s="75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</row>
    <row x14ac:dyDescent="0.25" r="838" customHeight="1" ht="17.25">
      <c r="A838" s="16"/>
      <c r="B838" s="37"/>
      <c r="C838" s="15"/>
      <c r="D838" s="17"/>
      <c r="E838" s="18"/>
      <c r="F838" s="18"/>
      <c r="G838" s="90"/>
      <c r="H838" s="18"/>
      <c r="I838" s="75"/>
      <c r="J838" s="75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</row>
    <row x14ac:dyDescent="0.25" r="839" customHeight="1" ht="17.25">
      <c r="A839" s="16"/>
      <c r="B839" s="37"/>
      <c r="C839" s="15"/>
      <c r="D839" s="17"/>
      <c r="E839" s="18"/>
      <c r="F839" s="18"/>
      <c r="G839" s="90"/>
      <c r="H839" s="18"/>
      <c r="I839" s="75"/>
      <c r="J839" s="75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</row>
    <row x14ac:dyDescent="0.25" r="840" customHeight="1" ht="17.25">
      <c r="A840" s="16"/>
      <c r="B840" s="37"/>
      <c r="C840" s="15"/>
      <c r="D840" s="17"/>
      <c r="E840" s="18"/>
      <c r="F840" s="18"/>
      <c r="G840" s="90"/>
      <c r="H840" s="18"/>
      <c r="I840" s="75"/>
      <c r="J840" s="75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</row>
    <row x14ac:dyDescent="0.25" r="841" customHeight="1" ht="17.25">
      <c r="A841" s="16"/>
      <c r="B841" s="37"/>
      <c r="C841" s="15"/>
      <c r="D841" s="17"/>
      <c r="E841" s="18"/>
      <c r="F841" s="18"/>
      <c r="G841" s="90"/>
      <c r="H841" s="18"/>
      <c r="I841" s="75"/>
      <c r="J841" s="75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</row>
    <row x14ac:dyDescent="0.25" r="842" customHeight="1" ht="17.25">
      <c r="A842" s="16"/>
      <c r="B842" s="37"/>
      <c r="C842" s="15"/>
      <c r="D842" s="17"/>
      <c r="E842" s="18"/>
      <c r="F842" s="18"/>
      <c r="G842" s="90"/>
      <c r="H842" s="18"/>
      <c r="I842" s="75"/>
      <c r="J842" s="75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</row>
    <row x14ac:dyDescent="0.25" r="843" customHeight="1" ht="17.25">
      <c r="A843" s="16"/>
      <c r="B843" s="37"/>
      <c r="C843" s="15"/>
      <c r="D843" s="17"/>
      <c r="E843" s="18"/>
      <c r="F843" s="18"/>
      <c r="G843" s="90"/>
      <c r="H843" s="18"/>
      <c r="I843" s="75"/>
      <c r="J843" s="75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</row>
    <row x14ac:dyDescent="0.25" r="844" customHeight="1" ht="17.25">
      <c r="A844" s="16"/>
      <c r="B844" s="37"/>
      <c r="C844" s="15"/>
      <c r="D844" s="17"/>
      <c r="E844" s="18"/>
      <c r="F844" s="18"/>
      <c r="G844" s="90"/>
      <c r="H844" s="18"/>
      <c r="I844" s="75"/>
      <c r="J844" s="75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</row>
    <row x14ac:dyDescent="0.25" r="845" customHeight="1" ht="17.25">
      <c r="A845" s="16"/>
      <c r="B845" s="37"/>
      <c r="C845" s="15"/>
      <c r="D845" s="17"/>
      <c r="E845" s="18"/>
      <c r="F845" s="18"/>
      <c r="G845" s="90"/>
      <c r="H845" s="18"/>
      <c r="I845" s="75"/>
      <c r="J845" s="75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</row>
    <row x14ac:dyDescent="0.25" r="846" customHeight="1" ht="17.25">
      <c r="A846" s="16"/>
      <c r="B846" s="37"/>
      <c r="C846" s="15"/>
      <c r="D846" s="17"/>
      <c r="E846" s="18"/>
      <c r="F846" s="18"/>
      <c r="G846" s="90"/>
      <c r="H846" s="18"/>
      <c r="I846" s="75"/>
      <c r="J846" s="75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</row>
    <row x14ac:dyDescent="0.25" r="847" customHeight="1" ht="17.25">
      <c r="A847" s="16"/>
      <c r="B847" s="37"/>
      <c r="C847" s="15"/>
      <c r="D847" s="17"/>
      <c r="E847" s="18"/>
      <c r="F847" s="18"/>
      <c r="G847" s="90"/>
      <c r="H847" s="18"/>
      <c r="I847" s="75"/>
      <c r="J847" s="75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</row>
    <row x14ac:dyDescent="0.25" r="848" customHeight="1" ht="17.25">
      <c r="A848" s="16"/>
      <c r="B848" s="37"/>
      <c r="C848" s="15"/>
      <c r="D848" s="17"/>
      <c r="E848" s="18"/>
      <c r="F848" s="18"/>
      <c r="G848" s="90"/>
      <c r="H848" s="18"/>
      <c r="I848" s="75"/>
      <c r="J848" s="75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</row>
    <row x14ac:dyDescent="0.25" r="849" customHeight="1" ht="17.25">
      <c r="A849" s="16"/>
      <c r="B849" s="37"/>
      <c r="C849" s="15"/>
      <c r="D849" s="17"/>
      <c r="E849" s="18"/>
      <c r="F849" s="18"/>
      <c r="G849" s="90"/>
      <c r="H849" s="18"/>
      <c r="I849" s="75"/>
      <c r="J849" s="75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</row>
    <row x14ac:dyDescent="0.25" r="850" customHeight="1" ht="17.25">
      <c r="A850" s="16"/>
      <c r="B850" s="37"/>
      <c r="C850" s="15"/>
      <c r="D850" s="17"/>
      <c r="E850" s="18"/>
      <c r="F850" s="18"/>
      <c r="G850" s="90"/>
      <c r="H850" s="18"/>
      <c r="I850" s="75"/>
      <c r="J850" s="75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</row>
    <row x14ac:dyDescent="0.25" r="851" customHeight="1" ht="17.25">
      <c r="A851" s="16"/>
      <c r="B851" s="37"/>
      <c r="C851" s="15"/>
      <c r="D851" s="17"/>
      <c r="E851" s="18"/>
      <c r="F851" s="18"/>
      <c r="G851" s="90"/>
      <c r="H851" s="18"/>
      <c r="I851" s="75"/>
      <c r="J851" s="75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</row>
    <row x14ac:dyDescent="0.25" r="852" customHeight="1" ht="17.25">
      <c r="A852" s="16"/>
      <c r="B852" s="37"/>
      <c r="C852" s="15"/>
      <c r="D852" s="17"/>
      <c r="E852" s="18"/>
      <c r="F852" s="18"/>
      <c r="G852" s="90"/>
      <c r="H852" s="18"/>
      <c r="I852" s="75"/>
      <c r="J852" s="75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</row>
    <row x14ac:dyDescent="0.25" r="853" customHeight="1" ht="17.25">
      <c r="A853" s="16"/>
      <c r="B853" s="37"/>
      <c r="C853" s="15"/>
      <c r="D853" s="17"/>
      <c r="E853" s="18"/>
      <c r="F853" s="18"/>
      <c r="G853" s="90"/>
      <c r="H853" s="18"/>
      <c r="I853" s="75"/>
      <c r="J853" s="75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</row>
    <row x14ac:dyDescent="0.25" r="854" customHeight="1" ht="17.25">
      <c r="A854" s="16"/>
      <c r="B854" s="37"/>
      <c r="C854" s="15"/>
      <c r="D854" s="17"/>
      <c r="E854" s="18"/>
      <c r="F854" s="18"/>
      <c r="G854" s="90"/>
      <c r="H854" s="18"/>
      <c r="I854" s="75"/>
      <c r="J854" s="75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</row>
    <row x14ac:dyDescent="0.25" r="855" customHeight="1" ht="17.25">
      <c r="A855" s="16"/>
      <c r="B855" s="37"/>
      <c r="C855" s="15"/>
      <c r="D855" s="17"/>
      <c r="E855" s="18"/>
      <c r="F855" s="18"/>
      <c r="G855" s="90"/>
      <c r="H855" s="18"/>
      <c r="I855" s="75"/>
      <c r="J855" s="75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</row>
    <row x14ac:dyDescent="0.25" r="856" customHeight="1" ht="17.25">
      <c r="A856" s="16"/>
      <c r="B856" s="37"/>
      <c r="C856" s="15"/>
      <c r="D856" s="17"/>
      <c r="E856" s="18"/>
      <c r="F856" s="18"/>
      <c r="G856" s="90"/>
      <c r="H856" s="18"/>
      <c r="I856" s="75"/>
      <c r="J856" s="75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</row>
    <row x14ac:dyDescent="0.25" r="857" customHeight="1" ht="17.25">
      <c r="A857" s="16"/>
      <c r="B857" s="37"/>
      <c r="C857" s="15"/>
      <c r="D857" s="17"/>
      <c r="E857" s="18"/>
      <c r="F857" s="18"/>
      <c r="G857" s="90"/>
      <c r="H857" s="18"/>
      <c r="I857" s="75"/>
      <c r="J857" s="75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</row>
    <row x14ac:dyDescent="0.25" r="858" customHeight="1" ht="17.25">
      <c r="A858" s="16"/>
      <c r="B858" s="37"/>
      <c r="C858" s="15"/>
      <c r="D858" s="17"/>
      <c r="E858" s="18"/>
      <c r="F858" s="18"/>
      <c r="G858" s="90"/>
      <c r="H858" s="18"/>
      <c r="I858" s="75"/>
      <c r="J858" s="75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</row>
    <row x14ac:dyDescent="0.25" r="859" customHeight="1" ht="17.25">
      <c r="A859" s="16"/>
      <c r="B859" s="37"/>
      <c r="C859" s="15"/>
      <c r="D859" s="17"/>
      <c r="E859" s="18"/>
      <c r="F859" s="18"/>
      <c r="G859" s="90"/>
      <c r="H859" s="18"/>
      <c r="I859" s="75"/>
      <c r="J859" s="75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</row>
    <row x14ac:dyDescent="0.25" r="860" customHeight="1" ht="17.25">
      <c r="A860" s="16"/>
      <c r="B860" s="37"/>
      <c r="C860" s="15"/>
      <c r="D860" s="17"/>
      <c r="E860" s="18"/>
      <c r="F860" s="18"/>
      <c r="G860" s="90"/>
      <c r="H860" s="18"/>
      <c r="I860" s="75"/>
      <c r="J860" s="75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</row>
    <row x14ac:dyDescent="0.25" r="861" customHeight="1" ht="17.25">
      <c r="A861" s="16"/>
      <c r="B861" s="37"/>
      <c r="C861" s="15"/>
      <c r="D861" s="17"/>
      <c r="E861" s="18"/>
      <c r="F861" s="18"/>
      <c r="G861" s="90"/>
      <c r="H861" s="18"/>
      <c r="I861" s="75"/>
      <c r="J861" s="75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</row>
    <row x14ac:dyDescent="0.25" r="862" customHeight="1" ht="17.25">
      <c r="A862" s="16"/>
      <c r="B862" s="37"/>
      <c r="C862" s="15"/>
      <c r="D862" s="17"/>
      <c r="E862" s="18"/>
      <c r="F862" s="18"/>
      <c r="G862" s="90"/>
      <c r="H862" s="18"/>
      <c r="I862" s="75"/>
      <c r="J862" s="75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</row>
    <row x14ac:dyDescent="0.25" r="863" customHeight="1" ht="17.25">
      <c r="A863" s="16"/>
      <c r="B863" s="37"/>
      <c r="C863" s="15"/>
      <c r="D863" s="17"/>
      <c r="E863" s="18"/>
      <c r="F863" s="18"/>
      <c r="G863" s="90"/>
      <c r="H863" s="18"/>
      <c r="I863" s="75"/>
      <c r="J863" s="75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</row>
    <row x14ac:dyDescent="0.25" r="864" customHeight="1" ht="17.25">
      <c r="A864" s="16"/>
      <c r="B864" s="37"/>
      <c r="C864" s="15"/>
      <c r="D864" s="17"/>
      <c r="E864" s="18"/>
      <c r="F864" s="18"/>
      <c r="G864" s="90"/>
      <c r="H864" s="18"/>
      <c r="I864" s="75"/>
      <c r="J864" s="75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</row>
    <row x14ac:dyDescent="0.25" r="865" customHeight="1" ht="17.25">
      <c r="A865" s="16"/>
      <c r="B865" s="37"/>
      <c r="C865" s="15"/>
      <c r="D865" s="17"/>
      <c r="E865" s="18"/>
      <c r="F865" s="18"/>
      <c r="G865" s="90"/>
      <c r="H865" s="18"/>
      <c r="I865" s="75"/>
      <c r="J865" s="75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</row>
    <row x14ac:dyDescent="0.25" r="866" customHeight="1" ht="17.25">
      <c r="A866" s="16"/>
      <c r="B866" s="37"/>
      <c r="C866" s="15"/>
      <c r="D866" s="17"/>
      <c r="E866" s="18"/>
      <c r="F866" s="18"/>
      <c r="G866" s="90"/>
      <c r="H866" s="18"/>
      <c r="I866" s="75"/>
      <c r="J866" s="75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</row>
    <row x14ac:dyDescent="0.25" r="867" customHeight="1" ht="17.25">
      <c r="A867" s="16"/>
      <c r="B867" s="37"/>
      <c r="C867" s="15"/>
      <c r="D867" s="17"/>
      <c r="E867" s="18"/>
      <c r="F867" s="18"/>
      <c r="G867" s="90"/>
      <c r="H867" s="18"/>
      <c r="I867" s="75"/>
      <c r="J867" s="75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</row>
    <row x14ac:dyDescent="0.25" r="868" customHeight="1" ht="17.25">
      <c r="A868" s="16"/>
      <c r="B868" s="37"/>
      <c r="C868" s="15"/>
      <c r="D868" s="17"/>
      <c r="E868" s="18"/>
      <c r="F868" s="18"/>
      <c r="G868" s="90"/>
      <c r="H868" s="18"/>
      <c r="I868" s="75"/>
      <c r="J868" s="75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</row>
    <row x14ac:dyDescent="0.25" r="869" customHeight="1" ht="17.25">
      <c r="A869" s="16"/>
      <c r="B869" s="37"/>
      <c r="C869" s="15"/>
      <c r="D869" s="17"/>
      <c r="E869" s="18"/>
      <c r="F869" s="18"/>
      <c r="G869" s="90"/>
      <c r="H869" s="18"/>
      <c r="I869" s="75"/>
      <c r="J869" s="75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</row>
    <row x14ac:dyDescent="0.25" r="870" customHeight="1" ht="17.25">
      <c r="A870" s="16"/>
      <c r="B870" s="37"/>
      <c r="C870" s="15"/>
      <c r="D870" s="17"/>
      <c r="E870" s="18"/>
      <c r="F870" s="18"/>
      <c r="G870" s="90"/>
      <c r="H870" s="18"/>
      <c r="I870" s="75"/>
      <c r="J870" s="75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</row>
    <row x14ac:dyDescent="0.25" r="871" customHeight="1" ht="17.25">
      <c r="A871" s="16"/>
      <c r="B871" s="37"/>
      <c r="C871" s="15"/>
      <c r="D871" s="17"/>
      <c r="E871" s="18"/>
      <c r="F871" s="18"/>
      <c r="G871" s="90"/>
      <c r="H871" s="18"/>
      <c r="I871" s="75"/>
      <c r="J871" s="75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</row>
    <row x14ac:dyDescent="0.25" r="872" customHeight="1" ht="17.25">
      <c r="A872" s="16"/>
      <c r="B872" s="37"/>
      <c r="C872" s="15"/>
      <c r="D872" s="17"/>
      <c r="E872" s="18"/>
      <c r="F872" s="18"/>
      <c r="G872" s="90"/>
      <c r="H872" s="18"/>
      <c r="I872" s="75"/>
      <c r="J872" s="75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</row>
    <row x14ac:dyDescent="0.25" r="873" customHeight="1" ht="17.25">
      <c r="A873" s="16"/>
      <c r="B873" s="37"/>
      <c r="C873" s="15"/>
      <c r="D873" s="17"/>
      <c r="E873" s="18"/>
      <c r="F873" s="18"/>
      <c r="G873" s="90"/>
      <c r="H873" s="18"/>
      <c r="I873" s="75"/>
      <c r="J873" s="75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</row>
    <row x14ac:dyDescent="0.25" r="874" customHeight="1" ht="17.25">
      <c r="A874" s="16"/>
      <c r="B874" s="37"/>
      <c r="C874" s="15"/>
      <c r="D874" s="17"/>
      <c r="E874" s="18"/>
      <c r="F874" s="18"/>
      <c r="G874" s="90"/>
      <c r="H874" s="18"/>
      <c r="I874" s="75"/>
      <c r="J874" s="75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</row>
    <row x14ac:dyDescent="0.25" r="875" customHeight="1" ht="17.25">
      <c r="A875" s="16"/>
      <c r="B875" s="37"/>
      <c r="C875" s="15"/>
      <c r="D875" s="17"/>
      <c r="E875" s="18"/>
      <c r="F875" s="18"/>
      <c r="G875" s="90"/>
      <c r="H875" s="18"/>
      <c r="I875" s="75"/>
      <c r="J875" s="75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</row>
    <row x14ac:dyDescent="0.25" r="876" customHeight="1" ht="17.25">
      <c r="A876" s="16"/>
      <c r="B876" s="37"/>
      <c r="C876" s="15"/>
      <c r="D876" s="17"/>
      <c r="E876" s="18"/>
      <c r="F876" s="18"/>
      <c r="G876" s="90"/>
      <c r="H876" s="18"/>
      <c r="I876" s="75"/>
      <c r="J876" s="75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</row>
    <row x14ac:dyDescent="0.25" r="877" customHeight="1" ht="17.25">
      <c r="A877" s="16"/>
      <c r="B877" s="37"/>
      <c r="C877" s="15"/>
      <c r="D877" s="17"/>
      <c r="E877" s="18"/>
      <c r="F877" s="18"/>
      <c r="G877" s="90"/>
      <c r="H877" s="18"/>
      <c r="I877" s="75"/>
      <c r="J877" s="75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</row>
    <row x14ac:dyDescent="0.25" r="878" customHeight="1" ht="17.25">
      <c r="A878" s="16"/>
      <c r="B878" s="37"/>
      <c r="C878" s="15"/>
      <c r="D878" s="17"/>
      <c r="E878" s="18"/>
      <c r="F878" s="18"/>
      <c r="G878" s="90"/>
      <c r="H878" s="18"/>
      <c r="I878" s="75"/>
      <c r="J878" s="75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</row>
    <row x14ac:dyDescent="0.25" r="879" customHeight="1" ht="17.25">
      <c r="A879" s="16"/>
      <c r="B879" s="37"/>
      <c r="C879" s="15"/>
      <c r="D879" s="17"/>
      <c r="E879" s="18"/>
      <c r="F879" s="18"/>
      <c r="G879" s="90"/>
      <c r="H879" s="18"/>
      <c r="I879" s="75"/>
      <c r="J879" s="75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</row>
    <row x14ac:dyDescent="0.25" r="880" customHeight="1" ht="17.25">
      <c r="A880" s="16"/>
      <c r="B880" s="37"/>
      <c r="C880" s="15"/>
      <c r="D880" s="17"/>
      <c r="E880" s="18"/>
      <c r="F880" s="18"/>
      <c r="G880" s="90"/>
      <c r="H880" s="18"/>
      <c r="I880" s="75"/>
      <c r="J880" s="75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</row>
    <row x14ac:dyDescent="0.25" r="881" customHeight="1" ht="17.25">
      <c r="A881" s="16"/>
      <c r="B881" s="37"/>
      <c r="C881" s="15"/>
      <c r="D881" s="17"/>
      <c r="E881" s="18"/>
      <c r="F881" s="18"/>
      <c r="G881" s="90"/>
      <c r="H881" s="18"/>
      <c r="I881" s="75"/>
      <c r="J881" s="75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</row>
    <row x14ac:dyDescent="0.25" r="882" customHeight="1" ht="17.25">
      <c r="A882" s="16"/>
      <c r="B882" s="37"/>
      <c r="C882" s="15"/>
      <c r="D882" s="17"/>
      <c r="E882" s="18"/>
      <c r="F882" s="18"/>
      <c r="G882" s="90"/>
      <c r="H882" s="18"/>
      <c r="I882" s="75"/>
      <c r="J882" s="75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</row>
    <row x14ac:dyDescent="0.25" r="883" customHeight="1" ht="17.25">
      <c r="A883" s="16"/>
      <c r="B883" s="37"/>
      <c r="C883" s="15"/>
      <c r="D883" s="17"/>
      <c r="E883" s="18"/>
      <c r="F883" s="18"/>
      <c r="G883" s="90"/>
      <c r="H883" s="18"/>
      <c r="I883" s="75"/>
      <c r="J883" s="75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</row>
    <row x14ac:dyDescent="0.25" r="884" customHeight="1" ht="17.25">
      <c r="A884" s="16"/>
      <c r="B884" s="37"/>
      <c r="C884" s="15"/>
      <c r="D884" s="17"/>
      <c r="E884" s="18"/>
      <c r="F884" s="18"/>
      <c r="G884" s="90"/>
      <c r="H884" s="18"/>
      <c r="I884" s="75"/>
      <c r="J884" s="75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</row>
    <row x14ac:dyDescent="0.25" r="885" customHeight="1" ht="17.25">
      <c r="A885" s="16"/>
      <c r="B885" s="37"/>
      <c r="C885" s="15"/>
      <c r="D885" s="17"/>
      <c r="E885" s="18"/>
      <c r="F885" s="18"/>
      <c r="G885" s="90"/>
      <c r="H885" s="18"/>
      <c r="I885" s="75"/>
      <c r="J885" s="75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</row>
    <row x14ac:dyDescent="0.25" r="886" customHeight="1" ht="17.25">
      <c r="A886" s="16"/>
      <c r="B886" s="37"/>
      <c r="C886" s="15"/>
      <c r="D886" s="17"/>
      <c r="E886" s="18"/>
      <c r="F886" s="18"/>
      <c r="G886" s="90"/>
      <c r="H886" s="18"/>
      <c r="I886" s="75"/>
      <c r="J886" s="75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</row>
    <row x14ac:dyDescent="0.25" r="887" customHeight="1" ht="17.25">
      <c r="A887" s="16"/>
      <c r="B887" s="37"/>
      <c r="C887" s="15"/>
      <c r="D887" s="17"/>
      <c r="E887" s="18"/>
      <c r="F887" s="18"/>
      <c r="G887" s="90"/>
      <c r="H887" s="18"/>
      <c r="I887" s="75"/>
      <c r="J887" s="75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</row>
    <row x14ac:dyDescent="0.25" r="888" customHeight="1" ht="17.25">
      <c r="A888" s="16"/>
      <c r="B888" s="37"/>
      <c r="C888" s="15"/>
      <c r="D888" s="17"/>
      <c r="E888" s="18"/>
      <c r="F888" s="18"/>
      <c r="G888" s="90"/>
      <c r="H888" s="18"/>
      <c r="I888" s="75"/>
      <c r="J888" s="75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</row>
    <row x14ac:dyDescent="0.25" r="889" customHeight="1" ht="17.25">
      <c r="A889" s="16"/>
      <c r="B889" s="37"/>
      <c r="C889" s="15"/>
      <c r="D889" s="17"/>
      <c r="E889" s="18"/>
      <c r="F889" s="18"/>
      <c r="G889" s="90"/>
      <c r="H889" s="18"/>
      <c r="I889" s="75"/>
      <c r="J889" s="75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</row>
    <row x14ac:dyDescent="0.25" r="890" customHeight="1" ht="17.25">
      <c r="A890" s="16"/>
      <c r="B890" s="37"/>
      <c r="C890" s="15"/>
      <c r="D890" s="17"/>
      <c r="E890" s="18"/>
      <c r="F890" s="18"/>
      <c r="G890" s="90"/>
      <c r="H890" s="18"/>
      <c r="I890" s="75"/>
      <c r="J890" s="75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</row>
    <row x14ac:dyDescent="0.25" r="891" customHeight="1" ht="17.25">
      <c r="A891" s="16"/>
      <c r="B891" s="37"/>
      <c r="C891" s="15"/>
      <c r="D891" s="17"/>
      <c r="E891" s="18"/>
      <c r="F891" s="18"/>
      <c r="G891" s="90"/>
      <c r="H891" s="18"/>
      <c r="I891" s="75"/>
      <c r="J891" s="75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</row>
    <row x14ac:dyDescent="0.25" r="892" customHeight="1" ht="17.25">
      <c r="A892" s="16"/>
      <c r="B892" s="37"/>
      <c r="C892" s="15"/>
      <c r="D892" s="17"/>
      <c r="E892" s="18"/>
      <c r="F892" s="18"/>
      <c r="G892" s="90"/>
      <c r="H892" s="18"/>
      <c r="I892" s="75"/>
      <c r="J892" s="75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</row>
    <row x14ac:dyDescent="0.25" r="893" customHeight="1" ht="17.25">
      <c r="A893" s="16"/>
      <c r="B893" s="37"/>
      <c r="C893" s="15"/>
      <c r="D893" s="17"/>
      <c r="E893" s="18"/>
      <c r="F893" s="18"/>
      <c r="G893" s="90"/>
      <c r="H893" s="18"/>
      <c r="I893" s="75"/>
      <c r="J893" s="75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</row>
    <row x14ac:dyDescent="0.25" r="894" customHeight="1" ht="17.25">
      <c r="A894" s="16"/>
      <c r="B894" s="37"/>
      <c r="C894" s="15"/>
      <c r="D894" s="17"/>
      <c r="E894" s="18"/>
      <c r="F894" s="18"/>
      <c r="G894" s="90"/>
      <c r="H894" s="18"/>
      <c r="I894" s="75"/>
      <c r="J894" s="75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</row>
    <row x14ac:dyDescent="0.25" r="895" customHeight="1" ht="17.25">
      <c r="A895" s="16"/>
      <c r="B895" s="37"/>
      <c r="C895" s="15"/>
      <c r="D895" s="17"/>
      <c r="E895" s="18"/>
      <c r="F895" s="18"/>
      <c r="G895" s="90"/>
      <c r="H895" s="18"/>
      <c r="I895" s="75"/>
      <c r="J895" s="75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</row>
    <row x14ac:dyDescent="0.25" r="896" customHeight="1" ht="17.25">
      <c r="A896" s="16"/>
      <c r="B896" s="37"/>
      <c r="C896" s="15"/>
      <c r="D896" s="17"/>
      <c r="E896" s="18"/>
      <c r="F896" s="18"/>
      <c r="G896" s="90"/>
      <c r="H896" s="18"/>
      <c r="I896" s="75"/>
      <c r="J896" s="75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</row>
    <row x14ac:dyDescent="0.25" r="897" customHeight="1" ht="17.25">
      <c r="A897" s="16"/>
      <c r="B897" s="37"/>
      <c r="C897" s="15"/>
      <c r="D897" s="17"/>
      <c r="E897" s="18"/>
      <c r="F897" s="18"/>
      <c r="G897" s="90"/>
      <c r="H897" s="18"/>
      <c r="I897" s="75"/>
      <c r="J897" s="75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</row>
    <row x14ac:dyDescent="0.25" r="898" customHeight="1" ht="17.25">
      <c r="A898" s="16"/>
      <c r="B898" s="37"/>
      <c r="C898" s="15"/>
      <c r="D898" s="17"/>
      <c r="E898" s="18"/>
      <c r="F898" s="18"/>
      <c r="G898" s="90"/>
      <c r="H898" s="18"/>
      <c r="I898" s="75"/>
      <c r="J898" s="75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</row>
    <row x14ac:dyDescent="0.25" r="899" customHeight="1" ht="17.25">
      <c r="A899" s="16"/>
      <c r="B899" s="37"/>
      <c r="C899" s="15"/>
      <c r="D899" s="17"/>
      <c r="E899" s="18"/>
      <c r="F899" s="18"/>
      <c r="G899" s="90"/>
      <c r="H899" s="18"/>
      <c r="I899" s="75"/>
      <c r="J899" s="75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</row>
    <row x14ac:dyDescent="0.25" r="900" customHeight="1" ht="17.25">
      <c r="A900" s="16"/>
      <c r="B900" s="37"/>
      <c r="C900" s="15"/>
      <c r="D900" s="17"/>
      <c r="E900" s="18"/>
      <c r="F900" s="18"/>
      <c r="G900" s="90"/>
      <c r="H900" s="18"/>
      <c r="I900" s="75"/>
      <c r="J900" s="75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</row>
    <row x14ac:dyDescent="0.25" r="901" customHeight="1" ht="17.25">
      <c r="A901" s="16"/>
      <c r="B901" s="37"/>
      <c r="C901" s="15"/>
      <c r="D901" s="17"/>
      <c r="E901" s="18"/>
      <c r="F901" s="18"/>
      <c r="G901" s="90"/>
      <c r="H901" s="18"/>
      <c r="I901" s="75"/>
      <c r="J901" s="75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</row>
    <row x14ac:dyDescent="0.25" r="902" customHeight="1" ht="17.25">
      <c r="A902" s="16"/>
      <c r="B902" s="37"/>
      <c r="C902" s="15"/>
      <c r="D902" s="17"/>
      <c r="E902" s="18"/>
      <c r="F902" s="18"/>
      <c r="G902" s="90"/>
      <c r="H902" s="18"/>
      <c r="I902" s="75"/>
      <c r="J902" s="75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</row>
    <row x14ac:dyDescent="0.25" r="903" customHeight="1" ht="17.25">
      <c r="A903" s="16"/>
      <c r="B903" s="37"/>
      <c r="C903" s="15"/>
      <c r="D903" s="17"/>
      <c r="E903" s="18"/>
      <c r="F903" s="18"/>
      <c r="G903" s="90"/>
      <c r="H903" s="18"/>
      <c r="I903" s="75"/>
      <c r="J903" s="75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</row>
    <row x14ac:dyDescent="0.25" r="904" customHeight="1" ht="17.25">
      <c r="A904" s="16"/>
      <c r="B904" s="37"/>
      <c r="C904" s="15"/>
      <c r="D904" s="17"/>
      <c r="E904" s="18"/>
      <c r="F904" s="18"/>
      <c r="G904" s="90"/>
      <c r="H904" s="18"/>
      <c r="I904" s="75"/>
      <c r="J904" s="75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</row>
    <row x14ac:dyDescent="0.25" r="905" customHeight="1" ht="17.25">
      <c r="A905" s="16"/>
      <c r="B905" s="37"/>
      <c r="C905" s="15"/>
      <c r="D905" s="17"/>
      <c r="E905" s="18"/>
      <c r="F905" s="18"/>
      <c r="G905" s="90"/>
      <c r="H905" s="18"/>
      <c r="I905" s="75"/>
      <c r="J905" s="75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</row>
    <row x14ac:dyDescent="0.25" r="906" customHeight="1" ht="17.25">
      <c r="A906" s="16"/>
      <c r="B906" s="37"/>
      <c r="C906" s="15"/>
      <c r="D906" s="17"/>
      <c r="E906" s="18"/>
      <c r="F906" s="18"/>
      <c r="G906" s="90"/>
      <c r="H906" s="18"/>
      <c r="I906" s="75"/>
      <c r="J906" s="75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</row>
    <row x14ac:dyDescent="0.25" r="907" customHeight="1" ht="17.25">
      <c r="A907" s="16"/>
      <c r="B907" s="37"/>
      <c r="C907" s="15"/>
      <c r="D907" s="17"/>
      <c r="E907" s="18"/>
      <c r="F907" s="18"/>
      <c r="G907" s="90"/>
      <c r="H907" s="18"/>
      <c r="I907" s="75"/>
      <c r="J907" s="75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</row>
    <row x14ac:dyDescent="0.25" r="908" customHeight="1" ht="17.25">
      <c r="A908" s="16"/>
      <c r="B908" s="37"/>
      <c r="C908" s="15"/>
      <c r="D908" s="17"/>
      <c r="E908" s="18"/>
      <c r="F908" s="18"/>
      <c r="G908" s="90"/>
      <c r="H908" s="18"/>
      <c r="I908" s="75"/>
      <c r="J908" s="75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</row>
    <row x14ac:dyDescent="0.25" r="909" customHeight="1" ht="17.25">
      <c r="A909" s="16"/>
      <c r="B909" s="37"/>
      <c r="C909" s="15"/>
      <c r="D909" s="17"/>
      <c r="E909" s="18"/>
      <c r="F909" s="18"/>
      <c r="G909" s="90"/>
      <c r="H909" s="18"/>
      <c r="I909" s="75"/>
      <c r="J909" s="75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</row>
    <row x14ac:dyDescent="0.25" r="910" customHeight="1" ht="17.25">
      <c r="A910" s="16"/>
      <c r="B910" s="37"/>
      <c r="C910" s="15"/>
      <c r="D910" s="17"/>
      <c r="E910" s="18"/>
      <c r="F910" s="18"/>
      <c r="G910" s="90"/>
      <c r="H910" s="18"/>
      <c r="I910" s="75"/>
      <c r="J910" s="75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</row>
    <row x14ac:dyDescent="0.25" r="911" customHeight="1" ht="17.25">
      <c r="A911" s="16"/>
      <c r="B911" s="37"/>
      <c r="C911" s="15"/>
      <c r="D911" s="17"/>
      <c r="E911" s="18"/>
      <c r="F911" s="18"/>
      <c r="G911" s="90"/>
      <c r="H911" s="18"/>
      <c r="I911" s="75"/>
      <c r="J911" s="75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</row>
    <row x14ac:dyDescent="0.25" r="912" customHeight="1" ht="17.25">
      <c r="A912" s="16"/>
      <c r="B912" s="37"/>
      <c r="C912" s="15"/>
      <c r="D912" s="17"/>
      <c r="E912" s="18"/>
      <c r="F912" s="18"/>
      <c r="G912" s="90"/>
      <c r="H912" s="18"/>
      <c r="I912" s="75"/>
      <c r="J912" s="75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</row>
    <row x14ac:dyDescent="0.25" r="913" customHeight="1" ht="17.25">
      <c r="A913" s="16"/>
      <c r="B913" s="37"/>
      <c r="C913" s="15"/>
      <c r="D913" s="17"/>
      <c r="E913" s="18"/>
      <c r="F913" s="18"/>
      <c r="G913" s="90"/>
      <c r="H913" s="18"/>
      <c r="I913" s="75"/>
      <c r="J913" s="75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</row>
    <row x14ac:dyDescent="0.25" r="914" customHeight="1" ht="17.25">
      <c r="A914" s="16"/>
      <c r="B914" s="37"/>
      <c r="C914" s="15"/>
      <c r="D914" s="17"/>
      <c r="E914" s="18"/>
      <c r="F914" s="18"/>
      <c r="G914" s="90"/>
      <c r="H914" s="18"/>
      <c r="I914" s="75"/>
      <c r="J914" s="75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</row>
    <row x14ac:dyDescent="0.25" r="915" customHeight="1" ht="17.25">
      <c r="A915" s="16"/>
      <c r="B915" s="37"/>
      <c r="C915" s="15"/>
      <c r="D915" s="17"/>
      <c r="E915" s="18"/>
      <c r="F915" s="18"/>
      <c r="G915" s="90"/>
      <c r="H915" s="18"/>
      <c r="I915" s="75"/>
      <c r="J915" s="75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</row>
    <row x14ac:dyDescent="0.25" r="916" customHeight="1" ht="17.25">
      <c r="A916" s="16"/>
      <c r="B916" s="37"/>
      <c r="C916" s="15"/>
      <c r="D916" s="17"/>
      <c r="E916" s="18"/>
      <c r="F916" s="18"/>
      <c r="G916" s="90"/>
      <c r="H916" s="18"/>
      <c r="I916" s="75"/>
      <c r="J916" s="75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</row>
    <row x14ac:dyDescent="0.25" r="917" customHeight="1" ht="17.25">
      <c r="A917" s="16"/>
      <c r="B917" s="37"/>
      <c r="C917" s="15"/>
      <c r="D917" s="17"/>
      <c r="E917" s="18"/>
      <c r="F917" s="18"/>
      <c r="G917" s="90"/>
      <c r="H917" s="18"/>
      <c r="I917" s="75"/>
      <c r="J917" s="75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</row>
    <row x14ac:dyDescent="0.25" r="918" customHeight="1" ht="17.25">
      <c r="A918" s="16"/>
      <c r="B918" s="37"/>
      <c r="C918" s="15"/>
      <c r="D918" s="17"/>
      <c r="E918" s="18"/>
      <c r="F918" s="18"/>
      <c r="G918" s="90"/>
      <c r="H918" s="18"/>
      <c r="I918" s="75"/>
      <c r="J918" s="75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x14ac:dyDescent="0.25" r="919" customHeight="1" ht="17.25">
      <c r="A919" s="16"/>
      <c r="B919" s="37"/>
      <c r="C919" s="15"/>
      <c r="D919" s="17"/>
      <c r="E919" s="18"/>
      <c r="F919" s="18"/>
      <c r="G919" s="90"/>
      <c r="H919" s="18"/>
      <c r="I919" s="75"/>
      <c r="J919" s="75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x14ac:dyDescent="0.25" r="920" customHeight="1" ht="17.25">
      <c r="A920" s="16"/>
      <c r="B920" s="37"/>
      <c r="C920" s="15"/>
      <c r="D920" s="17"/>
      <c r="E920" s="18"/>
      <c r="F920" s="18"/>
      <c r="G920" s="90"/>
      <c r="H920" s="18"/>
      <c r="I920" s="75"/>
      <c r="J920" s="75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x14ac:dyDescent="0.25" r="921" customHeight="1" ht="17.25">
      <c r="A921" s="16"/>
      <c r="B921" s="37"/>
      <c r="C921" s="15"/>
      <c r="D921" s="17"/>
      <c r="E921" s="18"/>
      <c r="F921" s="18"/>
      <c r="G921" s="90"/>
      <c r="H921" s="18"/>
      <c r="I921" s="75"/>
      <c r="J921" s="75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x14ac:dyDescent="0.25" r="922" customHeight="1" ht="17.25">
      <c r="A922" s="16"/>
      <c r="B922" s="37"/>
      <c r="C922" s="15"/>
      <c r="D922" s="17"/>
      <c r="E922" s="18"/>
      <c r="F922" s="18"/>
      <c r="G922" s="90"/>
      <c r="H922" s="18"/>
      <c r="I922" s="75"/>
      <c r="J922" s="75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x14ac:dyDescent="0.25" r="923" customHeight="1" ht="17.25">
      <c r="A923" s="16"/>
      <c r="B923" s="37"/>
      <c r="C923" s="15"/>
      <c r="D923" s="17"/>
      <c r="E923" s="18"/>
      <c r="F923" s="18"/>
      <c r="G923" s="90"/>
      <c r="H923" s="18"/>
      <c r="I923" s="75"/>
      <c r="J923" s="75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x14ac:dyDescent="0.25" r="924" customHeight="1" ht="17.25">
      <c r="A924" s="16"/>
      <c r="B924" s="37"/>
      <c r="C924" s="15"/>
      <c r="D924" s="17"/>
      <c r="E924" s="18"/>
      <c r="F924" s="18"/>
      <c r="G924" s="90"/>
      <c r="H924" s="18"/>
      <c r="I924" s="75"/>
      <c r="J924" s="75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x14ac:dyDescent="0.25" r="925" customHeight="1" ht="17.25">
      <c r="A925" s="16"/>
      <c r="B925" s="37"/>
      <c r="C925" s="15"/>
      <c r="D925" s="17"/>
      <c r="E925" s="18"/>
      <c r="F925" s="18"/>
      <c r="G925" s="90"/>
      <c r="H925" s="18"/>
      <c r="I925" s="75"/>
      <c r="J925" s="75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x14ac:dyDescent="0.25" r="926" customHeight="1" ht="17.25">
      <c r="A926" s="16"/>
      <c r="B926" s="37"/>
      <c r="C926" s="15"/>
      <c r="D926" s="17"/>
      <c r="E926" s="18"/>
      <c r="F926" s="18"/>
      <c r="G926" s="90"/>
      <c r="H926" s="18"/>
      <c r="I926" s="75"/>
      <c r="J926" s="75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x14ac:dyDescent="0.25" r="927" customHeight="1" ht="17.25">
      <c r="A927" s="16"/>
      <c r="B927" s="37"/>
      <c r="C927" s="15"/>
      <c r="D927" s="17"/>
      <c r="E927" s="18"/>
      <c r="F927" s="18"/>
      <c r="G927" s="90"/>
      <c r="H927" s="18"/>
      <c r="I927" s="75"/>
      <c r="J927" s="75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x14ac:dyDescent="0.25" r="928" customHeight="1" ht="17.25">
      <c r="A928" s="16"/>
      <c r="B928" s="37"/>
      <c r="C928" s="15"/>
      <c r="D928" s="17"/>
      <c r="E928" s="18"/>
      <c r="F928" s="18"/>
      <c r="G928" s="90"/>
      <c r="H928" s="18"/>
      <c r="I928" s="75"/>
      <c r="J928" s="75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x14ac:dyDescent="0.25" r="929" customHeight="1" ht="17.25">
      <c r="A929" s="16"/>
      <c r="B929" s="37"/>
      <c r="C929" s="15"/>
      <c r="D929" s="17"/>
      <c r="E929" s="18"/>
      <c r="F929" s="18"/>
      <c r="G929" s="90"/>
      <c r="H929" s="18"/>
      <c r="I929" s="75"/>
      <c r="J929" s="75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x14ac:dyDescent="0.25" r="930" customHeight="1" ht="17.25">
      <c r="A930" s="16"/>
      <c r="B930" s="37"/>
      <c r="C930" s="15"/>
      <c r="D930" s="17"/>
      <c r="E930" s="18"/>
      <c r="F930" s="18"/>
      <c r="G930" s="90"/>
      <c r="H930" s="18"/>
      <c r="I930" s="75"/>
      <c r="J930" s="75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x14ac:dyDescent="0.25" r="931" customHeight="1" ht="17.25">
      <c r="A931" s="16"/>
      <c r="B931" s="37"/>
      <c r="C931" s="15"/>
      <c r="D931" s="17"/>
      <c r="E931" s="18"/>
      <c r="F931" s="18"/>
      <c r="G931" s="90"/>
      <c r="H931" s="18"/>
      <c r="I931" s="75"/>
      <c r="J931" s="75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x14ac:dyDescent="0.25" r="932" customHeight="1" ht="17.25">
      <c r="A932" s="16"/>
      <c r="B932" s="37"/>
      <c r="C932" s="15"/>
      <c r="D932" s="17"/>
      <c r="E932" s="18"/>
      <c r="F932" s="18"/>
      <c r="G932" s="90"/>
      <c r="H932" s="18"/>
      <c r="I932" s="75"/>
      <c r="J932" s="75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</row>
    <row x14ac:dyDescent="0.25" r="933" customHeight="1" ht="17.25">
      <c r="A933" s="16"/>
      <c r="B933" s="37"/>
      <c r="C933" s="15"/>
      <c r="D933" s="17"/>
      <c r="E933" s="18"/>
      <c r="F933" s="18"/>
      <c r="G933" s="90"/>
      <c r="H933" s="18"/>
      <c r="I933" s="75"/>
      <c r="J933" s="75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</row>
    <row x14ac:dyDescent="0.25" r="934" customHeight="1" ht="17.25">
      <c r="A934" s="16"/>
      <c r="B934" s="37"/>
      <c r="C934" s="15"/>
      <c r="D934" s="17"/>
      <c r="E934" s="18"/>
      <c r="F934" s="18"/>
      <c r="G934" s="90"/>
      <c r="H934" s="18"/>
      <c r="I934" s="75"/>
      <c r="J934" s="75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</row>
    <row x14ac:dyDescent="0.25" r="935" customHeight="1" ht="17.25">
      <c r="A935" s="16"/>
      <c r="B935" s="37"/>
      <c r="C935" s="15"/>
      <c r="D935" s="17"/>
      <c r="E935" s="18"/>
      <c r="F935" s="18"/>
      <c r="G935" s="90"/>
      <c r="H935" s="18"/>
      <c r="I935" s="75"/>
      <c r="J935" s="75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x14ac:dyDescent="0.25" r="936" customHeight="1" ht="17.25">
      <c r="A936" s="16"/>
      <c r="B936" s="37"/>
      <c r="C936" s="15"/>
      <c r="D936" s="17"/>
      <c r="E936" s="18"/>
      <c r="F936" s="18"/>
      <c r="G936" s="90"/>
      <c r="H936" s="18"/>
      <c r="I936" s="75"/>
      <c r="J936" s="75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x14ac:dyDescent="0.25" r="937" customHeight="1" ht="17.25">
      <c r="A937" s="16"/>
      <c r="B937" s="37"/>
      <c r="C937" s="15"/>
      <c r="D937" s="17"/>
      <c r="E937" s="18"/>
      <c r="F937" s="18"/>
      <c r="G937" s="90"/>
      <c r="H937" s="18"/>
      <c r="I937" s="75"/>
      <c r="J937" s="75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x14ac:dyDescent="0.25" r="938" customHeight="1" ht="17.25">
      <c r="A938" s="16"/>
      <c r="B938" s="37"/>
      <c r="C938" s="15"/>
      <c r="D938" s="17"/>
      <c r="E938" s="18"/>
      <c r="F938" s="18"/>
      <c r="G938" s="90"/>
      <c r="H938" s="18"/>
      <c r="I938" s="75"/>
      <c r="J938" s="75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x14ac:dyDescent="0.25" r="939" customHeight="1" ht="17.25">
      <c r="A939" s="16"/>
      <c r="B939" s="37"/>
      <c r="C939" s="15"/>
      <c r="D939" s="17"/>
      <c r="E939" s="18"/>
      <c r="F939" s="18"/>
      <c r="G939" s="90"/>
      <c r="H939" s="18"/>
      <c r="I939" s="75"/>
      <c r="J939" s="75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x14ac:dyDescent="0.25" r="940" customHeight="1" ht="17.25">
      <c r="A940" s="16"/>
      <c r="B940" s="37"/>
      <c r="C940" s="15"/>
      <c r="D940" s="17"/>
      <c r="E940" s="18"/>
      <c r="F940" s="18"/>
      <c r="G940" s="90"/>
      <c r="H940" s="18"/>
      <c r="I940" s="75"/>
      <c r="J940" s="75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x14ac:dyDescent="0.25" r="941" customHeight="1" ht="17.25">
      <c r="A941" s="16"/>
      <c r="B941" s="37"/>
      <c r="C941" s="15"/>
      <c r="D941" s="17"/>
      <c r="E941" s="18"/>
      <c r="F941" s="18"/>
      <c r="G941" s="90"/>
      <c r="H941" s="18"/>
      <c r="I941" s="75"/>
      <c r="J941" s="75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x14ac:dyDescent="0.25" r="942" customHeight="1" ht="17.25">
      <c r="A942" s="16"/>
      <c r="B942" s="37"/>
      <c r="C942" s="15"/>
      <c r="D942" s="17"/>
      <c r="E942" s="18"/>
      <c r="F942" s="18"/>
      <c r="G942" s="90"/>
      <c r="H942" s="18"/>
      <c r="I942" s="75"/>
      <c r="J942" s="75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x14ac:dyDescent="0.25" r="943" customHeight="1" ht="17.25">
      <c r="A943" s="16"/>
      <c r="B943" s="37"/>
      <c r="C943" s="15"/>
      <c r="D943" s="17"/>
      <c r="E943" s="18"/>
      <c r="F943" s="18"/>
      <c r="G943" s="90"/>
      <c r="H943" s="18"/>
      <c r="I943" s="75"/>
      <c r="J943" s="75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x14ac:dyDescent="0.25" r="944" customHeight="1" ht="17.25">
      <c r="A944" s="16"/>
      <c r="B944" s="37"/>
      <c r="C944" s="15"/>
      <c r="D944" s="17"/>
      <c r="E944" s="18"/>
      <c r="F944" s="18"/>
      <c r="G944" s="90"/>
      <c r="H944" s="18"/>
      <c r="I944" s="75"/>
      <c r="J944" s="75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x14ac:dyDescent="0.25" r="945" customHeight="1" ht="17.25">
      <c r="A945" s="16"/>
      <c r="B945" s="37"/>
      <c r="C945" s="15"/>
      <c r="D945" s="17"/>
      <c r="E945" s="18"/>
      <c r="F945" s="18"/>
      <c r="G945" s="90"/>
      <c r="H945" s="18"/>
      <c r="I945" s="75"/>
      <c r="J945" s="75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x14ac:dyDescent="0.25" r="946" customHeight="1" ht="17.25">
      <c r="A946" s="16"/>
      <c r="B946" s="37"/>
      <c r="C946" s="15"/>
      <c r="D946" s="17"/>
      <c r="E946" s="18"/>
      <c r="F946" s="18"/>
      <c r="G946" s="90"/>
      <c r="H946" s="18"/>
      <c r="I946" s="75"/>
      <c r="J946" s="75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</row>
    <row x14ac:dyDescent="0.25" r="947" customHeight="1" ht="17.25">
      <c r="A947" s="16"/>
      <c r="B947" s="37"/>
      <c r="C947" s="15"/>
      <c r="D947" s="17"/>
      <c r="E947" s="18"/>
      <c r="F947" s="18"/>
      <c r="G947" s="90"/>
      <c r="H947" s="18"/>
      <c r="I947" s="75"/>
      <c r="J947" s="75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</row>
    <row x14ac:dyDescent="0.25" r="948" customHeight="1" ht="17.25">
      <c r="A948" s="16"/>
      <c r="B948" s="37"/>
      <c r="C948" s="15"/>
      <c r="D948" s="17"/>
      <c r="E948" s="18"/>
      <c r="F948" s="18"/>
      <c r="G948" s="90"/>
      <c r="H948" s="18"/>
      <c r="I948" s="75"/>
      <c r="J948" s="75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</row>
    <row x14ac:dyDescent="0.25" r="949" customHeight="1" ht="17.25">
      <c r="A949" s="16"/>
      <c r="B949" s="37"/>
      <c r="C949" s="15"/>
      <c r="D949" s="17"/>
      <c r="E949" s="18"/>
      <c r="F949" s="18"/>
      <c r="G949" s="90"/>
      <c r="H949" s="18"/>
      <c r="I949" s="75"/>
      <c r="J949" s="75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</row>
    <row x14ac:dyDescent="0.25" r="950" customHeight="1" ht="17.25">
      <c r="A950" s="16"/>
      <c r="B950" s="37"/>
      <c r="C950" s="15"/>
      <c r="D950" s="17"/>
      <c r="E950" s="18"/>
      <c r="F950" s="18"/>
      <c r="G950" s="90"/>
      <c r="H950" s="18"/>
      <c r="I950" s="75"/>
      <c r="J950" s="75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</row>
    <row x14ac:dyDescent="0.25" r="951" customHeight="1" ht="17.25">
      <c r="A951" s="16"/>
      <c r="B951" s="37"/>
      <c r="C951" s="15"/>
      <c r="D951" s="17"/>
      <c r="E951" s="18"/>
      <c r="F951" s="18"/>
      <c r="G951" s="90"/>
      <c r="H951" s="18"/>
      <c r="I951" s="75"/>
      <c r="J951" s="75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</row>
    <row x14ac:dyDescent="0.25" r="952" customHeight="1" ht="17.25">
      <c r="A952" s="16"/>
      <c r="B952" s="37"/>
      <c r="C952" s="15"/>
      <c r="D952" s="17"/>
      <c r="E952" s="18"/>
      <c r="F952" s="18"/>
      <c r="G952" s="90"/>
      <c r="H952" s="18"/>
      <c r="I952" s="75"/>
      <c r="J952" s="75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</row>
    <row x14ac:dyDescent="0.25" r="953" customHeight="1" ht="17.25">
      <c r="A953" s="16"/>
      <c r="B953" s="37"/>
      <c r="C953" s="15"/>
      <c r="D953" s="17"/>
      <c r="E953" s="18"/>
      <c r="F953" s="18"/>
      <c r="G953" s="90"/>
      <c r="H953" s="18"/>
      <c r="I953" s="75"/>
      <c r="J953" s="75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</row>
    <row x14ac:dyDescent="0.25" r="954" customHeight="1" ht="17.25">
      <c r="A954" s="16"/>
      <c r="B954" s="37"/>
      <c r="C954" s="15"/>
      <c r="D954" s="17"/>
      <c r="E954" s="18"/>
      <c r="F954" s="18"/>
      <c r="G954" s="90"/>
      <c r="H954" s="18"/>
      <c r="I954" s="75"/>
      <c r="J954" s="75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</row>
    <row x14ac:dyDescent="0.25" r="955" customHeight="1" ht="17.25">
      <c r="A955" s="16"/>
      <c r="B955" s="37"/>
      <c r="C955" s="15"/>
      <c r="D955" s="17"/>
      <c r="E955" s="18"/>
      <c r="F955" s="18"/>
      <c r="G955" s="90"/>
      <c r="H955" s="18"/>
      <c r="I955" s="75"/>
      <c r="J955" s="75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</row>
    <row x14ac:dyDescent="0.25" r="956" customHeight="1" ht="17.25">
      <c r="A956" s="16"/>
      <c r="B956" s="37"/>
      <c r="C956" s="15"/>
      <c r="D956" s="17"/>
      <c r="E956" s="18"/>
      <c r="F956" s="18"/>
      <c r="G956" s="90"/>
      <c r="H956" s="18"/>
      <c r="I956" s="75"/>
      <c r="J956" s="75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</row>
    <row x14ac:dyDescent="0.25" r="957" customHeight="1" ht="17.25">
      <c r="A957" s="16"/>
      <c r="B957" s="37"/>
      <c r="C957" s="15"/>
      <c r="D957" s="17"/>
      <c r="E957" s="18"/>
      <c r="F957" s="18"/>
      <c r="G957" s="90"/>
      <c r="H957" s="18"/>
      <c r="I957" s="75"/>
      <c r="J957" s="75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</row>
    <row x14ac:dyDescent="0.25" r="958" customHeight="1" ht="17.25">
      <c r="A958" s="16"/>
      <c r="B958" s="37"/>
      <c r="C958" s="15"/>
      <c r="D958" s="17"/>
      <c r="E958" s="18"/>
      <c r="F958" s="18"/>
      <c r="G958" s="90"/>
      <c r="H958" s="18"/>
      <c r="I958" s="75"/>
      <c r="J958" s="75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</row>
    <row x14ac:dyDescent="0.25" r="959" customHeight="1" ht="17.25">
      <c r="A959" s="16"/>
      <c r="B959" s="37"/>
      <c r="C959" s="15"/>
      <c r="D959" s="17"/>
      <c r="E959" s="18"/>
      <c r="F959" s="18"/>
      <c r="G959" s="90"/>
      <c r="H959" s="18"/>
      <c r="I959" s="75"/>
      <c r="J959" s="75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</row>
    <row x14ac:dyDescent="0.25" r="960" customHeight="1" ht="17.25">
      <c r="A960" s="16"/>
      <c r="B960" s="37"/>
      <c r="C960" s="15"/>
      <c r="D960" s="17"/>
      <c r="E960" s="18"/>
      <c r="F960" s="18"/>
      <c r="G960" s="90"/>
      <c r="H960" s="18"/>
      <c r="I960" s="75"/>
      <c r="J960" s="75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</row>
    <row x14ac:dyDescent="0.25" r="961" customHeight="1" ht="17.25">
      <c r="A961" s="16"/>
      <c r="B961" s="37"/>
      <c r="C961" s="15"/>
      <c r="D961" s="17"/>
      <c r="E961" s="18"/>
      <c r="F961" s="18"/>
      <c r="G961" s="90"/>
      <c r="H961" s="18"/>
      <c r="I961" s="75"/>
      <c r="J961" s="75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</row>
    <row x14ac:dyDescent="0.25" r="962" customHeight="1" ht="17.25">
      <c r="A962" s="16"/>
      <c r="B962" s="37"/>
      <c r="C962" s="15"/>
      <c r="D962" s="17"/>
      <c r="E962" s="18"/>
      <c r="F962" s="18"/>
      <c r="G962" s="90"/>
      <c r="H962" s="18"/>
      <c r="I962" s="75"/>
      <c r="J962" s="75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</row>
    <row x14ac:dyDescent="0.25" r="963" customHeight="1" ht="17.25">
      <c r="A963" s="16"/>
      <c r="B963" s="37"/>
      <c r="C963" s="15"/>
      <c r="D963" s="17"/>
      <c r="E963" s="18"/>
      <c r="F963" s="18"/>
      <c r="G963" s="90"/>
      <c r="H963" s="18"/>
      <c r="I963" s="75"/>
      <c r="J963" s="75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</row>
    <row x14ac:dyDescent="0.25" r="964" customHeight="1" ht="17.25">
      <c r="A964" s="16"/>
      <c r="B964" s="37"/>
      <c r="C964" s="15"/>
      <c r="D964" s="17"/>
      <c r="E964" s="18"/>
      <c r="F964" s="18"/>
      <c r="G964" s="90"/>
      <c r="H964" s="18"/>
      <c r="I964" s="75"/>
      <c r="J964" s="75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</row>
    <row x14ac:dyDescent="0.25" r="965" customHeight="1" ht="17.25">
      <c r="A965" s="16"/>
      <c r="B965" s="37"/>
      <c r="C965" s="15"/>
      <c r="D965" s="17"/>
      <c r="E965" s="18"/>
      <c r="F965" s="18"/>
      <c r="G965" s="90"/>
      <c r="H965" s="18"/>
      <c r="I965" s="75"/>
      <c r="J965" s="75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</row>
    <row x14ac:dyDescent="0.25" r="966" customHeight="1" ht="17.25">
      <c r="A966" s="16"/>
      <c r="B966" s="37"/>
      <c r="C966" s="15"/>
      <c r="D966" s="17"/>
      <c r="E966" s="18"/>
      <c r="F966" s="18"/>
      <c r="G966" s="90"/>
      <c r="H966" s="18"/>
      <c r="I966" s="75"/>
      <c r="J966" s="75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</row>
    <row x14ac:dyDescent="0.25" r="967" customHeight="1" ht="17.25">
      <c r="A967" s="16"/>
      <c r="B967" s="37"/>
      <c r="C967" s="15"/>
      <c r="D967" s="17"/>
      <c r="E967" s="18"/>
      <c r="F967" s="18"/>
      <c r="G967" s="90"/>
      <c r="H967" s="18"/>
      <c r="I967" s="75"/>
      <c r="J967" s="75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</row>
    <row x14ac:dyDescent="0.25" r="968" customHeight="1" ht="17.25">
      <c r="A968" s="16"/>
      <c r="B968" s="37"/>
      <c r="C968" s="15"/>
      <c r="D968" s="17"/>
      <c r="E968" s="18"/>
      <c r="F968" s="18"/>
      <c r="G968" s="90"/>
      <c r="H968" s="18"/>
      <c r="I968" s="75"/>
      <c r="J968" s="75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</row>
    <row x14ac:dyDescent="0.25" r="969" customHeight="1" ht="17.25">
      <c r="A969" s="16"/>
      <c r="B969" s="37"/>
      <c r="C969" s="15"/>
      <c r="D969" s="17"/>
      <c r="E969" s="18"/>
      <c r="F969" s="18"/>
      <c r="G969" s="90"/>
      <c r="H969" s="18"/>
      <c r="I969" s="75"/>
      <c r="J969" s="75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</row>
    <row x14ac:dyDescent="0.25" r="970" customHeight="1" ht="17.25">
      <c r="A970" s="16"/>
      <c r="B970" s="37"/>
      <c r="C970" s="15"/>
      <c r="D970" s="17"/>
      <c r="E970" s="18"/>
      <c r="F970" s="18"/>
      <c r="G970" s="90"/>
      <c r="H970" s="18"/>
      <c r="I970" s="75"/>
      <c r="J970" s="75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</row>
    <row x14ac:dyDescent="0.25" r="971" customHeight="1" ht="17.25">
      <c r="A971" s="16"/>
      <c r="B971" s="37"/>
      <c r="C971" s="15"/>
      <c r="D971" s="17"/>
      <c r="E971" s="18"/>
      <c r="F971" s="18"/>
      <c r="G971" s="90"/>
      <c r="H971" s="18"/>
      <c r="I971" s="75"/>
      <c r="J971" s="75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</row>
    <row x14ac:dyDescent="0.25" r="972" customHeight="1" ht="17.25">
      <c r="A972" s="16"/>
      <c r="B972" s="37"/>
      <c r="C972" s="15"/>
      <c r="D972" s="17"/>
      <c r="E972" s="18"/>
      <c r="F972" s="18"/>
      <c r="G972" s="90"/>
      <c r="H972" s="18"/>
      <c r="I972" s="75"/>
      <c r="J972" s="75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</row>
    <row x14ac:dyDescent="0.25" r="973" customHeight="1" ht="17.25">
      <c r="A973" s="16"/>
      <c r="B973" s="37"/>
      <c r="C973" s="15"/>
      <c r="D973" s="17"/>
      <c r="E973" s="18"/>
      <c r="F973" s="18"/>
      <c r="G973" s="90"/>
      <c r="H973" s="18"/>
      <c r="I973" s="75"/>
      <c r="J973" s="75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</row>
    <row x14ac:dyDescent="0.25" r="974" customHeight="1" ht="17.25">
      <c r="A974" s="16"/>
      <c r="B974" s="37"/>
      <c r="C974" s="15"/>
      <c r="D974" s="17"/>
      <c r="E974" s="18"/>
      <c r="F974" s="18"/>
      <c r="G974" s="90"/>
      <c r="H974" s="18"/>
      <c r="I974" s="75"/>
      <c r="J974" s="75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</row>
    <row x14ac:dyDescent="0.25" r="975" customHeight="1" ht="17.25">
      <c r="A975" s="16"/>
      <c r="B975" s="37"/>
      <c r="C975" s="15"/>
      <c r="D975" s="17"/>
      <c r="E975" s="18"/>
      <c r="F975" s="18"/>
      <c r="G975" s="90"/>
      <c r="H975" s="18"/>
      <c r="I975" s="75"/>
      <c r="J975" s="75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</row>
    <row x14ac:dyDescent="0.25" r="976" customHeight="1" ht="17.25">
      <c r="A976" s="16"/>
      <c r="B976" s="37"/>
      <c r="C976" s="15"/>
      <c r="D976" s="17"/>
      <c r="E976" s="18"/>
      <c r="F976" s="18"/>
      <c r="G976" s="90"/>
      <c r="H976" s="18"/>
      <c r="I976" s="75"/>
      <c r="J976" s="75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</row>
    <row x14ac:dyDescent="0.25" r="977" customHeight="1" ht="17.25">
      <c r="A977" s="16"/>
      <c r="B977" s="37"/>
      <c r="C977" s="15"/>
      <c r="D977" s="17"/>
      <c r="E977" s="18"/>
      <c r="F977" s="18"/>
      <c r="G977" s="90"/>
      <c r="H977" s="18"/>
      <c r="I977" s="75"/>
      <c r="J977" s="75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</row>
    <row x14ac:dyDescent="0.25" r="978" customHeight="1" ht="17.25">
      <c r="A978" s="16"/>
      <c r="B978" s="37"/>
      <c r="C978" s="15"/>
      <c r="D978" s="17"/>
      <c r="E978" s="18"/>
      <c r="F978" s="18"/>
      <c r="G978" s="90"/>
      <c r="H978" s="18"/>
      <c r="I978" s="75"/>
      <c r="J978" s="75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</row>
    <row x14ac:dyDescent="0.25" r="979" customHeight="1" ht="17.25">
      <c r="A979" s="16"/>
      <c r="B979" s="37"/>
      <c r="C979" s="15"/>
      <c r="D979" s="17"/>
      <c r="E979" s="18"/>
      <c r="F979" s="18"/>
      <c r="G979" s="90"/>
      <c r="H979" s="18"/>
      <c r="I979" s="75"/>
      <c r="J979" s="75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</row>
    <row x14ac:dyDescent="0.25" r="980" customHeight="1" ht="17.25">
      <c r="A980" s="16"/>
      <c r="B980" s="37"/>
      <c r="C980" s="15"/>
      <c r="D980" s="17"/>
      <c r="E980" s="18"/>
      <c r="F980" s="18"/>
      <c r="G980" s="90"/>
      <c r="H980" s="18"/>
      <c r="I980" s="75"/>
      <c r="J980" s="75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</row>
    <row x14ac:dyDescent="0.25" r="981" customHeight="1" ht="17.25">
      <c r="A981" s="16"/>
      <c r="B981" s="37"/>
      <c r="C981" s="15"/>
      <c r="D981" s="17"/>
      <c r="E981" s="18"/>
      <c r="F981" s="18"/>
      <c r="G981" s="90"/>
      <c r="H981" s="18"/>
      <c r="I981" s="75"/>
      <c r="J981" s="75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</row>
    <row x14ac:dyDescent="0.25" r="982" customHeight="1" ht="17.25">
      <c r="A982" s="16"/>
      <c r="B982" s="37"/>
      <c r="C982" s="15"/>
      <c r="D982" s="17"/>
      <c r="E982" s="18"/>
      <c r="F982" s="18"/>
      <c r="G982" s="90"/>
      <c r="H982" s="18"/>
      <c r="I982" s="75"/>
      <c r="J982" s="75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</row>
    <row x14ac:dyDescent="0.25" r="983" customHeight="1" ht="17.25">
      <c r="A983" s="16"/>
      <c r="B983" s="37"/>
      <c r="C983" s="15"/>
      <c r="D983" s="17"/>
      <c r="E983" s="18"/>
      <c r="F983" s="18"/>
      <c r="G983" s="90"/>
      <c r="H983" s="18"/>
      <c r="I983" s="75"/>
      <c r="J983" s="75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</row>
    <row x14ac:dyDescent="0.25" r="984" customHeight="1" ht="17.25">
      <c r="A984" s="16"/>
      <c r="B984" s="37"/>
      <c r="C984" s="15"/>
      <c r="D984" s="17"/>
      <c r="E984" s="18"/>
      <c r="F984" s="18"/>
      <c r="G984" s="90"/>
      <c r="H984" s="18"/>
      <c r="I984" s="75"/>
      <c r="J984" s="75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</row>
    <row x14ac:dyDescent="0.25" r="985" customHeight="1" ht="17.25">
      <c r="A985" s="16"/>
      <c r="B985" s="37"/>
      <c r="C985" s="15"/>
      <c r="D985" s="17"/>
      <c r="E985" s="18"/>
      <c r="F985" s="18"/>
      <c r="G985" s="90"/>
      <c r="H985" s="18"/>
      <c r="I985" s="75"/>
      <c r="J985" s="75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</row>
    <row x14ac:dyDescent="0.25" r="986" customHeight="1" ht="17.25">
      <c r="A986" s="16"/>
      <c r="B986" s="37"/>
      <c r="C986" s="15"/>
      <c r="D986" s="17"/>
      <c r="E986" s="18"/>
      <c r="F986" s="18"/>
      <c r="G986" s="90"/>
      <c r="H986" s="18"/>
      <c r="I986" s="75"/>
      <c r="J986" s="75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</row>
    <row x14ac:dyDescent="0.25" r="987" customHeight="1" ht="17.25">
      <c r="A987" s="16"/>
      <c r="B987" s="37"/>
      <c r="C987" s="15"/>
      <c r="D987" s="17"/>
      <c r="E987" s="18"/>
      <c r="F987" s="18"/>
      <c r="G987" s="90"/>
      <c r="H987" s="18"/>
      <c r="I987" s="75"/>
      <c r="J987" s="75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</row>
    <row x14ac:dyDescent="0.25" r="988" customHeight="1" ht="17.25">
      <c r="A988" s="16"/>
      <c r="B988" s="37"/>
      <c r="C988" s="15"/>
      <c r="D988" s="17"/>
      <c r="E988" s="18"/>
      <c r="F988" s="18"/>
      <c r="G988" s="90"/>
      <c r="H988" s="18"/>
      <c r="I988" s="75"/>
      <c r="J988" s="75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</row>
    <row x14ac:dyDescent="0.25" r="989" customHeight="1" ht="17.25">
      <c r="A989" s="16"/>
      <c r="B989" s="37"/>
      <c r="C989" s="15"/>
      <c r="D989" s="17"/>
      <c r="E989" s="18"/>
      <c r="F989" s="18"/>
      <c r="G989" s="90"/>
      <c r="H989" s="18"/>
      <c r="I989" s="75"/>
      <c r="J989" s="75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</row>
    <row x14ac:dyDescent="0.25" r="990" customHeight="1" ht="17.25">
      <c r="A990" s="16"/>
      <c r="B990" s="37"/>
      <c r="C990" s="15"/>
      <c r="D990" s="17"/>
      <c r="E990" s="18"/>
      <c r="F990" s="18"/>
      <c r="G990" s="90"/>
      <c r="H990" s="18"/>
      <c r="I990" s="75"/>
      <c r="J990" s="75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</row>
    <row x14ac:dyDescent="0.25" r="991" customHeight="1" ht="17.25">
      <c r="A991" s="16"/>
      <c r="B991" s="37"/>
      <c r="C991" s="15"/>
      <c r="D991" s="17"/>
      <c r="E991" s="18"/>
      <c r="F991" s="18"/>
      <c r="G991" s="90"/>
      <c r="H991" s="18"/>
      <c r="I991" s="75"/>
      <c r="J991" s="75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</row>
    <row x14ac:dyDescent="0.25" r="992" customHeight="1" ht="17.25">
      <c r="A992" s="16"/>
      <c r="B992" s="37"/>
      <c r="C992" s="15"/>
      <c r="D992" s="17"/>
      <c r="E992" s="18"/>
      <c r="F992" s="18"/>
      <c r="G992" s="90"/>
      <c r="H992" s="18"/>
      <c r="I992" s="75"/>
      <c r="J992" s="75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</row>
    <row x14ac:dyDescent="0.25" r="993" customHeight="1" ht="17.25">
      <c r="A993" s="16"/>
      <c r="B993" s="37"/>
      <c r="C993" s="15"/>
      <c r="D993" s="17"/>
      <c r="E993" s="18"/>
      <c r="F993" s="18"/>
      <c r="G993" s="90"/>
      <c r="H993" s="18"/>
      <c r="I993" s="75"/>
      <c r="J993" s="75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</row>
    <row x14ac:dyDescent="0.25" r="994" customHeight="1" ht="17.25">
      <c r="A994" s="16"/>
      <c r="B994" s="37"/>
      <c r="C994" s="15"/>
      <c r="D994" s="17"/>
      <c r="E994" s="18"/>
      <c r="F994" s="18"/>
      <c r="G994" s="90"/>
      <c r="H994" s="18"/>
      <c r="I994" s="75"/>
      <c r="J994" s="75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</row>
    <row x14ac:dyDescent="0.25" r="995" customHeight="1" ht="17.25">
      <c r="A995" s="16"/>
      <c r="B995" s="37"/>
      <c r="C995" s="15"/>
      <c r="D995" s="17"/>
      <c r="E995" s="18"/>
      <c r="F995" s="18"/>
      <c r="G995" s="90"/>
      <c r="H995" s="18"/>
      <c r="I995" s="75"/>
      <c r="J995" s="75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</row>
    <row x14ac:dyDescent="0.25" r="996" customHeight="1" ht="17.25">
      <c r="A996" s="16"/>
      <c r="B996" s="37"/>
      <c r="C996" s="15"/>
      <c r="D996" s="17"/>
      <c r="E996" s="18"/>
      <c r="F996" s="18"/>
      <c r="G996" s="90"/>
      <c r="H996" s="18"/>
      <c r="I996" s="75"/>
      <c r="J996" s="75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</row>
    <row x14ac:dyDescent="0.25" r="997" customHeight="1" ht="17.25">
      <c r="A997" s="16"/>
      <c r="B997" s="37"/>
      <c r="C997" s="15"/>
      <c r="D997" s="17"/>
      <c r="E997" s="18"/>
      <c r="F997" s="18"/>
      <c r="G997" s="90"/>
      <c r="H997" s="18"/>
      <c r="I997" s="75"/>
      <c r="J997" s="75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</row>
    <row x14ac:dyDescent="0.25" r="998" customHeight="1" ht="17.25">
      <c r="A998" s="16"/>
      <c r="B998" s="37"/>
      <c r="C998" s="15"/>
      <c r="D998" s="17"/>
      <c r="E998" s="18"/>
      <c r="F998" s="18"/>
      <c r="G998" s="90"/>
      <c r="H998" s="18"/>
      <c r="I998" s="75"/>
      <c r="J998" s="75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</row>
    <row x14ac:dyDescent="0.25" r="999" customHeight="1" ht="17.25">
      <c r="A999" s="16"/>
      <c r="B999" s="37"/>
      <c r="C999" s="15"/>
      <c r="D999" s="17"/>
      <c r="E999" s="18"/>
      <c r="F999" s="18"/>
      <c r="G999" s="90"/>
      <c r="H999" s="18"/>
      <c r="I999" s="75"/>
      <c r="J999" s="75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</row>
    <row x14ac:dyDescent="0.25" r="1000" customHeight="1" ht="17.25">
      <c r="A1000" s="16"/>
      <c r="B1000" s="37"/>
      <c r="C1000" s="15"/>
      <c r="D1000" s="17"/>
      <c r="E1000" s="18"/>
      <c r="F1000" s="18"/>
      <c r="G1000" s="90"/>
      <c r="H1000" s="18"/>
      <c r="I1000" s="75"/>
      <c r="J1000" s="75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</row>
    <row x14ac:dyDescent="0.25" r="1001" customHeight="1" ht="17.25">
      <c r="A1001" s="16"/>
      <c r="B1001" s="37"/>
      <c r="C1001" s="15"/>
      <c r="D1001" s="17"/>
      <c r="E1001" s="18"/>
      <c r="F1001" s="18"/>
      <c r="G1001" s="90"/>
      <c r="H1001" s="18"/>
      <c r="I1001" s="75"/>
      <c r="J1001" s="75"/>
      <c r="K1001" s="20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6" width="12.43357142857143" customWidth="1" bestFit="1"/>
    <col min="2" max="2" style="48" width="22.862142857142857" customWidth="1" bestFit="1"/>
    <col min="3" max="3" style="26" width="20.005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6" width="12.43357142857143" customWidth="1" bestFit="1"/>
    <col min="8" max="8" style="28" width="12.43357142857143" customWidth="1" bestFit="1"/>
    <col min="9" max="9" style="82" width="12.43357142857143" customWidth="1" bestFit="1"/>
    <col min="10" max="10" style="27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3" t="s">
        <v>0</v>
      </c>
      <c r="B1" s="63" t="s">
        <v>1</v>
      </c>
      <c r="C1" s="2" t="s">
        <v>2</v>
      </c>
      <c r="D1" s="4" t="s">
        <v>3</v>
      </c>
      <c r="E1" s="5" t="s">
        <v>4</v>
      </c>
      <c r="F1" s="5" t="s">
        <v>5</v>
      </c>
      <c r="G1" s="3" t="s">
        <v>6</v>
      </c>
      <c r="H1" s="5" t="s">
        <v>7</v>
      </c>
      <c r="I1" s="70" t="s">
        <v>8</v>
      </c>
      <c r="J1" s="83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44209</v>
      </c>
      <c r="B2" s="52" t="s">
        <v>1417</v>
      </c>
      <c r="C2" s="84" t="s">
        <v>1418</v>
      </c>
      <c r="D2" s="11">
        <v>5</v>
      </c>
      <c r="E2" s="12">
        <v>4.99</v>
      </c>
      <c r="F2" s="12">
        <f>MULTIPLY(D2, E2)</f>
      </c>
      <c r="G2" s="10"/>
      <c r="H2" s="18"/>
      <c r="I2" s="72">
        <f>Round(AVERAGE(H2:H1000), 2)</f>
      </c>
      <c r="J2" s="85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5"/>
      <c r="B3" s="52" t="s">
        <v>1419</v>
      </c>
      <c r="C3" s="84" t="s">
        <v>1418</v>
      </c>
      <c r="D3" s="11">
        <v>3</v>
      </c>
      <c r="E3" s="12">
        <v>5.69</v>
      </c>
      <c r="F3" s="12">
        <f>MULTIPLY(D3, E3)</f>
      </c>
      <c r="G3" s="10"/>
      <c r="H3" s="18"/>
      <c r="I3" s="70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5"/>
      <c r="B4" s="52" t="s">
        <v>1420</v>
      </c>
      <c r="C4" s="84" t="s">
        <v>1418</v>
      </c>
      <c r="D4" s="11">
        <v>4</v>
      </c>
      <c r="E4" s="12">
        <v>4.69</v>
      </c>
      <c r="F4" s="12">
        <f>MULTIPLY(D4, E4)</f>
      </c>
      <c r="G4" s="10"/>
      <c r="H4" s="18"/>
      <c r="I4" s="39">
        <f>MAX(H2:H1000)</f>
      </c>
      <c r="J4" s="74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5"/>
      <c r="B5" s="52" t="s">
        <v>1421</v>
      </c>
      <c r="C5" s="84" t="s">
        <v>1418</v>
      </c>
      <c r="D5" s="11">
        <v>3</v>
      </c>
      <c r="E5" s="12">
        <v>9.99</v>
      </c>
      <c r="F5" s="12">
        <f>MULTIPLY(D5, E5)</f>
      </c>
      <c r="G5" s="10"/>
      <c r="H5" s="18"/>
      <c r="I5" s="75"/>
      <c r="J5" s="17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5"/>
      <c r="B6" s="52" t="s">
        <v>1422</v>
      </c>
      <c r="C6" s="84" t="s">
        <v>1418</v>
      </c>
      <c r="D6" s="11">
        <v>8</v>
      </c>
      <c r="E6" s="12">
        <v>4.99</v>
      </c>
      <c r="F6" s="12">
        <f>MULTIPLY(D6, E6)</f>
      </c>
      <c r="G6" s="10"/>
      <c r="H6" s="18"/>
      <c r="I6" s="75"/>
      <c r="J6" s="17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5"/>
      <c r="B7" s="52" t="s">
        <v>1423</v>
      </c>
      <c r="C7" s="84" t="s">
        <v>1418</v>
      </c>
      <c r="D7" s="11">
        <v>5</v>
      </c>
      <c r="E7" s="12">
        <v>5.99</v>
      </c>
      <c r="F7" s="12">
        <f>MULTIPLY(D7, E7)</f>
      </c>
      <c r="G7" s="10"/>
      <c r="H7" s="18"/>
      <c r="I7" s="75"/>
      <c r="J7" s="17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5"/>
      <c r="B8" s="52" t="s">
        <v>1424</v>
      </c>
      <c r="C8" s="84" t="s">
        <v>1418</v>
      </c>
      <c r="D8" s="11">
        <v>4</v>
      </c>
      <c r="E8" s="12">
        <v>9.99</v>
      </c>
      <c r="F8" s="12">
        <f>MULTIPLY(D8, E8)</f>
      </c>
      <c r="G8" s="10"/>
      <c r="H8" s="18"/>
      <c r="I8" s="75"/>
      <c r="J8" s="17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5"/>
      <c r="B9" s="52" t="s">
        <v>1425</v>
      </c>
      <c r="C9" s="84" t="s">
        <v>1418</v>
      </c>
      <c r="D9" s="11">
        <v>2</v>
      </c>
      <c r="E9" s="12">
        <v>7.99</v>
      </c>
      <c r="F9" s="12">
        <f>MULTIPLY(D9, E9)</f>
      </c>
      <c r="G9" s="10"/>
      <c r="H9" s="18"/>
      <c r="I9" s="75"/>
      <c r="J9" s="17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5"/>
      <c r="B10" s="52" t="s">
        <v>1426</v>
      </c>
      <c r="C10" s="84" t="s">
        <v>1418</v>
      </c>
      <c r="D10" s="11">
        <v>4</v>
      </c>
      <c r="E10" s="12">
        <v>5.99</v>
      </c>
      <c r="F10" s="12">
        <f>MULTIPLY(D10, E10)</f>
      </c>
      <c r="G10" s="10"/>
      <c r="H10" s="18"/>
      <c r="I10" s="75"/>
      <c r="J10" s="17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3"/>
      <c r="B11" s="52" t="s">
        <v>1427</v>
      </c>
      <c r="C11" s="84" t="s">
        <v>1418</v>
      </c>
      <c r="D11" s="11">
        <v>1</v>
      </c>
      <c r="E11" s="12">
        <v>5.99</v>
      </c>
      <c r="F11" s="12">
        <f>MULTIPLY(D11, E11)</f>
      </c>
      <c r="G11" s="86"/>
      <c r="H11" s="18"/>
      <c r="I11" s="75"/>
      <c r="J11" s="17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5"/>
      <c r="B12" s="52" t="s">
        <v>1428</v>
      </c>
      <c r="C12" s="84" t="s">
        <v>1418</v>
      </c>
      <c r="D12" s="11">
        <v>6</v>
      </c>
      <c r="E12" s="12">
        <v>9.99</v>
      </c>
      <c r="F12" s="12">
        <f>MULTIPLY(D12, E12)</f>
      </c>
      <c r="G12" s="15"/>
      <c r="H12" s="18"/>
      <c r="I12" s="75"/>
      <c r="J12" s="17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5"/>
      <c r="B13" s="52" t="s">
        <v>1429</v>
      </c>
      <c r="C13" s="84" t="s">
        <v>1418</v>
      </c>
      <c r="D13" s="11">
        <v>3</v>
      </c>
      <c r="E13" s="12">
        <v>8.99</v>
      </c>
      <c r="F13" s="12">
        <f>MULTIPLY(D13, E13)</f>
      </c>
      <c r="G13" s="15"/>
      <c r="H13" s="18"/>
      <c r="I13" s="75"/>
      <c r="J13" s="17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5"/>
      <c r="B14" s="52" t="s">
        <v>1430</v>
      </c>
      <c r="C14" s="84" t="s">
        <v>1418</v>
      </c>
      <c r="D14" s="11">
        <v>2</v>
      </c>
      <c r="E14" s="12">
        <v>5.99</v>
      </c>
      <c r="F14" s="12">
        <f>MULTIPLY(D14, E14)</f>
      </c>
      <c r="G14" s="15"/>
      <c r="H14" s="18"/>
      <c r="I14" s="75"/>
      <c r="J14" s="17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5"/>
      <c r="B15" s="52" t="s">
        <v>1431</v>
      </c>
      <c r="C15" s="84" t="s">
        <v>1418</v>
      </c>
      <c r="D15" s="11">
        <v>4</v>
      </c>
      <c r="E15" s="12">
        <v>9.99</v>
      </c>
      <c r="F15" s="12">
        <f>MULTIPLY(D15, E15)</f>
      </c>
      <c r="G15" s="15"/>
      <c r="H15" s="18"/>
      <c r="I15" s="75"/>
      <c r="J15" s="17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5"/>
      <c r="B16" s="52" t="s">
        <v>1432</v>
      </c>
      <c r="C16" s="84" t="s">
        <v>1418</v>
      </c>
      <c r="D16" s="11">
        <v>1</v>
      </c>
      <c r="E16" s="12">
        <v>4.99</v>
      </c>
      <c r="F16" s="12">
        <f>MULTIPLY(D16, E16)</f>
      </c>
      <c r="G16" s="15"/>
      <c r="H16" s="18"/>
      <c r="I16" s="75"/>
      <c r="J16" s="17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5"/>
      <c r="B17" s="52" t="s">
        <v>1433</v>
      </c>
      <c r="C17" s="84" t="s">
        <v>1418</v>
      </c>
      <c r="D17" s="11">
        <v>4</v>
      </c>
      <c r="E17" s="12">
        <v>4.69</v>
      </c>
      <c r="F17" s="12">
        <f>MULTIPLY(D17, E17)</f>
      </c>
      <c r="G17" s="15"/>
      <c r="H17" s="18"/>
      <c r="I17" s="75"/>
      <c r="J17" s="17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5"/>
      <c r="B18" s="52" t="s">
        <v>1434</v>
      </c>
      <c r="C18" s="84" t="s">
        <v>1418</v>
      </c>
      <c r="D18" s="11">
        <v>4</v>
      </c>
      <c r="E18" s="12">
        <v>7.99</v>
      </c>
      <c r="F18" s="12">
        <f>MULTIPLY(D18, E18)</f>
      </c>
      <c r="G18" s="15"/>
      <c r="H18" s="18"/>
      <c r="I18" s="75"/>
      <c r="J18" s="17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5"/>
      <c r="B19" s="52" t="s">
        <v>1435</v>
      </c>
      <c r="C19" s="84" t="s">
        <v>1418</v>
      </c>
      <c r="D19" s="11">
        <v>12</v>
      </c>
      <c r="E19" s="12">
        <v>5.99</v>
      </c>
      <c r="F19" s="12">
        <f>MULTIPLY(D19, E19)</f>
      </c>
      <c r="G19" s="15"/>
      <c r="H19" s="18"/>
      <c r="I19" s="75"/>
      <c r="J19" s="17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5"/>
      <c r="B20" s="52" t="s">
        <v>1436</v>
      </c>
      <c r="C20" s="84" t="s">
        <v>1418</v>
      </c>
      <c r="D20" s="11">
        <v>2</v>
      </c>
      <c r="E20" s="72">
        <v>4.69</v>
      </c>
      <c r="F20" s="72">
        <f>MULTIPLY(D20, E20)</f>
      </c>
      <c r="G20" s="15"/>
      <c r="H20" s="18"/>
      <c r="I20" s="75"/>
      <c r="J20" s="17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5"/>
      <c r="B21" s="52" t="s">
        <v>1437</v>
      </c>
      <c r="C21" s="84" t="s">
        <v>1418</v>
      </c>
      <c r="D21" s="11">
        <v>6</v>
      </c>
      <c r="E21" s="12">
        <v>5.99</v>
      </c>
      <c r="F21" s="12">
        <f>MULTIPLY(D21, E21)</f>
      </c>
      <c r="G21" s="15"/>
      <c r="H21" s="18"/>
      <c r="I21" s="75"/>
      <c r="J21" s="17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5"/>
      <c r="B22" s="52" t="s">
        <v>1438</v>
      </c>
      <c r="C22" s="84" t="s">
        <v>1418</v>
      </c>
      <c r="D22" s="11">
        <v>2</v>
      </c>
      <c r="E22" s="12">
        <v>5.99</v>
      </c>
      <c r="F22" s="12">
        <f>MULTIPLY(D22, E22)</f>
      </c>
      <c r="G22" s="15"/>
      <c r="H22" s="18"/>
      <c r="I22" s="75"/>
      <c r="J22" s="17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5"/>
      <c r="B23" s="52" t="s">
        <v>1439</v>
      </c>
      <c r="C23" s="84" t="s">
        <v>1418</v>
      </c>
      <c r="D23" s="11">
        <v>6</v>
      </c>
      <c r="E23" s="12">
        <v>4.99</v>
      </c>
      <c r="F23" s="12">
        <f>MULTIPLY(D23, E23)</f>
      </c>
      <c r="G23" s="15"/>
      <c r="H23" s="18"/>
      <c r="I23" s="75"/>
      <c r="J23" s="17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5"/>
      <c r="B24" s="52" t="s">
        <v>1440</v>
      </c>
      <c r="C24" s="84" t="s">
        <v>1418</v>
      </c>
      <c r="D24" s="11">
        <v>3</v>
      </c>
      <c r="E24" s="12">
        <v>6.99</v>
      </c>
      <c r="F24" s="12">
        <f>MULTIPLY(D24, E24)</f>
      </c>
      <c r="G24" s="15"/>
      <c r="H24" s="18"/>
      <c r="I24" s="75"/>
      <c r="J24" s="17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5"/>
      <c r="B25" s="52" t="s">
        <v>1441</v>
      </c>
      <c r="C25" s="84" t="s">
        <v>1418</v>
      </c>
      <c r="D25" s="11">
        <v>3</v>
      </c>
      <c r="E25" s="12">
        <v>4.99</v>
      </c>
      <c r="F25" s="12">
        <f>MULTIPLY(D25, E25)</f>
      </c>
      <c r="G25" s="15"/>
      <c r="H25" s="18"/>
      <c r="I25" s="75"/>
      <c r="J25" s="17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5"/>
      <c r="B26" s="52" t="s">
        <v>1442</v>
      </c>
      <c r="C26" s="84" t="s">
        <v>1418</v>
      </c>
      <c r="D26" s="11">
        <v>2</v>
      </c>
      <c r="E26" s="12">
        <v>4.69</v>
      </c>
      <c r="F26" s="12">
        <f>MULTIPLY(D26, E26)</f>
      </c>
      <c r="G26" s="15"/>
      <c r="H26" s="18"/>
      <c r="I26" s="75"/>
      <c r="J26" s="17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5"/>
      <c r="B27" s="52" t="s">
        <v>1443</v>
      </c>
      <c r="C27" s="84" t="s">
        <v>1418</v>
      </c>
      <c r="D27" s="11">
        <v>4</v>
      </c>
      <c r="E27" s="12">
        <v>4.99</v>
      </c>
      <c r="F27" s="12">
        <f>MULTIPLY(D27, E27)</f>
      </c>
      <c r="G27" s="15"/>
      <c r="H27" s="18"/>
      <c r="I27" s="75"/>
      <c r="J27" s="17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5"/>
      <c r="B28" s="52" t="s">
        <v>1444</v>
      </c>
      <c r="C28" s="84" t="s">
        <v>1418</v>
      </c>
      <c r="D28" s="11">
        <v>8</v>
      </c>
      <c r="E28" s="12">
        <v>4.99</v>
      </c>
      <c r="F28" s="12">
        <f>MULTIPLY(D28, E28)</f>
      </c>
      <c r="G28" s="15"/>
      <c r="H28" s="18"/>
      <c r="I28" s="75"/>
      <c r="J28" s="17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5"/>
      <c r="B29" s="52" t="s">
        <v>1445</v>
      </c>
      <c r="C29" s="84" t="s">
        <v>1418</v>
      </c>
      <c r="D29" s="11">
        <v>2</v>
      </c>
      <c r="E29" s="12">
        <v>4.69</v>
      </c>
      <c r="F29" s="12">
        <f>MULTIPLY(D29, E29)</f>
      </c>
      <c r="G29" s="15"/>
      <c r="H29" s="18"/>
      <c r="I29" s="75"/>
      <c r="J29" s="17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5"/>
      <c r="B30" s="52" t="s">
        <v>1446</v>
      </c>
      <c r="C30" s="84" t="s">
        <v>1418</v>
      </c>
      <c r="D30" s="11">
        <v>4</v>
      </c>
      <c r="E30" s="12">
        <v>6.99</v>
      </c>
      <c r="F30" s="12">
        <f>MULTIPLY(D30, E30)</f>
      </c>
      <c r="G30" s="15"/>
      <c r="H30" s="18"/>
      <c r="I30" s="75"/>
      <c r="J30" s="17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5"/>
      <c r="B31" s="52" t="s">
        <v>1447</v>
      </c>
      <c r="C31" s="84" t="s">
        <v>1418</v>
      </c>
      <c r="D31" s="11">
        <v>4</v>
      </c>
      <c r="E31" s="12">
        <v>4.99</v>
      </c>
      <c r="F31" s="12">
        <f>MULTIPLY(D31, E31)</f>
      </c>
      <c r="G31" s="15"/>
      <c r="H31" s="18"/>
      <c r="I31" s="75"/>
      <c r="J31" s="17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5"/>
      <c r="B32" s="52" t="s">
        <v>1448</v>
      </c>
      <c r="C32" s="84" t="s">
        <v>1418</v>
      </c>
      <c r="D32" s="11">
        <v>3</v>
      </c>
      <c r="E32" s="12">
        <v>4.99</v>
      </c>
      <c r="F32" s="12">
        <f>MULTIPLY(D32, E32)</f>
      </c>
      <c r="G32" s="15"/>
      <c r="H32" s="18"/>
      <c r="I32" s="75"/>
      <c r="J32" s="17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5"/>
      <c r="B33" s="52" t="s">
        <v>1449</v>
      </c>
      <c r="C33" s="84" t="s">
        <v>1418</v>
      </c>
      <c r="D33" s="11">
        <v>5</v>
      </c>
      <c r="E33" s="12">
        <v>7.99</v>
      </c>
      <c r="F33" s="12">
        <f>MULTIPLY(D33, E33)</f>
      </c>
      <c r="G33" s="15"/>
      <c r="H33" s="18"/>
      <c r="I33" s="75"/>
      <c r="J33" s="17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5"/>
      <c r="B34" s="52" t="s">
        <v>1450</v>
      </c>
      <c r="C34" s="84" t="s">
        <v>1418</v>
      </c>
      <c r="D34" s="11">
        <v>3</v>
      </c>
      <c r="E34" s="12">
        <v>4.69</v>
      </c>
      <c r="F34" s="12">
        <f>MULTIPLY(D34, E34)</f>
      </c>
      <c r="G34" s="15"/>
      <c r="H34" s="18"/>
      <c r="I34" s="75"/>
      <c r="J34" s="17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5"/>
      <c r="B35" s="52" t="s">
        <v>1451</v>
      </c>
      <c r="C35" s="84" t="s">
        <v>1418</v>
      </c>
      <c r="D35" s="11">
        <v>9</v>
      </c>
      <c r="E35" s="12">
        <v>8.99</v>
      </c>
      <c r="F35" s="12">
        <f>MULTIPLY(D35, E35)</f>
      </c>
      <c r="G35" s="15"/>
      <c r="H35" s="18"/>
      <c r="I35" s="75"/>
      <c r="J35" s="17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5"/>
      <c r="B36" s="52" t="s">
        <v>1452</v>
      </c>
      <c r="C36" s="84" t="s">
        <v>1418</v>
      </c>
      <c r="D36" s="11">
        <v>4</v>
      </c>
      <c r="E36" s="12">
        <v>3.99</v>
      </c>
      <c r="F36" s="12">
        <f>MULTIPLY(D36, E36)</f>
      </c>
      <c r="G36" s="15"/>
      <c r="H36" s="18"/>
      <c r="I36" s="75"/>
      <c r="J36" s="17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5"/>
      <c r="B37" s="52" t="s">
        <v>1453</v>
      </c>
      <c r="C37" s="84" t="s">
        <v>1418</v>
      </c>
      <c r="D37" s="11">
        <v>4</v>
      </c>
      <c r="E37" s="12">
        <v>4.99</v>
      </c>
      <c r="F37" s="12">
        <f>MULTIPLY(D37, E37)</f>
      </c>
      <c r="G37" s="15"/>
      <c r="H37" s="18"/>
      <c r="I37" s="75"/>
      <c r="J37" s="17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5"/>
      <c r="B38" s="52" t="s">
        <v>1454</v>
      </c>
      <c r="C38" s="84" t="s">
        <v>1418</v>
      </c>
      <c r="D38" s="11">
        <v>2</v>
      </c>
      <c r="E38" s="12">
        <v>7.99</v>
      </c>
      <c r="F38" s="12">
        <f>MULTIPLY(D38, E38)</f>
      </c>
      <c r="G38" s="15"/>
      <c r="H38" s="18"/>
      <c r="I38" s="75"/>
      <c r="J38" s="17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5"/>
      <c r="B39" s="52" t="s">
        <v>1455</v>
      </c>
      <c r="C39" s="84" t="s">
        <v>1418</v>
      </c>
      <c r="D39" s="11">
        <v>11</v>
      </c>
      <c r="E39" s="12">
        <v>5.99</v>
      </c>
      <c r="F39" s="12">
        <f>MULTIPLY(D39, E39)</f>
      </c>
      <c r="G39" s="15"/>
      <c r="H39" s="18"/>
      <c r="I39" s="75"/>
      <c r="J39" s="17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5"/>
      <c r="B40" s="52" t="s">
        <v>1456</v>
      </c>
      <c r="C40" s="84" t="s">
        <v>1418</v>
      </c>
      <c r="D40" s="11">
        <v>12</v>
      </c>
      <c r="E40" s="12">
        <v>5.99</v>
      </c>
      <c r="F40" s="12">
        <f>MULTIPLY(D40, E40)</f>
      </c>
      <c r="G40" s="15"/>
      <c r="H40" s="18"/>
      <c r="I40" s="75"/>
      <c r="J40" s="17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5"/>
      <c r="B41" s="52" t="s">
        <v>1457</v>
      </c>
      <c r="C41" s="84" t="s">
        <v>1418</v>
      </c>
      <c r="D41" s="11">
        <v>2</v>
      </c>
      <c r="E41" s="12">
        <v>5.69</v>
      </c>
      <c r="F41" s="12">
        <f>MULTIPLY(D41, E41)</f>
      </c>
      <c r="G41" s="15"/>
      <c r="H41" s="18"/>
      <c r="I41" s="75"/>
      <c r="J41" s="17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5"/>
      <c r="B42" s="52" t="s">
        <v>1446</v>
      </c>
      <c r="C42" s="84" t="s">
        <v>1418</v>
      </c>
      <c r="D42" s="11">
        <v>2</v>
      </c>
      <c r="E42" s="12">
        <v>5.69</v>
      </c>
      <c r="F42" s="12">
        <f>MULTIPLY(D42, E42)</f>
      </c>
      <c r="G42" s="15"/>
      <c r="H42" s="18"/>
      <c r="I42" s="75"/>
      <c r="J42" s="17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5"/>
      <c r="B43" s="52" t="s">
        <v>1458</v>
      </c>
      <c r="C43" s="84" t="s">
        <v>1418</v>
      </c>
      <c r="D43" s="11">
        <v>3</v>
      </c>
      <c r="E43" s="12">
        <v>4.99</v>
      </c>
      <c r="F43" s="12">
        <f>MULTIPLY(D43, E43)</f>
      </c>
      <c r="G43" s="15"/>
      <c r="H43" s="18"/>
      <c r="I43" s="75"/>
      <c r="J43" s="17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5"/>
      <c r="B44" s="52" t="s">
        <v>1446</v>
      </c>
      <c r="C44" s="84" t="s">
        <v>1418</v>
      </c>
      <c r="D44" s="11">
        <v>4</v>
      </c>
      <c r="E44" s="12">
        <v>4.99</v>
      </c>
      <c r="F44" s="12">
        <f>MULTIPLY(D44, E44)</f>
      </c>
      <c r="G44" s="15"/>
      <c r="H44" s="18"/>
      <c r="I44" s="75"/>
      <c r="J44" s="17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5"/>
      <c r="B45" s="52" t="s">
        <v>1459</v>
      </c>
      <c r="C45" s="84" t="s">
        <v>1418</v>
      </c>
      <c r="D45" s="11">
        <v>4</v>
      </c>
      <c r="E45" s="12">
        <v>8.99</v>
      </c>
      <c r="F45" s="12">
        <f>MULTIPLY(D45, E45)</f>
      </c>
      <c r="G45" s="15"/>
      <c r="H45" s="18"/>
      <c r="I45" s="75"/>
      <c r="J45" s="17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5"/>
      <c r="B46" s="52" t="s">
        <v>1460</v>
      </c>
      <c r="C46" s="84" t="s">
        <v>1418</v>
      </c>
      <c r="D46" s="11">
        <v>2</v>
      </c>
      <c r="E46" s="12">
        <v>4.69</v>
      </c>
      <c r="F46" s="12">
        <f>MULTIPLY(D46, E46)</f>
      </c>
      <c r="G46" s="15"/>
      <c r="H46" s="18"/>
      <c r="I46" s="75"/>
      <c r="J46" s="17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5"/>
      <c r="B47" s="52" t="s">
        <v>1461</v>
      </c>
      <c r="C47" s="84" t="s">
        <v>1418</v>
      </c>
      <c r="D47" s="11">
        <v>3</v>
      </c>
      <c r="E47" s="12">
        <v>2.99</v>
      </c>
      <c r="F47" s="12">
        <f>MULTIPLY(D47, E47)</f>
      </c>
      <c r="G47" s="15"/>
      <c r="H47" s="18"/>
      <c r="I47" s="75"/>
      <c r="J47" s="17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5"/>
      <c r="B48" s="52" t="s">
        <v>1462</v>
      </c>
      <c r="C48" s="84" t="s">
        <v>1418</v>
      </c>
      <c r="D48" s="11">
        <v>2</v>
      </c>
      <c r="E48" s="12">
        <v>7.99</v>
      </c>
      <c r="F48" s="12">
        <f>MULTIPLY(D48, E48)</f>
      </c>
      <c r="G48" s="15"/>
      <c r="H48" s="18"/>
      <c r="I48" s="75"/>
      <c r="J48" s="17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5"/>
      <c r="B49" s="52" t="s">
        <v>1463</v>
      </c>
      <c r="C49" s="84" t="s">
        <v>1418</v>
      </c>
      <c r="D49" s="11">
        <v>4</v>
      </c>
      <c r="E49" s="12">
        <v>5.99</v>
      </c>
      <c r="F49" s="12">
        <f>MULTIPLY(D49, E49)</f>
      </c>
      <c r="G49" s="15"/>
      <c r="H49" s="18"/>
      <c r="I49" s="75"/>
      <c r="J49" s="17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5"/>
      <c r="B50" s="52" t="s">
        <v>1464</v>
      </c>
      <c r="C50" s="84" t="s">
        <v>1418</v>
      </c>
      <c r="D50" s="11">
        <v>4</v>
      </c>
      <c r="E50" s="12">
        <v>4.99</v>
      </c>
      <c r="F50" s="12">
        <f>MULTIPLY(D50, E50)</f>
      </c>
      <c r="G50" s="15"/>
      <c r="H50" s="18"/>
      <c r="I50" s="75"/>
      <c r="J50" s="17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5"/>
      <c r="B51" s="52" t="s">
        <v>1465</v>
      </c>
      <c r="C51" s="84" t="s">
        <v>1418</v>
      </c>
      <c r="D51" s="11">
        <v>2</v>
      </c>
      <c r="E51" s="12">
        <v>4.99</v>
      </c>
      <c r="F51" s="12">
        <f>MULTIPLY(D51, E51)</f>
      </c>
      <c r="G51" s="15"/>
      <c r="H51" s="18"/>
      <c r="I51" s="75"/>
      <c r="J51" s="17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5"/>
      <c r="B52" s="52" t="s">
        <v>1466</v>
      </c>
      <c r="C52" s="84" t="s">
        <v>1418</v>
      </c>
      <c r="D52" s="11">
        <v>3</v>
      </c>
      <c r="E52" s="12">
        <v>4.69</v>
      </c>
      <c r="F52" s="12">
        <f>MULTIPLY(D52, E52)</f>
      </c>
      <c r="G52" s="15"/>
      <c r="H52" s="18"/>
      <c r="I52" s="75"/>
      <c r="J52" s="17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5"/>
      <c r="B53" s="52" t="s">
        <v>1467</v>
      </c>
      <c r="C53" s="84" t="s">
        <v>1418</v>
      </c>
      <c r="D53" s="11">
        <v>8</v>
      </c>
      <c r="E53" s="12">
        <v>5.99</v>
      </c>
      <c r="F53" s="12">
        <f>MULTIPLY(D53, E53)</f>
      </c>
      <c r="G53" s="15"/>
      <c r="H53" s="18"/>
      <c r="I53" s="75"/>
      <c r="J53" s="17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5"/>
      <c r="B54" s="52" t="s">
        <v>1468</v>
      </c>
      <c r="C54" s="84" t="s">
        <v>1418</v>
      </c>
      <c r="D54" s="11">
        <v>6</v>
      </c>
      <c r="E54" s="12">
        <v>5.99</v>
      </c>
      <c r="F54" s="12">
        <f>MULTIPLY(D54, E54)</f>
      </c>
      <c r="G54" s="15"/>
      <c r="H54" s="18"/>
      <c r="I54" s="75"/>
      <c r="J54" s="17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5"/>
      <c r="B55" s="52" t="s">
        <v>1469</v>
      </c>
      <c r="C55" s="84" t="s">
        <v>1418</v>
      </c>
      <c r="D55" s="11">
        <v>15</v>
      </c>
      <c r="E55" s="12">
        <v>8.99</v>
      </c>
      <c r="F55" s="12">
        <f>MULTIPLY(D55, E55)</f>
      </c>
      <c r="G55" s="15"/>
      <c r="H55" s="18"/>
      <c r="I55" s="75"/>
      <c r="J55" s="17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5"/>
      <c r="B56" s="52" t="s">
        <v>1470</v>
      </c>
      <c r="C56" s="84" t="s">
        <v>1418</v>
      </c>
      <c r="D56" s="11">
        <v>14</v>
      </c>
      <c r="E56" s="12">
        <v>4.99</v>
      </c>
      <c r="F56" s="12">
        <f>MULTIPLY(D56, E56)</f>
      </c>
      <c r="G56" s="15"/>
      <c r="H56" s="18"/>
      <c r="I56" s="75"/>
      <c r="J56" s="17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5"/>
      <c r="B57" s="52" t="s">
        <v>1471</v>
      </c>
      <c r="C57" s="84" t="s">
        <v>1418</v>
      </c>
      <c r="D57" s="11">
        <v>6</v>
      </c>
      <c r="E57" s="12">
        <v>9.99</v>
      </c>
      <c r="F57" s="12">
        <f>MULTIPLY(D57, E57)</f>
      </c>
      <c r="G57" s="15"/>
      <c r="H57" s="18"/>
      <c r="I57" s="75"/>
      <c r="J57" s="17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5"/>
      <c r="B58" s="52" t="s">
        <v>1472</v>
      </c>
      <c r="C58" s="84" t="s">
        <v>1418</v>
      </c>
      <c r="D58" s="11">
        <v>11</v>
      </c>
      <c r="E58" s="12">
        <v>7.99</v>
      </c>
      <c r="F58" s="12">
        <f>MULTIPLY(D58, E58)</f>
      </c>
      <c r="G58" s="15"/>
      <c r="H58" s="18"/>
      <c r="I58" s="75"/>
      <c r="J58" s="17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5"/>
      <c r="B59" s="52" t="s">
        <v>1473</v>
      </c>
      <c r="C59" s="84" t="s">
        <v>1418</v>
      </c>
      <c r="D59" s="11">
        <v>2</v>
      </c>
      <c r="E59" s="12">
        <v>4.99</v>
      </c>
      <c r="F59" s="12">
        <f>MULTIPLY(D59, E59)</f>
      </c>
      <c r="G59" s="15"/>
      <c r="H59" s="18"/>
      <c r="I59" s="75"/>
      <c r="J59" s="17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5"/>
      <c r="B60" s="52" t="s">
        <v>1474</v>
      </c>
      <c r="C60" s="84" t="s">
        <v>1418</v>
      </c>
      <c r="D60" s="11">
        <v>2</v>
      </c>
      <c r="E60" s="12">
        <v>8.99</v>
      </c>
      <c r="F60" s="12">
        <f>MULTIPLY(D60, E60)</f>
      </c>
      <c r="G60" s="15"/>
      <c r="H60" s="18"/>
      <c r="I60" s="75"/>
      <c r="J60" s="17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5"/>
      <c r="B61" s="52" t="s">
        <v>1475</v>
      </c>
      <c r="C61" s="84" t="s">
        <v>1418</v>
      </c>
      <c r="D61" s="11">
        <v>7</v>
      </c>
      <c r="E61" s="12">
        <v>4.99</v>
      </c>
      <c r="F61" s="12">
        <f>MULTIPLY(D61, E61)</f>
      </c>
      <c r="G61" s="15"/>
      <c r="H61" s="18"/>
      <c r="I61" s="75"/>
      <c r="J61" s="17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5"/>
      <c r="B62" s="52" t="s">
        <v>1460</v>
      </c>
      <c r="C62" s="84" t="s">
        <v>1418</v>
      </c>
      <c r="D62" s="11">
        <v>2</v>
      </c>
      <c r="E62" s="12">
        <v>4.69</v>
      </c>
      <c r="F62" s="12">
        <f>MULTIPLY(D62, E62)</f>
      </c>
      <c r="G62" s="15"/>
      <c r="H62" s="18"/>
      <c r="I62" s="75"/>
      <c r="J62" s="17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5"/>
      <c r="B63" s="52" t="s">
        <v>1476</v>
      </c>
      <c r="C63" s="84" t="s">
        <v>1418</v>
      </c>
      <c r="D63" s="11">
        <v>3</v>
      </c>
      <c r="E63" s="12">
        <v>4.99</v>
      </c>
      <c r="F63" s="12">
        <f>MULTIPLY(D63, E63)</f>
      </c>
      <c r="G63" s="15"/>
      <c r="H63" s="18"/>
      <c r="I63" s="75"/>
      <c r="J63" s="17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5"/>
      <c r="B64" s="52" t="s">
        <v>1477</v>
      </c>
      <c r="C64" s="84" t="s">
        <v>1418</v>
      </c>
      <c r="D64" s="11">
        <v>2</v>
      </c>
      <c r="E64" s="12">
        <v>7.99</v>
      </c>
      <c r="F64" s="12">
        <f>MULTIPLY(D64, E64)</f>
      </c>
      <c r="G64" s="15"/>
      <c r="H64" s="18"/>
      <c r="I64" s="75"/>
      <c r="J64" s="17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5"/>
      <c r="B65" s="52" t="s">
        <v>1478</v>
      </c>
      <c r="C65" s="84" t="s">
        <v>1418</v>
      </c>
      <c r="D65" s="11">
        <v>4</v>
      </c>
      <c r="E65" s="12">
        <v>3.69</v>
      </c>
      <c r="F65" s="12">
        <f>MULTIPLY(D65, E65)</f>
      </c>
      <c r="G65" s="15"/>
      <c r="H65" s="18"/>
      <c r="I65" s="75"/>
      <c r="J65" s="17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5"/>
      <c r="B66" s="52" t="s">
        <v>1479</v>
      </c>
      <c r="C66" s="84" t="s">
        <v>1418</v>
      </c>
      <c r="D66" s="11">
        <v>7</v>
      </c>
      <c r="E66" s="12">
        <v>9.99</v>
      </c>
      <c r="F66" s="12">
        <f>MULTIPLY(D66, E66)</f>
      </c>
      <c r="G66" s="15"/>
      <c r="H66" s="18"/>
      <c r="I66" s="75"/>
      <c r="J66" s="17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5"/>
      <c r="B67" s="52" t="s">
        <v>1480</v>
      </c>
      <c r="C67" s="84" t="s">
        <v>1418</v>
      </c>
      <c r="D67" s="11">
        <v>2</v>
      </c>
      <c r="E67" s="12">
        <v>5.69</v>
      </c>
      <c r="F67" s="12">
        <f>MULTIPLY(D67, E67)</f>
      </c>
      <c r="G67" s="15"/>
      <c r="H67" s="18"/>
      <c r="I67" s="75"/>
      <c r="J67" s="17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5"/>
      <c r="B68" s="52" t="s">
        <v>1481</v>
      </c>
      <c r="C68" s="84" t="s">
        <v>1418</v>
      </c>
      <c r="D68" s="11">
        <v>3</v>
      </c>
      <c r="E68" s="12">
        <v>3.99</v>
      </c>
      <c r="F68" s="12">
        <f>MULTIPLY(D68, E68)</f>
      </c>
      <c r="G68" s="15"/>
      <c r="H68" s="18"/>
      <c r="I68" s="75"/>
      <c r="J68" s="17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5"/>
      <c r="B69" s="52" t="s">
        <v>1482</v>
      </c>
      <c r="C69" s="84" t="s">
        <v>1418</v>
      </c>
      <c r="D69" s="11">
        <v>3</v>
      </c>
      <c r="E69" s="12">
        <v>5.99</v>
      </c>
      <c r="F69" s="12">
        <f>MULTIPLY(D69, E69)</f>
      </c>
      <c r="G69" s="15"/>
      <c r="H69" s="18"/>
      <c r="I69" s="75"/>
      <c r="J69" s="17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5"/>
      <c r="B70" s="52" t="s">
        <v>1483</v>
      </c>
      <c r="C70" s="84" t="s">
        <v>1418</v>
      </c>
      <c r="D70" s="11">
        <v>2</v>
      </c>
      <c r="E70" s="12">
        <v>7.99</v>
      </c>
      <c r="F70" s="12">
        <f>MULTIPLY(D70, E70)</f>
      </c>
      <c r="G70" s="15"/>
      <c r="H70" s="18"/>
      <c r="I70" s="75"/>
      <c r="J70" s="17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5"/>
      <c r="B71" s="52" t="s">
        <v>1484</v>
      </c>
      <c r="C71" s="84" t="s">
        <v>1418</v>
      </c>
      <c r="D71" s="11">
        <v>2</v>
      </c>
      <c r="E71" s="12">
        <v>7.99</v>
      </c>
      <c r="F71" s="12">
        <f>MULTIPLY(D71, E71)</f>
      </c>
      <c r="G71" s="15"/>
      <c r="H71" s="18"/>
      <c r="I71" s="75"/>
      <c r="J71" s="17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5"/>
      <c r="B72" s="52" t="s">
        <v>1485</v>
      </c>
      <c r="C72" s="84" t="s">
        <v>1418</v>
      </c>
      <c r="D72" s="11">
        <v>4</v>
      </c>
      <c r="E72" s="12">
        <v>4.99</v>
      </c>
      <c r="F72" s="12">
        <f>MULTIPLY(D72, E72)</f>
      </c>
      <c r="G72" s="15"/>
      <c r="H72" s="18"/>
      <c r="I72" s="75"/>
      <c r="J72" s="17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5"/>
      <c r="B73" s="52" t="s">
        <v>1486</v>
      </c>
      <c r="C73" s="84" t="s">
        <v>1418</v>
      </c>
      <c r="D73" s="11">
        <v>5</v>
      </c>
      <c r="E73" s="12">
        <v>4.99</v>
      </c>
      <c r="F73" s="12">
        <f>MULTIPLY(D73, E73)</f>
      </c>
      <c r="G73" s="15"/>
      <c r="H73" s="18"/>
      <c r="I73" s="75"/>
      <c r="J73" s="17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5"/>
      <c r="B74" s="52" t="s">
        <v>1487</v>
      </c>
      <c r="C74" s="84" t="s">
        <v>1418</v>
      </c>
      <c r="D74" s="11">
        <v>4</v>
      </c>
      <c r="E74" s="12">
        <v>3.99</v>
      </c>
      <c r="F74" s="12">
        <f>MULTIPLY(D74, E74)</f>
      </c>
      <c r="G74" s="15"/>
      <c r="H74" s="18"/>
      <c r="I74" s="75"/>
      <c r="J74" s="17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5"/>
      <c r="B75" s="52" t="s">
        <v>1488</v>
      </c>
      <c r="C75" s="84" t="s">
        <v>1418</v>
      </c>
      <c r="D75" s="11">
        <v>2</v>
      </c>
      <c r="E75" s="12">
        <v>6.99</v>
      </c>
      <c r="F75" s="12">
        <f>MULTIPLY(D75, E75)</f>
      </c>
      <c r="G75" s="15"/>
      <c r="H75" s="18"/>
      <c r="I75" s="75"/>
      <c r="J75" s="17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5"/>
      <c r="B76" s="52" t="s">
        <v>1489</v>
      </c>
      <c r="C76" s="84" t="s">
        <v>1418</v>
      </c>
      <c r="D76" s="11">
        <v>2</v>
      </c>
      <c r="E76" s="12">
        <v>7.99</v>
      </c>
      <c r="F76" s="12">
        <f>MULTIPLY(D76, E76)</f>
      </c>
      <c r="G76" s="15"/>
      <c r="H76" s="18"/>
      <c r="I76" s="75"/>
      <c r="J76" s="17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5"/>
      <c r="B77" s="52" t="s">
        <v>1490</v>
      </c>
      <c r="C77" s="84" t="s">
        <v>1418</v>
      </c>
      <c r="D77" s="11">
        <v>3</v>
      </c>
      <c r="E77" s="12">
        <v>5.69</v>
      </c>
      <c r="F77" s="12">
        <f>MULTIPLY(D77, E77)</f>
      </c>
      <c r="G77" s="15"/>
      <c r="H77" s="18"/>
      <c r="I77" s="75"/>
      <c r="J77" s="17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5"/>
      <c r="B78" s="52" t="s">
        <v>1491</v>
      </c>
      <c r="C78" s="84" t="s">
        <v>1418</v>
      </c>
      <c r="D78" s="11">
        <v>4</v>
      </c>
      <c r="E78" s="12">
        <v>9.99</v>
      </c>
      <c r="F78" s="12">
        <f>MULTIPLY(D78, E78)</f>
      </c>
      <c r="G78" s="15"/>
      <c r="H78" s="18"/>
      <c r="I78" s="75"/>
      <c r="J78" s="17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5"/>
      <c r="B79" s="52" t="s">
        <v>1492</v>
      </c>
      <c r="C79" s="84" t="s">
        <v>1418</v>
      </c>
      <c r="D79" s="11">
        <v>4</v>
      </c>
      <c r="E79" s="12">
        <v>9.99</v>
      </c>
      <c r="F79" s="12">
        <f>MULTIPLY(D79, E79)</f>
      </c>
      <c r="G79" s="15"/>
      <c r="H79" s="18"/>
      <c r="I79" s="75"/>
      <c r="J79" s="17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5"/>
      <c r="B80" s="52" t="s">
        <v>1493</v>
      </c>
      <c r="C80" s="84" t="s">
        <v>1418</v>
      </c>
      <c r="D80" s="11">
        <v>4</v>
      </c>
      <c r="E80" s="12">
        <v>6.99</v>
      </c>
      <c r="F80" s="12">
        <f>MULTIPLY(D80, E80)</f>
      </c>
      <c r="G80" s="15"/>
      <c r="H80" s="18"/>
      <c r="I80" s="75"/>
      <c r="J80" s="17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5"/>
      <c r="B81" s="52" t="s">
        <v>1494</v>
      </c>
      <c r="C81" s="84" t="s">
        <v>1418</v>
      </c>
      <c r="D81" s="11">
        <v>2</v>
      </c>
      <c r="E81" s="12">
        <v>4.69</v>
      </c>
      <c r="F81" s="12">
        <f>MULTIPLY(D81, E81)</f>
      </c>
      <c r="G81" s="15"/>
      <c r="H81" s="18"/>
      <c r="I81" s="75"/>
      <c r="J81" s="17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5"/>
      <c r="B82" s="52" t="s">
        <v>1495</v>
      </c>
      <c r="C82" s="84" t="s">
        <v>1418</v>
      </c>
      <c r="D82" s="11">
        <v>3</v>
      </c>
      <c r="E82" s="12">
        <v>5.99</v>
      </c>
      <c r="F82" s="12">
        <f>MULTIPLY(D82, E82)</f>
      </c>
      <c r="G82" s="15"/>
      <c r="H82" s="18"/>
      <c r="I82" s="75"/>
      <c r="J82" s="17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5"/>
      <c r="B83" s="52" t="s">
        <v>1496</v>
      </c>
      <c r="C83" s="84" t="s">
        <v>1418</v>
      </c>
      <c r="D83" s="11">
        <v>3</v>
      </c>
      <c r="E83" s="12">
        <v>5.99</v>
      </c>
      <c r="F83" s="12">
        <f>MULTIPLY(D83, E83)</f>
      </c>
      <c r="G83" s="15"/>
      <c r="H83" s="18"/>
      <c r="I83" s="75"/>
      <c r="J83" s="17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5"/>
      <c r="B84" s="52" t="s">
        <v>1497</v>
      </c>
      <c r="C84" s="84" t="s">
        <v>1418</v>
      </c>
      <c r="D84" s="11">
        <v>5</v>
      </c>
      <c r="E84" s="12">
        <v>0.599</v>
      </c>
      <c r="F84" s="12">
        <f>MULTIPLY(D84, E84)</f>
      </c>
      <c r="G84" s="15"/>
      <c r="H84" s="18"/>
      <c r="I84" s="75"/>
      <c r="J84" s="17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5"/>
      <c r="B85" s="52" t="s">
        <v>1498</v>
      </c>
      <c r="C85" s="84" t="s">
        <v>1418</v>
      </c>
      <c r="D85" s="11">
        <v>5</v>
      </c>
      <c r="E85" s="12">
        <v>9.99</v>
      </c>
      <c r="F85" s="12">
        <f>MULTIPLY(D85, E85)</f>
      </c>
      <c r="G85" s="15"/>
      <c r="H85" s="18"/>
      <c r="I85" s="75"/>
      <c r="J85" s="17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5"/>
      <c r="B86" s="52" t="s">
        <v>1499</v>
      </c>
      <c r="C86" s="84" t="s">
        <v>1418</v>
      </c>
      <c r="D86" s="11">
        <v>6</v>
      </c>
      <c r="E86" s="12">
        <v>5.99</v>
      </c>
      <c r="F86" s="12">
        <f>MULTIPLY(D86, E86)</f>
      </c>
      <c r="G86" s="15"/>
      <c r="H86" s="18"/>
      <c r="I86" s="75"/>
      <c r="J86" s="17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5"/>
      <c r="B87" s="52" t="s">
        <v>1500</v>
      </c>
      <c r="C87" s="84" t="s">
        <v>1418</v>
      </c>
      <c r="D87" s="11">
        <v>2</v>
      </c>
      <c r="E87" s="12">
        <v>5.99</v>
      </c>
      <c r="F87" s="12">
        <f>MULTIPLY(D87, E87)</f>
      </c>
      <c r="G87" s="15"/>
      <c r="H87" s="18"/>
      <c r="I87" s="75"/>
      <c r="J87" s="17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5"/>
      <c r="B88" s="52" t="s">
        <v>1501</v>
      </c>
      <c r="C88" s="84" t="s">
        <v>1418</v>
      </c>
      <c r="D88" s="11">
        <v>8</v>
      </c>
      <c r="E88" s="12">
        <v>9.99</v>
      </c>
      <c r="F88" s="12">
        <f>MULTIPLY(D88, E88)</f>
      </c>
      <c r="G88" s="15"/>
      <c r="H88" s="18"/>
      <c r="I88" s="75"/>
      <c r="J88" s="17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5"/>
      <c r="B89" s="52" t="s">
        <v>1502</v>
      </c>
      <c r="C89" s="84" t="s">
        <v>1418</v>
      </c>
      <c r="D89" s="11">
        <v>13</v>
      </c>
      <c r="E89" s="12">
        <v>4.99</v>
      </c>
      <c r="F89" s="12">
        <f>MULTIPLY(D89, E89)</f>
      </c>
      <c r="G89" s="15"/>
      <c r="H89" s="18"/>
      <c r="I89" s="75"/>
      <c r="J89" s="17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5"/>
      <c r="B90" s="52" t="s">
        <v>1503</v>
      </c>
      <c r="C90" s="84" t="s">
        <v>1418</v>
      </c>
      <c r="D90" s="11">
        <v>5</v>
      </c>
      <c r="E90" s="12">
        <v>5.99</v>
      </c>
      <c r="F90" s="12">
        <f>MULTIPLY(D90, E90)</f>
      </c>
      <c r="G90" s="15"/>
      <c r="H90" s="18"/>
      <c r="I90" s="75"/>
      <c r="J90" s="17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5"/>
      <c r="B91" s="52" t="s">
        <v>1504</v>
      </c>
      <c r="C91" s="84" t="s">
        <v>1418</v>
      </c>
      <c r="D91" s="11">
        <v>3</v>
      </c>
      <c r="E91" s="12">
        <v>5.69</v>
      </c>
      <c r="F91" s="12">
        <f>MULTIPLY(D91, E91)</f>
      </c>
      <c r="G91" s="15"/>
      <c r="H91" s="18"/>
      <c r="I91" s="75"/>
      <c r="J91" s="17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5"/>
      <c r="B92" s="52" t="s">
        <v>1505</v>
      </c>
      <c r="C92" s="84" t="s">
        <v>1418</v>
      </c>
      <c r="D92" s="11">
        <v>2</v>
      </c>
      <c r="E92" s="12">
        <v>5.99</v>
      </c>
      <c r="F92" s="12">
        <f>MULTIPLY(D92, E92)</f>
      </c>
      <c r="G92" s="15"/>
      <c r="H92" s="18"/>
      <c r="I92" s="75"/>
      <c r="J92" s="17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5"/>
      <c r="B93" s="52" t="s">
        <v>1506</v>
      </c>
      <c r="C93" s="84" t="s">
        <v>1418</v>
      </c>
      <c r="D93" s="11">
        <v>3</v>
      </c>
      <c r="E93" s="12">
        <v>5.69</v>
      </c>
      <c r="F93" s="12">
        <f>MULTIPLY(D93, E93)</f>
      </c>
      <c r="G93" s="15"/>
      <c r="H93" s="18"/>
      <c r="I93" s="75"/>
      <c r="J93" s="17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5"/>
      <c r="B94" s="52" t="s">
        <v>1507</v>
      </c>
      <c r="C94" s="84" t="s">
        <v>1418</v>
      </c>
      <c r="D94" s="11">
        <v>11</v>
      </c>
      <c r="E94" s="12">
        <v>5.99</v>
      </c>
      <c r="F94" s="12">
        <f>MULTIPLY(D94, E94)</f>
      </c>
      <c r="G94" s="15"/>
      <c r="H94" s="18"/>
      <c r="I94" s="75"/>
      <c r="J94" s="17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5"/>
      <c r="B95" s="52" t="s">
        <v>1508</v>
      </c>
      <c r="C95" s="84" t="s">
        <v>1418</v>
      </c>
      <c r="D95" s="11">
        <v>3</v>
      </c>
      <c r="E95" s="12">
        <v>4.99</v>
      </c>
      <c r="F95" s="12">
        <f>MULTIPLY(D95, E95)</f>
      </c>
      <c r="G95" s="15"/>
      <c r="H95" s="18"/>
      <c r="I95" s="75"/>
      <c r="J95" s="17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5"/>
      <c r="B96" s="52" t="s">
        <v>1509</v>
      </c>
      <c r="C96" s="84" t="s">
        <v>1418</v>
      </c>
      <c r="D96" s="11">
        <v>4</v>
      </c>
      <c r="E96" s="12">
        <v>6.99</v>
      </c>
      <c r="F96" s="12">
        <f>MULTIPLY(D96, E96)</f>
      </c>
      <c r="G96" s="15"/>
      <c r="H96" s="18"/>
      <c r="I96" s="75"/>
      <c r="J96" s="17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5"/>
      <c r="B97" s="52" t="s">
        <v>1510</v>
      </c>
      <c r="C97" s="84" t="s">
        <v>1418</v>
      </c>
      <c r="D97" s="11">
        <v>5</v>
      </c>
      <c r="E97" s="12">
        <v>5.99</v>
      </c>
      <c r="F97" s="12">
        <f>MULTIPLY(D97, E97)</f>
      </c>
      <c r="G97" s="15"/>
      <c r="H97" s="18"/>
      <c r="I97" s="75"/>
      <c r="J97" s="17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5"/>
      <c r="B98" s="52" t="s">
        <v>1511</v>
      </c>
      <c r="C98" s="84" t="s">
        <v>1418</v>
      </c>
      <c r="D98" s="11">
        <v>4</v>
      </c>
      <c r="E98" s="12">
        <v>5.69</v>
      </c>
      <c r="F98" s="12">
        <f>MULTIPLY(D98, E98)</f>
      </c>
      <c r="G98" s="15"/>
      <c r="H98" s="18"/>
      <c r="I98" s="75"/>
      <c r="J98" s="17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5"/>
      <c r="B99" s="52" t="s">
        <v>1512</v>
      </c>
      <c r="C99" s="84" t="s">
        <v>1418</v>
      </c>
      <c r="D99" s="11">
        <v>6</v>
      </c>
      <c r="E99" s="12">
        <v>4.69</v>
      </c>
      <c r="F99" s="12">
        <f>MULTIPLY(D99, E99)</f>
      </c>
      <c r="G99" s="15"/>
      <c r="H99" s="18"/>
      <c r="I99" s="75"/>
      <c r="J99" s="17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5"/>
      <c r="B100" s="52" t="s">
        <v>1513</v>
      </c>
      <c r="C100" s="84" t="s">
        <v>1418</v>
      </c>
      <c r="D100" s="11">
        <v>2</v>
      </c>
      <c r="E100" s="12">
        <v>5.99</v>
      </c>
      <c r="F100" s="12">
        <f>MULTIPLY(D100, E100)</f>
      </c>
      <c r="G100" s="15"/>
      <c r="H100" s="18"/>
      <c r="I100" s="75"/>
      <c r="J100" s="17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5"/>
      <c r="B101" s="52" t="s">
        <v>1514</v>
      </c>
      <c r="C101" s="84" t="s">
        <v>1418</v>
      </c>
      <c r="D101" s="11">
        <v>3</v>
      </c>
      <c r="E101" s="12">
        <v>4.69</v>
      </c>
      <c r="F101" s="12">
        <f>MULTIPLY(D101, E101)</f>
      </c>
      <c r="G101" s="15"/>
      <c r="H101" s="18"/>
      <c r="I101" s="75"/>
      <c r="J101" s="17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5"/>
      <c r="B102" s="52" t="s">
        <v>1515</v>
      </c>
      <c r="C102" s="84" t="s">
        <v>1418</v>
      </c>
      <c r="D102" s="11">
        <v>2</v>
      </c>
      <c r="E102" s="12">
        <v>9.99</v>
      </c>
      <c r="F102" s="12">
        <f>MULTIPLY(D102, E102)</f>
      </c>
      <c r="G102" s="15"/>
      <c r="H102" s="18"/>
      <c r="I102" s="75"/>
      <c r="J102" s="17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5"/>
      <c r="B103" s="52" t="s">
        <v>1516</v>
      </c>
      <c r="C103" s="84" t="s">
        <v>1418</v>
      </c>
      <c r="D103" s="11">
        <v>3</v>
      </c>
      <c r="E103" s="12">
        <v>4.69</v>
      </c>
      <c r="F103" s="12">
        <f>MULTIPLY(D103, E103)</f>
      </c>
      <c r="G103" s="15"/>
      <c r="H103" s="18"/>
      <c r="I103" s="75"/>
      <c r="J103" s="17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5"/>
      <c r="B104" s="52" t="s">
        <v>1517</v>
      </c>
      <c r="C104" s="84" t="s">
        <v>1418</v>
      </c>
      <c r="D104" s="11">
        <v>2</v>
      </c>
      <c r="E104" s="12">
        <v>8.99</v>
      </c>
      <c r="F104" s="12">
        <f>MULTIPLY(D104, E104)</f>
      </c>
      <c r="G104" s="15"/>
      <c r="H104" s="18"/>
      <c r="I104" s="75"/>
      <c r="J104" s="17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5"/>
      <c r="B105" s="52" t="s">
        <v>1518</v>
      </c>
      <c r="C105" s="84" t="s">
        <v>1418</v>
      </c>
      <c r="D105" s="11">
        <v>1</v>
      </c>
      <c r="E105" s="12">
        <v>9.99</v>
      </c>
      <c r="F105" s="12">
        <f>MULTIPLY(D105, E105)</f>
      </c>
      <c r="G105" s="15"/>
      <c r="H105" s="18"/>
      <c r="I105" s="75"/>
      <c r="J105" s="17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5"/>
      <c r="B106" s="52" t="s">
        <v>1519</v>
      </c>
      <c r="C106" s="84" t="s">
        <v>1418</v>
      </c>
      <c r="D106" s="11">
        <v>1</v>
      </c>
      <c r="E106" s="12">
        <v>8.99</v>
      </c>
      <c r="F106" s="12">
        <f>MULTIPLY(D106, E106)</f>
      </c>
      <c r="G106" s="15"/>
      <c r="H106" s="18"/>
      <c r="I106" s="75"/>
      <c r="J106" s="17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5"/>
      <c r="B107" s="52" t="s">
        <v>1520</v>
      </c>
      <c r="C107" s="84" t="s">
        <v>1418</v>
      </c>
      <c r="D107" s="11">
        <v>4</v>
      </c>
      <c r="E107" s="12">
        <v>8.99</v>
      </c>
      <c r="F107" s="12">
        <f>MULTIPLY(D107, E107)</f>
      </c>
      <c r="G107" s="15"/>
      <c r="H107" s="18"/>
      <c r="I107" s="75"/>
      <c r="J107" s="17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5"/>
      <c r="B108" s="52" t="s">
        <v>1521</v>
      </c>
      <c r="C108" s="84" t="s">
        <v>1418</v>
      </c>
      <c r="D108" s="11">
        <v>5</v>
      </c>
      <c r="E108" s="12">
        <v>5.69</v>
      </c>
      <c r="F108" s="12">
        <f>MULTIPLY(D108, E108)</f>
      </c>
      <c r="G108" s="15"/>
      <c r="H108" s="18"/>
      <c r="I108" s="75"/>
      <c r="J108" s="17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5"/>
      <c r="B109" s="52" t="s">
        <v>1522</v>
      </c>
      <c r="C109" s="84" t="s">
        <v>1418</v>
      </c>
      <c r="D109" s="11">
        <v>2</v>
      </c>
      <c r="E109" s="12">
        <v>8.99</v>
      </c>
      <c r="F109" s="12">
        <f>MULTIPLY(D109, E109)</f>
      </c>
      <c r="G109" s="15"/>
      <c r="H109" s="18"/>
      <c r="I109" s="75"/>
      <c r="J109" s="17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5"/>
      <c r="B110" s="52" t="s">
        <v>1523</v>
      </c>
      <c r="C110" s="84" t="s">
        <v>1418</v>
      </c>
      <c r="D110" s="11">
        <v>2</v>
      </c>
      <c r="E110" s="12">
        <v>9.99</v>
      </c>
      <c r="F110" s="12">
        <f>MULTIPLY(D110, E110)</f>
      </c>
      <c r="G110" s="15"/>
      <c r="H110" s="18"/>
      <c r="I110" s="75"/>
      <c r="J110" s="17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5"/>
      <c r="B111" s="52" t="s">
        <v>1524</v>
      </c>
      <c r="C111" s="84" t="s">
        <v>1418</v>
      </c>
      <c r="D111" s="11">
        <v>3</v>
      </c>
      <c r="E111" s="12">
        <v>5.99</v>
      </c>
      <c r="F111" s="12">
        <f>MULTIPLY(D111, E111)</f>
      </c>
      <c r="G111" s="15"/>
      <c r="H111" s="18"/>
      <c r="I111" s="75"/>
      <c r="J111" s="17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5"/>
      <c r="B112" s="52" t="s">
        <v>1525</v>
      </c>
      <c r="C112" s="84" t="s">
        <v>1418</v>
      </c>
      <c r="D112" s="11">
        <v>3</v>
      </c>
      <c r="E112" s="12">
        <v>4.99</v>
      </c>
      <c r="F112" s="12">
        <f>MULTIPLY(D112, E112)</f>
      </c>
      <c r="G112" s="15"/>
      <c r="H112" s="18"/>
      <c r="I112" s="75"/>
      <c r="J112" s="17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5"/>
      <c r="B113" s="52" t="s">
        <v>1526</v>
      </c>
      <c r="C113" s="84" t="s">
        <v>1418</v>
      </c>
      <c r="D113" s="11">
        <v>3</v>
      </c>
      <c r="E113" s="12">
        <v>6.49</v>
      </c>
      <c r="F113" s="12">
        <f>MULTIPLY(D113, E113)</f>
      </c>
      <c r="G113" s="15"/>
      <c r="H113" s="18"/>
      <c r="I113" s="75"/>
      <c r="J113" s="17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5"/>
      <c r="B114" s="52" t="s">
        <v>1527</v>
      </c>
      <c r="C114" s="84" t="s">
        <v>1418</v>
      </c>
      <c r="D114" s="11">
        <v>1</v>
      </c>
      <c r="E114" s="12">
        <v>7.99</v>
      </c>
      <c r="F114" s="12">
        <f>MULTIPLY(D114, E114)</f>
      </c>
      <c r="G114" s="15"/>
      <c r="H114" s="18"/>
      <c r="I114" s="75"/>
      <c r="J114" s="17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5"/>
      <c r="B115" s="52" t="s">
        <v>1528</v>
      </c>
      <c r="C115" s="84" t="s">
        <v>1418</v>
      </c>
      <c r="D115" s="11">
        <v>1</v>
      </c>
      <c r="E115" s="12">
        <v>7.99</v>
      </c>
      <c r="F115" s="12">
        <f>MULTIPLY(D115, E115)</f>
      </c>
      <c r="G115" s="15"/>
      <c r="H115" s="18"/>
      <c r="I115" s="75"/>
      <c r="J115" s="17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5"/>
      <c r="B116" s="52" t="s">
        <v>1529</v>
      </c>
      <c r="C116" s="84" t="s">
        <v>1418</v>
      </c>
      <c r="D116" s="11">
        <v>2</v>
      </c>
      <c r="E116" s="12">
        <v>4.69</v>
      </c>
      <c r="F116" s="12">
        <f>MULTIPLY(D116, E116)</f>
      </c>
      <c r="G116" s="15"/>
      <c r="H116" s="18"/>
      <c r="I116" s="75"/>
      <c r="J116" s="17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5"/>
      <c r="B117" s="52" t="s">
        <v>1530</v>
      </c>
      <c r="C117" s="84" t="s">
        <v>1418</v>
      </c>
      <c r="D117" s="11">
        <v>1</v>
      </c>
      <c r="E117" s="12">
        <v>5.99</v>
      </c>
      <c r="F117" s="12">
        <f>MULTIPLY(D117, E117)</f>
      </c>
      <c r="G117" s="15"/>
      <c r="H117" s="18"/>
      <c r="I117" s="75"/>
      <c r="J117" s="17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5"/>
      <c r="B118" s="52" t="s">
        <v>1531</v>
      </c>
      <c r="C118" s="84" t="s">
        <v>1418</v>
      </c>
      <c r="D118" s="11">
        <v>2</v>
      </c>
      <c r="E118" s="12">
        <v>4.69</v>
      </c>
      <c r="F118" s="12">
        <f>MULTIPLY(D118, E118)</f>
      </c>
      <c r="G118" s="15"/>
      <c r="H118" s="18"/>
      <c r="I118" s="75"/>
      <c r="J118" s="17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5"/>
      <c r="B119" s="52" t="s">
        <v>1532</v>
      </c>
      <c r="C119" s="84" t="s">
        <v>1418</v>
      </c>
      <c r="D119" s="11">
        <v>1</v>
      </c>
      <c r="E119" s="12">
        <v>5.69</v>
      </c>
      <c r="F119" s="12">
        <f>MULTIPLY(D119, E119)</f>
      </c>
      <c r="G119" s="15"/>
      <c r="H119" s="18"/>
      <c r="I119" s="75"/>
      <c r="J119" s="17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5"/>
      <c r="B120" s="52" t="s">
        <v>1533</v>
      </c>
      <c r="C120" s="84" t="s">
        <v>1418</v>
      </c>
      <c r="D120" s="11">
        <v>2</v>
      </c>
      <c r="E120" s="12">
        <v>5.99</v>
      </c>
      <c r="F120" s="12">
        <f>MULTIPLY(D120, E120)</f>
      </c>
      <c r="G120" s="15"/>
      <c r="H120" s="18"/>
      <c r="I120" s="75"/>
      <c r="J120" s="17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5"/>
      <c r="B121" s="52" t="s">
        <v>1534</v>
      </c>
      <c r="C121" s="84" t="s">
        <v>1418</v>
      </c>
      <c r="D121" s="11">
        <v>1</v>
      </c>
      <c r="E121" s="12">
        <v>5.99</v>
      </c>
      <c r="F121" s="12">
        <f>MULTIPLY(D121, E121)</f>
      </c>
      <c r="G121" s="15"/>
      <c r="H121" s="18"/>
      <c r="I121" s="75"/>
      <c r="J121" s="17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5"/>
      <c r="B122" s="52" t="s">
        <v>1535</v>
      </c>
      <c r="C122" s="84" t="s">
        <v>1418</v>
      </c>
      <c r="D122" s="11">
        <v>1</v>
      </c>
      <c r="E122" s="12">
        <v>6.99</v>
      </c>
      <c r="F122" s="12">
        <f>MULTIPLY(D122, E122)</f>
      </c>
      <c r="G122" s="15"/>
      <c r="H122" s="18"/>
      <c r="I122" s="75"/>
      <c r="J122" s="17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5"/>
      <c r="B123" s="52" t="s">
        <v>1536</v>
      </c>
      <c r="C123" s="84" t="s">
        <v>1418</v>
      </c>
      <c r="D123" s="11">
        <v>1</v>
      </c>
      <c r="E123" s="12">
        <v>7.99</v>
      </c>
      <c r="F123" s="12">
        <f>MULTIPLY(D123, E123)</f>
      </c>
      <c r="G123" s="15"/>
      <c r="H123" s="18"/>
      <c r="I123" s="75"/>
      <c r="J123" s="17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5"/>
      <c r="B124" s="52" t="s">
        <v>1537</v>
      </c>
      <c r="C124" s="84" t="s">
        <v>1418</v>
      </c>
      <c r="D124" s="11">
        <v>2</v>
      </c>
      <c r="E124" s="12">
        <v>7.99</v>
      </c>
      <c r="F124" s="12">
        <f>MULTIPLY(D124, E124)</f>
      </c>
      <c r="G124" s="15"/>
      <c r="H124" s="18"/>
      <c r="I124" s="75"/>
      <c r="J124" s="17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5"/>
      <c r="B125" s="52" t="s">
        <v>1538</v>
      </c>
      <c r="C125" s="84" t="s">
        <v>1418</v>
      </c>
      <c r="D125" s="11">
        <v>7</v>
      </c>
      <c r="E125" s="12">
        <v>8.99</v>
      </c>
      <c r="F125" s="12">
        <f>MULTIPLY(D125, E125)</f>
      </c>
      <c r="G125" s="15"/>
      <c r="H125" s="18"/>
      <c r="I125" s="75"/>
      <c r="J125" s="17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5"/>
      <c r="B126" s="52" t="s">
        <v>1539</v>
      </c>
      <c r="C126" s="84" t="s">
        <v>1418</v>
      </c>
      <c r="D126" s="11">
        <v>1</v>
      </c>
      <c r="E126" s="12">
        <v>6.99</v>
      </c>
      <c r="F126" s="12">
        <f>MULTIPLY(D126, E126)</f>
      </c>
      <c r="G126" s="15"/>
      <c r="H126" s="18"/>
      <c r="I126" s="75"/>
      <c r="J126" s="17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5"/>
      <c r="B127" s="52" t="s">
        <v>1540</v>
      </c>
      <c r="C127" s="84" t="s">
        <v>1418</v>
      </c>
      <c r="D127" s="11">
        <v>1</v>
      </c>
      <c r="E127" s="12">
        <v>5.69</v>
      </c>
      <c r="F127" s="12">
        <f>MULTIPLY(D127, E127)</f>
      </c>
      <c r="G127" s="15"/>
      <c r="H127" s="18"/>
      <c r="I127" s="75"/>
      <c r="J127" s="17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5"/>
      <c r="B128" s="52" t="s">
        <v>1460</v>
      </c>
      <c r="C128" s="84" t="s">
        <v>1418</v>
      </c>
      <c r="D128" s="11">
        <v>1</v>
      </c>
      <c r="E128" s="12">
        <v>4.69</v>
      </c>
      <c r="F128" s="12">
        <f>MULTIPLY(D128, E128)</f>
      </c>
      <c r="G128" s="15"/>
      <c r="H128" s="18"/>
      <c r="I128" s="75"/>
      <c r="J128" s="17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5"/>
      <c r="B129" s="52" t="s">
        <v>1522</v>
      </c>
      <c r="C129" s="84" t="s">
        <v>1418</v>
      </c>
      <c r="D129" s="11">
        <v>12</v>
      </c>
      <c r="E129" s="12">
        <v>5.99</v>
      </c>
      <c r="F129" s="12">
        <f>MULTIPLY(D129, E129)</f>
      </c>
      <c r="G129" s="15"/>
      <c r="H129" s="18"/>
      <c r="I129" s="75"/>
      <c r="J129" s="17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5"/>
      <c r="B130" s="52" t="s">
        <v>1541</v>
      </c>
      <c r="C130" s="84" t="s">
        <v>1418</v>
      </c>
      <c r="D130" s="11">
        <v>4</v>
      </c>
      <c r="E130" s="12">
        <v>5.99</v>
      </c>
      <c r="F130" s="12">
        <f>MULTIPLY(D130, E130)</f>
      </c>
      <c r="G130" s="15"/>
      <c r="H130" s="18"/>
      <c r="I130" s="75"/>
      <c r="J130" s="17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5"/>
      <c r="B131" s="52" t="s">
        <v>1542</v>
      </c>
      <c r="C131" s="84" t="s">
        <v>1418</v>
      </c>
      <c r="D131" s="11">
        <v>2</v>
      </c>
      <c r="E131" s="12">
        <v>6.99</v>
      </c>
      <c r="F131" s="12">
        <f>MULTIPLY(D131, E131)</f>
      </c>
      <c r="G131" s="15"/>
      <c r="H131" s="18"/>
      <c r="I131" s="75"/>
      <c r="J131" s="17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5"/>
      <c r="B132" s="52" t="s">
        <v>1543</v>
      </c>
      <c r="C132" s="84" t="s">
        <v>1418</v>
      </c>
      <c r="D132" s="11">
        <v>1</v>
      </c>
      <c r="E132" s="12">
        <v>4.69</v>
      </c>
      <c r="F132" s="12">
        <f>MULTIPLY(D132, E132)</f>
      </c>
      <c r="G132" s="15"/>
      <c r="H132" s="18"/>
      <c r="I132" s="75"/>
      <c r="J132" s="17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5"/>
      <c r="B133" s="52" t="s">
        <v>1544</v>
      </c>
      <c r="C133" s="84" t="s">
        <v>1418</v>
      </c>
      <c r="D133" s="11">
        <v>1</v>
      </c>
      <c r="E133" s="12">
        <v>4.69</v>
      </c>
      <c r="F133" s="12">
        <f>MULTIPLY(D133, E133)</f>
      </c>
      <c r="G133" s="15"/>
      <c r="H133" s="18"/>
      <c r="I133" s="75"/>
      <c r="J133" s="17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5"/>
      <c r="B134" s="52" t="s">
        <v>1545</v>
      </c>
      <c r="C134" s="84" t="s">
        <v>1418</v>
      </c>
      <c r="D134" s="11">
        <v>2</v>
      </c>
      <c r="E134" s="12">
        <v>6.99</v>
      </c>
      <c r="F134" s="12">
        <f>MULTIPLY(D134, E134)</f>
      </c>
      <c r="G134" s="15"/>
      <c r="H134" s="18"/>
      <c r="I134" s="75"/>
      <c r="J134" s="17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5"/>
      <c r="B135" s="52" t="s">
        <v>1546</v>
      </c>
      <c r="C135" s="84" t="s">
        <v>1418</v>
      </c>
      <c r="D135" s="11">
        <v>1</v>
      </c>
      <c r="E135" s="12">
        <v>4.99</v>
      </c>
      <c r="F135" s="12">
        <f>MULTIPLY(D135, E135)</f>
      </c>
      <c r="G135" s="15"/>
      <c r="H135" s="18"/>
      <c r="I135" s="75"/>
      <c r="J135" s="17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5"/>
      <c r="B136" s="52" t="s">
        <v>1547</v>
      </c>
      <c r="C136" s="84" t="s">
        <v>1418</v>
      </c>
      <c r="D136" s="11">
        <v>1</v>
      </c>
      <c r="E136" s="12">
        <v>4.69</v>
      </c>
      <c r="F136" s="12">
        <f>MULTIPLY(D136, E136)</f>
      </c>
      <c r="G136" s="15"/>
      <c r="H136" s="18"/>
      <c r="I136" s="75"/>
      <c r="J136" s="17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5"/>
      <c r="B137" s="52" t="s">
        <v>1548</v>
      </c>
      <c r="C137" s="84" t="s">
        <v>1418</v>
      </c>
      <c r="D137" s="11">
        <v>1</v>
      </c>
      <c r="E137" s="12">
        <v>6.99</v>
      </c>
      <c r="F137" s="12">
        <f>MULTIPLY(D137, E137)</f>
      </c>
      <c r="G137" s="15"/>
      <c r="H137" s="18"/>
      <c r="I137" s="75"/>
      <c r="J137" s="17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5"/>
      <c r="B138" s="52" t="s">
        <v>1549</v>
      </c>
      <c r="C138" s="84" t="s">
        <v>1418</v>
      </c>
      <c r="D138" s="11">
        <v>2</v>
      </c>
      <c r="E138" s="12">
        <v>4.69</v>
      </c>
      <c r="F138" s="12">
        <f>MULTIPLY(D138, E138)</f>
      </c>
      <c r="G138" s="15"/>
      <c r="H138" s="18"/>
      <c r="I138" s="75"/>
      <c r="J138" s="17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5"/>
      <c r="B139" s="52" t="s">
        <v>1550</v>
      </c>
      <c r="C139" s="84" t="s">
        <v>1418</v>
      </c>
      <c r="D139" s="11">
        <v>1</v>
      </c>
      <c r="E139" s="12">
        <v>6.99</v>
      </c>
      <c r="F139" s="12">
        <f>MULTIPLY(D139, E139)</f>
      </c>
      <c r="G139" s="15"/>
      <c r="H139" s="18"/>
      <c r="I139" s="75"/>
      <c r="J139" s="17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5"/>
      <c r="B140" s="52" t="s">
        <v>1551</v>
      </c>
      <c r="C140" s="84" t="s">
        <v>1418</v>
      </c>
      <c r="D140" s="11">
        <v>1</v>
      </c>
      <c r="E140" s="12">
        <v>5.99</v>
      </c>
      <c r="F140" s="12">
        <f>MULTIPLY(D140, E140)</f>
      </c>
      <c r="G140" s="15"/>
      <c r="H140" s="18"/>
      <c r="I140" s="75"/>
      <c r="J140" s="17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5"/>
      <c r="B141" s="52" t="s">
        <v>1552</v>
      </c>
      <c r="C141" s="84" t="s">
        <v>1418</v>
      </c>
      <c r="D141" s="11">
        <v>1</v>
      </c>
      <c r="E141" s="12">
        <v>4.99</v>
      </c>
      <c r="F141" s="12">
        <f>MULTIPLY(D141, E141)</f>
      </c>
      <c r="G141" s="15"/>
      <c r="H141" s="18"/>
      <c r="I141" s="75"/>
      <c r="J141" s="17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5"/>
      <c r="B142" s="52" t="s">
        <v>1553</v>
      </c>
      <c r="C142" s="84" t="s">
        <v>1418</v>
      </c>
      <c r="D142" s="11">
        <v>1</v>
      </c>
      <c r="E142" s="12">
        <v>4.69</v>
      </c>
      <c r="F142" s="12">
        <f>MULTIPLY(D142, E142)</f>
      </c>
      <c r="G142" s="15"/>
      <c r="H142" s="18"/>
      <c r="I142" s="75"/>
      <c r="J142" s="17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5"/>
      <c r="B143" s="52" t="s">
        <v>1554</v>
      </c>
      <c r="C143" s="84" t="s">
        <v>1418</v>
      </c>
      <c r="D143" s="11">
        <v>1</v>
      </c>
      <c r="E143" s="12">
        <v>3.99</v>
      </c>
      <c r="F143" s="12">
        <f>MULTIPLY(D143, E143)</f>
      </c>
      <c r="G143" s="15"/>
      <c r="H143" s="18"/>
      <c r="I143" s="75"/>
      <c r="J143" s="17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5"/>
      <c r="B144" s="52" t="s">
        <v>1555</v>
      </c>
      <c r="C144" s="84" t="s">
        <v>1418</v>
      </c>
      <c r="D144" s="11">
        <v>1</v>
      </c>
      <c r="E144" s="12">
        <v>3.99</v>
      </c>
      <c r="F144" s="12">
        <f>MULTIPLY(D144, E144)</f>
      </c>
      <c r="G144" s="15"/>
      <c r="H144" s="18"/>
      <c r="I144" s="75"/>
      <c r="J144" s="17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5"/>
      <c r="B145" s="52" t="s">
        <v>1556</v>
      </c>
      <c r="C145" s="84" t="s">
        <v>1418</v>
      </c>
      <c r="D145" s="11">
        <v>1</v>
      </c>
      <c r="E145" s="12">
        <v>4.99</v>
      </c>
      <c r="F145" s="12">
        <f>MULTIPLY(D145, E145)</f>
      </c>
      <c r="G145" s="15"/>
      <c r="H145" s="18"/>
      <c r="I145" s="75"/>
      <c r="J145" s="17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5"/>
      <c r="B146" s="52" t="s">
        <v>1557</v>
      </c>
      <c r="C146" s="84" t="s">
        <v>1418</v>
      </c>
      <c r="D146" s="11">
        <v>1</v>
      </c>
      <c r="E146" s="12">
        <v>3.99</v>
      </c>
      <c r="F146" s="12">
        <f>MULTIPLY(D146, E146)</f>
      </c>
      <c r="G146" s="15"/>
      <c r="H146" s="18"/>
      <c r="I146" s="75"/>
      <c r="J146" s="17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5"/>
      <c r="B147" s="52" t="s">
        <v>1558</v>
      </c>
      <c r="C147" s="84" t="s">
        <v>1418</v>
      </c>
      <c r="D147" s="11">
        <v>1</v>
      </c>
      <c r="E147" s="12">
        <v>6.99</v>
      </c>
      <c r="F147" s="12">
        <f>MULTIPLY(D147, E147)</f>
      </c>
      <c r="G147" s="15"/>
      <c r="H147" s="18"/>
      <c r="I147" s="75"/>
      <c r="J147" s="17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5"/>
      <c r="B148" s="52" t="s">
        <v>1559</v>
      </c>
      <c r="C148" s="84" t="s">
        <v>1418</v>
      </c>
      <c r="D148" s="11">
        <v>1</v>
      </c>
      <c r="E148" s="12">
        <v>6.99</v>
      </c>
      <c r="F148" s="12">
        <f>MULTIPLY(D148, E148)</f>
      </c>
      <c r="G148" s="15"/>
      <c r="H148" s="18"/>
      <c r="I148" s="75"/>
      <c r="J148" s="17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5"/>
      <c r="B149" s="52" t="s">
        <v>1446</v>
      </c>
      <c r="C149" s="84" t="s">
        <v>1418</v>
      </c>
      <c r="D149" s="11">
        <v>1</v>
      </c>
      <c r="E149" s="12">
        <v>6.99</v>
      </c>
      <c r="F149" s="12">
        <f>MULTIPLY(D149, E149)</f>
      </c>
      <c r="G149" s="15"/>
      <c r="H149" s="18"/>
      <c r="I149" s="75"/>
      <c r="J149" s="17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5"/>
      <c r="B150" s="52" t="s">
        <v>1560</v>
      </c>
      <c r="C150" s="84" t="s">
        <v>1418</v>
      </c>
      <c r="D150" s="11">
        <v>1</v>
      </c>
      <c r="E150" s="12">
        <v>6.99</v>
      </c>
      <c r="F150" s="12">
        <f>MULTIPLY(D150, E150)</f>
      </c>
      <c r="G150" s="15"/>
      <c r="H150" s="18"/>
      <c r="I150" s="75"/>
      <c r="J150" s="17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5"/>
      <c r="B151" s="52" t="s">
        <v>1561</v>
      </c>
      <c r="C151" s="84" t="s">
        <v>1418</v>
      </c>
      <c r="D151" s="11">
        <v>1</v>
      </c>
      <c r="E151" s="12">
        <v>5.99</v>
      </c>
      <c r="F151" s="12">
        <f>MULTIPLY(D151, E151)</f>
      </c>
      <c r="G151" s="15"/>
      <c r="H151" s="18"/>
      <c r="I151" s="75"/>
      <c r="J151" s="17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5"/>
      <c r="B152" s="52" t="s">
        <v>1562</v>
      </c>
      <c r="C152" s="84" t="s">
        <v>1418</v>
      </c>
      <c r="D152" s="11">
        <v>1</v>
      </c>
      <c r="E152" s="12">
        <v>5.68</v>
      </c>
      <c r="F152" s="12">
        <f>MULTIPLY(D152, E152)</f>
      </c>
      <c r="G152" s="15"/>
      <c r="H152" s="18"/>
      <c r="I152" s="75"/>
      <c r="J152" s="17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5"/>
      <c r="B153" s="52" t="s">
        <v>1563</v>
      </c>
      <c r="C153" s="84" t="s">
        <v>1418</v>
      </c>
      <c r="D153" s="11">
        <v>1</v>
      </c>
      <c r="E153" s="12">
        <v>6.99</v>
      </c>
      <c r="F153" s="12">
        <f>MULTIPLY(D153, E153)</f>
      </c>
      <c r="G153" s="15"/>
      <c r="H153" s="18"/>
      <c r="I153" s="75"/>
      <c r="J153" s="17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5"/>
      <c r="B154" s="52" t="s">
        <v>1564</v>
      </c>
      <c r="C154" s="84" t="s">
        <v>1418</v>
      </c>
      <c r="D154" s="11">
        <v>1</v>
      </c>
      <c r="E154" s="12">
        <v>3.69</v>
      </c>
      <c r="F154" s="12">
        <f>MULTIPLY(D154, E154)</f>
      </c>
      <c r="G154" s="15"/>
      <c r="H154" s="18"/>
      <c r="I154" s="75"/>
      <c r="J154" s="17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5"/>
      <c r="B155" s="52" t="s">
        <v>1565</v>
      </c>
      <c r="C155" s="84" t="s">
        <v>1418</v>
      </c>
      <c r="D155" s="11">
        <v>1</v>
      </c>
      <c r="E155" s="12">
        <v>5.69</v>
      </c>
      <c r="F155" s="12">
        <f>MULTIPLY(D155, E155)</f>
      </c>
      <c r="G155" s="15"/>
      <c r="H155" s="18"/>
      <c r="I155" s="75"/>
      <c r="J155" s="17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5"/>
      <c r="B156" s="52" t="s">
        <v>1566</v>
      </c>
      <c r="C156" s="84" t="s">
        <v>1418</v>
      </c>
      <c r="D156" s="11">
        <v>1</v>
      </c>
      <c r="E156" s="12">
        <v>7.99</v>
      </c>
      <c r="F156" s="12">
        <f>MULTIPLY(D156, E156)</f>
      </c>
      <c r="G156" s="15"/>
      <c r="H156" s="18"/>
      <c r="I156" s="75"/>
      <c r="J156" s="17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5"/>
      <c r="B157" s="52" t="s">
        <v>1567</v>
      </c>
      <c r="C157" s="84" t="s">
        <v>1418</v>
      </c>
      <c r="D157" s="11">
        <v>1</v>
      </c>
      <c r="E157" s="12">
        <v>3.99</v>
      </c>
      <c r="F157" s="12">
        <f>MULTIPLY(D157, E157)</f>
      </c>
      <c r="G157" s="15"/>
      <c r="H157" s="18"/>
      <c r="I157" s="75"/>
      <c r="J157" s="17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5"/>
      <c r="B158" s="52" t="s">
        <v>1568</v>
      </c>
      <c r="C158" s="84" t="s">
        <v>1418</v>
      </c>
      <c r="D158" s="11">
        <v>1</v>
      </c>
      <c r="E158" s="12">
        <v>4.99</v>
      </c>
      <c r="F158" s="12">
        <f>MULTIPLY(D158, E158)</f>
      </c>
      <c r="G158" s="15"/>
      <c r="H158" s="18"/>
      <c r="I158" s="75"/>
      <c r="J158" s="17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5"/>
      <c r="B159" s="52" t="s">
        <v>1569</v>
      </c>
      <c r="C159" s="84" t="s">
        <v>1418</v>
      </c>
      <c r="D159" s="11">
        <v>1</v>
      </c>
      <c r="E159" s="12">
        <v>5.99</v>
      </c>
      <c r="F159" s="12">
        <f>MULTIPLY(D159, E159)</f>
      </c>
      <c r="G159" s="15"/>
      <c r="H159" s="18"/>
      <c r="I159" s="75"/>
      <c r="J159" s="17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5"/>
      <c r="B160" s="52" t="s">
        <v>1570</v>
      </c>
      <c r="C160" s="84" t="s">
        <v>1418</v>
      </c>
      <c r="D160" s="11">
        <v>1</v>
      </c>
      <c r="E160" s="12">
        <v>7.99</v>
      </c>
      <c r="F160" s="12">
        <f>MULTIPLY(D160, E160)</f>
      </c>
      <c r="G160" s="15"/>
      <c r="H160" s="18"/>
      <c r="I160" s="75"/>
      <c r="J160" s="17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5"/>
      <c r="B161" s="52" t="s">
        <v>1571</v>
      </c>
      <c r="C161" s="84" t="s">
        <v>1418</v>
      </c>
      <c r="D161" s="11">
        <v>1</v>
      </c>
      <c r="E161" s="12">
        <v>5.99</v>
      </c>
      <c r="F161" s="12">
        <f>MULTIPLY(D161, E161)</f>
      </c>
      <c r="G161" s="15"/>
      <c r="H161" s="18"/>
      <c r="I161" s="75"/>
      <c r="J161" s="17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5"/>
      <c r="B162" s="52" t="s">
        <v>1572</v>
      </c>
      <c r="C162" s="84" t="s">
        <v>1418</v>
      </c>
      <c r="D162" s="11">
        <v>2</v>
      </c>
      <c r="E162" s="12">
        <v>6.99</v>
      </c>
      <c r="F162" s="12">
        <f>MULTIPLY(D162, E162)</f>
      </c>
      <c r="G162" s="15"/>
      <c r="H162" s="18"/>
      <c r="I162" s="75"/>
      <c r="J162" s="17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5"/>
      <c r="B163" s="52" t="s">
        <v>1573</v>
      </c>
      <c r="C163" s="84" t="s">
        <v>1418</v>
      </c>
      <c r="D163" s="11">
        <v>1</v>
      </c>
      <c r="E163" s="12">
        <v>5.99</v>
      </c>
      <c r="F163" s="12">
        <f>MULTIPLY(D163, E163)</f>
      </c>
      <c r="G163" s="15"/>
      <c r="H163" s="18"/>
      <c r="I163" s="75"/>
      <c r="J163" s="17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5"/>
      <c r="B164" s="52" t="s">
        <v>1574</v>
      </c>
      <c r="C164" s="84" t="s">
        <v>1418</v>
      </c>
      <c r="D164" s="11">
        <v>3</v>
      </c>
      <c r="E164" s="12">
        <v>3.99</v>
      </c>
      <c r="F164" s="12">
        <f>MULTIPLY(D164, E164)</f>
      </c>
      <c r="G164" s="15"/>
      <c r="H164" s="18"/>
      <c r="I164" s="75"/>
      <c r="J164" s="17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5"/>
      <c r="B165" s="52" t="s">
        <v>1575</v>
      </c>
      <c r="C165" s="84" t="s">
        <v>1418</v>
      </c>
      <c r="D165" s="11">
        <v>1</v>
      </c>
      <c r="E165" s="12">
        <v>5.99</v>
      </c>
      <c r="F165" s="12">
        <f>MULTIPLY(D165, E165)</f>
      </c>
      <c r="G165" s="15"/>
      <c r="H165" s="12">
        <f>sum(F2:F165)</f>
      </c>
      <c r="I165" s="87" t="s">
        <v>1576</v>
      </c>
      <c r="J165" s="11">
        <f>sum(D2:D165)</f>
      </c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5"/>
      <c r="B166" s="52"/>
      <c r="C166" s="84"/>
      <c r="D166" s="17"/>
      <c r="E166" s="18"/>
      <c r="F166" s="18"/>
      <c r="G166" s="15"/>
      <c r="H166" s="18"/>
      <c r="I166" s="75"/>
      <c r="J166" s="17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5"/>
      <c r="B167" s="52"/>
      <c r="C167" s="84"/>
      <c r="D167" s="17"/>
      <c r="E167" s="18"/>
      <c r="F167" s="18"/>
      <c r="G167" s="15"/>
      <c r="H167" s="18"/>
      <c r="I167" s="75"/>
      <c r="J167" s="17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5"/>
      <c r="B168" s="52"/>
      <c r="C168" s="84"/>
      <c r="D168" s="17"/>
      <c r="E168" s="18"/>
      <c r="F168" s="18"/>
      <c r="G168" s="15"/>
      <c r="H168" s="18"/>
      <c r="I168" s="75"/>
      <c r="J168" s="17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5"/>
      <c r="B169" s="52"/>
      <c r="C169" s="84"/>
      <c r="D169" s="17"/>
      <c r="E169" s="18"/>
      <c r="F169" s="18"/>
      <c r="G169" s="15"/>
      <c r="H169" s="18"/>
      <c r="I169" s="75"/>
      <c r="J169" s="17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5"/>
      <c r="B170" s="52"/>
      <c r="C170" s="84"/>
      <c r="D170" s="17"/>
      <c r="E170" s="18"/>
      <c r="F170" s="18"/>
      <c r="G170" s="15"/>
      <c r="H170" s="18"/>
      <c r="I170" s="75"/>
      <c r="J170" s="17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5"/>
      <c r="B171" s="52"/>
      <c r="C171" s="84"/>
      <c r="D171" s="17"/>
      <c r="E171" s="18"/>
      <c r="F171" s="18"/>
      <c r="G171" s="15"/>
      <c r="H171" s="18"/>
      <c r="I171" s="75"/>
      <c r="J171" s="17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5"/>
      <c r="B172" s="52"/>
      <c r="C172" s="84"/>
      <c r="D172" s="17"/>
      <c r="E172" s="18"/>
      <c r="F172" s="18"/>
      <c r="G172" s="15"/>
      <c r="H172" s="18"/>
      <c r="I172" s="75"/>
      <c r="J172" s="17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5"/>
      <c r="B173" s="52"/>
      <c r="C173" s="84"/>
      <c r="D173" s="17"/>
      <c r="E173" s="18"/>
      <c r="F173" s="18"/>
      <c r="G173" s="15"/>
      <c r="H173" s="18"/>
      <c r="I173" s="75"/>
      <c r="J173" s="17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5"/>
      <c r="B174" s="52"/>
      <c r="C174" s="84"/>
      <c r="D174" s="17"/>
      <c r="E174" s="18"/>
      <c r="F174" s="18"/>
      <c r="G174" s="15"/>
      <c r="H174" s="18"/>
      <c r="I174" s="75"/>
      <c r="J174" s="17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5"/>
      <c r="B175" s="52"/>
      <c r="C175" s="84"/>
      <c r="D175" s="17"/>
      <c r="E175" s="18"/>
      <c r="F175" s="18"/>
      <c r="G175" s="15"/>
      <c r="H175" s="18"/>
      <c r="I175" s="75"/>
      <c r="J175" s="17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5"/>
      <c r="B176" s="52"/>
      <c r="C176" s="84"/>
      <c r="D176" s="17"/>
      <c r="E176" s="18"/>
      <c r="F176" s="18"/>
      <c r="G176" s="15"/>
      <c r="H176" s="18"/>
      <c r="I176" s="75"/>
      <c r="J176" s="17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5"/>
      <c r="B177" s="52"/>
      <c r="C177" s="84"/>
      <c r="D177" s="17"/>
      <c r="E177" s="18"/>
      <c r="F177" s="18"/>
      <c r="G177" s="15"/>
      <c r="H177" s="18"/>
      <c r="I177" s="75"/>
      <c r="J177" s="17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5"/>
      <c r="B178" s="52"/>
      <c r="C178" s="84"/>
      <c r="D178" s="17"/>
      <c r="E178" s="18"/>
      <c r="F178" s="18"/>
      <c r="G178" s="15"/>
      <c r="H178" s="18"/>
      <c r="I178" s="75"/>
      <c r="J178" s="17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5"/>
      <c r="B179" s="52"/>
      <c r="C179" s="84"/>
      <c r="D179" s="17"/>
      <c r="E179" s="18"/>
      <c r="F179" s="18"/>
      <c r="G179" s="15"/>
      <c r="H179" s="18"/>
      <c r="I179" s="75"/>
      <c r="J179" s="17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5"/>
      <c r="B180" s="52"/>
      <c r="C180" s="84"/>
      <c r="D180" s="17"/>
      <c r="E180" s="18"/>
      <c r="F180" s="18"/>
      <c r="G180" s="15"/>
      <c r="H180" s="18"/>
      <c r="I180" s="75"/>
      <c r="J180" s="17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5"/>
      <c r="B181" s="52"/>
      <c r="C181" s="84"/>
      <c r="D181" s="17"/>
      <c r="E181" s="18"/>
      <c r="F181" s="18"/>
      <c r="G181" s="15"/>
      <c r="H181" s="18"/>
      <c r="I181" s="75"/>
      <c r="J181" s="17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5"/>
      <c r="B182" s="52"/>
      <c r="C182" s="84"/>
      <c r="D182" s="17"/>
      <c r="E182" s="18"/>
      <c r="F182" s="18"/>
      <c r="G182" s="15"/>
      <c r="H182" s="18"/>
      <c r="I182" s="75"/>
      <c r="J182" s="17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5"/>
      <c r="B183" s="52"/>
      <c r="C183" s="84"/>
      <c r="D183" s="17"/>
      <c r="E183" s="18"/>
      <c r="F183" s="18"/>
      <c r="G183" s="15"/>
      <c r="H183" s="18"/>
      <c r="I183" s="75"/>
      <c r="J183" s="17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5"/>
      <c r="B184" s="52"/>
      <c r="C184" s="84"/>
      <c r="D184" s="17"/>
      <c r="E184" s="18"/>
      <c r="F184" s="18"/>
      <c r="G184" s="15"/>
      <c r="H184" s="18"/>
      <c r="I184" s="75"/>
      <c r="J184" s="17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5"/>
      <c r="B185" s="52"/>
      <c r="C185" s="84"/>
      <c r="D185" s="17"/>
      <c r="E185" s="18"/>
      <c r="F185" s="18"/>
      <c r="G185" s="15"/>
      <c r="H185" s="18"/>
      <c r="I185" s="75"/>
      <c r="J185" s="17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5"/>
      <c r="B186" s="52"/>
      <c r="C186" s="84"/>
      <c r="D186" s="17"/>
      <c r="E186" s="18"/>
      <c r="F186" s="18"/>
      <c r="G186" s="15"/>
      <c r="H186" s="18"/>
      <c r="I186" s="75"/>
      <c r="J186" s="17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5"/>
      <c r="B187" s="52"/>
      <c r="C187" s="84"/>
      <c r="D187" s="17"/>
      <c r="E187" s="18"/>
      <c r="F187" s="18"/>
      <c r="G187" s="15"/>
      <c r="H187" s="18"/>
      <c r="I187" s="75"/>
      <c r="J187" s="17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5"/>
      <c r="B188" s="52"/>
      <c r="C188" s="84"/>
      <c r="D188" s="17"/>
      <c r="E188" s="18"/>
      <c r="F188" s="18"/>
      <c r="G188" s="15"/>
      <c r="H188" s="18"/>
      <c r="I188" s="75"/>
      <c r="J188" s="17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5"/>
      <c r="B189" s="52"/>
      <c r="C189" s="84"/>
      <c r="D189" s="17"/>
      <c r="E189" s="18"/>
      <c r="F189" s="18"/>
      <c r="G189" s="15"/>
      <c r="H189" s="18"/>
      <c r="I189" s="75"/>
      <c r="J189" s="17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5"/>
      <c r="B190" s="52"/>
      <c r="C190" s="84"/>
      <c r="D190" s="17"/>
      <c r="E190" s="18"/>
      <c r="F190" s="18"/>
      <c r="G190" s="15"/>
      <c r="H190" s="18"/>
      <c r="I190" s="75"/>
      <c r="J190" s="17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5"/>
      <c r="B191" s="52"/>
      <c r="C191" s="84"/>
      <c r="D191" s="17"/>
      <c r="E191" s="18"/>
      <c r="F191" s="18"/>
      <c r="G191" s="15"/>
      <c r="H191" s="18"/>
      <c r="I191" s="75"/>
      <c r="J191" s="17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5"/>
      <c r="B192" s="52"/>
      <c r="C192" s="84"/>
      <c r="D192" s="17"/>
      <c r="E192" s="18"/>
      <c r="F192" s="18"/>
      <c r="G192" s="15"/>
      <c r="H192" s="18"/>
      <c r="I192" s="75"/>
      <c r="J192" s="17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5"/>
      <c r="B193" s="52"/>
      <c r="C193" s="84"/>
      <c r="D193" s="17"/>
      <c r="E193" s="18"/>
      <c r="F193" s="18"/>
      <c r="G193" s="15"/>
      <c r="H193" s="18"/>
      <c r="I193" s="75"/>
      <c r="J193" s="17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5"/>
      <c r="B194" s="52"/>
      <c r="C194" s="84"/>
      <c r="D194" s="17"/>
      <c r="E194" s="18"/>
      <c r="F194" s="18"/>
      <c r="G194" s="15"/>
      <c r="H194" s="18"/>
      <c r="I194" s="75"/>
      <c r="J194" s="17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5"/>
      <c r="B195" s="52"/>
      <c r="C195" s="84"/>
      <c r="D195" s="17"/>
      <c r="E195" s="18"/>
      <c r="F195" s="18"/>
      <c r="G195" s="15"/>
      <c r="H195" s="18"/>
      <c r="I195" s="75"/>
      <c r="J195" s="17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5"/>
      <c r="B196" s="52"/>
      <c r="C196" s="84"/>
      <c r="D196" s="17"/>
      <c r="E196" s="18"/>
      <c r="F196" s="18"/>
      <c r="G196" s="15"/>
      <c r="H196" s="18"/>
      <c r="I196" s="75"/>
      <c r="J196" s="17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5"/>
      <c r="B197" s="52"/>
      <c r="C197" s="84"/>
      <c r="D197" s="17"/>
      <c r="E197" s="18"/>
      <c r="F197" s="18"/>
      <c r="G197" s="15"/>
      <c r="H197" s="18"/>
      <c r="I197" s="75"/>
      <c r="J197" s="17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5"/>
      <c r="B198" s="52"/>
      <c r="C198" s="84"/>
      <c r="D198" s="17"/>
      <c r="E198" s="18"/>
      <c r="F198" s="18"/>
      <c r="G198" s="15"/>
      <c r="H198" s="18"/>
      <c r="I198" s="75"/>
      <c r="J198" s="17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5"/>
      <c r="B199" s="52"/>
      <c r="C199" s="84"/>
      <c r="D199" s="17"/>
      <c r="E199" s="18"/>
      <c r="F199" s="18"/>
      <c r="G199" s="15"/>
      <c r="H199" s="18"/>
      <c r="I199" s="75"/>
      <c r="J199" s="17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5"/>
      <c r="B200" s="52"/>
      <c r="C200" s="84"/>
      <c r="D200" s="17"/>
      <c r="E200" s="18"/>
      <c r="F200" s="18"/>
      <c r="G200" s="15"/>
      <c r="H200" s="18"/>
      <c r="I200" s="75"/>
      <c r="J200" s="17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5"/>
      <c r="B201" s="52"/>
      <c r="C201" s="84"/>
      <c r="D201" s="17"/>
      <c r="E201" s="18"/>
      <c r="F201" s="18"/>
      <c r="G201" s="15"/>
      <c r="H201" s="18"/>
      <c r="I201" s="75"/>
      <c r="J201" s="17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5"/>
      <c r="B202" s="52"/>
      <c r="C202" s="84"/>
      <c r="D202" s="17"/>
      <c r="E202" s="18"/>
      <c r="F202" s="18"/>
      <c r="G202" s="15"/>
      <c r="H202" s="18"/>
      <c r="I202" s="75"/>
      <c r="J202" s="17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5"/>
      <c r="B203" s="52"/>
      <c r="C203" s="84"/>
      <c r="D203" s="17"/>
      <c r="E203" s="18"/>
      <c r="F203" s="18"/>
      <c r="G203" s="15"/>
      <c r="H203" s="18"/>
      <c r="I203" s="75"/>
      <c r="J203" s="17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5"/>
      <c r="B204" s="52"/>
      <c r="C204" s="84"/>
      <c r="D204" s="17"/>
      <c r="E204" s="18"/>
      <c r="F204" s="18"/>
      <c r="G204" s="15"/>
      <c r="H204" s="18"/>
      <c r="I204" s="75"/>
      <c r="J204" s="17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5"/>
      <c r="B205" s="52"/>
      <c r="C205" s="84"/>
      <c r="D205" s="17"/>
      <c r="E205" s="18"/>
      <c r="F205" s="18"/>
      <c r="G205" s="15"/>
      <c r="H205" s="18"/>
      <c r="I205" s="75"/>
      <c r="J205" s="17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5"/>
      <c r="B206" s="52"/>
      <c r="C206" s="84"/>
      <c r="D206" s="17"/>
      <c r="E206" s="18"/>
      <c r="F206" s="18"/>
      <c r="G206" s="15"/>
      <c r="H206" s="18"/>
      <c r="I206" s="75"/>
      <c r="J206" s="17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5"/>
      <c r="B207" s="52"/>
      <c r="C207" s="84"/>
      <c r="D207" s="17"/>
      <c r="E207" s="18"/>
      <c r="F207" s="18"/>
      <c r="G207" s="15"/>
      <c r="H207" s="18"/>
      <c r="I207" s="75"/>
      <c r="J207" s="17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5"/>
      <c r="B208" s="52"/>
      <c r="C208" s="84"/>
      <c r="D208" s="17"/>
      <c r="E208" s="18"/>
      <c r="F208" s="18"/>
      <c r="G208" s="15"/>
      <c r="H208" s="18"/>
      <c r="I208" s="75"/>
      <c r="J208" s="17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5"/>
      <c r="B209" s="52"/>
      <c r="C209" s="84"/>
      <c r="D209" s="17"/>
      <c r="E209" s="18"/>
      <c r="F209" s="18"/>
      <c r="G209" s="15"/>
      <c r="H209" s="18"/>
      <c r="I209" s="75"/>
      <c r="J209" s="17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5"/>
      <c r="B210" s="52"/>
      <c r="C210" s="84"/>
      <c r="D210" s="17"/>
      <c r="E210" s="18"/>
      <c r="F210" s="18"/>
      <c r="G210" s="15"/>
      <c r="H210" s="18"/>
      <c r="I210" s="75"/>
      <c r="J210" s="17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5"/>
      <c r="B211" s="52"/>
      <c r="C211" s="84"/>
      <c r="D211" s="17"/>
      <c r="E211" s="18"/>
      <c r="F211" s="18"/>
      <c r="G211" s="15"/>
      <c r="H211" s="18"/>
      <c r="I211" s="75"/>
      <c r="J211" s="17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5"/>
      <c r="B212" s="52"/>
      <c r="C212" s="84"/>
      <c r="D212" s="17"/>
      <c r="E212" s="18"/>
      <c r="F212" s="18"/>
      <c r="G212" s="15"/>
      <c r="H212" s="18"/>
      <c r="I212" s="75"/>
      <c r="J212" s="17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5"/>
      <c r="B213" s="52"/>
      <c r="C213" s="84"/>
      <c r="D213" s="17"/>
      <c r="E213" s="18"/>
      <c r="F213" s="18"/>
      <c r="G213" s="15"/>
      <c r="H213" s="18"/>
      <c r="I213" s="75"/>
      <c r="J213" s="17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5"/>
      <c r="B214" s="52"/>
      <c r="C214" s="84"/>
      <c r="D214" s="17"/>
      <c r="E214" s="18"/>
      <c r="F214" s="18"/>
      <c r="G214" s="15"/>
      <c r="H214" s="18"/>
      <c r="I214" s="75"/>
      <c r="J214" s="17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5"/>
      <c r="B215" s="52"/>
      <c r="C215" s="84"/>
      <c r="D215" s="17"/>
      <c r="E215" s="18"/>
      <c r="F215" s="18"/>
      <c r="G215" s="15"/>
      <c r="H215" s="18"/>
      <c r="I215" s="75"/>
      <c r="J215" s="17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5"/>
      <c r="B216" s="52"/>
      <c r="C216" s="84"/>
      <c r="D216" s="17"/>
      <c r="E216" s="18"/>
      <c r="F216" s="18"/>
      <c r="G216" s="15"/>
      <c r="H216" s="18"/>
      <c r="I216" s="75"/>
      <c r="J216" s="17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5"/>
      <c r="B217" s="52"/>
      <c r="C217" s="84"/>
      <c r="D217" s="17"/>
      <c r="E217" s="18"/>
      <c r="F217" s="18"/>
      <c r="G217" s="15"/>
      <c r="H217" s="18"/>
      <c r="I217" s="75"/>
      <c r="J217" s="17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5"/>
      <c r="B218" s="52"/>
      <c r="C218" s="84"/>
      <c r="D218" s="17"/>
      <c r="E218" s="18"/>
      <c r="F218" s="18"/>
      <c r="G218" s="15"/>
      <c r="H218" s="18"/>
      <c r="I218" s="75"/>
      <c r="J218" s="17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5"/>
      <c r="B219" s="52"/>
      <c r="C219" s="84"/>
      <c r="D219" s="17"/>
      <c r="E219" s="18"/>
      <c r="F219" s="18"/>
      <c r="G219" s="15"/>
      <c r="H219" s="18"/>
      <c r="I219" s="75"/>
      <c r="J219" s="17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5"/>
      <c r="B220" s="52"/>
      <c r="C220" s="84"/>
      <c r="D220" s="17"/>
      <c r="E220" s="18"/>
      <c r="F220" s="18"/>
      <c r="G220" s="15"/>
      <c r="H220" s="18"/>
      <c r="I220" s="75"/>
      <c r="J220" s="17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5"/>
      <c r="B221" s="52"/>
      <c r="C221" s="84"/>
      <c r="D221" s="17"/>
      <c r="E221" s="18"/>
      <c r="F221" s="18"/>
      <c r="G221" s="15"/>
      <c r="H221" s="18"/>
      <c r="I221" s="75"/>
      <c r="J221" s="17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5"/>
      <c r="B222" s="52"/>
      <c r="C222" s="84"/>
      <c r="D222" s="17"/>
      <c r="E222" s="18"/>
      <c r="F222" s="18"/>
      <c r="G222" s="15"/>
      <c r="H222" s="18"/>
      <c r="I222" s="75"/>
      <c r="J222" s="17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5"/>
      <c r="B223" s="52"/>
      <c r="C223" s="84"/>
      <c r="D223" s="17"/>
      <c r="E223" s="18"/>
      <c r="F223" s="18"/>
      <c r="G223" s="15"/>
      <c r="H223" s="18"/>
      <c r="I223" s="75"/>
      <c r="J223" s="17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5"/>
      <c r="B224" s="52"/>
      <c r="C224" s="84"/>
      <c r="D224" s="17"/>
      <c r="E224" s="18"/>
      <c r="F224" s="18"/>
      <c r="G224" s="15"/>
      <c r="H224" s="18"/>
      <c r="I224" s="75"/>
      <c r="J224" s="17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5"/>
      <c r="B225" s="52"/>
      <c r="C225" s="84"/>
      <c r="D225" s="17"/>
      <c r="E225" s="18"/>
      <c r="F225" s="18"/>
      <c r="G225" s="15"/>
      <c r="H225" s="18"/>
      <c r="I225" s="75"/>
      <c r="J225" s="17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5"/>
      <c r="B226" s="52"/>
      <c r="C226" s="84"/>
      <c r="D226" s="17"/>
      <c r="E226" s="18"/>
      <c r="F226" s="18"/>
      <c r="G226" s="15"/>
      <c r="H226" s="18"/>
      <c r="I226" s="75"/>
      <c r="J226" s="17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5"/>
      <c r="B227" s="52"/>
      <c r="C227" s="84"/>
      <c r="D227" s="17"/>
      <c r="E227" s="18"/>
      <c r="F227" s="18"/>
      <c r="G227" s="15"/>
      <c r="H227" s="18"/>
      <c r="I227" s="75"/>
      <c r="J227" s="17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5"/>
      <c r="B228" s="52"/>
      <c r="C228" s="84"/>
      <c r="D228" s="17"/>
      <c r="E228" s="18"/>
      <c r="F228" s="18"/>
      <c r="G228" s="15"/>
      <c r="H228" s="18"/>
      <c r="I228" s="75"/>
      <c r="J228" s="17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5"/>
      <c r="B229" s="52"/>
      <c r="C229" s="84"/>
      <c r="D229" s="17"/>
      <c r="E229" s="18"/>
      <c r="F229" s="18"/>
      <c r="G229" s="15"/>
      <c r="H229" s="18"/>
      <c r="I229" s="75"/>
      <c r="J229" s="17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5"/>
      <c r="B230" s="52"/>
      <c r="C230" s="84"/>
      <c r="D230" s="17"/>
      <c r="E230" s="18"/>
      <c r="F230" s="18"/>
      <c r="G230" s="15"/>
      <c r="H230" s="18"/>
      <c r="I230" s="75"/>
      <c r="J230" s="17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5"/>
      <c r="B231" s="52"/>
      <c r="C231" s="84"/>
      <c r="D231" s="17"/>
      <c r="E231" s="18"/>
      <c r="F231" s="18"/>
      <c r="G231" s="15"/>
      <c r="H231" s="18"/>
      <c r="I231" s="75"/>
      <c r="J231" s="17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5"/>
      <c r="B232" s="52"/>
      <c r="C232" s="84"/>
      <c r="D232" s="17"/>
      <c r="E232" s="18"/>
      <c r="F232" s="18"/>
      <c r="G232" s="15"/>
      <c r="H232" s="18"/>
      <c r="I232" s="75"/>
      <c r="J232" s="17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5"/>
      <c r="B233" s="52"/>
      <c r="C233" s="84"/>
      <c r="D233" s="17"/>
      <c r="E233" s="18"/>
      <c r="F233" s="18"/>
      <c r="G233" s="15"/>
      <c r="H233" s="18"/>
      <c r="I233" s="75"/>
      <c r="J233" s="17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5"/>
      <c r="B234" s="52"/>
      <c r="C234" s="84"/>
      <c r="D234" s="17"/>
      <c r="E234" s="18"/>
      <c r="F234" s="18"/>
      <c r="G234" s="15"/>
      <c r="H234" s="18"/>
      <c r="I234" s="75"/>
      <c r="J234" s="17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5"/>
      <c r="B235" s="52"/>
      <c r="C235" s="84"/>
      <c r="D235" s="17"/>
      <c r="E235" s="18"/>
      <c r="F235" s="18"/>
      <c r="G235" s="15"/>
      <c r="H235" s="18"/>
      <c r="I235" s="75"/>
      <c r="J235" s="17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5"/>
      <c r="B236" s="52"/>
      <c r="C236" s="84"/>
      <c r="D236" s="17"/>
      <c r="E236" s="18"/>
      <c r="F236" s="18"/>
      <c r="G236" s="15"/>
      <c r="H236" s="18"/>
      <c r="I236" s="75"/>
      <c r="J236" s="17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5"/>
      <c r="B237" s="52"/>
      <c r="C237" s="84"/>
      <c r="D237" s="17"/>
      <c r="E237" s="18"/>
      <c r="F237" s="18"/>
      <c r="G237" s="15"/>
      <c r="H237" s="18"/>
      <c r="I237" s="75"/>
      <c r="J237" s="17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5"/>
      <c r="B238" s="52"/>
      <c r="C238" s="84"/>
      <c r="D238" s="17"/>
      <c r="E238" s="18"/>
      <c r="F238" s="18"/>
      <c r="G238" s="15"/>
      <c r="H238" s="18"/>
      <c r="I238" s="75"/>
      <c r="J238" s="17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5"/>
      <c r="B239" s="52"/>
      <c r="C239" s="84"/>
      <c r="D239" s="17"/>
      <c r="E239" s="18"/>
      <c r="F239" s="18"/>
      <c r="G239" s="15"/>
      <c r="H239" s="18"/>
      <c r="I239" s="75"/>
      <c r="J239" s="17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5"/>
      <c r="B240" s="52"/>
      <c r="C240" s="84"/>
      <c r="D240" s="17"/>
      <c r="E240" s="18"/>
      <c r="F240" s="18"/>
      <c r="G240" s="15"/>
      <c r="H240" s="18"/>
      <c r="I240" s="75"/>
      <c r="J240" s="17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5"/>
      <c r="B241" s="52"/>
      <c r="C241" s="84"/>
      <c r="D241" s="17"/>
      <c r="E241" s="18"/>
      <c r="F241" s="18"/>
      <c r="G241" s="15"/>
      <c r="H241" s="18"/>
      <c r="I241" s="75"/>
      <c r="J241" s="17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5"/>
      <c r="B242" s="52"/>
      <c r="C242" s="84"/>
      <c r="D242" s="17"/>
      <c r="E242" s="18"/>
      <c r="F242" s="18"/>
      <c r="G242" s="15"/>
      <c r="H242" s="18"/>
      <c r="I242" s="75"/>
      <c r="J242" s="17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5"/>
      <c r="B243" s="52"/>
      <c r="C243" s="84"/>
      <c r="D243" s="17"/>
      <c r="E243" s="18"/>
      <c r="F243" s="18"/>
      <c r="G243" s="15"/>
      <c r="H243" s="18"/>
      <c r="I243" s="75"/>
      <c r="J243" s="17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5"/>
      <c r="B244" s="52"/>
      <c r="C244" s="84"/>
      <c r="D244" s="17"/>
      <c r="E244" s="18"/>
      <c r="F244" s="18"/>
      <c r="G244" s="15"/>
      <c r="H244" s="18"/>
      <c r="I244" s="75"/>
      <c r="J244" s="17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5"/>
      <c r="B245" s="52"/>
      <c r="C245" s="84"/>
      <c r="D245" s="17"/>
      <c r="E245" s="18"/>
      <c r="F245" s="18"/>
      <c r="G245" s="15"/>
      <c r="H245" s="18"/>
      <c r="I245" s="75"/>
      <c r="J245" s="17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5"/>
      <c r="B246" s="52"/>
      <c r="C246" s="84"/>
      <c r="D246" s="17"/>
      <c r="E246" s="18"/>
      <c r="F246" s="18"/>
      <c r="G246" s="15"/>
      <c r="H246" s="18"/>
      <c r="I246" s="75"/>
      <c r="J246" s="17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5"/>
      <c r="B247" s="52"/>
      <c r="C247" s="84"/>
      <c r="D247" s="17"/>
      <c r="E247" s="18"/>
      <c r="F247" s="18"/>
      <c r="G247" s="15"/>
      <c r="H247" s="18"/>
      <c r="I247" s="75"/>
      <c r="J247" s="17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5"/>
      <c r="B248" s="52"/>
      <c r="C248" s="84"/>
      <c r="D248" s="17"/>
      <c r="E248" s="18"/>
      <c r="F248" s="18"/>
      <c r="G248" s="15"/>
      <c r="H248" s="18"/>
      <c r="I248" s="75"/>
      <c r="J248" s="17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5"/>
      <c r="B249" s="52"/>
      <c r="C249" s="84"/>
      <c r="D249" s="17"/>
      <c r="E249" s="18"/>
      <c r="F249" s="18"/>
      <c r="G249" s="15"/>
      <c r="H249" s="18"/>
      <c r="I249" s="75"/>
      <c r="J249" s="17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5"/>
      <c r="B250" s="52"/>
      <c r="C250" s="84"/>
      <c r="D250" s="17"/>
      <c r="E250" s="18"/>
      <c r="F250" s="18"/>
      <c r="G250" s="15"/>
      <c r="H250" s="18"/>
      <c r="I250" s="75"/>
      <c r="J250" s="17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5"/>
      <c r="B251" s="52"/>
      <c r="C251" s="84"/>
      <c r="D251" s="17"/>
      <c r="E251" s="18"/>
      <c r="F251" s="18"/>
      <c r="G251" s="15"/>
      <c r="H251" s="18"/>
      <c r="I251" s="75"/>
      <c r="J251" s="17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5"/>
      <c r="B252" s="52"/>
      <c r="C252" s="84"/>
      <c r="D252" s="17"/>
      <c r="E252" s="18"/>
      <c r="F252" s="18"/>
      <c r="G252" s="15"/>
      <c r="H252" s="18"/>
      <c r="I252" s="75"/>
      <c r="J252" s="17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5"/>
      <c r="B253" s="52"/>
      <c r="C253" s="84"/>
      <c r="D253" s="17"/>
      <c r="E253" s="18"/>
      <c r="F253" s="18"/>
      <c r="G253" s="15"/>
      <c r="H253" s="18"/>
      <c r="I253" s="75"/>
      <c r="J253" s="17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5"/>
      <c r="B254" s="52"/>
      <c r="C254" s="84"/>
      <c r="D254" s="17"/>
      <c r="E254" s="18"/>
      <c r="F254" s="18"/>
      <c r="G254" s="15"/>
      <c r="H254" s="18"/>
      <c r="I254" s="75"/>
      <c r="J254" s="17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5"/>
      <c r="B255" s="52"/>
      <c r="C255" s="84"/>
      <c r="D255" s="17"/>
      <c r="E255" s="18"/>
      <c r="F255" s="18"/>
      <c r="G255" s="15"/>
      <c r="H255" s="18"/>
      <c r="I255" s="75"/>
      <c r="J255" s="17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5"/>
      <c r="B256" s="52"/>
      <c r="C256" s="84"/>
      <c r="D256" s="17"/>
      <c r="E256" s="18"/>
      <c r="F256" s="18"/>
      <c r="G256" s="15"/>
      <c r="H256" s="18"/>
      <c r="I256" s="75"/>
      <c r="J256" s="17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5"/>
      <c r="B257" s="52"/>
      <c r="C257" s="84"/>
      <c r="D257" s="17"/>
      <c r="E257" s="18"/>
      <c r="F257" s="18"/>
      <c r="G257" s="15"/>
      <c r="H257" s="18"/>
      <c r="I257" s="75"/>
      <c r="J257" s="17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5"/>
      <c r="B258" s="52"/>
      <c r="C258" s="84"/>
      <c r="D258" s="17"/>
      <c r="E258" s="18"/>
      <c r="F258" s="18"/>
      <c r="G258" s="15"/>
      <c r="H258" s="18"/>
      <c r="I258" s="75"/>
      <c r="J258" s="17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5"/>
      <c r="B259" s="52"/>
      <c r="C259" s="84"/>
      <c r="D259" s="17"/>
      <c r="E259" s="18"/>
      <c r="F259" s="18"/>
      <c r="G259" s="15"/>
      <c r="H259" s="18"/>
      <c r="I259" s="75"/>
      <c r="J259" s="17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5"/>
      <c r="B260" s="52"/>
      <c r="C260" s="84"/>
      <c r="D260" s="17"/>
      <c r="E260" s="18"/>
      <c r="F260" s="18"/>
      <c r="G260" s="15"/>
      <c r="H260" s="18"/>
      <c r="I260" s="75"/>
      <c r="J260" s="17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5"/>
      <c r="B261" s="52"/>
      <c r="C261" s="84"/>
      <c r="D261" s="17"/>
      <c r="E261" s="18"/>
      <c r="F261" s="18"/>
      <c r="G261" s="15"/>
      <c r="H261" s="18"/>
      <c r="I261" s="75"/>
      <c r="J261" s="17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5"/>
      <c r="B262" s="52"/>
      <c r="C262" s="84"/>
      <c r="D262" s="17"/>
      <c r="E262" s="18"/>
      <c r="F262" s="18"/>
      <c r="G262" s="15"/>
      <c r="H262" s="18"/>
      <c r="I262" s="75"/>
      <c r="J262" s="17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5"/>
      <c r="B263" s="52"/>
      <c r="C263" s="84"/>
      <c r="D263" s="17"/>
      <c r="E263" s="18"/>
      <c r="F263" s="18"/>
      <c r="G263" s="15"/>
      <c r="H263" s="18"/>
      <c r="I263" s="75"/>
      <c r="J263" s="17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5"/>
      <c r="B264" s="52"/>
      <c r="C264" s="84"/>
      <c r="D264" s="17"/>
      <c r="E264" s="18"/>
      <c r="F264" s="18"/>
      <c r="G264" s="15"/>
      <c r="H264" s="18"/>
      <c r="I264" s="75"/>
      <c r="J264" s="17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5"/>
      <c r="B265" s="52"/>
      <c r="C265" s="84"/>
      <c r="D265" s="17"/>
      <c r="E265" s="18"/>
      <c r="F265" s="18"/>
      <c r="G265" s="15"/>
      <c r="H265" s="18"/>
      <c r="I265" s="75"/>
      <c r="J265" s="17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5"/>
      <c r="B266" s="52"/>
      <c r="C266" s="84"/>
      <c r="D266" s="17"/>
      <c r="E266" s="18"/>
      <c r="F266" s="18"/>
      <c r="G266" s="15"/>
      <c r="H266" s="18"/>
      <c r="I266" s="75"/>
      <c r="J266" s="17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5"/>
      <c r="B267" s="52"/>
      <c r="C267" s="84"/>
      <c r="D267" s="17"/>
      <c r="E267" s="18"/>
      <c r="F267" s="18"/>
      <c r="G267" s="15"/>
      <c r="H267" s="18"/>
      <c r="I267" s="75"/>
      <c r="J267" s="17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5"/>
      <c r="B268" s="52"/>
      <c r="C268" s="84"/>
      <c r="D268" s="17"/>
      <c r="E268" s="18"/>
      <c r="F268" s="18"/>
      <c r="G268" s="15"/>
      <c r="H268" s="18"/>
      <c r="I268" s="75"/>
      <c r="J268" s="17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5"/>
      <c r="B269" s="52"/>
      <c r="C269" s="84"/>
      <c r="D269" s="17"/>
      <c r="E269" s="18"/>
      <c r="F269" s="18"/>
      <c r="G269" s="15"/>
      <c r="H269" s="18"/>
      <c r="I269" s="75"/>
      <c r="J269" s="17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5"/>
      <c r="B270" s="52"/>
      <c r="C270" s="84"/>
      <c r="D270" s="17"/>
      <c r="E270" s="18"/>
      <c r="F270" s="18"/>
      <c r="G270" s="15"/>
      <c r="H270" s="18"/>
      <c r="I270" s="75"/>
      <c r="J270" s="17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5"/>
      <c r="B271" s="52"/>
      <c r="C271" s="84"/>
      <c r="D271" s="17"/>
      <c r="E271" s="18"/>
      <c r="F271" s="18"/>
      <c r="G271" s="15"/>
      <c r="H271" s="18"/>
      <c r="I271" s="75"/>
      <c r="J271" s="17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5"/>
      <c r="B272" s="52"/>
      <c r="C272" s="84"/>
      <c r="D272" s="17"/>
      <c r="E272" s="18"/>
      <c r="F272" s="18"/>
      <c r="G272" s="15"/>
      <c r="H272" s="18"/>
      <c r="I272" s="75"/>
      <c r="J272" s="17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5"/>
      <c r="B273" s="52"/>
      <c r="C273" s="84"/>
      <c r="D273" s="17"/>
      <c r="E273" s="18"/>
      <c r="F273" s="18"/>
      <c r="G273" s="15"/>
      <c r="H273" s="18"/>
      <c r="I273" s="75"/>
      <c r="J273" s="17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5"/>
      <c r="B274" s="52"/>
      <c r="C274" s="84"/>
      <c r="D274" s="17"/>
      <c r="E274" s="18"/>
      <c r="F274" s="18"/>
      <c r="G274" s="15"/>
      <c r="H274" s="18"/>
      <c r="I274" s="75"/>
      <c r="J274" s="17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5"/>
      <c r="B275" s="52"/>
      <c r="C275" s="84"/>
      <c r="D275" s="17"/>
      <c r="E275" s="18"/>
      <c r="F275" s="18"/>
      <c r="G275" s="15"/>
      <c r="H275" s="18"/>
      <c r="I275" s="75"/>
      <c r="J275" s="17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5"/>
      <c r="B276" s="52"/>
      <c r="C276" s="84"/>
      <c r="D276" s="17"/>
      <c r="E276" s="18"/>
      <c r="F276" s="18"/>
      <c r="G276" s="15"/>
      <c r="H276" s="18"/>
      <c r="I276" s="75"/>
      <c r="J276" s="17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5"/>
      <c r="B277" s="52"/>
      <c r="C277" s="84"/>
      <c r="D277" s="17"/>
      <c r="E277" s="18"/>
      <c r="F277" s="18"/>
      <c r="G277" s="15"/>
      <c r="H277" s="18"/>
      <c r="I277" s="75"/>
      <c r="J277" s="17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5"/>
      <c r="B278" s="52"/>
      <c r="C278" s="84"/>
      <c r="D278" s="17"/>
      <c r="E278" s="18"/>
      <c r="F278" s="18"/>
      <c r="G278" s="15"/>
      <c r="H278" s="18"/>
      <c r="I278" s="75"/>
      <c r="J278" s="17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5"/>
      <c r="B279" s="52"/>
      <c r="C279" s="84"/>
      <c r="D279" s="17"/>
      <c r="E279" s="18"/>
      <c r="F279" s="18"/>
      <c r="G279" s="15"/>
      <c r="H279" s="18"/>
      <c r="I279" s="75"/>
      <c r="J279" s="17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5"/>
      <c r="B280" s="52"/>
      <c r="C280" s="84"/>
      <c r="D280" s="17"/>
      <c r="E280" s="18"/>
      <c r="F280" s="18"/>
      <c r="G280" s="15"/>
      <c r="H280" s="18"/>
      <c r="I280" s="75"/>
      <c r="J280" s="17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5"/>
      <c r="B281" s="52"/>
      <c r="C281" s="84"/>
      <c r="D281" s="17"/>
      <c r="E281" s="18"/>
      <c r="F281" s="18"/>
      <c r="G281" s="15"/>
      <c r="H281" s="18"/>
      <c r="I281" s="75"/>
      <c r="J281" s="17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5"/>
      <c r="B282" s="52"/>
      <c r="C282" s="84"/>
      <c r="D282" s="17"/>
      <c r="E282" s="18"/>
      <c r="F282" s="18"/>
      <c r="G282" s="15"/>
      <c r="H282" s="18"/>
      <c r="I282" s="75"/>
      <c r="J282" s="17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5"/>
      <c r="B283" s="52"/>
      <c r="C283" s="84"/>
      <c r="D283" s="17"/>
      <c r="E283" s="18"/>
      <c r="F283" s="18"/>
      <c r="G283" s="15"/>
      <c r="H283" s="18"/>
      <c r="I283" s="75"/>
      <c r="J283" s="17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5"/>
      <c r="B284" s="52"/>
      <c r="C284" s="84"/>
      <c r="D284" s="17"/>
      <c r="E284" s="18"/>
      <c r="F284" s="18"/>
      <c r="G284" s="15"/>
      <c r="H284" s="18"/>
      <c r="I284" s="75"/>
      <c r="J284" s="17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5"/>
      <c r="B285" s="52"/>
      <c r="C285" s="84"/>
      <c r="D285" s="17"/>
      <c r="E285" s="18"/>
      <c r="F285" s="18"/>
      <c r="G285" s="15"/>
      <c r="H285" s="18"/>
      <c r="I285" s="75"/>
      <c r="J285" s="17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5"/>
      <c r="B286" s="52"/>
      <c r="C286" s="84"/>
      <c r="D286" s="17"/>
      <c r="E286" s="18"/>
      <c r="F286" s="18"/>
      <c r="G286" s="15"/>
      <c r="H286" s="18"/>
      <c r="I286" s="75"/>
      <c r="J286" s="17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5"/>
      <c r="B287" s="52"/>
      <c r="C287" s="84"/>
      <c r="D287" s="17"/>
      <c r="E287" s="18"/>
      <c r="F287" s="18"/>
      <c r="G287" s="15"/>
      <c r="H287" s="18"/>
      <c r="I287" s="75"/>
      <c r="J287" s="17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5"/>
      <c r="B288" s="52"/>
      <c r="C288" s="84"/>
      <c r="D288" s="17"/>
      <c r="E288" s="18"/>
      <c r="F288" s="18"/>
      <c r="G288" s="15"/>
      <c r="H288" s="18"/>
      <c r="I288" s="75"/>
      <c r="J288" s="17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5"/>
      <c r="B289" s="52"/>
      <c r="C289" s="84"/>
      <c r="D289" s="17"/>
      <c r="E289" s="18"/>
      <c r="F289" s="18"/>
      <c r="G289" s="15"/>
      <c r="H289" s="18"/>
      <c r="I289" s="75"/>
      <c r="J289" s="17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5"/>
      <c r="B290" s="52"/>
      <c r="C290" s="84"/>
      <c r="D290" s="17"/>
      <c r="E290" s="18"/>
      <c r="F290" s="18"/>
      <c r="G290" s="15"/>
      <c r="H290" s="18"/>
      <c r="I290" s="75"/>
      <c r="J290" s="17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5"/>
      <c r="B291" s="52"/>
      <c r="C291" s="84"/>
      <c r="D291" s="17"/>
      <c r="E291" s="18"/>
      <c r="F291" s="18"/>
      <c r="G291" s="15"/>
      <c r="H291" s="18"/>
      <c r="I291" s="75"/>
      <c r="J291" s="17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5"/>
      <c r="B292" s="52"/>
      <c r="C292" s="84"/>
      <c r="D292" s="17"/>
      <c r="E292" s="18"/>
      <c r="F292" s="18"/>
      <c r="G292" s="15"/>
      <c r="H292" s="18"/>
      <c r="I292" s="75"/>
      <c r="J292" s="17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5"/>
      <c r="B293" s="52"/>
      <c r="C293" s="84"/>
      <c r="D293" s="17"/>
      <c r="E293" s="18"/>
      <c r="F293" s="18"/>
      <c r="G293" s="15"/>
      <c r="H293" s="18"/>
      <c r="I293" s="75"/>
      <c r="J293" s="17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5"/>
      <c r="B294" s="52"/>
      <c r="C294" s="84"/>
      <c r="D294" s="17"/>
      <c r="E294" s="18"/>
      <c r="F294" s="18"/>
      <c r="G294" s="15"/>
      <c r="H294" s="18"/>
      <c r="I294" s="75"/>
      <c r="J294" s="17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5"/>
      <c r="B295" s="52"/>
      <c r="C295" s="84"/>
      <c r="D295" s="17"/>
      <c r="E295" s="18"/>
      <c r="F295" s="18"/>
      <c r="G295" s="15"/>
      <c r="H295" s="18"/>
      <c r="I295" s="75"/>
      <c r="J295" s="17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5"/>
      <c r="B296" s="52"/>
      <c r="C296" s="84"/>
      <c r="D296" s="17"/>
      <c r="E296" s="18"/>
      <c r="F296" s="18"/>
      <c r="G296" s="15"/>
      <c r="H296" s="18"/>
      <c r="I296" s="75"/>
      <c r="J296" s="17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5"/>
      <c r="B297" s="52"/>
      <c r="C297" s="84"/>
      <c r="D297" s="17"/>
      <c r="E297" s="18"/>
      <c r="F297" s="18"/>
      <c r="G297" s="15"/>
      <c r="H297" s="18"/>
      <c r="I297" s="75"/>
      <c r="J297" s="17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5"/>
      <c r="B298" s="52"/>
      <c r="C298" s="84"/>
      <c r="D298" s="17"/>
      <c r="E298" s="18"/>
      <c r="F298" s="18"/>
      <c r="G298" s="15"/>
      <c r="H298" s="18"/>
      <c r="I298" s="75"/>
      <c r="J298" s="17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5"/>
      <c r="B299" s="52"/>
      <c r="C299" s="84"/>
      <c r="D299" s="17"/>
      <c r="E299" s="18"/>
      <c r="F299" s="18"/>
      <c r="G299" s="15"/>
      <c r="H299" s="18"/>
      <c r="I299" s="75"/>
      <c r="J299" s="17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5"/>
      <c r="B300" s="52"/>
      <c r="C300" s="84"/>
      <c r="D300" s="17"/>
      <c r="E300" s="18"/>
      <c r="F300" s="18"/>
      <c r="G300" s="15"/>
      <c r="H300" s="18"/>
      <c r="I300" s="75"/>
      <c r="J300" s="17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5"/>
      <c r="B301" s="52"/>
      <c r="C301" s="84"/>
      <c r="D301" s="17"/>
      <c r="E301" s="18"/>
      <c r="F301" s="18"/>
      <c r="G301" s="15"/>
      <c r="H301" s="18"/>
      <c r="I301" s="75"/>
      <c r="J301" s="17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5"/>
      <c r="B302" s="52"/>
      <c r="C302" s="84"/>
      <c r="D302" s="17"/>
      <c r="E302" s="18"/>
      <c r="F302" s="18"/>
      <c r="G302" s="15"/>
      <c r="H302" s="18"/>
      <c r="I302" s="75"/>
      <c r="J302" s="17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5"/>
      <c r="B303" s="52"/>
      <c r="C303" s="84"/>
      <c r="D303" s="17"/>
      <c r="E303" s="18"/>
      <c r="F303" s="18"/>
      <c r="G303" s="15"/>
      <c r="H303" s="18"/>
      <c r="I303" s="75"/>
      <c r="J303" s="17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5"/>
      <c r="B304" s="52"/>
      <c r="C304" s="84"/>
      <c r="D304" s="17"/>
      <c r="E304" s="18"/>
      <c r="F304" s="18"/>
      <c r="G304" s="15"/>
      <c r="H304" s="18"/>
      <c r="I304" s="75"/>
      <c r="J304" s="17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5"/>
      <c r="B305" s="52"/>
      <c r="C305" s="84"/>
      <c r="D305" s="17"/>
      <c r="E305" s="18"/>
      <c r="F305" s="18"/>
      <c r="G305" s="15"/>
      <c r="H305" s="18"/>
      <c r="I305" s="75"/>
      <c r="J305" s="17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5"/>
      <c r="B306" s="52"/>
      <c r="C306" s="84"/>
      <c r="D306" s="17"/>
      <c r="E306" s="18"/>
      <c r="F306" s="18"/>
      <c r="G306" s="15"/>
      <c r="H306" s="18"/>
      <c r="I306" s="75"/>
      <c r="J306" s="17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5"/>
      <c r="B307" s="52"/>
      <c r="C307" s="84"/>
      <c r="D307" s="17"/>
      <c r="E307" s="18"/>
      <c r="F307" s="18"/>
      <c r="G307" s="15"/>
      <c r="H307" s="18"/>
      <c r="I307" s="75"/>
      <c r="J307" s="17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5"/>
      <c r="B308" s="52"/>
      <c r="C308" s="84"/>
      <c r="D308" s="17"/>
      <c r="E308" s="18"/>
      <c r="F308" s="18"/>
      <c r="G308" s="15"/>
      <c r="H308" s="18"/>
      <c r="I308" s="75"/>
      <c r="J308" s="17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5"/>
      <c r="B309" s="52"/>
      <c r="C309" s="84"/>
      <c r="D309" s="17"/>
      <c r="E309" s="18"/>
      <c r="F309" s="18"/>
      <c r="G309" s="15"/>
      <c r="H309" s="18"/>
      <c r="I309" s="75"/>
      <c r="J309" s="17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5"/>
      <c r="B310" s="52"/>
      <c r="C310" s="84"/>
      <c r="D310" s="17"/>
      <c r="E310" s="18"/>
      <c r="F310" s="18"/>
      <c r="G310" s="15"/>
      <c r="H310" s="18"/>
      <c r="I310" s="75"/>
      <c r="J310" s="17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5"/>
      <c r="B311" s="52"/>
      <c r="C311" s="84"/>
      <c r="D311" s="17"/>
      <c r="E311" s="18"/>
      <c r="F311" s="18"/>
      <c r="G311" s="15"/>
      <c r="H311" s="18"/>
      <c r="I311" s="75"/>
      <c r="J311" s="17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5"/>
      <c r="B312" s="52"/>
      <c r="C312" s="84"/>
      <c r="D312" s="17"/>
      <c r="E312" s="18"/>
      <c r="F312" s="18"/>
      <c r="G312" s="15"/>
      <c r="H312" s="18"/>
      <c r="I312" s="75"/>
      <c r="J312" s="17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5"/>
      <c r="B313" s="52"/>
      <c r="C313" s="84"/>
      <c r="D313" s="17"/>
      <c r="E313" s="18"/>
      <c r="F313" s="18"/>
      <c r="G313" s="15"/>
      <c r="H313" s="18"/>
      <c r="I313" s="75"/>
      <c r="J313" s="17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5"/>
      <c r="B314" s="52"/>
      <c r="C314" s="84"/>
      <c r="D314" s="17"/>
      <c r="E314" s="18"/>
      <c r="F314" s="18"/>
      <c r="G314" s="15"/>
      <c r="H314" s="18"/>
      <c r="I314" s="75"/>
      <c r="J314" s="17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5"/>
      <c r="B315" s="52"/>
      <c r="C315" s="84"/>
      <c r="D315" s="17"/>
      <c r="E315" s="18"/>
      <c r="F315" s="18"/>
      <c r="G315" s="15"/>
      <c r="H315" s="18"/>
      <c r="I315" s="75"/>
      <c r="J315" s="17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5"/>
      <c r="B316" s="52"/>
      <c r="C316" s="84"/>
      <c r="D316" s="17"/>
      <c r="E316" s="18"/>
      <c r="F316" s="18"/>
      <c r="G316" s="15"/>
      <c r="H316" s="18"/>
      <c r="I316" s="75"/>
      <c r="J316" s="17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5"/>
      <c r="B317" s="52"/>
      <c r="C317" s="84"/>
      <c r="D317" s="17"/>
      <c r="E317" s="18"/>
      <c r="F317" s="18"/>
      <c r="G317" s="15"/>
      <c r="H317" s="18"/>
      <c r="I317" s="75"/>
      <c r="J317" s="17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5"/>
      <c r="B318" s="52"/>
      <c r="C318" s="84"/>
      <c r="D318" s="17"/>
      <c r="E318" s="18"/>
      <c r="F318" s="18"/>
      <c r="G318" s="15"/>
      <c r="H318" s="18"/>
      <c r="I318" s="75"/>
      <c r="J318" s="17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5"/>
      <c r="B319" s="52"/>
      <c r="C319" s="84"/>
      <c r="D319" s="17"/>
      <c r="E319" s="18"/>
      <c r="F319" s="18"/>
      <c r="G319" s="15"/>
      <c r="H319" s="18"/>
      <c r="I319" s="75"/>
      <c r="J319" s="17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5"/>
      <c r="B320" s="52"/>
      <c r="C320" s="84"/>
      <c r="D320" s="17"/>
      <c r="E320" s="18"/>
      <c r="F320" s="18"/>
      <c r="G320" s="15"/>
      <c r="H320" s="18"/>
      <c r="I320" s="75"/>
      <c r="J320" s="17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5"/>
      <c r="B321" s="52"/>
      <c r="C321" s="84"/>
      <c r="D321" s="17"/>
      <c r="E321" s="18"/>
      <c r="F321" s="18"/>
      <c r="G321" s="15"/>
      <c r="H321" s="18"/>
      <c r="I321" s="75"/>
      <c r="J321" s="17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5"/>
      <c r="B322" s="52"/>
      <c r="C322" s="84"/>
      <c r="D322" s="17"/>
      <c r="E322" s="18"/>
      <c r="F322" s="18"/>
      <c r="G322" s="15"/>
      <c r="H322" s="18"/>
      <c r="I322" s="75"/>
      <c r="J322" s="17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5"/>
      <c r="B323" s="52"/>
      <c r="C323" s="84"/>
      <c r="D323" s="17"/>
      <c r="E323" s="18"/>
      <c r="F323" s="18"/>
      <c r="G323" s="15"/>
      <c r="H323" s="18"/>
      <c r="I323" s="75"/>
      <c r="J323" s="17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5"/>
      <c r="B324" s="52"/>
      <c r="C324" s="84"/>
      <c r="D324" s="17"/>
      <c r="E324" s="18"/>
      <c r="F324" s="18"/>
      <c r="G324" s="15"/>
      <c r="H324" s="18"/>
      <c r="I324" s="75"/>
      <c r="J324" s="17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5"/>
      <c r="B325" s="52"/>
      <c r="C325" s="84"/>
      <c r="D325" s="17"/>
      <c r="E325" s="18"/>
      <c r="F325" s="18"/>
      <c r="G325" s="15"/>
      <c r="H325" s="18"/>
      <c r="I325" s="75"/>
      <c r="J325" s="17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5"/>
      <c r="B326" s="52"/>
      <c r="C326" s="84"/>
      <c r="D326" s="17"/>
      <c r="E326" s="18"/>
      <c r="F326" s="18"/>
      <c r="G326" s="15"/>
      <c r="H326" s="18"/>
      <c r="I326" s="75"/>
      <c r="J326" s="17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5"/>
      <c r="B327" s="52"/>
      <c r="C327" s="84"/>
      <c r="D327" s="17"/>
      <c r="E327" s="18"/>
      <c r="F327" s="18"/>
      <c r="G327" s="15"/>
      <c r="H327" s="18"/>
      <c r="I327" s="75"/>
      <c r="J327" s="17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5"/>
      <c r="B328" s="52"/>
      <c r="C328" s="84"/>
      <c r="D328" s="17"/>
      <c r="E328" s="18"/>
      <c r="F328" s="18"/>
      <c r="G328" s="15"/>
      <c r="H328" s="18"/>
      <c r="I328" s="75"/>
      <c r="J328" s="17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5"/>
      <c r="B329" s="52"/>
      <c r="C329" s="84"/>
      <c r="D329" s="17"/>
      <c r="E329" s="18"/>
      <c r="F329" s="18"/>
      <c r="G329" s="15"/>
      <c r="H329" s="18"/>
      <c r="I329" s="75"/>
      <c r="J329" s="17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5"/>
      <c r="B330" s="52"/>
      <c r="C330" s="84"/>
      <c r="D330" s="17"/>
      <c r="E330" s="18"/>
      <c r="F330" s="18"/>
      <c r="G330" s="15"/>
      <c r="H330" s="18"/>
      <c r="I330" s="75"/>
      <c r="J330" s="17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5"/>
      <c r="B331" s="52"/>
      <c r="C331" s="84"/>
      <c r="D331" s="17"/>
      <c r="E331" s="18"/>
      <c r="F331" s="18"/>
      <c r="G331" s="15"/>
      <c r="H331" s="18"/>
      <c r="I331" s="75"/>
      <c r="J331" s="17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5"/>
      <c r="B332" s="52"/>
      <c r="C332" s="84"/>
      <c r="D332" s="17"/>
      <c r="E332" s="18"/>
      <c r="F332" s="18"/>
      <c r="G332" s="15"/>
      <c r="H332" s="18"/>
      <c r="I332" s="75"/>
      <c r="J332" s="17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5"/>
      <c r="B333" s="52"/>
      <c r="C333" s="84"/>
      <c r="D333" s="17"/>
      <c r="E333" s="18"/>
      <c r="F333" s="18"/>
      <c r="G333" s="15"/>
      <c r="H333" s="18"/>
      <c r="I333" s="75"/>
      <c r="J333" s="17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5"/>
      <c r="B334" s="52"/>
      <c r="C334" s="84"/>
      <c r="D334" s="17"/>
      <c r="E334" s="18"/>
      <c r="F334" s="18"/>
      <c r="G334" s="15"/>
      <c r="H334" s="18"/>
      <c r="I334" s="75"/>
      <c r="J334" s="17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5"/>
      <c r="B335" s="52"/>
      <c r="C335" s="84"/>
      <c r="D335" s="17"/>
      <c r="E335" s="18"/>
      <c r="F335" s="18"/>
      <c r="G335" s="15"/>
      <c r="H335" s="18"/>
      <c r="I335" s="75"/>
      <c r="J335" s="17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5"/>
      <c r="B336" s="52"/>
      <c r="C336" s="84"/>
      <c r="D336" s="17"/>
      <c r="E336" s="18"/>
      <c r="F336" s="18"/>
      <c r="G336" s="15"/>
      <c r="H336" s="18"/>
      <c r="I336" s="75"/>
      <c r="J336" s="17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5"/>
      <c r="B337" s="52"/>
      <c r="C337" s="84"/>
      <c r="D337" s="17"/>
      <c r="E337" s="18"/>
      <c r="F337" s="18"/>
      <c r="G337" s="15"/>
      <c r="H337" s="18"/>
      <c r="I337" s="75"/>
      <c r="J337" s="17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5"/>
      <c r="B338" s="52"/>
      <c r="C338" s="84"/>
      <c r="D338" s="17"/>
      <c r="E338" s="18"/>
      <c r="F338" s="18"/>
      <c r="G338" s="15"/>
      <c r="H338" s="18"/>
      <c r="I338" s="75"/>
      <c r="J338" s="17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5"/>
      <c r="B339" s="52"/>
      <c r="C339" s="84"/>
      <c r="D339" s="17"/>
      <c r="E339" s="18"/>
      <c r="F339" s="18"/>
      <c r="G339" s="15"/>
      <c r="H339" s="18"/>
      <c r="I339" s="75"/>
      <c r="J339" s="17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5"/>
      <c r="B340" s="52"/>
      <c r="C340" s="84"/>
      <c r="D340" s="17"/>
      <c r="E340" s="18"/>
      <c r="F340" s="18"/>
      <c r="G340" s="15"/>
      <c r="H340" s="18"/>
      <c r="I340" s="75"/>
      <c r="J340" s="17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5"/>
      <c r="B341" s="52"/>
      <c r="C341" s="84"/>
      <c r="D341" s="17"/>
      <c r="E341" s="18"/>
      <c r="F341" s="18"/>
      <c r="G341" s="15"/>
      <c r="H341" s="18"/>
      <c r="I341" s="75"/>
      <c r="J341" s="17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5"/>
      <c r="B342" s="52"/>
      <c r="C342" s="84"/>
      <c r="D342" s="17"/>
      <c r="E342" s="18"/>
      <c r="F342" s="18"/>
      <c r="G342" s="15"/>
      <c r="H342" s="18"/>
      <c r="I342" s="75"/>
      <c r="J342" s="17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5"/>
      <c r="B343" s="52"/>
      <c r="C343" s="84"/>
      <c r="D343" s="17"/>
      <c r="E343" s="18"/>
      <c r="F343" s="18"/>
      <c r="G343" s="15"/>
      <c r="H343" s="18"/>
      <c r="I343" s="75"/>
      <c r="J343" s="17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5"/>
      <c r="B344" s="52"/>
      <c r="C344" s="84"/>
      <c r="D344" s="17"/>
      <c r="E344" s="18"/>
      <c r="F344" s="18"/>
      <c r="G344" s="15"/>
      <c r="H344" s="18"/>
      <c r="I344" s="75"/>
      <c r="J344" s="17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5"/>
      <c r="B345" s="52"/>
      <c r="C345" s="84"/>
      <c r="D345" s="17"/>
      <c r="E345" s="18"/>
      <c r="F345" s="18"/>
      <c r="G345" s="15"/>
      <c r="H345" s="18"/>
      <c r="I345" s="75"/>
      <c r="J345" s="17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5"/>
      <c r="B346" s="52"/>
      <c r="C346" s="84"/>
      <c r="D346" s="17"/>
      <c r="E346" s="18"/>
      <c r="F346" s="18"/>
      <c r="G346" s="15"/>
      <c r="H346" s="18"/>
      <c r="I346" s="75"/>
      <c r="J346" s="17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5"/>
      <c r="B347" s="52"/>
      <c r="C347" s="84"/>
      <c r="D347" s="17"/>
      <c r="E347" s="18"/>
      <c r="F347" s="18"/>
      <c r="G347" s="15"/>
      <c r="H347" s="18"/>
      <c r="I347" s="75"/>
      <c r="J347" s="17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5"/>
      <c r="B348" s="52"/>
      <c r="C348" s="84"/>
      <c r="D348" s="17"/>
      <c r="E348" s="18"/>
      <c r="F348" s="18"/>
      <c r="G348" s="15"/>
      <c r="H348" s="18"/>
      <c r="I348" s="75"/>
      <c r="J348" s="17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5"/>
      <c r="B349" s="52"/>
      <c r="C349" s="84"/>
      <c r="D349" s="17"/>
      <c r="E349" s="18"/>
      <c r="F349" s="18"/>
      <c r="G349" s="15"/>
      <c r="H349" s="18"/>
      <c r="I349" s="75"/>
      <c r="J349" s="17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5"/>
      <c r="B350" s="52"/>
      <c r="C350" s="84"/>
      <c r="D350" s="17"/>
      <c r="E350" s="18"/>
      <c r="F350" s="18"/>
      <c r="G350" s="15"/>
      <c r="H350" s="18"/>
      <c r="I350" s="75"/>
      <c r="J350" s="17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5"/>
      <c r="B351" s="52"/>
      <c r="C351" s="84"/>
      <c r="D351" s="17"/>
      <c r="E351" s="18"/>
      <c r="F351" s="18"/>
      <c r="G351" s="15"/>
      <c r="H351" s="18"/>
      <c r="I351" s="75"/>
      <c r="J351" s="17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5"/>
      <c r="B352" s="52"/>
      <c r="C352" s="84"/>
      <c r="D352" s="17"/>
      <c r="E352" s="18"/>
      <c r="F352" s="18"/>
      <c r="G352" s="15"/>
      <c r="H352" s="18"/>
      <c r="I352" s="75"/>
      <c r="J352" s="17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5"/>
      <c r="B353" s="52"/>
      <c r="C353" s="84"/>
      <c r="D353" s="17"/>
      <c r="E353" s="18"/>
      <c r="F353" s="18"/>
      <c r="G353" s="15"/>
      <c r="H353" s="18"/>
      <c r="I353" s="75"/>
      <c r="J353" s="17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5"/>
      <c r="B354" s="52"/>
      <c r="C354" s="84"/>
      <c r="D354" s="17"/>
      <c r="E354" s="18"/>
      <c r="F354" s="18"/>
      <c r="G354" s="15"/>
      <c r="H354" s="18"/>
      <c r="I354" s="75"/>
      <c r="J354" s="17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5"/>
      <c r="B355" s="52"/>
      <c r="C355" s="84"/>
      <c r="D355" s="17"/>
      <c r="E355" s="18"/>
      <c r="F355" s="18"/>
      <c r="G355" s="15"/>
      <c r="H355" s="18"/>
      <c r="I355" s="75"/>
      <c r="J355" s="17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5"/>
      <c r="B356" s="52"/>
      <c r="C356" s="84"/>
      <c r="D356" s="17"/>
      <c r="E356" s="18"/>
      <c r="F356" s="18"/>
      <c r="G356" s="15"/>
      <c r="H356" s="18"/>
      <c r="I356" s="75"/>
      <c r="J356" s="17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5"/>
      <c r="B357" s="52"/>
      <c r="C357" s="84"/>
      <c r="D357" s="17"/>
      <c r="E357" s="18"/>
      <c r="F357" s="18"/>
      <c r="G357" s="15"/>
      <c r="H357" s="18"/>
      <c r="I357" s="75"/>
      <c r="J357" s="17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5"/>
      <c r="B358" s="52"/>
      <c r="C358" s="84"/>
      <c r="D358" s="17"/>
      <c r="E358" s="18"/>
      <c r="F358" s="18"/>
      <c r="G358" s="15"/>
      <c r="H358" s="18"/>
      <c r="I358" s="75"/>
      <c r="J358" s="17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5"/>
      <c r="B359" s="52"/>
      <c r="C359" s="84"/>
      <c r="D359" s="17"/>
      <c r="E359" s="18"/>
      <c r="F359" s="18"/>
      <c r="G359" s="15"/>
      <c r="H359" s="18"/>
      <c r="I359" s="75"/>
      <c r="J359" s="17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5"/>
      <c r="B360" s="52"/>
      <c r="C360" s="84"/>
      <c r="D360" s="17"/>
      <c r="E360" s="18"/>
      <c r="F360" s="18"/>
      <c r="G360" s="15"/>
      <c r="H360" s="18"/>
      <c r="I360" s="75"/>
      <c r="J360" s="17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5"/>
      <c r="B361" s="52"/>
      <c r="C361" s="84"/>
      <c r="D361" s="17"/>
      <c r="E361" s="18"/>
      <c r="F361" s="18"/>
      <c r="G361" s="15"/>
      <c r="H361" s="18"/>
      <c r="I361" s="75"/>
      <c r="J361" s="17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5"/>
      <c r="B362" s="52"/>
      <c r="C362" s="84"/>
      <c r="D362" s="17"/>
      <c r="E362" s="18"/>
      <c r="F362" s="18"/>
      <c r="G362" s="15"/>
      <c r="H362" s="18"/>
      <c r="I362" s="75"/>
      <c r="J362" s="17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5"/>
      <c r="B363" s="52"/>
      <c r="C363" s="84"/>
      <c r="D363" s="17"/>
      <c r="E363" s="18"/>
      <c r="F363" s="18"/>
      <c r="G363" s="15"/>
      <c r="H363" s="18"/>
      <c r="I363" s="75"/>
      <c r="J363" s="17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5"/>
      <c r="B364" s="52"/>
      <c r="C364" s="84"/>
      <c r="D364" s="17"/>
      <c r="E364" s="18"/>
      <c r="F364" s="18"/>
      <c r="G364" s="15"/>
      <c r="H364" s="18"/>
      <c r="I364" s="75"/>
      <c r="J364" s="17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5"/>
      <c r="B365" s="52"/>
      <c r="C365" s="84"/>
      <c r="D365" s="17"/>
      <c r="E365" s="18"/>
      <c r="F365" s="18"/>
      <c r="G365" s="15"/>
      <c r="H365" s="18"/>
      <c r="I365" s="75"/>
      <c r="J365" s="17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5"/>
      <c r="B366" s="52"/>
      <c r="C366" s="84"/>
      <c r="D366" s="17"/>
      <c r="E366" s="18"/>
      <c r="F366" s="18"/>
      <c r="G366" s="15"/>
      <c r="H366" s="18"/>
      <c r="I366" s="75"/>
      <c r="J366" s="17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5"/>
      <c r="B367" s="52"/>
      <c r="C367" s="84"/>
      <c r="D367" s="17"/>
      <c r="E367" s="18"/>
      <c r="F367" s="18"/>
      <c r="G367" s="15"/>
      <c r="H367" s="18"/>
      <c r="I367" s="75"/>
      <c r="J367" s="17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5"/>
      <c r="B368" s="52"/>
      <c r="C368" s="84"/>
      <c r="D368" s="17"/>
      <c r="E368" s="18"/>
      <c r="F368" s="18"/>
      <c r="G368" s="15"/>
      <c r="H368" s="18"/>
      <c r="I368" s="75"/>
      <c r="J368" s="17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5"/>
      <c r="B369" s="52"/>
      <c r="C369" s="84"/>
      <c r="D369" s="17"/>
      <c r="E369" s="18"/>
      <c r="F369" s="18"/>
      <c r="G369" s="15"/>
      <c r="H369" s="18"/>
      <c r="I369" s="75"/>
      <c r="J369" s="17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5"/>
      <c r="B370" s="52"/>
      <c r="C370" s="84"/>
      <c r="D370" s="17"/>
      <c r="E370" s="18"/>
      <c r="F370" s="18"/>
      <c r="G370" s="15"/>
      <c r="H370" s="18"/>
      <c r="I370" s="75"/>
      <c r="J370" s="17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5"/>
      <c r="B371" s="52"/>
      <c r="C371" s="84"/>
      <c r="D371" s="17"/>
      <c r="E371" s="18"/>
      <c r="F371" s="18"/>
      <c r="G371" s="15"/>
      <c r="H371" s="18"/>
      <c r="I371" s="75"/>
      <c r="J371" s="17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5"/>
      <c r="B372" s="52"/>
      <c r="C372" s="84"/>
      <c r="D372" s="17"/>
      <c r="E372" s="18"/>
      <c r="F372" s="18"/>
      <c r="G372" s="15"/>
      <c r="H372" s="18"/>
      <c r="I372" s="75"/>
      <c r="J372" s="17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5"/>
      <c r="B373" s="52"/>
      <c r="C373" s="84"/>
      <c r="D373" s="17"/>
      <c r="E373" s="18"/>
      <c r="F373" s="18"/>
      <c r="G373" s="15"/>
      <c r="H373" s="18"/>
      <c r="I373" s="75"/>
      <c r="J373" s="17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5"/>
      <c r="B374" s="52"/>
      <c r="C374" s="84"/>
      <c r="D374" s="17"/>
      <c r="E374" s="18"/>
      <c r="F374" s="18"/>
      <c r="G374" s="15"/>
      <c r="H374" s="18"/>
      <c r="I374" s="75"/>
      <c r="J374" s="17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5"/>
      <c r="B375" s="52"/>
      <c r="C375" s="84"/>
      <c r="D375" s="17"/>
      <c r="E375" s="18"/>
      <c r="F375" s="18"/>
      <c r="G375" s="15"/>
      <c r="H375" s="18"/>
      <c r="I375" s="75"/>
      <c r="J375" s="17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5"/>
      <c r="B376" s="52"/>
      <c r="C376" s="84"/>
      <c r="D376" s="17"/>
      <c r="E376" s="18"/>
      <c r="F376" s="18"/>
      <c r="G376" s="15"/>
      <c r="H376" s="18"/>
      <c r="I376" s="75"/>
      <c r="J376" s="17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5"/>
      <c r="B377" s="52"/>
      <c r="C377" s="84"/>
      <c r="D377" s="17"/>
      <c r="E377" s="18"/>
      <c r="F377" s="18"/>
      <c r="G377" s="15"/>
      <c r="H377" s="18"/>
      <c r="I377" s="75"/>
      <c r="J377" s="17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5"/>
      <c r="B378" s="52"/>
      <c r="C378" s="84"/>
      <c r="D378" s="17"/>
      <c r="E378" s="18"/>
      <c r="F378" s="18"/>
      <c r="G378" s="15"/>
      <c r="H378" s="18"/>
      <c r="I378" s="75"/>
      <c r="J378" s="17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5"/>
      <c r="B379" s="52"/>
      <c r="C379" s="84"/>
      <c r="D379" s="17"/>
      <c r="E379" s="18"/>
      <c r="F379" s="18"/>
      <c r="G379" s="15"/>
      <c r="H379" s="18"/>
      <c r="I379" s="75"/>
      <c r="J379" s="17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5"/>
      <c r="B380" s="52"/>
      <c r="C380" s="84"/>
      <c r="D380" s="17"/>
      <c r="E380" s="18"/>
      <c r="F380" s="18"/>
      <c r="G380" s="15"/>
      <c r="H380" s="18"/>
      <c r="I380" s="75"/>
      <c r="J380" s="17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5"/>
      <c r="B381" s="52"/>
      <c r="C381" s="84"/>
      <c r="D381" s="17"/>
      <c r="E381" s="18"/>
      <c r="F381" s="18"/>
      <c r="G381" s="15"/>
      <c r="H381" s="18"/>
      <c r="I381" s="75"/>
      <c r="J381" s="17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5"/>
      <c r="B382" s="52"/>
      <c r="C382" s="84"/>
      <c r="D382" s="17"/>
      <c r="E382" s="18"/>
      <c r="F382" s="18"/>
      <c r="G382" s="15"/>
      <c r="H382" s="18"/>
      <c r="I382" s="75"/>
      <c r="J382" s="17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5"/>
      <c r="B383" s="52"/>
      <c r="C383" s="84"/>
      <c r="D383" s="17"/>
      <c r="E383" s="18"/>
      <c r="F383" s="18"/>
      <c r="G383" s="15"/>
      <c r="H383" s="18"/>
      <c r="I383" s="75"/>
      <c r="J383" s="17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5"/>
      <c r="B384" s="52"/>
      <c r="C384" s="84"/>
      <c r="D384" s="17"/>
      <c r="E384" s="18"/>
      <c r="F384" s="18"/>
      <c r="G384" s="15"/>
      <c r="H384" s="18"/>
      <c r="I384" s="75"/>
      <c r="J384" s="17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5"/>
      <c r="B385" s="52"/>
      <c r="C385" s="84"/>
      <c r="D385" s="17"/>
      <c r="E385" s="18"/>
      <c r="F385" s="18"/>
      <c r="G385" s="15"/>
      <c r="H385" s="18"/>
      <c r="I385" s="75"/>
      <c r="J385" s="17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5"/>
      <c r="B386" s="52"/>
      <c r="C386" s="84"/>
      <c r="D386" s="17"/>
      <c r="E386" s="18"/>
      <c r="F386" s="18"/>
      <c r="G386" s="15"/>
      <c r="H386" s="18"/>
      <c r="I386" s="75"/>
      <c r="J386" s="17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5"/>
      <c r="B387" s="52"/>
      <c r="C387" s="84"/>
      <c r="D387" s="17"/>
      <c r="E387" s="18"/>
      <c r="F387" s="18"/>
      <c r="G387" s="15"/>
      <c r="H387" s="18"/>
      <c r="I387" s="75"/>
      <c r="J387" s="17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5"/>
      <c r="B388" s="52"/>
      <c r="C388" s="84"/>
      <c r="D388" s="17"/>
      <c r="E388" s="18"/>
      <c r="F388" s="18"/>
      <c r="G388" s="15"/>
      <c r="H388" s="18"/>
      <c r="I388" s="75"/>
      <c r="J388" s="17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5"/>
      <c r="B389" s="52"/>
      <c r="C389" s="84"/>
      <c r="D389" s="17"/>
      <c r="E389" s="18"/>
      <c r="F389" s="18"/>
      <c r="G389" s="15"/>
      <c r="H389" s="18"/>
      <c r="I389" s="75"/>
      <c r="J389" s="17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5"/>
      <c r="B390" s="52"/>
      <c r="C390" s="84"/>
      <c r="D390" s="17"/>
      <c r="E390" s="18"/>
      <c r="F390" s="18"/>
      <c r="G390" s="15"/>
      <c r="H390" s="18"/>
      <c r="I390" s="75"/>
      <c r="J390" s="17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5"/>
      <c r="B391" s="52"/>
      <c r="C391" s="84"/>
      <c r="D391" s="17"/>
      <c r="E391" s="18"/>
      <c r="F391" s="18"/>
      <c r="G391" s="15"/>
      <c r="H391" s="18"/>
      <c r="I391" s="75"/>
      <c r="J391" s="17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5"/>
      <c r="B392" s="52"/>
      <c r="C392" s="84"/>
      <c r="D392" s="17"/>
      <c r="E392" s="18"/>
      <c r="F392" s="18"/>
      <c r="G392" s="15"/>
      <c r="H392" s="18"/>
      <c r="I392" s="75"/>
      <c r="J392" s="17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5"/>
      <c r="B393" s="52"/>
      <c r="C393" s="84"/>
      <c r="D393" s="17"/>
      <c r="E393" s="18"/>
      <c r="F393" s="18"/>
      <c r="G393" s="15"/>
      <c r="H393" s="18"/>
      <c r="I393" s="75"/>
      <c r="J393" s="17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5"/>
      <c r="B394" s="52"/>
      <c r="C394" s="84"/>
      <c r="D394" s="17"/>
      <c r="E394" s="18"/>
      <c r="F394" s="18"/>
      <c r="G394" s="15"/>
      <c r="H394" s="18"/>
      <c r="I394" s="75"/>
      <c r="J394" s="17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5"/>
      <c r="B395" s="52"/>
      <c r="C395" s="84"/>
      <c r="D395" s="17"/>
      <c r="E395" s="18"/>
      <c r="F395" s="18"/>
      <c r="G395" s="15"/>
      <c r="H395" s="18"/>
      <c r="I395" s="75"/>
      <c r="J395" s="17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5"/>
      <c r="B396" s="52"/>
      <c r="C396" s="84"/>
      <c r="D396" s="17"/>
      <c r="E396" s="18"/>
      <c r="F396" s="18"/>
      <c r="G396" s="15"/>
      <c r="H396" s="18"/>
      <c r="I396" s="75"/>
      <c r="J396" s="17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5"/>
      <c r="B397" s="52"/>
      <c r="C397" s="84"/>
      <c r="D397" s="17"/>
      <c r="E397" s="18"/>
      <c r="F397" s="18"/>
      <c r="G397" s="15"/>
      <c r="H397" s="18"/>
      <c r="I397" s="75"/>
      <c r="J397" s="17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5"/>
      <c r="B398" s="52"/>
      <c r="C398" s="84"/>
      <c r="D398" s="17"/>
      <c r="E398" s="18"/>
      <c r="F398" s="18"/>
      <c r="G398" s="15"/>
      <c r="H398" s="18"/>
      <c r="I398" s="75"/>
      <c r="J398" s="17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5"/>
      <c r="B399" s="52"/>
      <c r="C399" s="84"/>
      <c r="D399" s="17"/>
      <c r="E399" s="18"/>
      <c r="F399" s="18"/>
      <c r="G399" s="15"/>
      <c r="H399" s="18"/>
      <c r="I399" s="75"/>
      <c r="J399" s="17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5"/>
      <c r="B400" s="52"/>
      <c r="C400" s="84"/>
      <c r="D400" s="17"/>
      <c r="E400" s="18"/>
      <c r="F400" s="18"/>
      <c r="G400" s="15"/>
      <c r="H400" s="18"/>
      <c r="I400" s="75"/>
      <c r="J400" s="17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5"/>
      <c r="B401" s="52"/>
      <c r="C401" s="84"/>
      <c r="D401" s="17"/>
      <c r="E401" s="18"/>
      <c r="F401" s="18"/>
      <c r="G401" s="15"/>
      <c r="H401" s="18"/>
      <c r="I401" s="75"/>
      <c r="J401" s="17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5"/>
      <c r="B402" s="52"/>
      <c r="C402" s="84"/>
      <c r="D402" s="17"/>
      <c r="E402" s="18"/>
      <c r="F402" s="18"/>
      <c r="G402" s="15"/>
      <c r="H402" s="18"/>
      <c r="I402" s="75"/>
      <c r="J402" s="17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5"/>
      <c r="B403" s="52"/>
      <c r="C403" s="84"/>
      <c r="D403" s="17"/>
      <c r="E403" s="18"/>
      <c r="F403" s="18"/>
      <c r="G403" s="15"/>
      <c r="H403" s="18"/>
      <c r="I403" s="75"/>
      <c r="J403" s="17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5"/>
      <c r="B404" s="52"/>
      <c r="C404" s="84"/>
      <c r="D404" s="17"/>
      <c r="E404" s="18"/>
      <c r="F404" s="18"/>
      <c r="G404" s="15"/>
      <c r="H404" s="18"/>
      <c r="I404" s="75"/>
      <c r="J404" s="17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5"/>
      <c r="B405" s="52"/>
      <c r="C405" s="84"/>
      <c r="D405" s="17"/>
      <c r="E405" s="18"/>
      <c r="F405" s="18"/>
      <c r="G405" s="15"/>
      <c r="H405" s="18"/>
      <c r="I405" s="75"/>
      <c r="J405" s="17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5"/>
      <c r="B406" s="52"/>
      <c r="C406" s="84"/>
      <c r="D406" s="17"/>
      <c r="E406" s="18"/>
      <c r="F406" s="18"/>
      <c r="G406" s="15"/>
      <c r="H406" s="18"/>
      <c r="I406" s="75"/>
      <c r="J406" s="17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5"/>
      <c r="B407" s="52"/>
      <c r="C407" s="84"/>
      <c r="D407" s="17"/>
      <c r="E407" s="18"/>
      <c r="F407" s="18"/>
      <c r="G407" s="15"/>
      <c r="H407" s="18"/>
      <c r="I407" s="75"/>
      <c r="J407" s="17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5"/>
      <c r="B408" s="52"/>
      <c r="C408" s="84"/>
      <c r="D408" s="17"/>
      <c r="E408" s="18"/>
      <c r="F408" s="18"/>
      <c r="G408" s="15"/>
      <c r="H408" s="18"/>
      <c r="I408" s="75"/>
      <c r="J408" s="17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5"/>
      <c r="B409" s="52"/>
      <c r="C409" s="84"/>
      <c r="D409" s="17"/>
      <c r="E409" s="18"/>
      <c r="F409" s="18"/>
      <c r="G409" s="15"/>
      <c r="H409" s="18"/>
      <c r="I409" s="75"/>
      <c r="J409" s="17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5"/>
      <c r="B410" s="52"/>
      <c r="C410" s="84"/>
      <c r="D410" s="17"/>
      <c r="E410" s="18"/>
      <c r="F410" s="18"/>
      <c r="G410" s="15"/>
      <c r="H410" s="18"/>
      <c r="I410" s="75"/>
      <c r="J410" s="17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5"/>
      <c r="B411" s="52"/>
      <c r="C411" s="84"/>
      <c r="D411" s="17"/>
      <c r="E411" s="18"/>
      <c r="F411" s="18"/>
      <c r="G411" s="15"/>
      <c r="H411" s="18"/>
      <c r="I411" s="75"/>
      <c r="J411" s="17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5"/>
      <c r="B412" s="52"/>
      <c r="C412" s="84"/>
      <c r="D412" s="17"/>
      <c r="E412" s="18"/>
      <c r="F412" s="18"/>
      <c r="G412" s="15"/>
      <c r="H412" s="18"/>
      <c r="I412" s="75"/>
      <c r="J412" s="17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5"/>
      <c r="B413" s="52"/>
      <c r="C413" s="84"/>
      <c r="D413" s="17"/>
      <c r="E413" s="18"/>
      <c r="F413" s="18"/>
      <c r="G413" s="15"/>
      <c r="H413" s="18"/>
      <c r="I413" s="75"/>
      <c r="J413" s="17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5"/>
      <c r="B414" s="52"/>
      <c r="C414" s="84"/>
      <c r="D414" s="17"/>
      <c r="E414" s="18"/>
      <c r="F414" s="18"/>
      <c r="G414" s="15"/>
      <c r="H414" s="18"/>
      <c r="I414" s="75"/>
      <c r="J414" s="17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5"/>
      <c r="B415" s="52"/>
      <c r="C415" s="84"/>
      <c r="D415" s="17"/>
      <c r="E415" s="18"/>
      <c r="F415" s="18"/>
      <c r="G415" s="15"/>
      <c r="H415" s="18"/>
      <c r="I415" s="75"/>
      <c r="J415" s="17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5"/>
      <c r="B416" s="52"/>
      <c r="C416" s="84"/>
      <c r="D416" s="17"/>
      <c r="E416" s="18"/>
      <c r="F416" s="18"/>
      <c r="G416" s="15"/>
      <c r="H416" s="18"/>
      <c r="I416" s="75"/>
      <c r="J416" s="17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5"/>
      <c r="B417" s="52"/>
      <c r="C417" s="84"/>
      <c r="D417" s="17"/>
      <c r="E417" s="18"/>
      <c r="F417" s="18"/>
      <c r="G417" s="15"/>
      <c r="H417" s="18"/>
      <c r="I417" s="75"/>
      <c r="J417" s="17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5"/>
      <c r="B418" s="52"/>
      <c r="C418" s="84"/>
      <c r="D418" s="17"/>
      <c r="E418" s="18"/>
      <c r="F418" s="18"/>
      <c r="G418" s="15"/>
      <c r="H418" s="18"/>
      <c r="I418" s="75"/>
      <c r="J418" s="17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5"/>
      <c r="B419" s="52"/>
      <c r="C419" s="84"/>
      <c r="D419" s="17"/>
      <c r="E419" s="18"/>
      <c r="F419" s="18"/>
      <c r="G419" s="15"/>
      <c r="H419" s="18"/>
      <c r="I419" s="75"/>
      <c r="J419" s="17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5"/>
      <c r="B420" s="52"/>
      <c r="C420" s="84"/>
      <c r="D420" s="17"/>
      <c r="E420" s="18"/>
      <c r="F420" s="18"/>
      <c r="G420" s="15"/>
      <c r="H420" s="18"/>
      <c r="I420" s="75"/>
      <c r="J420" s="17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5"/>
      <c r="B421" s="52"/>
      <c r="C421" s="84"/>
      <c r="D421" s="17"/>
      <c r="E421" s="18"/>
      <c r="F421" s="18"/>
      <c r="G421" s="15"/>
      <c r="H421" s="18"/>
      <c r="I421" s="75"/>
      <c r="J421" s="17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5"/>
      <c r="B422" s="52"/>
      <c r="C422" s="84"/>
      <c r="D422" s="17"/>
      <c r="E422" s="18"/>
      <c r="F422" s="18"/>
      <c r="G422" s="15"/>
      <c r="H422" s="18"/>
      <c r="I422" s="75"/>
      <c r="J422" s="17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5"/>
      <c r="B423" s="52"/>
      <c r="C423" s="84"/>
      <c r="D423" s="17"/>
      <c r="E423" s="18"/>
      <c r="F423" s="18"/>
      <c r="G423" s="15"/>
      <c r="H423" s="18"/>
      <c r="I423" s="75"/>
      <c r="J423" s="17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5"/>
      <c r="B424" s="52"/>
      <c r="C424" s="84"/>
      <c r="D424" s="17"/>
      <c r="E424" s="18"/>
      <c r="F424" s="18"/>
      <c r="G424" s="15"/>
      <c r="H424" s="18"/>
      <c r="I424" s="75"/>
      <c r="J424" s="17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5"/>
      <c r="B425" s="52"/>
      <c r="C425" s="84"/>
      <c r="D425" s="17"/>
      <c r="E425" s="18"/>
      <c r="F425" s="18"/>
      <c r="G425" s="15"/>
      <c r="H425" s="18"/>
      <c r="I425" s="75"/>
      <c r="J425" s="17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5"/>
      <c r="B426" s="52"/>
      <c r="C426" s="84"/>
      <c r="D426" s="17"/>
      <c r="E426" s="18"/>
      <c r="F426" s="18"/>
      <c r="G426" s="15"/>
      <c r="H426" s="18"/>
      <c r="I426" s="75"/>
      <c r="J426" s="17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5"/>
      <c r="B427" s="52"/>
      <c r="C427" s="84"/>
      <c r="D427" s="17"/>
      <c r="E427" s="18"/>
      <c r="F427" s="18"/>
      <c r="G427" s="15"/>
      <c r="H427" s="18"/>
      <c r="I427" s="75"/>
      <c r="J427" s="17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5"/>
      <c r="B428" s="52"/>
      <c r="C428" s="84"/>
      <c r="D428" s="17"/>
      <c r="E428" s="18"/>
      <c r="F428" s="18"/>
      <c r="G428" s="15"/>
      <c r="H428" s="18"/>
      <c r="I428" s="75"/>
      <c r="J428" s="17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5"/>
      <c r="B429" s="52"/>
      <c r="C429" s="84"/>
      <c r="D429" s="17"/>
      <c r="E429" s="18"/>
      <c r="F429" s="18"/>
      <c r="G429" s="15"/>
      <c r="H429" s="18"/>
      <c r="I429" s="75"/>
      <c r="J429" s="17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5"/>
      <c r="B430" s="52"/>
      <c r="C430" s="84"/>
      <c r="D430" s="17"/>
      <c r="E430" s="18"/>
      <c r="F430" s="18"/>
      <c r="G430" s="15"/>
      <c r="H430" s="18"/>
      <c r="I430" s="75"/>
      <c r="J430" s="17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5"/>
      <c r="B431" s="52"/>
      <c r="C431" s="84"/>
      <c r="D431" s="17"/>
      <c r="E431" s="18"/>
      <c r="F431" s="18"/>
      <c r="G431" s="15"/>
      <c r="H431" s="18"/>
      <c r="I431" s="75"/>
      <c r="J431" s="17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5"/>
      <c r="B432" s="52"/>
      <c r="C432" s="84"/>
      <c r="D432" s="17"/>
      <c r="E432" s="18"/>
      <c r="F432" s="18"/>
      <c r="G432" s="15"/>
      <c r="H432" s="18"/>
      <c r="I432" s="75"/>
      <c r="J432" s="17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5"/>
      <c r="B433" s="52"/>
      <c r="C433" s="84"/>
      <c r="D433" s="17"/>
      <c r="E433" s="18"/>
      <c r="F433" s="18"/>
      <c r="G433" s="15"/>
      <c r="H433" s="18"/>
      <c r="I433" s="75"/>
      <c r="J433" s="17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5"/>
      <c r="B434" s="52"/>
      <c r="C434" s="84"/>
      <c r="D434" s="17"/>
      <c r="E434" s="18"/>
      <c r="F434" s="18"/>
      <c r="G434" s="15"/>
      <c r="H434" s="18"/>
      <c r="I434" s="75"/>
      <c r="J434" s="17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5"/>
      <c r="B435" s="52"/>
      <c r="C435" s="84"/>
      <c r="D435" s="17"/>
      <c r="E435" s="18"/>
      <c r="F435" s="18"/>
      <c r="G435" s="15"/>
      <c r="H435" s="18"/>
      <c r="I435" s="75"/>
      <c r="J435" s="17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5"/>
      <c r="B436" s="52"/>
      <c r="C436" s="84"/>
      <c r="D436" s="17"/>
      <c r="E436" s="18"/>
      <c r="F436" s="18"/>
      <c r="G436" s="15"/>
      <c r="H436" s="18"/>
      <c r="I436" s="75"/>
      <c r="J436" s="17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5"/>
      <c r="B437" s="52"/>
      <c r="C437" s="84"/>
      <c r="D437" s="17"/>
      <c r="E437" s="18"/>
      <c r="F437" s="18"/>
      <c r="G437" s="15"/>
      <c r="H437" s="18"/>
      <c r="I437" s="75"/>
      <c r="J437" s="17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5"/>
      <c r="B438" s="52"/>
      <c r="C438" s="84"/>
      <c r="D438" s="17"/>
      <c r="E438" s="18"/>
      <c r="F438" s="18"/>
      <c r="G438" s="15"/>
      <c r="H438" s="18"/>
      <c r="I438" s="75"/>
      <c r="J438" s="17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5"/>
      <c r="B439" s="52"/>
      <c r="C439" s="84"/>
      <c r="D439" s="17"/>
      <c r="E439" s="18"/>
      <c r="F439" s="18"/>
      <c r="G439" s="15"/>
      <c r="H439" s="18"/>
      <c r="I439" s="75"/>
      <c r="J439" s="17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5"/>
      <c r="B440" s="52"/>
      <c r="C440" s="84"/>
      <c r="D440" s="17"/>
      <c r="E440" s="18"/>
      <c r="F440" s="18"/>
      <c r="G440" s="15"/>
      <c r="H440" s="18"/>
      <c r="I440" s="75"/>
      <c r="J440" s="17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5"/>
      <c r="B441" s="52"/>
      <c r="C441" s="84"/>
      <c r="D441" s="17"/>
      <c r="E441" s="18"/>
      <c r="F441" s="18"/>
      <c r="G441" s="15"/>
      <c r="H441" s="18"/>
      <c r="I441" s="75"/>
      <c r="J441" s="17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5"/>
      <c r="B442" s="52"/>
      <c r="C442" s="84"/>
      <c r="D442" s="17"/>
      <c r="E442" s="18"/>
      <c r="F442" s="18"/>
      <c r="G442" s="15"/>
      <c r="H442" s="18"/>
      <c r="I442" s="75"/>
      <c r="J442" s="17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5"/>
      <c r="B443" s="52"/>
      <c r="C443" s="84"/>
      <c r="D443" s="17"/>
      <c r="E443" s="18"/>
      <c r="F443" s="18"/>
      <c r="G443" s="15"/>
      <c r="H443" s="18"/>
      <c r="I443" s="75"/>
      <c r="J443" s="17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5"/>
      <c r="B444" s="52"/>
      <c r="C444" s="84"/>
      <c r="D444" s="17"/>
      <c r="E444" s="18"/>
      <c r="F444" s="18"/>
      <c r="G444" s="15"/>
      <c r="H444" s="18"/>
      <c r="I444" s="75"/>
      <c r="J444" s="17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5"/>
      <c r="B445" s="52"/>
      <c r="C445" s="84"/>
      <c r="D445" s="17"/>
      <c r="E445" s="18"/>
      <c r="F445" s="18"/>
      <c r="G445" s="15"/>
      <c r="H445" s="18"/>
      <c r="I445" s="75"/>
      <c r="J445" s="17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5"/>
      <c r="B446" s="52"/>
      <c r="C446" s="84"/>
      <c r="D446" s="17"/>
      <c r="E446" s="18"/>
      <c r="F446" s="18"/>
      <c r="G446" s="15"/>
      <c r="H446" s="18"/>
      <c r="I446" s="75"/>
      <c r="J446" s="17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5"/>
      <c r="B447" s="52"/>
      <c r="C447" s="84"/>
      <c r="D447" s="17"/>
      <c r="E447" s="18"/>
      <c r="F447" s="18"/>
      <c r="G447" s="15"/>
      <c r="H447" s="18"/>
      <c r="I447" s="75"/>
      <c r="J447" s="17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5"/>
      <c r="B448" s="52"/>
      <c r="C448" s="84"/>
      <c r="D448" s="17"/>
      <c r="E448" s="18"/>
      <c r="F448" s="18"/>
      <c r="G448" s="15"/>
      <c r="H448" s="18"/>
      <c r="I448" s="75"/>
      <c r="J448" s="17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5"/>
      <c r="B449" s="52"/>
      <c r="C449" s="84"/>
      <c r="D449" s="17"/>
      <c r="E449" s="18"/>
      <c r="F449" s="18"/>
      <c r="G449" s="15"/>
      <c r="H449" s="18"/>
      <c r="I449" s="75"/>
      <c r="J449" s="17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5"/>
      <c r="B450" s="52"/>
      <c r="C450" s="84"/>
      <c r="D450" s="17"/>
      <c r="E450" s="18"/>
      <c r="F450" s="18"/>
      <c r="G450" s="15"/>
      <c r="H450" s="18"/>
      <c r="I450" s="75"/>
      <c r="J450" s="17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5"/>
      <c r="B451" s="52"/>
      <c r="C451" s="84"/>
      <c r="D451" s="17"/>
      <c r="E451" s="18"/>
      <c r="F451" s="18"/>
      <c r="G451" s="15"/>
      <c r="H451" s="18"/>
      <c r="I451" s="75"/>
      <c r="J451" s="17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5"/>
      <c r="B452" s="52"/>
      <c r="C452" s="84"/>
      <c r="D452" s="17"/>
      <c r="E452" s="18"/>
      <c r="F452" s="18"/>
      <c r="G452" s="15"/>
      <c r="H452" s="18"/>
      <c r="I452" s="75"/>
      <c r="J452" s="17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5"/>
      <c r="B453" s="52"/>
      <c r="C453" s="84"/>
      <c r="D453" s="17"/>
      <c r="E453" s="18"/>
      <c r="F453" s="18"/>
      <c r="G453" s="15"/>
      <c r="H453" s="18"/>
      <c r="I453" s="75"/>
      <c r="J453" s="17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5"/>
      <c r="B454" s="52"/>
      <c r="C454" s="84"/>
      <c r="D454" s="17"/>
      <c r="E454" s="18"/>
      <c r="F454" s="18"/>
      <c r="G454" s="15"/>
      <c r="H454" s="18"/>
      <c r="I454" s="75"/>
      <c r="J454" s="17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5"/>
      <c r="B455" s="52"/>
      <c r="C455" s="84"/>
      <c r="D455" s="17"/>
      <c r="E455" s="18"/>
      <c r="F455" s="18"/>
      <c r="G455" s="15"/>
      <c r="H455" s="18"/>
      <c r="I455" s="75"/>
      <c r="J455" s="17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5"/>
      <c r="B456" s="52"/>
      <c r="C456" s="84"/>
      <c r="D456" s="17"/>
      <c r="E456" s="18"/>
      <c r="F456" s="18"/>
      <c r="G456" s="15"/>
      <c r="H456" s="18"/>
      <c r="I456" s="75"/>
      <c r="J456" s="17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5"/>
      <c r="B457" s="52"/>
      <c r="C457" s="84"/>
      <c r="D457" s="17"/>
      <c r="E457" s="18"/>
      <c r="F457" s="18"/>
      <c r="G457" s="15"/>
      <c r="H457" s="18"/>
      <c r="I457" s="75"/>
      <c r="J457" s="17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5"/>
      <c r="B458" s="52"/>
      <c r="C458" s="84"/>
      <c r="D458" s="17"/>
      <c r="E458" s="18"/>
      <c r="F458" s="18"/>
      <c r="G458" s="15"/>
      <c r="H458" s="18"/>
      <c r="I458" s="75"/>
      <c r="J458" s="17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5"/>
      <c r="B459" s="52"/>
      <c r="C459" s="84"/>
      <c r="D459" s="17"/>
      <c r="E459" s="18"/>
      <c r="F459" s="18"/>
      <c r="G459" s="15"/>
      <c r="H459" s="18"/>
      <c r="I459" s="75"/>
      <c r="J459" s="17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5"/>
      <c r="B460" s="52"/>
      <c r="C460" s="84"/>
      <c r="D460" s="17"/>
      <c r="E460" s="18"/>
      <c r="F460" s="18"/>
      <c r="G460" s="15"/>
      <c r="H460" s="18"/>
      <c r="I460" s="75"/>
      <c r="J460" s="17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5"/>
      <c r="B461" s="52"/>
      <c r="C461" s="84"/>
      <c r="D461" s="17"/>
      <c r="E461" s="18"/>
      <c r="F461" s="18"/>
      <c r="G461" s="15"/>
      <c r="H461" s="18"/>
      <c r="I461" s="75"/>
      <c r="J461" s="17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5"/>
      <c r="B462" s="52"/>
      <c r="C462" s="84"/>
      <c r="D462" s="17"/>
      <c r="E462" s="18"/>
      <c r="F462" s="18"/>
      <c r="G462" s="15"/>
      <c r="H462" s="18"/>
      <c r="I462" s="75"/>
      <c r="J462" s="17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5"/>
      <c r="B463" s="52"/>
      <c r="C463" s="84"/>
      <c r="D463" s="17"/>
      <c r="E463" s="18"/>
      <c r="F463" s="18"/>
      <c r="G463" s="15"/>
      <c r="H463" s="18"/>
      <c r="I463" s="75"/>
      <c r="J463" s="17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5"/>
      <c r="B464" s="52"/>
      <c r="C464" s="84"/>
      <c r="D464" s="17"/>
      <c r="E464" s="18"/>
      <c r="F464" s="18"/>
      <c r="G464" s="15"/>
      <c r="H464" s="18"/>
      <c r="I464" s="75"/>
      <c r="J464" s="17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5"/>
      <c r="B465" s="52"/>
      <c r="C465" s="84"/>
      <c r="D465" s="17"/>
      <c r="E465" s="18"/>
      <c r="F465" s="18"/>
      <c r="G465" s="15"/>
      <c r="H465" s="18"/>
      <c r="I465" s="75"/>
      <c r="J465" s="17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5"/>
      <c r="B466" s="52"/>
      <c r="C466" s="84"/>
      <c r="D466" s="17"/>
      <c r="E466" s="18"/>
      <c r="F466" s="18"/>
      <c r="G466" s="15"/>
      <c r="H466" s="18"/>
      <c r="I466" s="75"/>
      <c r="J466" s="17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5"/>
      <c r="B467" s="52"/>
      <c r="C467" s="84"/>
      <c r="D467" s="17"/>
      <c r="E467" s="18"/>
      <c r="F467" s="18"/>
      <c r="G467" s="15"/>
      <c r="H467" s="18"/>
      <c r="I467" s="75"/>
      <c r="J467" s="17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5"/>
      <c r="B468" s="52"/>
      <c r="C468" s="84"/>
      <c r="D468" s="17"/>
      <c r="E468" s="18"/>
      <c r="F468" s="18"/>
      <c r="G468" s="15"/>
      <c r="H468" s="18"/>
      <c r="I468" s="75"/>
      <c r="J468" s="17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5"/>
      <c r="B469" s="52"/>
      <c r="C469" s="84"/>
      <c r="D469" s="17"/>
      <c r="E469" s="18"/>
      <c r="F469" s="18"/>
      <c r="G469" s="15"/>
      <c r="H469" s="18"/>
      <c r="I469" s="75"/>
      <c r="J469" s="17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5"/>
      <c r="B470" s="52"/>
      <c r="C470" s="84"/>
      <c r="D470" s="17"/>
      <c r="E470" s="18"/>
      <c r="F470" s="18"/>
      <c r="G470" s="15"/>
      <c r="H470" s="18"/>
      <c r="I470" s="75"/>
      <c r="J470" s="17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5"/>
      <c r="B471" s="52"/>
      <c r="C471" s="84"/>
      <c r="D471" s="17"/>
      <c r="E471" s="18"/>
      <c r="F471" s="18"/>
      <c r="G471" s="15"/>
      <c r="H471" s="18"/>
      <c r="I471" s="75"/>
      <c r="J471" s="17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5"/>
      <c r="B472" s="52"/>
      <c r="C472" s="84"/>
      <c r="D472" s="17"/>
      <c r="E472" s="18"/>
      <c r="F472" s="18"/>
      <c r="G472" s="15"/>
      <c r="H472" s="18"/>
      <c r="I472" s="75"/>
      <c r="J472" s="17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5"/>
      <c r="B473" s="52"/>
      <c r="C473" s="84"/>
      <c r="D473" s="17"/>
      <c r="E473" s="18"/>
      <c r="F473" s="18"/>
      <c r="G473" s="15"/>
      <c r="H473" s="18"/>
      <c r="I473" s="75"/>
      <c r="J473" s="17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5"/>
      <c r="B474" s="52"/>
      <c r="C474" s="84"/>
      <c r="D474" s="17"/>
      <c r="E474" s="18"/>
      <c r="F474" s="18"/>
      <c r="G474" s="15"/>
      <c r="H474" s="18"/>
      <c r="I474" s="75"/>
      <c r="J474" s="17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5"/>
      <c r="B475" s="52"/>
      <c r="C475" s="84"/>
      <c r="D475" s="17"/>
      <c r="E475" s="18"/>
      <c r="F475" s="18"/>
      <c r="G475" s="15"/>
      <c r="H475" s="18"/>
      <c r="I475" s="75"/>
      <c r="J475" s="17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5"/>
      <c r="B476" s="52"/>
      <c r="C476" s="84"/>
      <c r="D476" s="17"/>
      <c r="E476" s="18"/>
      <c r="F476" s="18"/>
      <c r="G476" s="15"/>
      <c r="H476" s="18"/>
      <c r="I476" s="75"/>
      <c r="J476" s="17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5"/>
      <c r="B477" s="52"/>
      <c r="C477" s="84"/>
      <c r="D477" s="17"/>
      <c r="E477" s="18"/>
      <c r="F477" s="18"/>
      <c r="G477" s="15"/>
      <c r="H477" s="18"/>
      <c r="I477" s="75"/>
      <c r="J477" s="17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5"/>
      <c r="B478" s="52"/>
      <c r="C478" s="84"/>
      <c r="D478" s="17"/>
      <c r="E478" s="18"/>
      <c r="F478" s="18"/>
      <c r="G478" s="15"/>
      <c r="H478" s="18"/>
      <c r="I478" s="75"/>
      <c r="J478" s="17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5"/>
      <c r="B479" s="52"/>
      <c r="C479" s="84"/>
      <c r="D479" s="17"/>
      <c r="E479" s="18"/>
      <c r="F479" s="18"/>
      <c r="G479" s="15"/>
      <c r="H479" s="18"/>
      <c r="I479" s="75"/>
      <c r="J479" s="17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5"/>
      <c r="B480" s="52"/>
      <c r="C480" s="84"/>
      <c r="D480" s="17"/>
      <c r="E480" s="18"/>
      <c r="F480" s="18"/>
      <c r="G480" s="15"/>
      <c r="H480" s="18"/>
      <c r="I480" s="75"/>
      <c r="J480" s="17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5"/>
      <c r="B481" s="52"/>
      <c r="C481" s="84"/>
      <c r="D481" s="17"/>
      <c r="E481" s="18"/>
      <c r="F481" s="18"/>
      <c r="G481" s="15"/>
      <c r="H481" s="18"/>
      <c r="I481" s="75"/>
      <c r="J481" s="17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5"/>
      <c r="B482" s="52"/>
      <c r="C482" s="84"/>
      <c r="D482" s="17"/>
      <c r="E482" s="18"/>
      <c r="F482" s="18"/>
      <c r="G482" s="15"/>
      <c r="H482" s="18"/>
      <c r="I482" s="75"/>
      <c r="J482" s="17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5"/>
      <c r="B483" s="52"/>
      <c r="C483" s="84"/>
      <c r="D483" s="17"/>
      <c r="E483" s="18"/>
      <c r="F483" s="18"/>
      <c r="G483" s="15"/>
      <c r="H483" s="18"/>
      <c r="I483" s="75"/>
      <c r="J483" s="17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5"/>
      <c r="B484" s="52"/>
      <c r="C484" s="84"/>
      <c r="D484" s="17"/>
      <c r="E484" s="18"/>
      <c r="F484" s="18"/>
      <c r="G484" s="15"/>
      <c r="H484" s="18"/>
      <c r="I484" s="75"/>
      <c r="J484" s="17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5"/>
      <c r="B485" s="52"/>
      <c r="C485" s="84"/>
      <c r="D485" s="17"/>
      <c r="E485" s="18"/>
      <c r="F485" s="18"/>
      <c r="G485" s="15"/>
      <c r="H485" s="18"/>
      <c r="I485" s="75"/>
      <c r="J485" s="17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5"/>
      <c r="B486" s="52"/>
      <c r="C486" s="84"/>
      <c r="D486" s="17"/>
      <c r="E486" s="18"/>
      <c r="F486" s="18"/>
      <c r="G486" s="15"/>
      <c r="H486" s="18"/>
      <c r="I486" s="75"/>
      <c r="J486" s="17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5"/>
      <c r="B487" s="52"/>
      <c r="C487" s="84"/>
      <c r="D487" s="17"/>
      <c r="E487" s="18"/>
      <c r="F487" s="18"/>
      <c r="G487" s="15"/>
      <c r="H487" s="18"/>
      <c r="I487" s="75"/>
      <c r="J487" s="17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5"/>
      <c r="B488" s="52"/>
      <c r="C488" s="84"/>
      <c r="D488" s="17"/>
      <c r="E488" s="18"/>
      <c r="F488" s="18"/>
      <c r="G488" s="15"/>
      <c r="H488" s="18"/>
      <c r="I488" s="75"/>
      <c r="J488" s="17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5"/>
      <c r="B489" s="52"/>
      <c r="C489" s="84"/>
      <c r="D489" s="17"/>
      <c r="E489" s="18"/>
      <c r="F489" s="18"/>
      <c r="G489" s="15"/>
      <c r="H489" s="18"/>
      <c r="I489" s="75"/>
      <c r="J489" s="17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5"/>
      <c r="B490" s="52"/>
      <c r="C490" s="84"/>
      <c r="D490" s="17"/>
      <c r="E490" s="18"/>
      <c r="F490" s="18"/>
      <c r="G490" s="15"/>
      <c r="H490" s="18"/>
      <c r="I490" s="75"/>
      <c r="J490" s="17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5"/>
      <c r="B491" s="52"/>
      <c r="C491" s="84"/>
      <c r="D491" s="17"/>
      <c r="E491" s="18"/>
      <c r="F491" s="18"/>
      <c r="G491" s="15"/>
      <c r="H491" s="18"/>
      <c r="I491" s="75"/>
      <c r="J491" s="17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5"/>
      <c r="B492" s="52"/>
      <c r="C492" s="84"/>
      <c r="D492" s="17"/>
      <c r="E492" s="18"/>
      <c r="F492" s="18"/>
      <c r="G492" s="15"/>
      <c r="H492" s="18"/>
      <c r="I492" s="75"/>
      <c r="J492" s="17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5"/>
      <c r="B493" s="52"/>
      <c r="C493" s="84"/>
      <c r="D493" s="17"/>
      <c r="E493" s="18"/>
      <c r="F493" s="18"/>
      <c r="G493" s="15"/>
      <c r="H493" s="18"/>
      <c r="I493" s="75"/>
      <c r="J493" s="17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5"/>
      <c r="B494" s="52"/>
      <c r="C494" s="84"/>
      <c r="D494" s="17"/>
      <c r="E494" s="18"/>
      <c r="F494" s="18"/>
      <c r="G494" s="15"/>
      <c r="H494" s="18"/>
      <c r="I494" s="75"/>
      <c r="J494" s="17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5"/>
      <c r="B495" s="52"/>
      <c r="C495" s="84"/>
      <c r="D495" s="17"/>
      <c r="E495" s="18"/>
      <c r="F495" s="18"/>
      <c r="G495" s="15"/>
      <c r="H495" s="18"/>
      <c r="I495" s="75"/>
      <c r="J495" s="17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5"/>
      <c r="B496" s="52"/>
      <c r="C496" s="84"/>
      <c r="D496" s="17"/>
      <c r="E496" s="18"/>
      <c r="F496" s="18"/>
      <c r="G496" s="15"/>
      <c r="H496" s="18"/>
      <c r="I496" s="75"/>
      <c r="J496" s="17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5"/>
      <c r="B497" s="52"/>
      <c r="C497" s="84"/>
      <c r="D497" s="17"/>
      <c r="E497" s="18"/>
      <c r="F497" s="18"/>
      <c r="G497" s="15"/>
      <c r="H497" s="18"/>
      <c r="I497" s="75"/>
      <c r="J497" s="17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5"/>
      <c r="B498" s="52"/>
      <c r="C498" s="84"/>
      <c r="D498" s="17"/>
      <c r="E498" s="18"/>
      <c r="F498" s="18"/>
      <c r="G498" s="15"/>
      <c r="H498" s="18"/>
      <c r="I498" s="75"/>
      <c r="J498" s="17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5"/>
      <c r="B499" s="52"/>
      <c r="C499" s="84"/>
      <c r="D499" s="17"/>
      <c r="E499" s="18"/>
      <c r="F499" s="18"/>
      <c r="G499" s="15"/>
      <c r="H499" s="18"/>
      <c r="I499" s="75"/>
      <c r="J499" s="17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5"/>
      <c r="B500" s="52"/>
      <c r="C500" s="84"/>
      <c r="D500" s="17"/>
      <c r="E500" s="18"/>
      <c r="F500" s="18"/>
      <c r="G500" s="15"/>
      <c r="H500" s="18"/>
      <c r="I500" s="75"/>
      <c r="J500" s="17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5"/>
      <c r="B501" s="52"/>
      <c r="C501" s="84"/>
      <c r="D501" s="17"/>
      <c r="E501" s="18"/>
      <c r="F501" s="18"/>
      <c r="G501" s="15"/>
      <c r="H501" s="18"/>
      <c r="I501" s="75"/>
      <c r="J501" s="17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5"/>
      <c r="B502" s="52"/>
      <c r="C502" s="84"/>
      <c r="D502" s="17"/>
      <c r="E502" s="18"/>
      <c r="F502" s="18"/>
      <c r="G502" s="15"/>
      <c r="H502" s="18"/>
      <c r="I502" s="75"/>
      <c r="J502" s="17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5"/>
      <c r="B503" s="52"/>
      <c r="C503" s="84"/>
      <c r="D503" s="17"/>
      <c r="E503" s="18"/>
      <c r="F503" s="18"/>
      <c r="G503" s="15"/>
      <c r="H503" s="18"/>
      <c r="I503" s="75"/>
      <c r="J503" s="17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5"/>
      <c r="B504" s="52"/>
      <c r="C504" s="84"/>
      <c r="D504" s="17"/>
      <c r="E504" s="18"/>
      <c r="F504" s="18"/>
      <c r="G504" s="15"/>
      <c r="H504" s="18"/>
      <c r="I504" s="75"/>
      <c r="J504" s="17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5"/>
      <c r="B505" s="52"/>
      <c r="C505" s="84"/>
      <c r="D505" s="17"/>
      <c r="E505" s="18"/>
      <c r="F505" s="18"/>
      <c r="G505" s="15"/>
      <c r="H505" s="18"/>
      <c r="I505" s="75"/>
      <c r="J505" s="17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5"/>
      <c r="B506" s="52"/>
      <c r="C506" s="84"/>
      <c r="D506" s="17"/>
      <c r="E506" s="18"/>
      <c r="F506" s="18"/>
      <c r="G506" s="15"/>
      <c r="H506" s="18"/>
      <c r="I506" s="75"/>
      <c r="J506" s="17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5"/>
      <c r="B507" s="52"/>
      <c r="C507" s="84"/>
      <c r="D507" s="17"/>
      <c r="E507" s="18"/>
      <c r="F507" s="18"/>
      <c r="G507" s="15"/>
      <c r="H507" s="18"/>
      <c r="I507" s="75"/>
      <c r="J507" s="17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5"/>
      <c r="B508" s="52"/>
      <c r="C508" s="84"/>
      <c r="D508" s="17"/>
      <c r="E508" s="18"/>
      <c r="F508" s="18"/>
      <c r="G508" s="15"/>
      <c r="H508" s="18"/>
      <c r="I508" s="75"/>
      <c r="J508" s="17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5"/>
      <c r="B509" s="52"/>
      <c r="C509" s="84"/>
      <c r="D509" s="17"/>
      <c r="E509" s="18"/>
      <c r="F509" s="18"/>
      <c r="G509" s="15"/>
      <c r="H509" s="18"/>
      <c r="I509" s="75"/>
      <c r="J509" s="17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5"/>
      <c r="B510" s="52"/>
      <c r="C510" s="84"/>
      <c r="D510" s="17"/>
      <c r="E510" s="18"/>
      <c r="F510" s="18"/>
      <c r="G510" s="15"/>
      <c r="H510" s="18"/>
      <c r="I510" s="75"/>
      <c r="J510" s="17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5"/>
      <c r="B511" s="52"/>
      <c r="C511" s="84"/>
      <c r="D511" s="17"/>
      <c r="E511" s="18"/>
      <c r="F511" s="18"/>
      <c r="G511" s="15"/>
      <c r="H511" s="18"/>
      <c r="I511" s="75"/>
      <c r="J511" s="17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5"/>
      <c r="B512" s="52"/>
      <c r="C512" s="84"/>
      <c r="D512" s="17"/>
      <c r="E512" s="18"/>
      <c r="F512" s="18"/>
      <c r="G512" s="15"/>
      <c r="H512" s="18"/>
      <c r="I512" s="75"/>
      <c r="J512" s="17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5"/>
      <c r="B513" s="52"/>
      <c r="C513" s="84"/>
      <c r="D513" s="17"/>
      <c r="E513" s="18"/>
      <c r="F513" s="18"/>
      <c r="G513" s="15"/>
      <c r="H513" s="18"/>
      <c r="I513" s="75"/>
      <c r="J513" s="17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5"/>
      <c r="B514" s="52"/>
      <c r="C514" s="84"/>
      <c r="D514" s="17"/>
      <c r="E514" s="18"/>
      <c r="F514" s="18"/>
      <c r="G514" s="15"/>
      <c r="H514" s="18"/>
      <c r="I514" s="75"/>
      <c r="J514" s="17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5"/>
      <c r="B515" s="52"/>
      <c r="C515" s="84"/>
      <c r="D515" s="17"/>
      <c r="E515" s="18"/>
      <c r="F515" s="18"/>
      <c r="G515" s="15"/>
      <c r="H515" s="18"/>
      <c r="I515" s="75"/>
      <c r="J515" s="17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5"/>
      <c r="B516" s="52"/>
      <c r="C516" s="84"/>
      <c r="D516" s="17"/>
      <c r="E516" s="18"/>
      <c r="F516" s="18"/>
      <c r="G516" s="15"/>
      <c r="H516" s="18"/>
      <c r="I516" s="75"/>
      <c r="J516" s="17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5"/>
      <c r="B517" s="52"/>
      <c r="C517" s="84"/>
      <c r="D517" s="17"/>
      <c r="E517" s="18"/>
      <c r="F517" s="18"/>
      <c r="G517" s="15"/>
      <c r="H517" s="18"/>
      <c r="I517" s="75"/>
      <c r="J517" s="17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5"/>
      <c r="B518" s="52"/>
      <c r="C518" s="84"/>
      <c r="D518" s="17"/>
      <c r="E518" s="18"/>
      <c r="F518" s="18"/>
      <c r="G518" s="15"/>
      <c r="H518" s="18"/>
      <c r="I518" s="75"/>
      <c r="J518" s="17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5"/>
      <c r="B519" s="52"/>
      <c r="C519" s="84"/>
      <c r="D519" s="17"/>
      <c r="E519" s="18"/>
      <c r="F519" s="18"/>
      <c r="G519" s="15"/>
      <c r="H519" s="18"/>
      <c r="I519" s="75"/>
      <c r="J519" s="17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5"/>
      <c r="B520" s="52"/>
      <c r="C520" s="84"/>
      <c r="D520" s="17"/>
      <c r="E520" s="18"/>
      <c r="F520" s="18"/>
      <c r="G520" s="15"/>
      <c r="H520" s="18"/>
      <c r="I520" s="75"/>
      <c r="J520" s="17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5"/>
      <c r="B521" s="52"/>
      <c r="C521" s="84"/>
      <c r="D521" s="17"/>
      <c r="E521" s="18"/>
      <c r="F521" s="18"/>
      <c r="G521" s="15"/>
      <c r="H521" s="18"/>
      <c r="I521" s="75"/>
      <c r="J521" s="17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5"/>
      <c r="B522" s="52"/>
      <c r="C522" s="84"/>
      <c r="D522" s="17"/>
      <c r="E522" s="18"/>
      <c r="F522" s="18"/>
      <c r="G522" s="15"/>
      <c r="H522" s="18"/>
      <c r="I522" s="75"/>
      <c r="J522" s="17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5"/>
      <c r="B523" s="52"/>
      <c r="C523" s="84"/>
      <c r="D523" s="17"/>
      <c r="E523" s="18"/>
      <c r="F523" s="18"/>
      <c r="G523" s="15"/>
      <c r="H523" s="18"/>
      <c r="I523" s="75"/>
      <c r="J523" s="17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5"/>
      <c r="B524" s="52"/>
      <c r="C524" s="84"/>
      <c r="D524" s="17"/>
      <c r="E524" s="18"/>
      <c r="F524" s="18"/>
      <c r="G524" s="15"/>
      <c r="H524" s="18"/>
      <c r="I524" s="75"/>
      <c r="J524" s="17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5"/>
      <c r="B525" s="52"/>
      <c r="C525" s="84"/>
      <c r="D525" s="17"/>
      <c r="E525" s="18"/>
      <c r="F525" s="18"/>
      <c r="G525" s="15"/>
      <c r="H525" s="18"/>
      <c r="I525" s="75"/>
      <c r="J525" s="17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5"/>
      <c r="B526" s="52"/>
      <c r="C526" s="84"/>
      <c r="D526" s="17"/>
      <c r="E526" s="18"/>
      <c r="F526" s="18"/>
      <c r="G526" s="15"/>
      <c r="H526" s="18"/>
      <c r="I526" s="75"/>
      <c r="J526" s="17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5"/>
      <c r="B527" s="52"/>
      <c r="C527" s="84"/>
      <c r="D527" s="17"/>
      <c r="E527" s="18"/>
      <c r="F527" s="18"/>
      <c r="G527" s="15"/>
      <c r="H527" s="18"/>
      <c r="I527" s="75"/>
      <c r="J527" s="17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5"/>
      <c r="B528" s="52"/>
      <c r="C528" s="84"/>
      <c r="D528" s="17"/>
      <c r="E528" s="18"/>
      <c r="F528" s="18"/>
      <c r="G528" s="15"/>
      <c r="H528" s="18"/>
      <c r="I528" s="75"/>
      <c r="J528" s="17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5"/>
      <c r="B529" s="52"/>
      <c r="C529" s="84"/>
      <c r="D529" s="17"/>
      <c r="E529" s="18"/>
      <c r="F529" s="18"/>
      <c r="G529" s="15"/>
      <c r="H529" s="18"/>
      <c r="I529" s="75"/>
      <c r="J529" s="17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5"/>
      <c r="B530" s="52"/>
      <c r="C530" s="84"/>
      <c r="D530" s="17"/>
      <c r="E530" s="18"/>
      <c r="F530" s="18"/>
      <c r="G530" s="15"/>
      <c r="H530" s="18"/>
      <c r="I530" s="75"/>
      <c r="J530" s="17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5"/>
      <c r="B531" s="52"/>
      <c r="C531" s="84"/>
      <c r="D531" s="17"/>
      <c r="E531" s="18"/>
      <c r="F531" s="18"/>
      <c r="G531" s="15"/>
      <c r="H531" s="18"/>
      <c r="I531" s="75"/>
      <c r="J531" s="17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5"/>
      <c r="B532" s="52"/>
      <c r="C532" s="84"/>
      <c r="D532" s="17"/>
      <c r="E532" s="18"/>
      <c r="F532" s="18"/>
      <c r="G532" s="15"/>
      <c r="H532" s="18"/>
      <c r="I532" s="75"/>
      <c r="J532" s="17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5"/>
      <c r="B533" s="52"/>
      <c r="C533" s="84"/>
      <c r="D533" s="17"/>
      <c r="E533" s="18"/>
      <c r="F533" s="18"/>
      <c r="G533" s="15"/>
      <c r="H533" s="18"/>
      <c r="I533" s="75"/>
      <c r="J533" s="17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5"/>
      <c r="B534" s="52"/>
      <c r="C534" s="84"/>
      <c r="D534" s="17"/>
      <c r="E534" s="18"/>
      <c r="F534" s="18"/>
      <c r="G534" s="15"/>
      <c r="H534" s="18"/>
      <c r="I534" s="75"/>
      <c r="J534" s="17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5"/>
      <c r="B535" s="52"/>
      <c r="C535" s="84"/>
      <c r="D535" s="17"/>
      <c r="E535" s="18"/>
      <c r="F535" s="18"/>
      <c r="G535" s="15"/>
      <c r="H535" s="18"/>
      <c r="I535" s="75"/>
      <c r="J535" s="17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5"/>
      <c r="B536" s="52"/>
      <c r="C536" s="84"/>
      <c r="D536" s="17"/>
      <c r="E536" s="18"/>
      <c r="F536" s="18"/>
      <c r="G536" s="15"/>
      <c r="H536" s="18"/>
      <c r="I536" s="75"/>
      <c r="J536" s="17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5"/>
      <c r="B537" s="52"/>
      <c r="C537" s="84"/>
      <c r="D537" s="17"/>
      <c r="E537" s="18"/>
      <c r="F537" s="18"/>
      <c r="G537" s="15"/>
      <c r="H537" s="18"/>
      <c r="I537" s="75"/>
      <c r="J537" s="17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5"/>
      <c r="B538" s="52"/>
      <c r="C538" s="84"/>
      <c r="D538" s="17"/>
      <c r="E538" s="18"/>
      <c r="F538" s="18"/>
      <c r="G538" s="15"/>
      <c r="H538" s="18"/>
      <c r="I538" s="75"/>
      <c r="J538" s="17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5"/>
      <c r="B539" s="52"/>
      <c r="C539" s="84"/>
      <c r="D539" s="17"/>
      <c r="E539" s="18"/>
      <c r="F539" s="18"/>
      <c r="G539" s="15"/>
      <c r="H539" s="18"/>
      <c r="I539" s="75"/>
      <c r="J539" s="17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5"/>
      <c r="B540" s="52"/>
      <c r="C540" s="84"/>
      <c r="D540" s="17"/>
      <c r="E540" s="18"/>
      <c r="F540" s="18"/>
      <c r="G540" s="15"/>
      <c r="H540" s="18"/>
      <c r="I540" s="75"/>
      <c r="J540" s="17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5"/>
      <c r="B541" s="52"/>
      <c r="C541" s="84"/>
      <c r="D541" s="17"/>
      <c r="E541" s="18"/>
      <c r="F541" s="18"/>
      <c r="G541" s="15"/>
      <c r="H541" s="18"/>
      <c r="I541" s="75"/>
      <c r="J541" s="17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5"/>
      <c r="B542" s="52"/>
      <c r="C542" s="84"/>
      <c r="D542" s="17"/>
      <c r="E542" s="18"/>
      <c r="F542" s="18"/>
      <c r="G542" s="15"/>
      <c r="H542" s="18"/>
      <c r="I542" s="75"/>
      <c r="J542" s="17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5"/>
      <c r="B543" s="52"/>
      <c r="C543" s="84"/>
      <c r="D543" s="17"/>
      <c r="E543" s="18"/>
      <c r="F543" s="18"/>
      <c r="G543" s="15"/>
      <c r="H543" s="18"/>
      <c r="I543" s="75"/>
      <c r="J543" s="17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5"/>
      <c r="B544" s="52"/>
      <c r="C544" s="84"/>
      <c r="D544" s="17"/>
      <c r="E544" s="18"/>
      <c r="F544" s="18"/>
      <c r="G544" s="15"/>
      <c r="H544" s="18"/>
      <c r="I544" s="75"/>
      <c r="J544" s="17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5"/>
      <c r="B545" s="52"/>
      <c r="C545" s="84"/>
      <c r="D545" s="17"/>
      <c r="E545" s="18"/>
      <c r="F545" s="18"/>
      <c r="G545" s="15"/>
      <c r="H545" s="18"/>
      <c r="I545" s="75"/>
      <c r="J545" s="17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5"/>
      <c r="B546" s="52"/>
      <c r="C546" s="84"/>
      <c r="D546" s="17"/>
      <c r="E546" s="18"/>
      <c r="F546" s="18"/>
      <c r="G546" s="15"/>
      <c r="H546" s="18"/>
      <c r="I546" s="75"/>
      <c r="J546" s="17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5"/>
      <c r="B547" s="52"/>
      <c r="C547" s="84"/>
      <c r="D547" s="17"/>
      <c r="E547" s="18"/>
      <c r="F547" s="18"/>
      <c r="G547" s="15"/>
      <c r="H547" s="18"/>
      <c r="I547" s="75"/>
      <c r="J547" s="17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5"/>
      <c r="B548" s="52"/>
      <c r="C548" s="84"/>
      <c r="D548" s="17"/>
      <c r="E548" s="18"/>
      <c r="F548" s="18"/>
      <c r="G548" s="15"/>
      <c r="H548" s="18"/>
      <c r="I548" s="75"/>
      <c r="J548" s="17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5"/>
      <c r="B549" s="52"/>
      <c r="C549" s="84"/>
      <c r="D549" s="17"/>
      <c r="E549" s="18"/>
      <c r="F549" s="18"/>
      <c r="G549" s="15"/>
      <c r="H549" s="18"/>
      <c r="I549" s="75"/>
      <c r="J549" s="17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5"/>
      <c r="B550" s="52"/>
      <c r="C550" s="84"/>
      <c r="D550" s="17"/>
      <c r="E550" s="18"/>
      <c r="F550" s="18"/>
      <c r="G550" s="15"/>
      <c r="H550" s="18"/>
      <c r="I550" s="75"/>
      <c r="J550" s="17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5"/>
      <c r="B551" s="52"/>
      <c r="C551" s="84"/>
      <c r="D551" s="17"/>
      <c r="E551" s="18"/>
      <c r="F551" s="18"/>
      <c r="G551" s="15"/>
      <c r="H551" s="18"/>
      <c r="I551" s="75"/>
      <c r="J551" s="17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5"/>
      <c r="B552" s="52"/>
      <c r="C552" s="84"/>
      <c r="D552" s="17"/>
      <c r="E552" s="18"/>
      <c r="F552" s="18"/>
      <c r="G552" s="15"/>
      <c r="H552" s="18"/>
      <c r="I552" s="75"/>
      <c r="J552" s="17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5"/>
      <c r="B553" s="52"/>
      <c r="C553" s="84"/>
      <c r="D553" s="17"/>
      <c r="E553" s="18"/>
      <c r="F553" s="18"/>
      <c r="G553" s="15"/>
      <c r="H553" s="18"/>
      <c r="I553" s="75"/>
      <c r="J553" s="17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5"/>
      <c r="B554" s="52"/>
      <c r="C554" s="84"/>
      <c r="D554" s="17"/>
      <c r="E554" s="18"/>
      <c r="F554" s="18"/>
      <c r="G554" s="15"/>
      <c r="H554" s="18"/>
      <c r="I554" s="75"/>
      <c r="J554" s="17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5"/>
      <c r="B555" s="52"/>
      <c r="C555" s="84"/>
      <c r="D555" s="17"/>
      <c r="E555" s="18"/>
      <c r="F555" s="18"/>
      <c r="G555" s="15"/>
      <c r="H555" s="18"/>
      <c r="I555" s="75"/>
      <c r="J555" s="17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5"/>
      <c r="B556" s="52"/>
      <c r="C556" s="84"/>
      <c r="D556" s="17"/>
      <c r="E556" s="18"/>
      <c r="F556" s="18"/>
      <c r="G556" s="15"/>
      <c r="H556" s="18"/>
      <c r="I556" s="75"/>
      <c r="J556" s="17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5"/>
      <c r="B557" s="52"/>
      <c r="C557" s="84"/>
      <c r="D557" s="17"/>
      <c r="E557" s="18"/>
      <c r="F557" s="18"/>
      <c r="G557" s="15"/>
      <c r="H557" s="18"/>
      <c r="I557" s="75"/>
      <c r="J557" s="17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5"/>
      <c r="B558" s="52"/>
      <c r="C558" s="84"/>
      <c r="D558" s="17"/>
      <c r="E558" s="18"/>
      <c r="F558" s="18"/>
      <c r="G558" s="15"/>
      <c r="H558" s="18"/>
      <c r="I558" s="75"/>
      <c r="J558" s="17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5"/>
      <c r="B559" s="52"/>
      <c r="C559" s="84"/>
      <c r="D559" s="17"/>
      <c r="E559" s="18"/>
      <c r="F559" s="18"/>
      <c r="G559" s="15"/>
      <c r="H559" s="18"/>
      <c r="I559" s="75"/>
      <c r="J559" s="17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5"/>
      <c r="B560" s="52"/>
      <c r="C560" s="84"/>
      <c r="D560" s="17"/>
      <c r="E560" s="18"/>
      <c r="F560" s="18"/>
      <c r="G560" s="15"/>
      <c r="H560" s="18"/>
      <c r="I560" s="75"/>
      <c r="J560" s="17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5"/>
      <c r="B561" s="52"/>
      <c r="C561" s="84"/>
      <c r="D561" s="17"/>
      <c r="E561" s="18"/>
      <c r="F561" s="18"/>
      <c r="G561" s="15"/>
      <c r="H561" s="18"/>
      <c r="I561" s="75"/>
      <c r="J561" s="17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5"/>
      <c r="B562" s="52"/>
      <c r="C562" s="84"/>
      <c r="D562" s="17"/>
      <c r="E562" s="18"/>
      <c r="F562" s="18"/>
      <c r="G562" s="15"/>
      <c r="H562" s="18"/>
      <c r="I562" s="75"/>
      <c r="J562" s="17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5"/>
      <c r="B563" s="52"/>
      <c r="C563" s="84"/>
      <c r="D563" s="17"/>
      <c r="E563" s="18"/>
      <c r="F563" s="18"/>
      <c r="G563" s="15"/>
      <c r="H563" s="18"/>
      <c r="I563" s="75"/>
      <c r="J563" s="17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5"/>
      <c r="B564" s="52"/>
      <c r="C564" s="84"/>
      <c r="D564" s="17"/>
      <c r="E564" s="18"/>
      <c r="F564" s="18"/>
      <c r="G564" s="15"/>
      <c r="H564" s="18"/>
      <c r="I564" s="75"/>
      <c r="J564" s="17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5"/>
      <c r="B565" s="52"/>
      <c r="C565" s="84"/>
      <c r="D565" s="17"/>
      <c r="E565" s="18"/>
      <c r="F565" s="18"/>
      <c r="G565" s="15"/>
      <c r="H565" s="18"/>
      <c r="I565" s="75"/>
      <c r="J565" s="17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5"/>
      <c r="B566" s="52"/>
      <c r="C566" s="84"/>
      <c r="D566" s="17"/>
      <c r="E566" s="18"/>
      <c r="F566" s="18"/>
      <c r="G566" s="15"/>
      <c r="H566" s="18"/>
      <c r="I566" s="75"/>
      <c r="J566" s="17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5"/>
      <c r="B567" s="52"/>
      <c r="C567" s="84"/>
      <c r="D567" s="17"/>
      <c r="E567" s="18"/>
      <c r="F567" s="18"/>
      <c r="G567" s="15"/>
      <c r="H567" s="18"/>
      <c r="I567" s="75"/>
      <c r="J567" s="17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5"/>
      <c r="B568" s="52"/>
      <c r="C568" s="84"/>
      <c r="D568" s="17"/>
      <c r="E568" s="18"/>
      <c r="F568" s="18"/>
      <c r="G568" s="15"/>
      <c r="H568" s="18"/>
      <c r="I568" s="75"/>
      <c r="J568" s="17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5"/>
      <c r="B569" s="52"/>
      <c r="C569" s="84"/>
      <c r="D569" s="17"/>
      <c r="E569" s="18"/>
      <c r="F569" s="18"/>
      <c r="G569" s="15"/>
      <c r="H569" s="18"/>
      <c r="I569" s="75"/>
      <c r="J569" s="17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5"/>
      <c r="B570" s="52"/>
      <c r="C570" s="84"/>
      <c r="D570" s="17"/>
      <c r="E570" s="18"/>
      <c r="F570" s="18"/>
      <c r="G570" s="15"/>
      <c r="H570" s="18"/>
      <c r="I570" s="75"/>
      <c r="J570" s="17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5"/>
      <c r="B571" s="52"/>
      <c r="C571" s="84"/>
      <c r="D571" s="17"/>
      <c r="E571" s="18"/>
      <c r="F571" s="18"/>
      <c r="G571" s="15"/>
      <c r="H571" s="18"/>
      <c r="I571" s="75"/>
      <c r="J571" s="17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5"/>
      <c r="B572" s="52"/>
      <c r="C572" s="84"/>
      <c r="D572" s="17"/>
      <c r="E572" s="18"/>
      <c r="F572" s="18"/>
      <c r="G572" s="15"/>
      <c r="H572" s="18"/>
      <c r="I572" s="75"/>
      <c r="J572" s="17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5"/>
      <c r="B573" s="52"/>
      <c r="C573" s="84"/>
      <c r="D573" s="17"/>
      <c r="E573" s="18"/>
      <c r="F573" s="18"/>
      <c r="G573" s="15"/>
      <c r="H573" s="18"/>
      <c r="I573" s="75"/>
      <c r="J573" s="17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5"/>
      <c r="B574" s="52"/>
      <c r="C574" s="84"/>
      <c r="D574" s="17"/>
      <c r="E574" s="18"/>
      <c r="F574" s="18"/>
      <c r="G574" s="15"/>
      <c r="H574" s="18"/>
      <c r="I574" s="75"/>
      <c r="J574" s="17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5"/>
      <c r="B575" s="52"/>
      <c r="C575" s="84"/>
      <c r="D575" s="17"/>
      <c r="E575" s="18"/>
      <c r="F575" s="18"/>
      <c r="G575" s="15"/>
      <c r="H575" s="18"/>
      <c r="I575" s="75"/>
      <c r="J575" s="17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5"/>
      <c r="B576" s="52"/>
      <c r="C576" s="84"/>
      <c r="D576" s="17"/>
      <c r="E576" s="18"/>
      <c r="F576" s="18"/>
      <c r="G576" s="15"/>
      <c r="H576" s="18"/>
      <c r="I576" s="75"/>
      <c r="J576" s="17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5"/>
      <c r="B577" s="52"/>
      <c r="C577" s="84"/>
      <c r="D577" s="17"/>
      <c r="E577" s="18"/>
      <c r="F577" s="18"/>
      <c r="G577" s="15"/>
      <c r="H577" s="18"/>
      <c r="I577" s="75"/>
      <c r="J577" s="17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5"/>
      <c r="B578" s="52"/>
      <c r="C578" s="84"/>
      <c r="D578" s="17"/>
      <c r="E578" s="18"/>
      <c r="F578" s="18"/>
      <c r="G578" s="15"/>
      <c r="H578" s="18"/>
      <c r="I578" s="75"/>
      <c r="J578" s="17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5"/>
      <c r="B579" s="52"/>
      <c r="C579" s="84"/>
      <c r="D579" s="17"/>
      <c r="E579" s="18"/>
      <c r="F579" s="18"/>
      <c r="G579" s="15"/>
      <c r="H579" s="18"/>
      <c r="I579" s="75"/>
      <c r="J579" s="17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5"/>
      <c r="B580" s="52"/>
      <c r="C580" s="84"/>
      <c r="D580" s="17"/>
      <c r="E580" s="18"/>
      <c r="F580" s="18"/>
      <c r="G580" s="15"/>
      <c r="H580" s="18"/>
      <c r="I580" s="75"/>
      <c r="J580" s="17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5"/>
      <c r="B581" s="52"/>
      <c r="C581" s="84"/>
      <c r="D581" s="17"/>
      <c r="E581" s="18"/>
      <c r="F581" s="18"/>
      <c r="G581" s="15"/>
      <c r="H581" s="18"/>
      <c r="I581" s="75"/>
      <c r="J581" s="17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5"/>
      <c r="B582" s="52"/>
      <c r="C582" s="84"/>
      <c r="D582" s="17"/>
      <c r="E582" s="18"/>
      <c r="F582" s="18"/>
      <c r="G582" s="15"/>
      <c r="H582" s="18"/>
      <c r="I582" s="75"/>
      <c r="J582" s="17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5"/>
      <c r="B583" s="52"/>
      <c r="C583" s="84"/>
      <c r="D583" s="17"/>
      <c r="E583" s="18"/>
      <c r="F583" s="18"/>
      <c r="G583" s="15"/>
      <c r="H583" s="18"/>
      <c r="I583" s="75"/>
      <c r="J583" s="17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5"/>
      <c r="B584" s="52"/>
      <c r="C584" s="84"/>
      <c r="D584" s="17"/>
      <c r="E584" s="18"/>
      <c r="F584" s="18"/>
      <c r="G584" s="15"/>
      <c r="H584" s="18"/>
      <c r="I584" s="75"/>
      <c r="J584" s="17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5"/>
      <c r="B585" s="52"/>
      <c r="C585" s="84"/>
      <c r="D585" s="17"/>
      <c r="E585" s="18"/>
      <c r="F585" s="18"/>
      <c r="G585" s="15"/>
      <c r="H585" s="18"/>
      <c r="I585" s="75"/>
      <c r="J585" s="17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5"/>
      <c r="B586" s="52"/>
      <c r="C586" s="84"/>
      <c r="D586" s="17"/>
      <c r="E586" s="18"/>
      <c r="F586" s="18"/>
      <c r="G586" s="15"/>
      <c r="H586" s="18"/>
      <c r="I586" s="75"/>
      <c r="J586" s="17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5"/>
      <c r="B587" s="52"/>
      <c r="C587" s="84"/>
      <c r="D587" s="17"/>
      <c r="E587" s="18"/>
      <c r="F587" s="18"/>
      <c r="G587" s="15"/>
      <c r="H587" s="18"/>
      <c r="I587" s="75"/>
      <c r="J587" s="17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5"/>
      <c r="B588" s="52"/>
      <c r="C588" s="84"/>
      <c r="D588" s="17"/>
      <c r="E588" s="18"/>
      <c r="F588" s="18"/>
      <c r="G588" s="15"/>
      <c r="H588" s="18"/>
      <c r="I588" s="75"/>
      <c r="J588" s="17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5"/>
      <c r="B589" s="52"/>
      <c r="C589" s="84"/>
      <c r="D589" s="17"/>
      <c r="E589" s="18"/>
      <c r="F589" s="18"/>
      <c r="G589" s="15"/>
      <c r="H589" s="18"/>
      <c r="I589" s="75"/>
      <c r="J589" s="17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5"/>
      <c r="B590" s="52"/>
      <c r="C590" s="84"/>
      <c r="D590" s="17"/>
      <c r="E590" s="18"/>
      <c r="F590" s="18"/>
      <c r="G590" s="15"/>
      <c r="H590" s="18"/>
      <c r="I590" s="75"/>
      <c r="J590" s="17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5"/>
      <c r="B591" s="52"/>
      <c r="C591" s="84"/>
      <c r="D591" s="17"/>
      <c r="E591" s="18"/>
      <c r="F591" s="18"/>
      <c r="G591" s="15"/>
      <c r="H591" s="18"/>
      <c r="I591" s="75"/>
      <c r="J591" s="17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5"/>
      <c r="B592" s="52"/>
      <c r="C592" s="84"/>
      <c r="D592" s="17"/>
      <c r="E592" s="18"/>
      <c r="F592" s="18"/>
      <c r="G592" s="15"/>
      <c r="H592" s="18"/>
      <c r="I592" s="75"/>
      <c r="J592" s="17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5"/>
      <c r="B593" s="52"/>
      <c r="C593" s="84"/>
      <c r="D593" s="17"/>
      <c r="E593" s="18"/>
      <c r="F593" s="18"/>
      <c r="G593" s="15"/>
      <c r="H593" s="18"/>
      <c r="I593" s="75"/>
      <c r="J593" s="17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5"/>
      <c r="B594" s="52"/>
      <c r="C594" s="84"/>
      <c r="D594" s="17"/>
      <c r="E594" s="18"/>
      <c r="F594" s="18"/>
      <c r="G594" s="15"/>
      <c r="H594" s="18"/>
      <c r="I594" s="75"/>
      <c r="J594" s="17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5"/>
      <c r="B595" s="52"/>
      <c r="C595" s="84"/>
      <c r="D595" s="17"/>
      <c r="E595" s="18"/>
      <c r="F595" s="18"/>
      <c r="G595" s="15"/>
      <c r="H595" s="18"/>
      <c r="I595" s="75"/>
      <c r="J595" s="17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5"/>
      <c r="B596" s="52"/>
      <c r="C596" s="84"/>
      <c r="D596" s="17"/>
      <c r="E596" s="18"/>
      <c r="F596" s="18"/>
      <c r="G596" s="15"/>
      <c r="H596" s="18"/>
      <c r="I596" s="75"/>
      <c r="J596" s="17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5"/>
      <c r="B597" s="52"/>
      <c r="C597" s="84"/>
      <c r="D597" s="17"/>
      <c r="E597" s="18"/>
      <c r="F597" s="18"/>
      <c r="G597" s="15"/>
      <c r="H597" s="18"/>
      <c r="I597" s="75"/>
      <c r="J597" s="17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5"/>
      <c r="B598" s="52"/>
      <c r="C598" s="84"/>
      <c r="D598" s="17"/>
      <c r="E598" s="18"/>
      <c r="F598" s="18"/>
      <c r="G598" s="15"/>
      <c r="H598" s="18"/>
      <c r="I598" s="75"/>
      <c r="J598" s="17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5"/>
      <c r="B599" s="52"/>
      <c r="C599" s="84"/>
      <c r="D599" s="17"/>
      <c r="E599" s="18"/>
      <c r="F599" s="18"/>
      <c r="G599" s="15"/>
      <c r="H599" s="18"/>
      <c r="I599" s="75"/>
      <c r="J599" s="17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5"/>
      <c r="B600" s="52"/>
      <c r="C600" s="84"/>
      <c r="D600" s="17"/>
      <c r="E600" s="18"/>
      <c r="F600" s="18"/>
      <c r="G600" s="15"/>
      <c r="H600" s="18"/>
      <c r="I600" s="75"/>
      <c r="J600" s="17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5"/>
      <c r="B601" s="52"/>
      <c r="C601" s="84"/>
      <c r="D601" s="17"/>
      <c r="E601" s="18"/>
      <c r="F601" s="18"/>
      <c r="G601" s="15"/>
      <c r="H601" s="18"/>
      <c r="I601" s="75"/>
      <c r="J601" s="17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5"/>
      <c r="B602" s="52"/>
      <c r="C602" s="84"/>
      <c r="D602" s="17"/>
      <c r="E602" s="18"/>
      <c r="F602" s="18"/>
      <c r="G602" s="15"/>
      <c r="H602" s="18"/>
      <c r="I602" s="75"/>
      <c r="J602" s="17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5"/>
      <c r="B603" s="52"/>
      <c r="C603" s="84"/>
      <c r="D603" s="17"/>
      <c r="E603" s="18"/>
      <c r="F603" s="18"/>
      <c r="G603" s="15"/>
      <c r="H603" s="18"/>
      <c r="I603" s="75"/>
      <c r="J603" s="17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5"/>
      <c r="B604" s="52"/>
      <c r="C604" s="84"/>
      <c r="D604" s="17"/>
      <c r="E604" s="18"/>
      <c r="F604" s="18"/>
      <c r="G604" s="15"/>
      <c r="H604" s="18"/>
      <c r="I604" s="75"/>
      <c r="J604" s="17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5"/>
      <c r="B605" s="52"/>
      <c r="C605" s="84"/>
      <c r="D605" s="17"/>
      <c r="E605" s="18"/>
      <c r="F605" s="18"/>
      <c r="G605" s="15"/>
      <c r="H605" s="18"/>
      <c r="I605" s="75"/>
      <c r="J605" s="17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5"/>
      <c r="B606" s="52"/>
      <c r="C606" s="84"/>
      <c r="D606" s="17"/>
      <c r="E606" s="18"/>
      <c r="F606" s="18"/>
      <c r="G606" s="15"/>
      <c r="H606" s="18"/>
      <c r="I606" s="75"/>
      <c r="J606" s="17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5"/>
      <c r="B607" s="52"/>
      <c r="C607" s="84"/>
      <c r="D607" s="17"/>
      <c r="E607" s="18"/>
      <c r="F607" s="18"/>
      <c r="G607" s="15"/>
      <c r="H607" s="18"/>
      <c r="I607" s="75"/>
      <c r="J607" s="17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5"/>
      <c r="B608" s="52"/>
      <c r="C608" s="84"/>
      <c r="D608" s="17"/>
      <c r="E608" s="18"/>
      <c r="F608" s="18"/>
      <c r="G608" s="15"/>
      <c r="H608" s="18"/>
      <c r="I608" s="75"/>
      <c r="J608" s="17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5"/>
      <c r="B609" s="52"/>
      <c r="C609" s="84"/>
      <c r="D609" s="17"/>
      <c r="E609" s="18"/>
      <c r="F609" s="18"/>
      <c r="G609" s="15"/>
      <c r="H609" s="18"/>
      <c r="I609" s="75"/>
      <c r="J609" s="17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5"/>
      <c r="B610" s="52"/>
      <c r="C610" s="84"/>
      <c r="D610" s="17"/>
      <c r="E610" s="18"/>
      <c r="F610" s="18"/>
      <c r="G610" s="15"/>
      <c r="H610" s="18"/>
      <c r="I610" s="75"/>
      <c r="J610" s="17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5"/>
      <c r="B611" s="52"/>
      <c r="C611" s="84"/>
      <c r="D611" s="17"/>
      <c r="E611" s="18"/>
      <c r="F611" s="18"/>
      <c r="G611" s="15"/>
      <c r="H611" s="18"/>
      <c r="I611" s="75"/>
      <c r="J611" s="17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5"/>
      <c r="B612" s="52"/>
      <c r="C612" s="84"/>
      <c r="D612" s="17"/>
      <c r="E612" s="18"/>
      <c r="F612" s="18"/>
      <c r="G612" s="15"/>
      <c r="H612" s="18"/>
      <c r="I612" s="75"/>
      <c r="J612" s="17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5"/>
      <c r="B613" s="52"/>
      <c r="C613" s="84"/>
      <c r="D613" s="17"/>
      <c r="E613" s="18"/>
      <c r="F613" s="18"/>
      <c r="G613" s="15"/>
      <c r="H613" s="18"/>
      <c r="I613" s="75"/>
      <c r="J613" s="17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5"/>
      <c r="B614" s="52"/>
      <c r="C614" s="84"/>
      <c r="D614" s="17"/>
      <c r="E614" s="18"/>
      <c r="F614" s="18"/>
      <c r="G614" s="15"/>
      <c r="H614" s="18"/>
      <c r="I614" s="75"/>
      <c r="J614" s="17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5"/>
      <c r="B615" s="52"/>
      <c r="C615" s="84"/>
      <c r="D615" s="17"/>
      <c r="E615" s="18"/>
      <c r="F615" s="18"/>
      <c r="G615" s="15"/>
      <c r="H615" s="18"/>
      <c r="I615" s="75"/>
      <c r="J615" s="17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5"/>
      <c r="B616" s="52"/>
      <c r="C616" s="84"/>
      <c r="D616" s="17"/>
      <c r="E616" s="18"/>
      <c r="F616" s="18"/>
      <c r="G616" s="15"/>
      <c r="H616" s="18"/>
      <c r="I616" s="75"/>
      <c r="J616" s="17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5"/>
      <c r="B617" s="52"/>
      <c r="C617" s="84"/>
      <c r="D617" s="17"/>
      <c r="E617" s="18"/>
      <c r="F617" s="18"/>
      <c r="G617" s="15"/>
      <c r="H617" s="18"/>
      <c r="I617" s="75"/>
      <c r="J617" s="17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5"/>
      <c r="B618" s="52"/>
      <c r="C618" s="84"/>
      <c r="D618" s="17"/>
      <c r="E618" s="18"/>
      <c r="F618" s="18"/>
      <c r="G618" s="15"/>
      <c r="H618" s="18"/>
      <c r="I618" s="75"/>
      <c r="J618" s="17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5"/>
      <c r="B619" s="52"/>
      <c r="C619" s="84"/>
      <c r="D619" s="17"/>
      <c r="E619" s="18"/>
      <c r="F619" s="18"/>
      <c r="G619" s="15"/>
      <c r="H619" s="18"/>
      <c r="I619" s="75"/>
      <c r="J619" s="17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5"/>
      <c r="B620" s="52"/>
      <c r="C620" s="84"/>
      <c r="D620" s="17"/>
      <c r="E620" s="18"/>
      <c r="F620" s="18"/>
      <c r="G620" s="15"/>
      <c r="H620" s="18"/>
      <c r="I620" s="75"/>
      <c r="J620" s="17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5"/>
      <c r="B621" s="52"/>
      <c r="C621" s="84"/>
      <c r="D621" s="17"/>
      <c r="E621" s="18"/>
      <c r="F621" s="18"/>
      <c r="G621" s="15"/>
      <c r="H621" s="18"/>
      <c r="I621" s="75"/>
      <c r="J621" s="17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5"/>
      <c r="B622" s="52"/>
      <c r="C622" s="84"/>
      <c r="D622" s="17"/>
      <c r="E622" s="18"/>
      <c r="F622" s="18"/>
      <c r="G622" s="15"/>
      <c r="H622" s="18"/>
      <c r="I622" s="75"/>
      <c r="J622" s="17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5"/>
      <c r="B623" s="52"/>
      <c r="C623" s="84"/>
      <c r="D623" s="17"/>
      <c r="E623" s="18"/>
      <c r="F623" s="18"/>
      <c r="G623" s="15"/>
      <c r="H623" s="18"/>
      <c r="I623" s="75"/>
      <c r="J623" s="17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5"/>
      <c r="B624" s="52"/>
      <c r="C624" s="84"/>
      <c r="D624" s="17"/>
      <c r="E624" s="18"/>
      <c r="F624" s="18"/>
      <c r="G624" s="15"/>
      <c r="H624" s="18"/>
      <c r="I624" s="75"/>
      <c r="J624" s="17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5"/>
      <c r="B625" s="52"/>
      <c r="C625" s="84"/>
      <c r="D625" s="17"/>
      <c r="E625" s="18"/>
      <c r="F625" s="18"/>
      <c r="G625" s="15"/>
      <c r="H625" s="18"/>
      <c r="I625" s="75"/>
      <c r="J625" s="17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5"/>
      <c r="B626" s="52"/>
      <c r="C626" s="84"/>
      <c r="D626" s="17"/>
      <c r="E626" s="18"/>
      <c r="F626" s="18"/>
      <c r="G626" s="15"/>
      <c r="H626" s="18"/>
      <c r="I626" s="75"/>
      <c r="J626" s="17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5"/>
      <c r="B627" s="52"/>
      <c r="C627" s="84"/>
      <c r="D627" s="17"/>
      <c r="E627" s="18"/>
      <c r="F627" s="18"/>
      <c r="G627" s="15"/>
      <c r="H627" s="18"/>
      <c r="I627" s="75"/>
      <c r="J627" s="17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5"/>
      <c r="B628" s="52"/>
      <c r="C628" s="84"/>
      <c r="D628" s="17"/>
      <c r="E628" s="18"/>
      <c r="F628" s="18"/>
      <c r="G628" s="15"/>
      <c r="H628" s="18"/>
      <c r="I628" s="75"/>
      <c r="J628" s="17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5"/>
      <c r="B629" s="52"/>
      <c r="C629" s="84"/>
      <c r="D629" s="17"/>
      <c r="E629" s="18"/>
      <c r="F629" s="18"/>
      <c r="G629" s="15"/>
      <c r="H629" s="18"/>
      <c r="I629" s="75"/>
      <c r="J629" s="17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5"/>
      <c r="B630" s="52"/>
      <c r="C630" s="84"/>
      <c r="D630" s="17"/>
      <c r="E630" s="18"/>
      <c r="F630" s="18"/>
      <c r="G630" s="15"/>
      <c r="H630" s="18"/>
      <c r="I630" s="75"/>
      <c r="J630" s="17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5"/>
      <c r="B631" s="52"/>
      <c r="C631" s="84"/>
      <c r="D631" s="17"/>
      <c r="E631" s="18"/>
      <c r="F631" s="18"/>
      <c r="G631" s="15"/>
      <c r="H631" s="18"/>
      <c r="I631" s="75"/>
      <c r="J631" s="17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5"/>
      <c r="B632" s="52"/>
      <c r="C632" s="84"/>
      <c r="D632" s="17"/>
      <c r="E632" s="18"/>
      <c r="F632" s="18"/>
      <c r="G632" s="15"/>
      <c r="H632" s="18"/>
      <c r="I632" s="75"/>
      <c r="J632" s="17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5"/>
      <c r="B633" s="52"/>
      <c r="C633" s="84"/>
      <c r="D633" s="17"/>
      <c r="E633" s="18"/>
      <c r="F633" s="18"/>
      <c r="G633" s="15"/>
      <c r="H633" s="18"/>
      <c r="I633" s="75"/>
      <c r="J633" s="17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5"/>
      <c r="B634" s="52"/>
      <c r="C634" s="84"/>
      <c r="D634" s="17"/>
      <c r="E634" s="18"/>
      <c r="F634" s="18"/>
      <c r="G634" s="15"/>
      <c r="H634" s="18"/>
      <c r="I634" s="75"/>
      <c r="J634" s="17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5"/>
      <c r="B635" s="52"/>
      <c r="C635" s="84"/>
      <c r="D635" s="17"/>
      <c r="E635" s="18"/>
      <c r="F635" s="18"/>
      <c r="G635" s="15"/>
      <c r="H635" s="18"/>
      <c r="I635" s="75"/>
      <c r="J635" s="17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5"/>
      <c r="B636" s="52"/>
      <c r="C636" s="84"/>
      <c r="D636" s="17"/>
      <c r="E636" s="18"/>
      <c r="F636" s="18"/>
      <c r="G636" s="15"/>
      <c r="H636" s="18"/>
      <c r="I636" s="75"/>
      <c r="J636" s="17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5"/>
      <c r="B637" s="52"/>
      <c r="C637" s="84"/>
      <c r="D637" s="17"/>
      <c r="E637" s="18"/>
      <c r="F637" s="18"/>
      <c r="G637" s="15"/>
      <c r="H637" s="18"/>
      <c r="I637" s="75"/>
      <c r="J637" s="17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5"/>
      <c r="B638" s="52"/>
      <c r="C638" s="84"/>
      <c r="D638" s="17"/>
      <c r="E638" s="18"/>
      <c r="F638" s="18"/>
      <c r="G638" s="15"/>
      <c r="H638" s="18"/>
      <c r="I638" s="75"/>
      <c r="J638" s="17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5"/>
      <c r="B639" s="52"/>
      <c r="C639" s="84"/>
      <c r="D639" s="17"/>
      <c r="E639" s="18"/>
      <c r="F639" s="18"/>
      <c r="G639" s="15"/>
      <c r="H639" s="18"/>
      <c r="I639" s="75"/>
      <c r="J639" s="17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5"/>
      <c r="B640" s="52"/>
      <c r="C640" s="84"/>
      <c r="D640" s="17"/>
      <c r="E640" s="18"/>
      <c r="F640" s="18"/>
      <c r="G640" s="15"/>
      <c r="H640" s="18"/>
      <c r="I640" s="75"/>
      <c r="J640" s="17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5"/>
      <c r="B641" s="52"/>
      <c r="C641" s="84"/>
      <c r="D641" s="17"/>
      <c r="E641" s="18"/>
      <c r="F641" s="18"/>
      <c r="G641" s="15"/>
      <c r="H641" s="18"/>
      <c r="I641" s="75"/>
      <c r="J641" s="17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5"/>
      <c r="B642" s="52"/>
      <c r="C642" s="84"/>
      <c r="D642" s="17"/>
      <c r="E642" s="18"/>
      <c r="F642" s="18"/>
      <c r="G642" s="15"/>
      <c r="H642" s="18"/>
      <c r="I642" s="75"/>
      <c r="J642" s="17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5"/>
      <c r="B643" s="52"/>
      <c r="C643" s="84"/>
      <c r="D643" s="17"/>
      <c r="E643" s="18"/>
      <c r="F643" s="18"/>
      <c r="G643" s="15"/>
      <c r="H643" s="18"/>
      <c r="I643" s="75"/>
      <c r="J643" s="17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5"/>
      <c r="B644" s="52"/>
      <c r="C644" s="84"/>
      <c r="D644" s="17"/>
      <c r="E644" s="18"/>
      <c r="F644" s="18"/>
      <c r="G644" s="15"/>
      <c r="H644" s="18"/>
      <c r="I644" s="75"/>
      <c r="J644" s="17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5"/>
      <c r="B645" s="52"/>
      <c r="C645" s="84"/>
      <c r="D645" s="17"/>
      <c r="E645" s="18"/>
      <c r="F645" s="18"/>
      <c r="G645" s="15"/>
      <c r="H645" s="18"/>
      <c r="I645" s="75"/>
      <c r="J645" s="17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5"/>
      <c r="B646" s="52"/>
      <c r="C646" s="84"/>
      <c r="D646" s="17"/>
      <c r="E646" s="18"/>
      <c r="F646" s="18"/>
      <c r="G646" s="15"/>
      <c r="H646" s="18"/>
      <c r="I646" s="75"/>
      <c r="J646" s="17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5"/>
      <c r="B647" s="52"/>
      <c r="C647" s="84"/>
      <c r="D647" s="17"/>
      <c r="E647" s="18"/>
      <c r="F647" s="18"/>
      <c r="G647" s="15"/>
      <c r="H647" s="18"/>
      <c r="I647" s="75"/>
      <c r="J647" s="17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5"/>
      <c r="B648" s="52"/>
      <c r="C648" s="84"/>
      <c r="D648" s="17"/>
      <c r="E648" s="18"/>
      <c r="F648" s="18"/>
      <c r="G648" s="15"/>
      <c r="H648" s="18"/>
      <c r="I648" s="75"/>
      <c r="J648" s="17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5"/>
      <c r="B649" s="52"/>
      <c r="C649" s="84"/>
      <c r="D649" s="17"/>
      <c r="E649" s="18"/>
      <c r="F649" s="18"/>
      <c r="G649" s="15"/>
      <c r="H649" s="18"/>
      <c r="I649" s="75"/>
      <c r="J649" s="17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5"/>
      <c r="B650" s="52"/>
      <c r="C650" s="84"/>
      <c r="D650" s="17"/>
      <c r="E650" s="18"/>
      <c r="F650" s="18"/>
      <c r="G650" s="15"/>
      <c r="H650" s="18"/>
      <c r="I650" s="75"/>
      <c r="J650" s="17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5"/>
      <c r="B651" s="52"/>
      <c r="C651" s="84"/>
      <c r="D651" s="17"/>
      <c r="E651" s="18"/>
      <c r="F651" s="18"/>
      <c r="G651" s="15"/>
      <c r="H651" s="18"/>
      <c r="I651" s="75"/>
      <c r="J651" s="17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5"/>
      <c r="B652" s="52"/>
      <c r="C652" s="84"/>
      <c r="D652" s="17"/>
      <c r="E652" s="18"/>
      <c r="F652" s="18"/>
      <c r="G652" s="15"/>
      <c r="H652" s="18"/>
      <c r="I652" s="75"/>
      <c r="J652" s="17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5"/>
      <c r="B653" s="52"/>
      <c r="C653" s="84"/>
      <c r="D653" s="17"/>
      <c r="E653" s="18"/>
      <c r="F653" s="18"/>
      <c r="G653" s="15"/>
      <c r="H653" s="18"/>
      <c r="I653" s="75"/>
      <c r="J653" s="17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5"/>
      <c r="B654" s="52"/>
      <c r="C654" s="84"/>
      <c r="D654" s="17"/>
      <c r="E654" s="18"/>
      <c r="F654" s="18"/>
      <c r="G654" s="15"/>
      <c r="H654" s="18"/>
      <c r="I654" s="75"/>
      <c r="J654" s="17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5"/>
      <c r="B655" s="52"/>
      <c r="C655" s="84"/>
      <c r="D655" s="17"/>
      <c r="E655" s="18"/>
      <c r="F655" s="18"/>
      <c r="G655" s="15"/>
      <c r="H655" s="18"/>
      <c r="I655" s="75"/>
      <c r="J655" s="17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5"/>
      <c r="B656" s="52"/>
      <c r="C656" s="84"/>
      <c r="D656" s="17"/>
      <c r="E656" s="18"/>
      <c r="F656" s="18"/>
      <c r="G656" s="15"/>
      <c r="H656" s="18"/>
      <c r="I656" s="75"/>
      <c r="J656" s="17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5"/>
      <c r="B657" s="52"/>
      <c r="C657" s="84"/>
      <c r="D657" s="17"/>
      <c r="E657" s="18"/>
      <c r="F657" s="18"/>
      <c r="G657" s="15"/>
      <c r="H657" s="18"/>
      <c r="I657" s="75"/>
      <c r="J657" s="17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5"/>
      <c r="B658" s="52"/>
      <c r="C658" s="84"/>
      <c r="D658" s="17"/>
      <c r="E658" s="18"/>
      <c r="F658" s="18"/>
      <c r="G658" s="15"/>
      <c r="H658" s="18"/>
      <c r="I658" s="75"/>
      <c r="J658" s="17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5"/>
      <c r="B659" s="52"/>
      <c r="C659" s="84"/>
      <c r="D659" s="17"/>
      <c r="E659" s="18"/>
      <c r="F659" s="18"/>
      <c r="G659" s="15"/>
      <c r="H659" s="18"/>
      <c r="I659" s="75"/>
      <c r="J659" s="17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5"/>
      <c r="B660" s="52"/>
      <c r="C660" s="84"/>
      <c r="D660" s="17"/>
      <c r="E660" s="18"/>
      <c r="F660" s="18"/>
      <c r="G660" s="15"/>
      <c r="H660" s="18"/>
      <c r="I660" s="75"/>
      <c r="J660" s="17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5"/>
      <c r="B661" s="52"/>
      <c r="C661" s="84"/>
      <c r="D661" s="17"/>
      <c r="E661" s="18"/>
      <c r="F661" s="18"/>
      <c r="G661" s="15"/>
      <c r="H661" s="18"/>
      <c r="I661" s="75"/>
      <c r="J661" s="17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5"/>
      <c r="B662" s="52"/>
      <c r="C662" s="84"/>
      <c r="D662" s="17"/>
      <c r="E662" s="18"/>
      <c r="F662" s="18"/>
      <c r="G662" s="15"/>
      <c r="H662" s="18"/>
      <c r="I662" s="75"/>
      <c r="J662" s="17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5"/>
      <c r="B663" s="52"/>
      <c r="C663" s="84"/>
      <c r="D663" s="17"/>
      <c r="E663" s="18"/>
      <c r="F663" s="18"/>
      <c r="G663" s="15"/>
      <c r="H663" s="18"/>
      <c r="I663" s="75"/>
      <c r="J663" s="17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5"/>
      <c r="B664" s="52"/>
      <c r="C664" s="84"/>
      <c r="D664" s="17"/>
      <c r="E664" s="18"/>
      <c r="F664" s="18"/>
      <c r="G664" s="15"/>
      <c r="H664" s="18"/>
      <c r="I664" s="75"/>
      <c r="J664" s="17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5"/>
      <c r="B665" s="52"/>
      <c r="C665" s="84"/>
      <c r="D665" s="17"/>
      <c r="E665" s="18"/>
      <c r="F665" s="18"/>
      <c r="G665" s="15"/>
      <c r="H665" s="18"/>
      <c r="I665" s="75"/>
      <c r="J665" s="17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5"/>
      <c r="B666" s="52"/>
      <c r="C666" s="84"/>
      <c r="D666" s="17"/>
      <c r="E666" s="18"/>
      <c r="F666" s="18"/>
      <c r="G666" s="15"/>
      <c r="H666" s="18"/>
      <c r="I666" s="75"/>
      <c r="J666" s="17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5"/>
      <c r="B667" s="52"/>
      <c r="C667" s="84"/>
      <c r="D667" s="17"/>
      <c r="E667" s="18"/>
      <c r="F667" s="18"/>
      <c r="G667" s="15"/>
      <c r="H667" s="18"/>
      <c r="I667" s="75"/>
      <c r="J667" s="17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5"/>
      <c r="B668" s="52"/>
      <c r="C668" s="84"/>
      <c r="D668" s="17"/>
      <c r="E668" s="18"/>
      <c r="F668" s="18"/>
      <c r="G668" s="15"/>
      <c r="H668" s="18"/>
      <c r="I668" s="75"/>
      <c r="J668" s="17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5"/>
      <c r="B669" s="52"/>
      <c r="C669" s="84"/>
      <c r="D669" s="17"/>
      <c r="E669" s="18"/>
      <c r="F669" s="18"/>
      <c r="G669" s="15"/>
      <c r="H669" s="18"/>
      <c r="I669" s="75"/>
      <c r="J669" s="17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5"/>
      <c r="B670" s="52"/>
      <c r="C670" s="84"/>
      <c r="D670" s="17"/>
      <c r="E670" s="18"/>
      <c r="F670" s="18"/>
      <c r="G670" s="15"/>
      <c r="H670" s="18"/>
      <c r="I670" s="75"/>
      <c r="J670" s="17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5"/>
      <c r="B671" s="52"/>
      <c r="C671" s="84"/>
      <c r="D671" s="17"/>
      <c r="E671" s="18"/>
      <c r="F671" s="18"/>
      <c r="G671" s="15"/>
      <c r="H671" s="18"/>
      <c r="I671" s="75"/>
      <c r="J671" s="17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5"/>
      <c r="B672" s="52"/>
      <c r="C672" s="84"/>
      <c r="D672" s="17"/>
      <c r="E672" s="18"/>
      <c r="F672" s="18"/>
      <c r="G672" s="15"/>
      <c r="H672" s="18"/>
      <c r="I672" s="75"/>
      <c r="J672" s="17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5"/>
      <c r="B673" s="52"/>
      <c r="C673" s="84"/>
      <c r="D673" s="17"/>
      <c r="E673" s="18"/>
      <c r="F673" s="18"/>
      <c r="G673" s="15"/>
      <c r="H673" s="18"/>
      <c r="I673" s="75"/>
      <c r="J673" s="17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5"/>
      <c r="B674" s="52"/>
      <c r="C674" s="84"/>
      <c r="D674" s="17"/>
      <c r="E674" s="18"/>
      <c r="F674" s="18"/>
      <c r="G674" s="15"/>
      <c r="H674" s="18"/>
      <c r="I674" s="75"/>
      <c r="J674" s="17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5"/>
      <c r="B675" s="52"/>
      <c r="C675" s="84"/>
      <c r="D675" s="17"/>
      <c r="E675" s="18"/>
      <c r="F675" s="18"/>
      <c r="G675" s="15"/>
      <c r="H675" s="18"/>
      <c r="I675" s="75"/>
      <c r="J675" s="17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5"/>
      <c r="B676" s="52"/>
      <c r="C676" s="84"/>
      <c r="D676" s="17"/>
      <c r="E676" s="18"/>
      <c r="F676" s="18"/>
      <c r="G676" s="15"/>
      <c r="H676" s="18"/>
      <c r="I676" s="75"/>
      <c r="J676" s="17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5"/>
      <c r="B677" s="52"/>
      <c r="C677" s="84"/>
      <c r="D677" s="17"/>
      <c r="E677" s="18"/>
      <c r="F677" s="18"/>
      <c r="G677" s="15"/>
      <c r="H677" s="18"/>
      <c r="I677" s="75"/>
      <c r="J677" s="17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5"/>
      <c r="B678" s="52"/>
      <c r="C678" s="84"/>
      <c r="D678" s="17"/>
      <c r="E678" s="18"/>
      <c r="F678" s="18"/>
      <c r="G678" s="15"/>
      <c r="H678" s="18"/>
      <c r="I678" s="75"/>
      <c r="J678" s="17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5"/>
      <c r="B679" s="52"/>
      <c r="C679" s="84"/>
      <c r="D679" s="17"/>
      <c r="E679" s="18"/>
      <c r="F679" s="18"/>
      <c r="G679" s="15"/>
      <c r="H679" s="18"/>
      <c r="I679" s="75"/>
      <c r="J679" s="17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5"/>
      <c r="B680" s="52"/>
      <c r="C680" s="84"/>
      <c r="D680" s="17"/>
      <c r="E680" s="18"/>
      <c r="F680" s="18"/>
      <c r="G680" s="15"/>
      <c r="H680" s="18"/>
      <c r="I680" s="75"/>
      <c r="J680" s="17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5"/>
      <c r="B681" s="52"/>
      <c r="C681" s="84"/>
      <c r="D681" s="17"/>
      <c r="E681" s="18"/>
      <c r="F681" s="18"/>
      <c r="G681" s="15"/>
      <c r="H681" s="18"/>
      <c r="I681" s="75"/>
      <c r="J681" s="17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5"/>
      <c r="B682" s="52"/>
      <c r="C682" s="84"/>
      <c r="D682" s="17"/>
      <c r="E682" s="18"/>
      <c r="F682" s="18"/>
      <c r="G682" s="15"/>
      <c r="H682" s="18"/>
      <c r="I682" s="75"/>
      <c r="J682" s="17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5"/>
      <c r="B683" s="52"/>
      <c r="C683" s="84"/>
      <c r="D683" s="17"/>
      <c r="E683" s="18"/>
      <c r="F683" s="18"/>
      <c r="G683" s="15"/>
      <c r="H683" s="18"/>
      <c r="I683" s="75"/>
      <c r="J683" s="17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5"/>
      <c r="B684" s="52"/>
      <c r="C684" s="84"/>
      <c r="D684" s="17"/>
      <c r="E684" s="18"/>
      <c r="F684" s="18"/>
      <c r="G684" s="15"/>
      <c r="H684" s="18"/>
      <c r="I684" s="75"/>
      <c r="J684" s="17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5"/>
      <c r="B685" s="52"/>
      <c r="C685" s="84"/>
      <c r="D685" s="17"/>
      <c r="E685" s="18"/>
      <c r="F685" s="18"/>
      <c r="G685" s="15"/>
      <c r="H685" s="18"/>
      <c r="I685" s="75"/>
      <c r="J685" s="17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5"/>
      <c r="B686" s="52"/>
      <c r="C686" s="84"/>
      <c r="D686" s="17"/>
      <c r="E686" s="18"/>
      <c r="F686" s="18"/>
      <c r="G686" s="15"/>
      <c r="H686" s="18"/>
      <c r="I686" s="75"/>
      <c r="J686" s="17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5"/>
      <c r="B687" s="52"/>
      <c r="C687" s="84"/>
      <c r="D687" s="17"/>
      <c r="E687" s="18"/>
      <c r="F687" s="18"/>
      <c r="G687" s="15"/>
      <c r="H687" s="18"/>
      <c r="I687" s="75"/>
      <c r="J687" s="17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5"/>
      <c r="B688" s="52"/>
      <c r="C688" s="84"/>
      <c r="D688" s="17"/>
      <c r="E688" s="18"/>
      <c r="F688" s="18"/>
      <c r="G688" s="15"/>
      <c r="H688" s="18"/>
      <c r="I688" s="75"/>
      <c r="J688" s="17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5"/>
      <c r="B689" s="52"/>
      <c r="C689" s="84"/>
      <c r="D689" s="17"/>
      <c r="E689" s="18"/>
      <c r="F689" s="18"/>
      <c r="G689" s="15"/>
      <c r="H689" s="18"/>
      <c r="I689" s="75"/>
      <c r="J689" s="17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5"/>
      <c r="B690" s="52"/>
      <c r="C690" s="84"/>
      <c r="D690" s="17"/>
      <c r="E690" s="18"/>
      <c r="F690" s="18"/>
      <c r="G690" s="15"/>
      <c r="H690" s="18"/>
      <c r="I690" s="75"/>
      <c r="J690" s="17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5"/>
      <c r="B691" s="52"/>
      <c r="C691" s="84"/>
      <c r="D691" s="17"/>
      <c r="E691" s="18"/>
      <c r="F691" s="18"/>
      <c r="G691" s="15"/>
      <c r="H691" s="18"/>
      <c r="I691" s="75"/>
      <c r="J691" s="17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5"/>
      <c r="B692" s="52"/>
      <c r="C692" s="84"/>
      <c r="D692" s="17"/>
      <c r="E692" s="18"/>
      <c r="F692" s="18"/>
      <c r="G692" s="15"/>
      <c r="H692" s="18"/>
      <c r="I692" s="75"/>
      <c r="J692" s="17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5"/>
      <c r="B693" s="52"/>
      <c r="C693" s="84"/>
      <c r="D693" s="17"/>
      <c r="E693" s="18"/>
      <c r="F693" s="18"/>
      <c r="G693" s="15"/>
      <c r="H693" s="18"/>
      <c r="I693" s="75"/>
      <c r="J693" s="17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5"/>
      <c r="B694" s="52"/>
      <c r="C694" s="84"/>
      <c r="D694" s="17"/>
      <c r="E694" s="18"/>
      <c r="F694" s="18"/>
      <c r="G694" s="15"/>
      <c r="H694" s="18"/>
      <c r="I694" s="75"/>
      <c r="J694" s="17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5"/>
      <c r="B695" s="52"/>
      <c r="C695" s="84"/>
      <c r="D695" s="17"/>
      <c r="E695" s="18"/>
      <c r="F695" s="18"/>
      <c r="G695" s="15"/>
      <c r="H695" s="18"/>
      <c r="I695" s="75"/>
      <c r="J695" s="17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5"/>
      <c r="B696" s="52"/>
      <c r="C696" s="84"/>
      <c r="D696" s="17"/>
      <c r="E696" s="18"/>
      <c r="F696" s="18"/>
      <c r="G696" s="15"/>
      <c r="H696" s="18"/>
      <c r="I696" s="75"/>
      <c r="J696" s="17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5"/>
      <c r="B697" s="52"/>
      <c r="C697" s="84"/>
      <c r="D697" s="17"/>
      <c r="E697" s="18"/>
      <c r="F697" s="18"/>
      <c r="G697" s="15"/>
      <c r="H697" s="18"/>
      <c r="I697" s="75"/>
      <c r="J697" s="17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5"/>
      <c r="B698" s="52"/>
      <c r="C698" s="84"/>
      <c r="D698" s="17"/>
      <c r="E698" s="18"/>
      <c r="F698" s="18"/>
      <c r="G698" s="15"/>
      <c r="H698" s="18"/>
      <c r="I698" s="75"/>
      <c r="J698" s="17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5"/>
      <c r="B699" s="52"/>
      <c r="C699" s="84"/>
      <c r="D699" s="17"/>
      <c r="E699" s="18"/>
      <c r="F699" s="18"/>
      <c r="G699" s="15"/>
      <c r="H699" s="18"/>
      <c r="I699" s="75"/>
      <c r="J699" s="17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5"/>
      <c r="B700" s="52"/>
      <c r="C700" s="84"/>
      <c r="D700" s="17"/>
      <c r="E700" s="18"/>
      <c r="F700" s="18"/>
      <c r="G700" s="15"/>
      <c r="H700" s="18"/>
      <c r="I700" s="75"/>
      <c r="J700" s="17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5"/>
      <c r="B701" s="52"/>
      <c r="C701" s="84"/>
      <c r="D701" s="17"/>
      <c r="E701" s="18"/>
      <c r="F701" s="18"/>
      <c r="G701" s="15"/>
      <c r="H701" s="18"/>
      <c r="I701" s="75"/>
      <c r="J701" s="17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5"/>
      <c r="B702" s="52"/>
      <c r="C702" s="84"/>
      <c r="D702" s="17"/>
      <c r="E702" s="18"/>
      <c r="F702" s="18"/>
      <c r="G702" s="15"/>
      <c r="H702" s="18"/>
      <c r="I702" s="75"/>
      <c r="J702" s="17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5"/>
      <c r="B703" s="52"/>
      <c r="C703" s="84"/>
      <c r="D703" s="17"/>
      <c r="E703" s="18"/>
      <c r="F703" s="18"/>
      <c r="G703" s="15"/>
      <c r="H703" s="18"/>
      <c r="I703" s="75"/>
      <c r="J703" s="17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5"/>
      <c r="B704" s="52"/>
      <c r="C704" s="84"/>
      <c r="D704" s="17"/>
      <c r="E704" s="18"/>
      <c r="F704" s="18"/>
      <c r="G704" s="15"/>
      <c r="H704" s="18"/>
      <c r="I704" s="75"/>
      <c r="J704" s="17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5"/>
      <c r="B705" s="52"/>
      <c r="C705" s="84"/>
      <c r="D705" s="17"/>
      <c r="E705" s="18"/>
      <c r="F705" s="18"/>
      <c r="G705" s="15"/>
      <c r="H705" s="18"/>
      <c r="I705" s="75"/>
      <c r="J705" s="17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5"/>
      <c r="B706" s="52"/>
      <c r="C706" s="84"/>
      <c r="D706" s="17"/>
      <c r="E706" s="18"/>
      <c r="F706" s="18"/>
      <c r="G706" s="15"/>
      <c r="H706" s="18"/>
      <c r="I706" s="75"/>
      <c r="J706" s="17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5"/>
      <c r="B707" s="52"/>
      <c r="C707" s="84"/>
      <c r="D707" s="17"/>
      <c r="E707" s="18"/>
      <c r="F707" s="18"/>
      <c r="G707" s="15"/>
      <c r="H707" s="18"/>
      <c r="I707" s="75"/>
      <c r="J707" s="17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5"/>
      <c r="B708" s="52"/>
      <c r="C708" s="84"/>
      <c r="D708" s="17"/>
      <c r="E708" s="18"/>
      <c r="F708" s="18"/>
      <c r="G708" s="15"/>
      <c r="H708" s="18"/>
      <c r="I708" s="75"/>
      <c r="J708" s="17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5"/>
      <c r="B709" s="52"/>
      <c r="C709" s="84"/>
      <c r="D709" s="17"/>
      <c r="E709" s="18"/>
      <c r="F709" s="18"/>
      <c r="G709" s="15"/>
      <c r="H709" s="18"/>
      <c r="I709" s="75"/>
      <c r="J709" s="17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5"/>
      <c r="B710" s="52"/>
      <c r="C710" s="84"/>
      <c r="D710" s="17"/>
      <c r="E710" s="18"/>
      <c r="F710" s="18"/>
      <c r="G710" s="15"/>
      <c r="H710" s="18"/>
      <c r="I710" s="75"/>
      <c r="J710" s="17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5"/>
      <c r="B711" s="52"/>
      <c r="C711" s="84"/>
      <c r="D711" s="17"/>
      <c r="E711" s="18"/>
      <c r="F711" s="18"/>
      <c r="G711" s="15"/>
      <c r="H711" s="18"/>
      <c r="I711" s="75"/>
      <c r="J711" s="17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5"/>
      <c r="B712" s="52"/>
      <c r="C712" s="84"/>
      <c r="D712" s="17"/>
      <c r="E712" s="18"/>
      <c r="F712" s="18"/>
      <c r="G712" s="15"/>
      <c r="H712" s="18"/>
      <c r="I712" s="75"/>
      <c r="J712" s="17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5"/>
      <c r="B713" s="52"/>
      <c r="C713" s="84"/>
      <c r="D713" s="17"/>
      <c r="E713" s="18"/>
      <c r="F713" s="18"/>
      <c r="G713" s="15"/>
      <c r="H713" s="18"/>
      <c r="I713" s="75"/>
      <c r="J713" s="17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5"/>
      <c r="B714" s="52"/>
      <c r="C714" s="84"/>
      <c r="D714" s="17"/>
      <c r="E714" s="18"/>
      <c r="F714" s="18"/>
      <c r="G714" s="15"/>
      <c r="H714" s="18"/>
      <c r="I714" s="75"/>
      <c r="J714" s="17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5"/>
      <c r="B715" s="52"/>
      <c r="C715" s="84"/>
      <c r="D715" s="17"/>
      <c r="E715" s="18"/>
      <c r="F715" s="18"/>
      <c r="G715" s="15"/>
      <c r="H715" s="18"/>
      <c r="I715" s="75"/>
      <c r="J715" s="17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5"/>
      <c r="B716" s="52"/>
      <c r="C716" s="84"/>
      <c r="D716" s="17"/>
      <c r="E716" s="18"/>
      <c r="F716" s="18"/>
      <c r="G716" s="15"/>
      <c r="H716" s="18"/>
      <c r="I716" s="75"/>
      <c r="J716" s="17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5"/>
      <c r="B717" s="52"/>
      <c r="C717" s="84"/>
      <c r="D717" s="17"/>
      <c r="E717" s="18"/>
      <c r="F717" s="18"/>
      <c r="G717" s="15"/>
      <c r="H717" s="18"/>
      <c r="I717" s="75"/>
      <c r="J717" s="17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5"/>
      <c r="B718" s="52"/>
      <c r="C718" s="84"/>
      <c r="D718" s="17"/>
      <c r="E718" s="18"/>
      <c r="F718" s="18"/>
      <c r="G718" s="15"/>
      <c r="H718" s="18"/>
      <c r="I718" s="75"/>
      <c r="J718" s="17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5"/>
      <c r="B719" s="52"/>
      <c r="C719" s="84"/>
      <c r="D719" s="17"/>
      <c r="E719" s="18"/>
      <c r="F719" s="18"/>
      <c r="G719" s="15"/>
      <c r="H719" s="18"/>
      <c r="I719" s="75"/>
      <c r="J719" s="17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5"/>
      <c r="B720" s="52"/>
      <c r="C720" s="84"/>
      <c r="D720" s="17"/>
      <c r="E720" s="18"/>
      <c r="F720" s="18"/>
      <c r="G720" s="15"/>
      <c r="H720" s="18"/>
      <c r="I720" s="75"/>
      <c r="J720" s="17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5"/>
      <c r="B721" s="52"/>
      <c r="C721" s="84"/>
      <c r="D721" s="17"/>
      <c r="E721" s="18"/>
      <c r="F721" s="18"/>
      <c r="G721" s="15"/>
      <c r="H721" s="18"/>
      <c r="I721" s="75"/>
      <c r="J721" s="17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5"/>
      <c r="B722" s="52"/>
      <c r="C722" s="84"/>
      <c r="D722" s="17"/>
      <c r="E722" s="18"/>
      <c r="F722" s="18"/>
      <c r="G722" s="15"/>
      <c r="H722" s="18"/>
      <c r="I722" s="75"/>
      <c r="J722" s="17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5"/>
      <c r="B723" s="52"/>
      <c r="C723" s="84"/>
      <c r="D723" s="17"/>
      <c r="E723" s="18"/>
      <c r="F723" s="18"/>
      <c r="G723" s="15"/>
      <c r="H723" s="18"/>
      <c r="I723" s="75"/>
      <c r="J723" s="17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5"/>
      <c r="B724" s="52"/>
      <c r="C724" s="84"/>
      <c r="D724" s="17"/>
      <c r="E724" s="18"/>
      <c r="F724" s="18"/>
      <c r="G724" s="15"/>
      <c r="H724" s="18"/>
      <c r="I724" s="75"/>
      <c r="J724" s="17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5"/>
      <c r="B725" s="52"/>
      <c r="C725" s="84"/>
      <c r="D725" s="17"/>
      <c r="E725" s="18"/>
      <c r="F725" s="18"/>
      <c r="G725" s="15"/>
      <c r="H725" s="18"/>
      <c r="I725" s="75"/>
      <c r="J725" s="17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5"/>
      <c r="B726" s="52"/>
      <c r="C726" s="84"/>
      <c r="D726" s="17"/>
      <c r="E726" s="18"/>
      <c r="F726" s="18"/>
      <c r="G726" s="15"/>
      <c r="H726" s="18"/>
      <c r="I726" s="75"/>
      <c r="J726" s="17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5"/>
      <c r="B727" s="52"/>
      <c r="C727" s="84"/>
      <c r="D727" s="17"/>
      <c r="E727" s="18"/>
      <c r="F727" s="18"/>
      <c r="G727" s="15"/>
      <c r="H727" s="18"/>
      <c r="I727" s="75"/>
      <c r="J727" s="17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5"/>
      <c r="B728" s="52"/>
      <c r="C728" s="84"/>
      <c r="D728" s="17"/>
      <c r="E728" s="18"/>
      <c r="F728" s="18"/>
      <c r="G728" s="15"/>
      <c r="H728" s="18"/>
      <c r="I728" s="75"/>
      <c r="J728" s="17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5"/>
      <c r="B729" s="52"/>
      <c r="C729" s="84"/>
      <c r="D729" s="17"/>
      <c r="E729" s="18"/>
      <c r="F729" s="18"/>
      <c r="G729" s="15"/>
      <c r="H729" s="18"/>
      <c r="I729" s="75"/>
      <c r="J729" s="17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5"/>
      <c r="B730" s="52"/>
      <c r="C730" s="84"/>
      <c r="D730" s="17"/>
      <c r="E730" s="18"/>
      <c r="F730" s="18"/>
      <c r="G730" s="15"/>
      <c r="H730" s="18"/>
      <c r="I730" s="75"/>
      <c r="J730" s="17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5"/>
      <c r="B731" s="52"/>
      <c r="C731" s="84"/>
      <c r="D731" s="17"/>
      <c r="E731" s="18"/>
      <c r="F731" s="18"/>
      <c r="G731" s="15"/>
      <c r="H731" s="18"/>
      <c r="I731" s="75"/>
      <c r="J731" s="17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5"/>
      <c r="B732" s="52"/>
      <c r="C732" s="84"/>
      <c r="D732" s="17"/>
      <c r="E732" s="18"/>
      <c r="F732" s="18"/>
      <c r="G732" s="15"/>
      <c r="H732" s="18"/>
      <c r="I732" s="75"/>
      <c r="J732" s="17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5"/>
      <c r="B733" s="52"/>
      <c r="C733" s="84"/>
      <c r="D733" s="17"/>
      <c r="E733" s="18"/>
      <c r="F733" s="18"/>
      <c r="G733" s="15"/>
      <c r="H733" s="18"/>
      <c r="I733" s="75"/>
      <c r="J733" s="17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5"/>
      <c r="B734" s="52"/>
      <c r="C734" s="84"/>
      <c r="D734" s="17"/>
      <c r="E734" s="18"/>
      <c r="F734" s="18"/>
      <c r="G734" s="15"/>
      <c r="H734" s="18"/>
      <c r="I734" s="75"/>
      <c r="J734" s="17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5"/>
      <c r="B735" s="52"/>
      <c r="C735" s="84"/>
      <c r="D735" s="17"/>
      <c r="E735" s="18"/>
      <c r="F735" s="18"/>
      <c r="G735" s="15"/>
      <c r="H735" s="18"/>
      <c r="I735" s="75"/>
      <c r="J735" s="17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5"/>
      <c r="B736" s="52"/>
      <c r="C736" s="84"/>
      <c r="D736" s="17"/>
      <c r="E736" s="18"/>
      <c r="F736" s="18"/>
      <c r="G736" s="15"/>
      <c r="H736" s="18"/>
      <c r="I736" s="75"/>
      <c r="J736" s="17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5"/>
      <c r="B737" s="52"/>
      <c r="C737" s="84"/>
      <c r="D737" s="17"/>
      <c r="E737" s="18"/>
      <c r="F737" s="18"/>
      <c r="G737" s="15"/>
      <c r="H737" s="18"/>
      <c r="I737" s="75"/>
      <c r="J737" s="17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5"/>
      <c r="B738" s="52"/>
      <c r="C738" s="84"/>
      <c r="D738" s="17"/>
      <c r="E738" s="18"/>
      <c r="F738" s="18"/>
      <c r="G738" s="15"/>
      <c r="H738" s="18"/>
      <c r="I738" s="75"/>
      <c r="J738" s="17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5"/>
      <c r="B739" s="52"/>
      <c r="C739" s="84"/>
      <c r="D739" s="17"/>
      <c r="E739" s="18"/>
      <c r="F739" s="18"/>
      <c r="G739" s="15"/>
      <c r="H739" s="18"/>
      <c r="I739" s="75"/>
      <c r="J739" s="17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5"/>
      <c r="B740" s="52"/>
      <c r="C740" s="84"/>
      <c r="D740" s="17"/>
      <c r="E740" s="18"/>
      <c r="F740" s="18"/>
      <c r="G740" s="15"/>
      <c r="H740" s="18"/>
      <c r="I740" s="75"/>
      <c r="J740" s="17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5"/>
      <c r="B741" s="52"/>
      <c r="C741" s="84"/>
      <c r="D741" s="17"/>
      <c r="E741" s="18"/>
      <c r="F741" s="18"/>
      <c r="G741" s="15"/>
      <c r="H741" s="18"/>
      <c r="I741" s="75"/>
      <c r="J741" s="17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5"/>
      <c r="B742" s="52"/>
      <c r="C742" s="84"/>
      <c r="D742" s="17"/>
      <c r="E742" s="18"/>
      <c r="F742" s="18"/>
      <c r="G742" s="15"/>
      <c r="H742" s="18"/>
      <c r="I742" s="75"/>
      <c r="J742" s="17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5"/>
      <c r="B743" s="52"/>
      <c r="C743" s="84"/>
      <c r="D743" s="17"/>
      <c r="E743" s="18"/>
      <c r="F743" s="18"/>
      <c r="G743" s="15"/>
      <c r="H743" s="18"/>
      <c r="I743" s="75"/>
      <c r="J743" s="17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5"/>
      <c r="B744" s="52"/>
      <c r="C744" s="84"/>
      <c r="D744" s="17"/>
      <c r="E744" s="18"/>
      <c r="F744" s="18"/>
      <c r="G744" s="15"/>
      <c r="H744" s="18"/>
      <c r="I744" s="75"/>
      <c r="J744" s="17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5"/>
      <c r="B745" s="52"/>
      <c r="C745" s="84"/>
      <c r="D745" s="17"/>
      <c r="E745" s="18"/>
      <c r="F745" s="18"/>
      <c r="G745" s="15"/>
      <c r="H745" s="18"/>
      <c r="I745" s="75"/>
      <c r="J745" s="17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5"/>
      <c r="B746" s="52"/>
      <c r="C746" s="84"/>
      <c r="D746" s="17"/>
      <c r="E746" s="18"/>
      <c r="F746" s="18"/>
      <c r="G746" s="15"/>
      <c r="H746" s="18"/>
      <c r="I746" s="75"/>
      <c r="J746" s="17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5"/>
      <c r="B747" s="52"/>
      <c r="C747" s="84"/>
      <c r="D747" s="17"/>
      <c r="E747" s="18"/>
      <c r="F747" s="18"/>
      <c r="G747" s="15"/>
      <c r="H747" s="18"/>
      <c r="I747" s="75"/>
      <c r="J747" s="17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5"/>
      <c r="B748" s="52"/>
      <c r="C748" s="84"/>
      <c r="D748" s="17"/>
      <c r="E748" s="18"/>
      <c r="F748" s="18"/>
      <c r="G748" s="15"/>
      <c r="H748" s="18"/>
      <c r="I748" s="75"/>
      <c r="J748" s="17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5"/>
      <c r="B749" s="52"/>
      <c r="C749" s="84"/>
      <c r="D749" s="17"/>
      <c r="E749" s="18"/>
      <c r="F749" s="18"/>
      <c r="G749" s="15"/>
      <c r="H749" s="18"/>
      <c r="I749" s="75"/>
      <c r="J749" s="17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5"/>
      <c r="B750" s="52"/>
      <c r="C750" s="84"/>
      <c r="D750" s="17"/>
      <c r="E750" s="18"/>
      <c r="F750" s="18"/>
      <c r="G750" s="15"/>
      <c r="H750" s="18"/>
      <c r="I750" s="75"/>
      <c r="J750" s="17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5"/>
      <c r="B751" s="52"/>
      <c r="C751" s="84"/>
      <c r="D751" s="17"/>
      <c r="E751" s="18"/>
      <c r="F751" s="18"/>
      <c r="G751" s="15"/>
      <c r="H751" s="18"/>
      <c r="I751" s="75"/>
      <c r="J751" s="17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5"/>
      <c r="B752" s="52"/>
      <c r="C752" s="84"/>
      <c r="D752" s="17"/>
      <c r="E752" s="18"/>
      <c r="F752" s="18"/>
      <c r="G752" s="15"/>
      <c r="H752" s="18"/>
      <c r="I752" s="75"/>
      <c r="J752" s="17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5"/>
      <c r="B753" s="52"/>
      <c r="C753" s="84"/>
      <c r="D753" s="17"/>
      <c r="E753" s="18"/>
      <c r="F753" s="18"/>
      <c r="G753" s="15"/>
      <c r="H753" s="18"/>
      <c r="I753" s="75"/>
      <c r="J753" s="17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5"/>
      <c r="B754" s="52"/>
      <c r="C754" s="84"/>
      <c r="D754" s="17"/>
      <c r="E754" s="18"/>
      <c r="F754" s="18"/>
      <c r="G754" s="15"/>
      <c r="H754" s="18"/>
      <c r="I754" s="75"/>
      <c r="J754" s="17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5"/>
      <c r="B755" s="52"/>
      <c r="C755" s="84"/>
      <c r="D755" s="17"/>
      <c r="E755" s="18"/>
      <c r="F755" s="18"/>
      <c r="G755" s="15"/>
      <c r="H755" s="18"/>
      <c r="I755" s="75"/>
      <c r="J755" s="17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5"/>
      <c r="B756" s="52"/>
      <c r="C756" s="84"/>
      <c r="D756" s="17"/>
      <c r="E756" s="18"/>
      <c r="F756" s="18"/>
      <c r="G756" s="15"/>
      <c r="H756" s="18"/>
      <c r="I756" s="75"/>
      <c r="J756" s="17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5"/>
      <c r="B757" s="52"/>
      <c r="C757" s="84"/>
      <c r="D757" s="17"/>
      <c r="E757" s="18"/>
      <c r="F757" s="18"/>
      <c r="G757" s="15"/>
      <c r="H757" s="18"/>
      <c r="I757" s="75"/>
      <c r="J757" s="17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5"/>
      <c r="B758" s="52"/>
      <c r="C758" s="84"/>
      <c r="D758" s="17"/>
      <c r="E758" s="18"/>
      <c r="F758" s="18"/>
      <c r="G758" s="15"/>
      <c r="H758" s="18"/>
      <c r="I758" s="75"/>
      <c r="J758" s="17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5"/>
      <c r="B759" s="52"/>
      <c r="C759" s="84"/>
      <c r="D759" s="17"/>
      <c r="E759" s="18"/>
      <c r="F759" s="18"/>
      <c r="G759" s="15"/>
      <c r="H759" s="18"/>
      <c r="I759" s="75"/>
      <c r="J759" s="17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5"/>
      <c r="B760" s="52"/>
      <c r="C760" s="84"/>
      <c r="D760" s="17"/>
      <c r="E760" s="18"/>
      <c r="F760" s="18"/>
      <c r="G760" s="15"/>
      <c r="H760" s="18"/>
      <c r="I760" s="75"/>
      <c r="J760" s="17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5"/>
      <c r="B761" s="52"/>
      <c r="C761" s="84"/>
      <c r="D761" s="17"/>
      <c r="E761" s="18"/>
      <c r="F761" s="18"/>
      <c r="G761" s="15"/>
      <c r="H761" s="18"/>
      <c r="I761" s="75"/>
      <c r="J761" s="17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5"/>
      <c r="B762" s="52"/>
      <c r="C762" s="84"/>
      <c r="D762" s="17"/>
      <c r="E762" s="18"/>
      <c r="F762" s="18"/>
      <c r="G762" s="15"/>
      <c r="H762" s="18"/>
      <c r="I762" s="75"/>
      <c r="J762" s="17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5"/>
      <c r="B763" s="52"/>
      <c r="C763" s="84"/>
      <c r="D763" s="17"/>
      <c r="E763" s="18"/>
      <c r="F763" s="18"/>
      <c r="G763" s="15"/>
      <c r="H763" s="18"/>
      <c r="I763" s="75"/>
      <c r="J763" s="17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5"/>
      <c r="B764" s="52"/>
      <c r="C764" s="84"/>
      <c r="D764" s="17"/>
      <c r="E764" s="18"/>
      <c r="F764" s="18"/>
      <c r="G764" s="15"/>
      <c r="H764" s="18"/>
      <c r="I764" s="75"/>
      <c r="J764" s="17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5"/>
      <c r="B765" s="52"/>
      <c r="C765" s="84"/>
      <c r="D765" s="17"/>
      <c r="E765" s="18"/>
      <c r="F765" s="18"/>
      <c r="G765" s="15"/>
      <c r="H765" s="18"/>
      <c r="I765" s="75"/>
      <c r="J765" s="17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5"/>
      <c r="B766" s="52"/>
      <c r="C766" s="84"/>
      <c r="D766" s="17"/>
      <c r="E766" s="18"/>
      <c r="F766" s="18"/>
      <c r="G766" s="15"/>
      <c r="H766" s="18"/>
      <c r="I766" s="75"/>
      <c r="J766" s="17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5"/>
      <c r="B767" s="52"/>
      <c r="C767" s="84"/>
      <c r="D767" s="17"/>
      <c r="E767" s="18"/>
      <c r="F767" s="18"/>
      <c r="G767" s="15"/>
      <c r="H767" s="18"/>
      <c r="I767" s="75"/>
      <c r="J767" s="17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5"/>
      <c r="B768" s="52"/>
      <c r="C768" s="84"/>
      <c r="D768" s="17"/>
      <c r="E768" s="18"/>
      <c r="F768" s="18"/>
      <c r="G768" s="15"/>
      <c r="H768" s="18"/>
      <c r="I768" s="75"/>
      <c r="J768" s="17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5"/>
      <c r="B769" s="52"/>
      <c r="C769" s="84"/>
      <c r="D769" s="17"/>
      <c r="E769" s="18"/>
      <c r="F769" s="18"/>
      <c r="G769" s="15"/>
      <c r="H769" s="18"/>
      <c r="I769" s="75"/>
      <c r="J769" s="17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5"/>
      <c r="B770" s="52"/>
      <c r="C770" s="84"/>
      <c r="D770" s="17"/>
      <c r="E770" s="18"/>
      <c r="F770" s="18"/>
      <c r="G770" s="15"/>
      <c r="H770" s="18"/>
      <c r="I770" s="75"/>
      <c r="J770" s="17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5"/>
      <c r="B771" s="52"/>
      <c r="C771" s="84"/>
      <c r="D771" s="17"/>
      <c r="E771" s="18"/>
      <c r="F771" s="18"/>
      <c r="G771" s="15"/>
      <c r="H771" s="18"/>
      <c r="I771" s="75"/>
      <c r="J771" s="17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5"/>
      <c r="B772" s="52"/>
      <c r="C772" s="84"/>
      <c r="D772" s="17"/>
      <c r="E772" s="18"/>
      <c r="F772" s="18"/>
      <c r="G772" s="15"/>
      <c r="H772" s="18"/>
      <c r="I772" s="75"/>
      <c r="J772" s="17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5"/>
      <c r="B773" s="52"/>
      <c r="C773" s="84"/>
      <c r="D773" s="17"/>
      <c r="E773" s="18"/>
      <c r="F773" s="18"/>
      <c r="G773" s="15"/>
      <c r="H773" s="18"/>
      <c r="I773" s="75"/>
      <c r="J773" s="17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5"/>
      <c r="B774" s="52"/>
      <c r="C774" s="84"/>
      <c r="D774" s="17"/>
      <c r="E774" s="18"/>
      <c r="F774" s="18"/>
      <c r="G774" s="15"/>
      <c r="H774" s="18"/>
      <c r="I774" s="75"/>
      <c r="J774" s="17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5"/>
      <c r="B775" s="52"/>
      <c r="C775" s="84"/>
      <c r="D775" s="17"/>
      <c r="E775" s="18"/>
      <c r="F775" s="18"/>
      <c r="G775" s="15"/>
      <c r="H775" s="18"/>
      <c r="I775" s="75"/>
      <c r="J775" s="17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5"/>
      <c r="B776" s="52"/>
      <c r="C776" s="84"/>
      <c r="D776" s="17"/>
      <c r="E776" s="18"/>
      <c r="F776" s="18"/>
      <c r="G776" s="15"/>
      <c r="H776" s="18"/>
      <c r="I776" s="75"/>
      <c r="J776" s="17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5"/>
      <c r="B777" s="52"/>
      <c r="C777" s="84"/>
      <c r="D777" s="17"/>
      <c r="E777" s="18"/>
      <c r="F777" s="18"/>
      <c r="G777" s="15"/>
      <c r="H777" s="18"/>
      <c r="I777" s="75"/>
      <c r="J777" s="17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5"/>
      <c r="B778" s="52"/>
      <c r="C778" s="84"/>
      <c r="D778" s="17"/>
      <c r="E778" s="18"/>
      <c r="F778" s="18"/>
      <c r="G778" s="15"/>
      <c r="H778" s="18"/>
      <c r="I778" s="75"/>
      <c r="J778" s="17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5"/>
      <c r="B779" s="52"/>
      <c r="C779" s="84"/>
      <c r="D779" s="17"/>
      <c r="E779" s="18"/>
      <c r="F779" s="18"/>
      <c r="G779" s="15"/>
      <c r="H779" s="18"/>
      <c r="I779" s="75"/>
      <c r="J779" s="17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5"/>
      <c r="B780" s="52"/>
      <c r="C780" s="84"/>
      <c r="D780" s="17"/>
      <c r="E780" s="18"/>
      <c r="F780" s="18"/>
      <c r="G780" s="15"/>
      <c r="H780" s="18"/>
      <c r="I780" s="75"/>
      <c r="J780" s="17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5"/>
      <c r="B781" s="52"/>
      <c r="C781" s="84"/>
      <c r="D781" s="17"/>
      <c r="E781" s="18"/>
      <c r="F781" s="18"/>
      <c r="G781" s="15"/>
      <c r="H781" s="18"/>
      <c r="I781" s="75"/>
      <c r="J781" s="17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5"/>
      <c r="B782" s="52"/>
      <c r="C782" s="84"/>
      <c r="D782" s="17"/>
      <c r="E782" s="18"/>
      <c r="F782" s="18"/>
      <c r="G782" s="15"/>
      <c r="H782" s="18"/>
      <c r="I782" s="75"/>
      <c r="J782" s="17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5"/>
      <c r="B783" s="52"/>
      <c r="C783" s="84"/>
      <c r="D783" s="17"/>
      <c r="E783" s="18"/>
      <c r="F783" s="18"/>
      <c r="G783" s="15"/>
      <c r="H783" s="18"/>
      <c r="I783" s="75"/>
      <c r="J783" s="17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5"/>
      <c r="B784" s="52"/>
      <c r="C784" s="84"/>
      <c r="D784" s="17"/>
      <c r="E784" s="18"/>
      <c r="F784" s="18"/>
      <c r="G784" s="15"/>
      <c r="H784" s="18"/>
      <c r="I784" s="75"/>
      <c r="J784" s="17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5"/>
      <c r="B785" s="52"/>
      <c r="C785" s="84"/>
      <c r="D785" s="17"/>
      <c r="E785" s="18"/>
      <c r="F785" s="18"/>
      <c r="G785" s="15"/>
      <c r="H785" s="18"/>
      <c r="I785" s="75"/>
      <c r="J785" s="17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5"/>
      <c r="B786" s="52"/>
      <c r="C786" s="84"/>
      <c r="D786" s="17"/>
      <c r="E786" s="18"/>
      <c r="F786" s="18"/>
      <c r="G786" s="15"/>
      <c r="H786" s="18"/>
      <c r="I786" s="75"/>
      <c r="J786" s="17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5"/>
      <c r="B787" s="52"/>
      <c r="C787" s="84"/>
      <c r="D787" s="17"/>
      <c r="E787" s="18"/>
      <c r="F787" s="18"/>
      <c r="G787" s="15"/>
      <c r="H787" s="18"/>
      <c r="I787" s="75"/>
      <c r="J787" s="17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5"/>
      <c r="B788" s="52"/>
      <c r="C788" s="84"/>
      <c r="D788" s="17"/>
      <c r="E788" s="18"/>
      <c r="F788" s="18"/>
      <c r="G788" s="15"/>
      <c r="H788" s="18"/>
      <c r="I788" s="75"/>
      <c r="J788" s="17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5"/>
      <c r="B789" s="52"/>
      <c r="C789" s="84"/>
      <c r="D789" s="17"/>
      <c r="E789" s="18"/>
      <c r="F789" s="18"/>
      <c r="G789" s="15"/>
      <c r="H789" s="18"/>
      <c r="I789" s="75"/>
      <c r="J789" s="17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5"/>
      <c r="B790" s="52"/>
      <c r="C790" s="84"/>
      <c r="D790" s="17"/>
      <c r="E790" s="18"/>
      <c r="F790" s="18"/>
      <c r="G790" s="15"/>
      <c r="H790" s="18"/>
      <c r="I790" s="75"/>
      <c r="J790" s="17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5"/>
      <c r="B791" s="52"/>
      <c r="C791" s="84"/>
      <c r="D791" s="17"/>
      <c r="E791" s="18"/>
      <c r="F791" s="18"/>
      <c r="G791" s="15"/>
      <c r="H791" s="18"/>
      <c r="I791" s="75"/>
      <c r="J791" s="17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5"/>
      <c r="B792" s="52"/>
      <c r="C792" s="84"/>
      <c r="D792" s="17"/>
      <c r="E792" s="18"/>
      <c r="F792" s="18"/>
      <c r="G792" s="15"/>
      <c r="H792" s="18"/>
      <c r="I792" s="75"/>
      <c r="J792" s="17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5"/>
      <c r="B793" s="52"/>
      <c r="C793" s="84"/>
      <c r="D793" s="17"/>
      <c r="E793" s="18"/>
      <c r="F793" s="18"/>
      <c r="G793" s="15"/>
      <c r="H793" s="18"/>
      <c r="I793" s="75"/>
      <c r="J793" s="17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5"/>
      <c r="B794" s="52"/>
      <c r="C794" s="84"/>
      <c r="D794" s="17"/>
      <c r="E794" s="18"/>
      <c r="F794" s="18"/>
      <c r="G794" s="15"/>
      <c r="H794" s="18"/>
      <c r="I794" s="75"/>
      <c r="J794" s="17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5"/>
      <c r="B795" s="52"/>
      <c r="C795" s="84"/>
      <c r="D795" s="17"/>
      <c r="E795" s="18"/>
      <c r="F795" s="18"/>
      <c r="G795" s="15"/>
      <c r="H795" s="18"/>
      <c r="I795" s="75"/>
      <c r="J795" s="17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5"/>
      <c r="B796" s="52"/>
      <c r="C796" s="84"/>
      <c r="D796" s="17"/>
      <c r="E796" s="18"/>
      <c r="F796" s="18"/>
      <c r="G796" s="15"/>
      <c r="H796" s="18"/>
      <c r="I796" s="75"/>
      <c r="J796" s="17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5"/>
      <c r="B797" s="52"/>
      <c r="C797" s="84"/>
      <c r="D797" s="17"/>
      <c r="E797" s="18"/>
      <c r="F797" s="18"/>
      <c r="G797" s="15"/>
      <c r="H797" s="18"/>
      <c r="I797" s="75"/>
      <c r="J797" s="17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5"/>
      <c r="B798" s="52"/>
      <c r="C798" s="84"/>
      <c r="D798" s="17"/>
      <c r="E798" s="18"/>
      <c r="F798" s="18"/>
      <c r="G798" s="15"/>
      <c r="H798" s="18"/>
      <c r="I798" s="75"/>
      <c r="J798" s="17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5"/>
      <c r="B799" s="52"/>
      <c r="C799" s="84"/>
      <c r="D799" s="17"/>
      <c r="E799" s="18"/>
      <c r="F799" s="18"/>
      <c r="G799" s="15"/>
      <c r="H799" s="18"/>
      <c r="I799" s="75"/>
      <c r="J799" s="17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5"/>
      <c r="B800" s="52"/>
      <c r="C800" s="84"/>
      <c r="D800" s="17"/>
      <c r="E800" s="18"/>
      <c r="F800" s="18"/>
      <c r="G800" s="15"/>
      <c r="H800" s="18"/>
      <c r="I800" s="75"/>
      <c r="J800" s="17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5"/>
      <c r="B801" s="52"/>
      <c r="C801" s="84"/>
      <c r="D801" s="17"/>
      <c r="E801" s="18"/>
      <c r="F801" s="18"/>
      <c r="G801" s="15"/>
      <c r="H801" s="18"/>
      <c r="I801" s="75"/>
      <c r="J801" s="17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5"/>
      <c r="B802" s="52"/>
      <c r="C802" s="84"/>
      <c r="D802" s="17"/>
      <c r="E802" s="18"/>
      <c r="F802" s="18"/>
      <c r="G802" s="15"/>
      <c r="H802" s="18"/>
      <c r="I802" s="75"/>
      <c r="J802" s="17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5"/>
      <c r="B803" s="52"/>
      <c r="C803" s="84"/>
      <c r="D803" s="17"/>
      <c r="E803" s="18"/>
      <c r="F803" s="18"/>
      <c r="G803" s="15"/>
      <c r="H803" s="18"/>
      <c r="I803" s="75"/>
      <c r="J803" s="17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5"/>
      <c r="B804" s="52"/>
      <c r="C804" s="84"/>
      <c r="D804" s="17"/>
      <c r="E804" s="18"/>
      <c r="F804" s="18"/>
      <c r="G804" s="15"/>
      <c r="H804" s="18"/>
      <c r="I804" s="75"/>
      <c r="J804" s="17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5"/>
      <c r="B805" s="52"/>
      <c r="C805" s="84"/>
      <c r="D805" s="17"/>
      <c r="E805" s="18"/>
      <c r="F805" s="18"/>
      <c r="G805" s="15"/>
      <c r="H805" s="18"/>
      <c r="I805" s="75"/>
      <c r="J805" s="17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5"/>
      <c r="B806" s="52"/>
      <c r="C806" s="84"/>
      <c r="D806" s="17"/>
      <c r="E806" s="18"/>
      <c r="F806" s="18"/>
      <c r="G806" s="15"/>
      <c r="H806" s="18"/>
      <c r="I806" s="75"/>
      <c r="J806" s="17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5"/>
      <c r="B807" s="52"/>
      <c r="C807" s="84"/>
      <c r="D807" s="17"/>
      <c r="E807" s="18"/>
      <c r="F807" s="18"/>
      <c r="G807" s="15"/>
      <c r="H807" s="18"/>
      <c r="I807" s="75"/>
      <c r="J807" s="17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5"/>
      <c r="B808" s="52"/>
      <c r="C808" s="84"/>
      <c r="D808" s="17"/>
      <c r="E808" s="18"/>
      <c r="F808" s="18"/>
      <c r="G808" s="15"/>
      <c r="H808" s="18"/>
      <c r="I808" s="75"/>
      <c r="J808" s="17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5"/>
      <c r="B809" s="52"/>
      <c r="C809" s="84"/>
      <c r="D809" s="17"/>
      <c r="E809" s="18"/>
      <c r="F809" s="18"/>
      <c r="G809" s="15"/>
      <c r="H809" s="18"/>
      <c r="I809" s="75"/>
      <c r="J809" s="17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5"/>
      <c r="B810" s="52"/>
      <c r="C810" s="84"/>
      <c r="D810" s="17"/>
      <c r="E810" s="18"/>
      <c r="F810" s="18"/>
      <c r="G810" s="15"/>
      <c r="H810" s="18"/>
      <c r="I810" s="75"/>
      <c r="J810" s="17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5"/>
      <c r="B811" s="52"/>
      <c r="C811" s="84"/>
      <c r="D811" s="17"/>
      <c r="E811" s="18"/>
      <c r="F811" s="18"/>
      <c r="G811" s="15"/>
      <c r="H811" s="18"/>
      <c r="I811" s="75"/>
      <c r="J811" s="17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5"/>
      <c r="B812" s="52"/>
      <c r="C812" s="84"/>
      <c r="D812" s="17"/>
      <c r="E812" s="18"/>
      <c r="F812" s="18"/>
      <c r="G812" s="15"/>
      <c r="H812" s="18"/>
      <c r="I812" s="75"/>
      <c r="J812" s="17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5"/>
      <c r="B813" s="52"/>
      <c r="C813" s="84"/>
      <c r="D813" s="17"/>
      <c r="E813" s="18"/>
      <c r="F813" s="18"/>
      <c r="G813" s="15"/>
      <c r="H813" s="18"/>
      <c r="I813" s="75"/>
      <c r="J813" s="17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5"/>
      <c r="B814" s="52"/>
      <c r="C814" s="84"/>
      <c r="D814" s="17"/>
      <c r="E814" s="18"/>
      <c r="F814" s="18"/>
      <c r="G814" s="15"/>
      <c r="H814" s="18"/>
      <c r="I814" s="75"/>
      <c r="J814" s="17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5"/>
      <c r="B815" s="52"/>
      <c r="C815" s="84"/>
      <c r="D815" s="17"/>
      <c r="E815" s="18"/>
      <c r="F815" s="18"/>
      <c r="G815" s="15"/>
      <c r="H815" s="18"/>
      <c r="I815" s="75"/>
      <c r="J815" s="17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5"/>
      <c r="B816" s="52"/>
      <c r="C816" s="84"/>
      <c r="D816" s="17"/>
      <c r="E816" s="18"/>
      <c r="F816" s="18"/>
      <c r="G816" s="15"/>
      <c r="H816" s="18"/>
      <c r="I816" s="75"/>
      <c r="J816" s="17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5"/>
      <c r="B817" s="52"/>
      <c r="C817" s="84"/>
      <c r="D817" s="17"/>
      <c r="E817" s="18"/>
      <c r="F817" s="18"/>
      <c r="G817" s="15"/>
      <c r="H817" s="18"/>
      <c r="I817" s="75"/>
      <c r="J817" s="17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5"/>
      <c r="B818" s="52"/>
      <c r="C818" s="84"/>
      <c r="D818" s="17"/>
      <c r="E818" s="18"/>
      <c r="F818" s="18"/>
      <c r="G818" s="15"/>
      <c r="H818" s="18"/>
      <c r="I818" s="75"/>
      <c r="J818" s="17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5"/>
      <c r="B819" s="52"/>
      <c r="C819" s="84"/>
      <c r="D819" s="17"/>
      <c r="E819" s="18"/>
      <c r="F819" s="18"/>
      <c r="G819" s="15"/>
      <c r="H819" s="18"/>
      <c r="I819" s="75"/>
      <c r="J819" s="17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5"/>
      <c r="B820" s="52"/>
      <c r="C820" s="84"/>
      <c r="D820" s="17"/>
      <c r="E820" s="18"/>
      <c r="F820" s="18"/>
      <c r="G820" s="15"/>
      <c r="H820" s="18"/>
      <c r="I820" s="75"/>
      <c r="J820" s="17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5"/>
      <c r="B821" s="52"/>
      <c r="C821" s="84"/>
      <c r="D821" s="17"/>
      <c r="E821" s="18"/>
      <c r="F821" s="18"/>
      <c r="G821" s="15"/>
      <c r="H821" s="18"/>
      <c r="I821" s="75"/>
      <c r="J821" s="17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5"/>
      <c r="B822" s="52"/>
      <c r="C822" s="84"/>
      <c r="D822" s="17"/>
      <c r="E822" s="18"/>
      <c r="F822" s="18"/>
      <c r="G822" s="15"/>
      <c r="H822" s="18"/>
      <c r="I822" s="75"/>
      <c r="J822" s="17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5"/>
      <c r="B823" s="52"/>
      <c r="C823" s="84"/>
      <c r="D823" s="17"/>
      <c r="E823" s="18"/>
      <c r="F823" s="18"/>
      <c r="G823" s="15"/>
      <c r="H823" s="18"/>
      <c r="I823" s="75"/>
      <c r="J823" s="17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5"/>
      <c r="B824" s="52"/>
      <c r="C824" s="84"/>
      <c r="D824" s="17"/>
      <c r="E824" s="18"/>
      <c r="F824" s="18"/>
      <c r="G824" s="15"/>
      <c r="H824" s="18"/>
      <c r="I824" s="75"/>
      <c r="J824" s="17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5"/>
      <c r="B825" s="52"/>
      <c r="C825" s="84"/>
      <c r="D825" s="17"/>
      <c r="E825" s="18"/>
      <c r="F825" s="18"/>
      <c r="G825" s="15"/>
      <c r="H825" s="18"/>
      <c r="I825" s="75"/>
      <c r="J825" s="17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5"/>
      <c r="B826" s="52"/>
      <c r="C826" s="84"/>
      <c r="D826" s="17"/>
      <c r="E826" s="18"/>
      <c r="F826" s="18"/>
      <c r="G826" s="15"/>
      <c r="H826" s="18"/>
      <c r="I826" s="75"/>
      <c r="J826" s="17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5"/>
      <c r="B827" s="52"/>
      <c r="C827" s="84"/>
      <c r="D827" s="17"/>
      <c r="E827" s="18"/>
      <c r="F827" s="18"/>
      <c r="G827" s="15"/>
      <c r="H827" s="18"/>
      <c r="I827" s="75"/>
      <c r="J827" s="17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5"/>
      <c r="B828" s="52"/>
      <c r="C828" s="84"/>
      <c r="D828" s="17"/>
      <c r="E828" s="18"/>
      <c r="F828" s="18"/>
      <c r="G828" s="15"/>
      <c r="H828" s="18"/>
      <c r="I828" s="75"/>
      <c r="J828" s="17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5"/>
      <c r="B829" s="52"/>
      <c r="C829" s="84"/>
      <c r="D829" s="17"/>
      <c r="E829" s="18"/>
      <c r="F829" s="18"/>
      <c r="G829" s="15"/>
      <c r="H829" s="18"/>
      <c r="I829" s="75"/>
      <c r="J829" s="17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5"/>
      <c r="B830" s="52"/>
      <c r="C830" s="84"/>
      <c r="D830" s="17"/>
      <c r="E830" s="18"/>
      <c r="F830" s="18"/>
      <c r="G830" s="15"/>
      <c r="H830" s="18"/>
      <c r="I830" s="75"/>
      <c r="J830" s="17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5"/>
      <c r="B831" s="52"/>
      <c r="C831" s="84"/>
      <c r="D831" s="17"/>
      <c r="E831" s="18"/>
      <c r="F831" s="18"/>
      <c r="G831" s="15"/>
      <c r="H831" s="18"/>
      <c r="I831" s="75"/>
      <c r="J831" s="17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5"/>
      <c r="B832" s="52"/>
      <c r="C832" s="84"/>
      <c r="D832" s="17"/>
      <c r="E832" s="18"/>
      <c r="F832" s="18"/>
      <c r="G832" s="15"/>
      <c r="H832" s="18"/>
      <c r="I832" s="75"/>
      <c r="J832" s="17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5"/>
      <c r="B833" s="52"/>
      <c r="C833" s="84"/>
      <c r="D833" s="17"/>
      <c r="E833" s="18"/>
      <c r="F833" s="18"/>
      <c r="G833" s="15"/>
      <c r="H833" s="18"/>
      <c r="I833" s="75"/>
      <c r="J833" s="17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5"/>
      <c r="B834" s="52"/>
      <c r="C834" s="84"/>
      <c r="D834" s="17"/>
      <c r="E834" s="18"/>
      <c r="F834" s="18"/>
      <c r="G834" s="15"/>
      <c r="H834" s="18"/>
      <c r="I834" s="75"/>
      <c r="J834" s="17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5"/>
      <c r="B835" s="52"/>
      <c r="C835" s="84"/>
      <c r="D835" s="17"/>
      <c r="E835" s="18"/>
      <c r="F835" s="18"/>
      <c r="G835" s="15"/>
      <c r="H835" s="18"/>
      <c r="I835" s="75"/>
      <c r="J835" s="17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5"/>
      <c r="B836" s="52"/>
      <c r="C836" s="84"/>
      <c r="D836" s="17"/>
      <c r="E836" s="18"/>
      <c r="F836" s="18"/>
      <c r="G836" s="15"/>
      <c r="H836" s="18"/>
      <c r="I836" s="75"/>
      <c r="J836" s="17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5"/>
      <c r="B837" s="52"/>
      <c r="C837" s="84"/>
      <c r="D837" s="17"/>
      <c r="E837" s="18"/>
      <c r="F837" s="18"/>
      <c r="G837" s="15"/>
      <c r="H837" s="18"/>
      <c r="I837" s="75"/>
      <c r="J837" s="17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5"/>
      <c r="B838" s="52"/>
      <c r="C838" s="84"/>
      <c r="D838" s="17"/>
      <c r="E838" s="18"/>
      <c r="F838" s="18"/>
      <c r="G838" s="15"/>
      <c r="H838" s="18"/>
      <c r="I838" s="75"/>
      <c r="J838" s="17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5"/>
      <c r="B839" s="52"/>
      <c r="C839" s="84"/>
      <c r="D839" s="17"/>
      <c r="E839" s="18"/>
      <c r="F839" s="18"/>
      <c r="G839" s="15"/>
      <c r="H839" s="18"/>
      <c r="I839" s="75"/>
      <c r="J839" s="17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5"/>
      <c r="B840" s="52"/>
      <c r="C840" s="84"/>
      <c r="D840" s="17"/>
      <c r="E840" s="18"/>
      <c r="F840" s="18"/>
      <c r="G840" s="15"/>
      <c r="H840" s="18"/>
      <c r="I840" s="75"/>
      <c r="J840" s="17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5"/>
      <c r="B841" s="52"/>
      <c r="C841" s="84"/>
      <c r="D841" s="17"/>
      <c r="E841" s="18"/>
      <c r="F841" s="18"/>
      <c r="G841" s="15"/>
      <c r="H841" s="18"/>
      <c r="I841" s="75"/>
      <c r="J841" s="17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5"/>
      <c r="B842" s="52"/>
      <c r="C842" s="84"/>
      <c r="D842" s="17"/>
      <c r="E842" s="18"/>
      <c r="F842" s="18"/>
      <c r="G842" s="15"/>
      <c r="H842" s="18"/>
      <c r="I842" s="75"/>
      <c r="J842" s="17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5"/>
      <c r="B843" s="52"/>
      <c r="C843" s="84"/>
      <c r="D843" s="17"/>
      <c r="E843" s="18"/>
      <c r="F843" s="18"/>
      <c r="G843" s="15"/>
      <c r="H843" s="18"/>
      <c r="I843" s="75"/>
      <c r="J843" s="17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5"/>
      <c r="B844" s="52"/>
      <c r="C844" s="84"/>
      <c r="D844" s="17"/>
      <c r="E844" s="18"/>
      <c r="F844" s="18"/>
      <c r="G844" s="15"/>
      <c r="H844" s="18"/>
      <c r="I844" s="75"/>
      <c r="J844" s="17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5"/>
      <c r="B845" s="52"/>
      <c r="C845" s="84"/>
      <c r="D845" s="17"/>
      <c r="E845" s="18"/>
      <c r="F845" s="18"/>
      <c r="G845" s="15"/>
      <c r="H845" s="18"/>
      <c r="I845" s="75"/>
      <c r="J845" s="17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5"/>
      <c r="B846" s="52"/>
      <c r="C846" s="84"/>
      <c r="D846" s="17"/>
      <c r="E846" s="18"/>
      <c r="F846" s="18"/>
      <c r="G846" s="15"/>
      <c r="H846" s="18"/>
      <c r="I846" s="75"/>
      <c r="J846" s="17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5"/>
      <c r="B847" s="52"/>
      <c r="C847" s="84"/>
      <c r="D847" s="17"/>
      <c r="E847" s="18"/>
      <c r="F847" s="18"/>
      <c r="G847" s="15"/>
      <c r="H847" s="18"/>
      <c r="I847" s="75"/>
      <c r="J847" s="17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5"/>
      <c r="B848" s="52"/>
      <c r="C848" s="84"/>
      <c r="D848" s="17"/>
      <c r="E848" s="18"/>
      <c r="F848" s="18"/>
      <c r="G848" s="15"/>
      <c r="H848" s="18"/>
      <c r="I848" s="75"/>
      <c r="J848" s="17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5"/>
      <c r="B849" s="52"/>
      <c r="C849" s="84"/>
      <c r="D849" s="17"/>
      <c r="E849" s="18"/>
      <c r="F849" s="18"/>
      <c r="G849" s="15"/>
      <c r="H849" s="18"/>
      <c r="I849" s="75"/>
      <c r="J849" s="17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5"/>
      <c r="B850" s="52"/>
      <c r="C850" s="84"/>
      <c r="D850" s="17"/>
      <c r="E850" s="18"/>
      <c r="F850" s="18"/>
      <c r="G850" s="15"/>
      <c r="H850" s="18"/>
      <c r="I850" s="75"/>
      <c r="J850" s="17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5"/>
      <c r="B851" s="52"/>
      <c r="C851" s="84"/>
      <c r="D851" s="17"/>
      <c r="E851" s="18"/>
      <c r="F851" s="18"/>
      <c r="G851" s="15"/>
      <c r="H851" s="18"/>
      <c r="I851" s="75"/>
      <c r="J851" s="17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5"/>
      <c r="B852" s="52"/>
      <c r="C852" s="84"/>
      <c r="D852" s="17"/>
      <c r="E852" s="18"/>
      <c r="F852" s="18"/>
      <c r="G852" s="15"/>
      <c r="H852" s="18"/>
      <c r="I852" s="75"/>
      <c r="J852" s="17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5"/>
      <c r="B853" s="52"/>
      <c r="C853" s="84"/>
      <c r="D853" s="17"/>
      <c r="E853" s="18"/>
      <c r="F853" s="18"/>
      <c r="G853" s="15"/>
      <c r="H853" s="18"/>
      <c r="I853" s="75"/>
      <c r="J853" s="17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5"/>
      <c r="B854" s="52"/>
      <c r="C854" s="84"/>
      <c r="D854" s="17"/>
      <c r="E854" s="18"/>
      <c r="F854" s="18"/>
      <c r="G854" s="15"/>
      <c r="H854" s="18"/>
      <c r="I854" s="75"/>
      <c r="J854" s="17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5"/>
      <c r="B855" s="52"/>
      <c r="C855" s="84"/>
      <c r="D855" s="17"/>
      <c r="E855" s="18"/>
      <c r="F855" s="18"/>
      <c r="G855" s="15"/>
      <c r="H855" s="18"/>
      <c r="I855" s="75"/>
      <c r="J855" s="17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5"/>
      <c r="B856" s="52"/>
      <c r="C856" s="84"/>
      <c r="D856" s="17"/>
      <c r="E856" s="18"/>
      <c r="F856" s="18"/>
      <c r="G856" s="15"/>
      <c r="H856" s="18"/>
      <c r="I856" s="75"/>
      <c r="J856" s="17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5"/>
      <c r="B857" s="52"/>
      <c r="C857" s="84"/>
      <c r="D857" s="17"/>
      <c r="E857" s="18"/>
      <c r="F857" s="18"/>
      <c r="G857" s="15"/>
      <c r="H857" s="18"/>
      <c r="I857" s="75"/>
      <c r="J857" s="17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5"/>
      <c r="B858" s="52"/>
      <c r="C858" s="84"/>
      <c r="D858" s="17"/>
      <c r="E858" s="18"/>
      <c r="F858" s="18"/>
      <c r="G858" s="15"/>
      <c r="H858" s="18"/>
      <c r="I858" s="75"/>
      <c r="J858" s="17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5"/>
      <c r="B859" s="52"/>
      <c r="C859" s="84"/>
      <c r="D859" s="17"/>
      <c r="E859" s="18"/>
      <c r="F859" s="18"/>
      <c r="G859" s="15"/>
      <c r="H859" s="18"/>
      <c r="I859" s="75"/>
      <c r="J859" s="17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5"/>
      <c r="B860" s="52"/>
      <c r="C860" s="84"/>
      <c r="D860" s="17"/>
      <c r="E860" s="18"/>
      <c r="F860" s="18"/>
      <c r="G860" s="15"/>
      <c r="H860" s="18"/>
      <c r="I860" s="75"/>
      <c r="J860" s="17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5"/>
      <c r="B861" s="52"/>
      <c r="C861" s="84"/>
      <c r="D861" s="17"/>
      <c r="E861" s="18"/>
      <c r="F861" s="18"/>
      <c r="G861" s="15"/>
      <c r="H861" s="18"/>
      <c r="I861" s="75"/>
      <c r="J861" s="17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5"/>
      <c r="B862" s="52"/>
      <c r="C862" s="84"/>
      <c r="D862" s="17"/>
      <c r="E862" s="18"/>
      <c r="F862" s="18"/>
      <c r="G862" s="15"/>
      <c r="H862" s="18"/>
      <c r="I862" s="75"/>
      <c r="J862" s="17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5"/>
      <c r="B863" s="52"/>
      <c r="C863" s="84"/>
      <c r="D863" s="17"/>
      <c r="E863" s="18"/>
      <c r="F863" s="18"/>
      <c r="G863" s="15"/>
      <c r="H863" s="18"/>
      <c r="I863" s="75"/>
      <c r="J863" s="17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5"/>
      <c r="B864" s="52"/>
      <c r="C864" s="84"/>
      <c r="D864" s="17"/>
      <c r="E864" s="18"/>
      <c r="F864" s="18"/>
      <c r="G864" s="15"/>
      <c r="H864" s="18"/>
      <c r="I864" s="75"/>
      <c r="J864" s="17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5"/>
      <c r="B865" s="52"/>
      <c r="C865" s="84"/>
      <c r="D865" s="17"/>
      <c r="E865" s="18"/>
      <c r="F865" s="18"/>
      <c r="G865" s="15"/>
      <c r="H865" s="18"/>
      <c r="I865" s="75"/>
      <c r="J865" s="17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5"/>
      <c r="B866" s="52"/>
      <c r="C866" s="84"/>
      <c r="D866" s="17"/>
      <c r="E866" s="18"/>
      <c r="F866" s="18"/>
      <c r="G866" s="15"/>
      <c r="H866" s="18"/>
      <c r="I866" s="75"/>
      <c r="J866" s="17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5"/>
      <c r="B867" s="52"/>
      <c r="C867" s="84"/>
      <c r="D867" s="17"/>
      <c r="E867" s="18"/>
      <c r="F867" s="18"/>
      <c r="G867" s="15"/>
      <c r="H867" s="18"/>
      <c r="I867" s="75"/>
      <c r="J867" s="17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5"/>
      <c r="B868" s="52"/>
      <c r="C868" s="84"/>
      <c r="D868" s="17"/>
      <c r="E868" s="18"/>
      <c r="F868" s="18"/>
      <c r="G868" s="15"/>
      <c r="H868" s="18"/>
      <c r="I868" s="75"/>
      <c r="J868" s="17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5"/>
      <c r="B869" s="52"/>
      <c r="C869" s="84"/>
      <c r="D869" s="17"/>
      <c r="E869" s="18"/>
      <c r="F869" s="18"/>
      <c r="G869" s="15"/>
      <c r="H869" s="18"/>
      <c r="I869" s="75"/>
      <c r="J869" s="17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5"/>
      <c r="B870" s="52"/>
      <c r="C870" s="84"/>
      <c r="D870" s="17"/>
      <c r="E870" s="18"/>
      <c r="F870" s="18"/>
      <c r="G870" s="15"/>
      <c r="H870" s="18"/>
      <c r="I870" s="75"/>
      <c r="J870" s="17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5"/>
      <c r="B871" s="52"/>
      <c r="C871" s="84"/>
      <c r="D871" s="17"/>
      <c r="E871" s="18"/>
      <c r="F871" s="18"/>
      <c r="G871" s="15"/>
      <c r="H871" s="18"/>
      <c r="I871" s="75"/>
      <c r="J871" s="17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5"/>
      <c r="B872" s="52"/>
      <c r="C872" s="84"/>
      <c r="D872" s="17"/>
      <c r="E872" s="18"/>
      <c r="F872" s="18"/>
      <c r="G872" s="15"/>
      <c r="H872" s="18"/>
      <c r="I872" s="75"/>
      <c r="J872" s="17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5"/>
      <c r="B873" s="52"/>
      <c r="C873" s="84"/>
      <c r="D873" s="17"/>
      <c r="E873" s="18"/>
      <c r="F873" s="18"/>
      <c r="G873" s="15"/>
      <c r="H873" s="18"/>
      <c r="I873" s="75"/>
      <c r="J873" s="17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5"/>
      <c r="B874" s="52"/>
      <c r="C874" s="84"/>
      <c r="D874" s="17"/>
      <c r="E874" s="18"/>
      <c r="F874" s="18"/>
      <c r="G874" s="15"/>
      <c r="H874" s="18"/>
      <c r="I874" s="75"/>
      <c r="J874" s="17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5"/>
      <c r="B875" s="52"/>
      <c r="C875" s="84"/>
      <c r="D875" s="17"/>
      <c r="E875" s="18"/>
      <c r="F875" s="18"/>
      <c r="G875" s="15"/>
      <c r="H875" s="18"/>
      <c r="I875" s="75"/>
      <c r="J875" s="17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5"/>
      <c r="B876" s="52"/>
      <c r="C876" s="84"/>
      <c r="D876" s="17"/>
      <c r="E876" s="18"/>
      <c r="F876" s="18"/>
      <c r="G876" s="15"/>
      <c r="H876" s="18"/>
      <c r="I876" s="75"/>
      <c r="J876" s="17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5"/>
      <c r="B877" s="52"/>
      <c r="C877" s="84"/>
      <c r="D877" s="17"/>
      <c r="E877" s="18"/>
      <c r="F877" s="18"/>
      <c r="G877" s="15"/>
      <c r="H877" s="18"/>
      <c r="I877" s="75"/>
      <c r="J877" s="17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5"/>
      <c r="B878" s="52"/>
      <c r="C878" s="84"/>
      <c r="D878" s="17"/>
      <c r="E878" s="18"/>
      <c r="F878" s="18"/>
      <c r="G878" s="15"/>
      <c r="H878" s="18"/>
      <c r="I878" s="75"/>
      <c r="J878" s="17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5"/>
      <c r="B879" s="52"/>
      <c r="C879" s="84"/>
      <c r="D879" s="17"/>
      <c r="E879" s="18"/>
      <c r="F879" s="18"/>
      <c r="G879" s="15"/>
      <c r="H879" s="18"/>
      <c r="I879" s="75"/>
      <c r="J879" s="17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5"/>
      <c r="B880" s="52"/>
      <c r="C880" s="84"/>
      <c r="D880" s="17"/>
      <c r="E880" s="18"/>
      <c r="F880" s="18"/>
      <c r="G880" s="15"/>
      <c r="H880" s="18"/>
      <c r="I880" s="75"/>
      <c r="J880" s="17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5"/>
      <c r="B881" s="52"/>
      <c r="C881" s="84"/>
      <c r="D881" s="17"/>
      <c r="E881" s="18"/>
      <c r="F881" s="18"/>
      <c r="G881" s="15"/>
      <c r="H881" s="18"/>
      <c r="I881" s="75"/>
      <c r="J881" s="17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5"/>
      <c r="B882" s="52"/>
      <c r="C882" s="84"/>
      <c r="D882" s="17"/>
      <c r="E882" s="18"/>
      <c r="F882" s="18"/>
      <c r="G882" s="15"/>
      <c r="H882" s="18"/>
      <c r="I882" s="75"/>
      <c r="J882" s="17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5"/>
      <c r="B883" s="52"/>
      <c r="C883" s="84"/>
      <c r="D883" s="17"/>
      <c r="E883" s="18"/>
      <c r="F883" s="18"/>
      <c r="G883" s="15"/>
      <c r="H883" s="18"/>
      <c r="I883" s="75"/>
      <c r="J883" s="17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5"/>
      <c r="B884" s="52"/>
      <c r="C884" s="84"/>
      <c r="D884" s="17"/>
      <c r="E884" s="18"/>
      <c r="F884" s="18"/>
      <c r="G884" s="15"/>
      <c r="H884" s="18"/>
      <c r="I884" s="75"/>
      <c r="J884" s="17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5"/>
      <c r="B885" s="52"/>
      <c r="C885" s="84"/>
      <c r="D885" s="17"/>
      <c r="E885" s="18"/>
      <c r="F885" s="18"/>
      <c r="G885" s="15"/>
      <c r="H885" s="18"/>
      <c r="I885" s="75"/>
      <c r="J885" s="17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5"/>
      <c r="B886" s="52"/>
      <c r="C886" s="84"/>
      <c r="D886" s="17"/>
      <c r="E886" s="18"/>
      <c r="F886" s="18"/>
      <c r="G886" s="15"/>
      <c r="H886" s="18"/>
      <c r="I886" s="75"/>
      <c r="J886" s="17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5"/>
      <c r="B887" s="52"/>
      <c r="C887" s="84"/>
      <c r="D887" s="17"/>
      <c r="E887" s="18"/>
      <c r="F887" s="18"/>
      <c r="G887" s="15"/>
      <c r="H887" s="18"/>
      <c r="I887" s="75"/>
      <c r="J887" s="17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5"/>
      <c r="B888" s="52"/>
      <c r="C888" s="84"/>
      <c r="D888" s="17"/>
      <c r="E888" s="18"/>
      <c r="F888" s="18"/>
      <c r="G888" s="15"/>
      <c r="H888" s="18"/>
      <c r="I888" s="75"/>
      <c r="J888" s="17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5"/>
      <c r="B889" s="52"/>
      <c r="C889" s="84"/>
      <c r="D889" s="17"/>
      <c r="E889" s="18"/>
      <c r="F889" s="18"/>
      <c r="G889" s="15"/>
      <c r="H889" s="18"/>
      <c r="I889" s="75"/>
      <c r="J889" s="17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5"/>
      <c r="B890" s="52"/>
      <c r="C890" s="84"/>
      <c r="D890" s="17"/>
      <c r="E890" s="18"/>
      <c r="F890" s="18"/>
      <c r="G890" s="15"/>
      <c r="H890" s="18"/>
      <c r="I890" s="75"/>
      <c r="J890" s="17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5"/>
      <c r="B891" s="52"/>
      <c r="C891" s="84"/>
      <c r="D891" s="17"/>
      <c r="E891" s="18"/>
      <c r="F891" s="18"/>
      <c r="G891" s="15"/>
      <c r="H891" s="18"/>
      <c r="I891" s="75"/>
      <c r="J891" s="17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5"/>
      <c r="B892" s="52"/>
      <c r="C892" s="84"/>
      <c r="D892" s="17"/>
      <c r="E892" s="18"/>
      <c r="F892" s="18"/>
      <c r="G892" s="15"/>
      <c r="H892" s="18"/>
      <c r="I892" s="75"/>
      <c r="J892" s="17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5"/>
      <c r="B893" s="52"/>
      <c r="C893" s="84"/>
      <c r="D893" s="17"/>
      <c r="E893" s="18"/>
      <c r="F893" s="18"/>
      <c r="G893" s="15"/>
      <c r="H893" s="18"/>
      <c r="I893" s="75"/>
      <c r="J893" s="17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5"/>
      <c r="B894" s="52"/>
      <c r="C894" s="84"/>
      <c r="D894" s="17"/>
      <c r="E894" s="18"/>
      <c r="F894" s="18"/>
      <c r="G894" s="15"/>
      <c r="H894" s="18"/>
      <c r="I894" s="75"/>
      <c r="J894" s="17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5"/>
      <c r="B895" s="52"/>
      <c r="C895" s="84"/>
      <c r="D895" s="17"/>
      <c r="E895" s="18"/>
      <c r="F895" s="18"/>
      <c r="G895" s="15"/>
      <c r="H895" s="18"/>
      <c r="I895" s="75"/>
      <c r="J895" s="17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5"/>
      <c r="B896" s="52"/>
      <c r="C896" s="84"/>
      <c r="D896" s="17"/>
      <c r="E896" s="18"/>
      <c r="F896" s="18"/>
      <c r="G896" s="15"/>
      <c r="H896" s="18"/>
      <c r="I896" s="75"/>
      <c r="J896" s="17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5"/>
      <c r="B897" s="52"/>
      <c r="C897" s="84"/>
      <c r="D897" s="17"/>
      <c r="E897" s="18"/>
      <c r="F897" s="18"/>
      <c r="G897" s="15"/>
      <c r="H897" s="18"/>
      <c r="I897" s="75"/>
      <c r="J897" s="17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5"/>
      <c r="B898" s="52"/>
      <c r="C898" s="84"/>
      <c r="D898" s="17"/>
      <c r="E898" s="18"/>
      <c r="F898" s="18"/>
      <c r="G898" s="15"/>
      <c r="H898" s="18"/>
      <c r="I898" s="75"/>
      <c r="J898" s="17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5"/>
      <c r="B899" s="52"/>
      <c r="C899" s="84"/>
      <c r="D899" s="17"/>
      <c r="E899" s="18"/>
      <c r="F899" s="18"/>
      <c r="G899" s="15"/>
      <c r="H899" s="18"/>
      <c r="I899" s="75"/>
      <c r="J899" s="17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5"/>
      <c r="B900" s="52"/>
      <c r="C900" s="84"/>
      <c r="D900" s="17"/>
      <c r="E900" s="18"/>
      <c r="F900" s="18"/>
      <c r="G900" s="15"/>
      <c r="H900" s="18"/>
      <c r="I900" s="75"/>
      <c r="J900" s="17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5"/>
      <c r="B901" s="52"/>
      <c r="C901" s="84"/>
      <c r="D901" s="17"/>
      <c r="E901" s="18"/>
      <c r="F901" s="18"/>
      <c r="G901" s="15"/>
      <c r="H901" s="18"/>
      <c r="I901" s="75"/>
      <c r="J901" s="17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5"/>
      <c r="B902" s="52"/>
      <c r="C902" s="84"/>
      <c r="D902" s="17"/>
      <c r="E902" s="18"/>
      <c r="F902" s="18"/>
      <c r="G902" s="15"/>
      <c r="H902" s="18"/>
      <c r="I902" s="75"/>
      <c r="J902" s="17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5"/>
      <c r="B903" s="52"/>
      <c r="C903" s="84"/>
      <c r="D903" s="17"/>
      <c r="E903" s="18"/>
      <c r="F903" s="18"/>
      <c r="G903" s="15"/>
      <c r="H903" s="18"/>
      <c r="I903" s="75"/>
      <c r="J903" s="17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5"/>
      <c r="B904" s="52"/>
      <c r="C904" s="84"/>
      <c r="D904" s="17"/>
      <c r="E904" s="18"/>
      <c r="F904" s="18"/>
      <c r="G904" s="15"/>
      <c r="H904" s="18"/>
      <c r="I904" s="75"/>
      <c r="J904" s="17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5"/>
      <c r="B905" s="52"/>
      <c r="C905" s="84"/>
      <c r="D905" s="17"/>
      <c r="E905" s="18"/>
      <c r="F905" s="18"/>
      <c r="G905" s="15"/>
      <c r="H905" s="18"/>
      <c r="I905" s="75"/>
      <c r="J905" s="17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5"/>
      <c r="B906" s="52"/>
      <c r="C906" s="84"/>
      <c r="D906" s="17"/>
      <c r="E906" s="18"/>
      <c r="F906" s="18"/>
      <c r="G906" s="15"/>
      <c r="H906" s="18"/>
      <c r="I906" s="75"/>
      <c r="J906" s="17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5"/>
      <c r="B907" s="52"/>
      <c r="C907" s="84"/>
      <c r="D907" s="17"/>
      <c r="E907" s="18"/>
      <c r="F907" s="18"/>
      <c r="G907" s="15"/>
      <c r="H907" s="18"/>
      <c r="I907" s="75"/>
      <c r="J907" s="17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5"/>
      <c r="B908" s="52"/>
      <c r="C908" s="84"/>
      <c r="D908" s="17"/>
      <c r="E908" s="18"/>
      <c r="F908" s="18"/>
      <c r="G908" s="15"/>
      <c r="H908" s="18"/>
      <c r="I908" s="75"/>
      <c r="J908" s="17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5"/>
      <c r="B909" s="52"/>
      <c r="C909" s="84"/>
      <c r="D909" s="17"/>
      <c r="E909" s="18"/>
      <c r="F909" s="18"/>
      <c r="G909" s="15"/>
      <c r="H909" s="18"/>
      <c r="I909" s="75"/>
      <c r="J909" s="17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5"/>
      <c r="B910" s="52"/>
      <c r="C910" s="84"/>
      <c r="D910" s="17"/>
      <c r="E910" s="18"/>
      <c r="F910" s="18"/>
      <c r="G910" s="15"/>
      <c r="H910" s="18"/>
      <c r="I910" s="75"/>
      <c r="J910" s="17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5"/>
      <c r="B911" s="52"/>
      <c r="C911" s="84"/>
      <c r="D911" s="17"/>
      <c r="E911" s="18"/>
      <c r="F911" s="18"/>
      <c r="G911" s="15"/>
      <c r="H911" s="18"/>
      <c r="I911" s="75"/>
      <c r="J911" s="17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5"/>
      <c r="B912" s="52"/>
      <c r="C912" s="84"/>
      <c r="D912" s="17"/>
      <c r="E912" s="18"/>
      <c r="F912" s="18"/>
      <c r="G912" s="15"/>
      <c r="H912" s="18"/>
      <c r="I912" s="75"/>
      <c r="J912" s="17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5"/>
      <c r="B913" s="52"/>
      <c r="C913" s="84"/>
      <c r="D913" s="17"/>
      <c r="E913" s="18"/>
      <c r="F913" s="18"/>
      <c r="G913" s="15"/>
      <c r="H913" s="18"/>
      <c r="I913" s="75"/>
      <c r="J913" s="17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5"/>
      <c r="B914" s="52"/>
      <c r="C914" s="84"/>
      <c r="D914" s="17"/>
      <c r="E914" s="18"/>
      <c r="F914" s="18"/>
      <c r="G914" s="15"/>
      <c r="H914" s="18"/>
      <c r="I914" s="75"/>
      <c r="J914" s="17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5"/>
      <c r="B915" s="52"/>
      <c r="C915" s="84"/>
      <c r="D915" s="17"/>
      <c r="E915" s="18"/>
      <c r="F915" s="18"/>
      <c r="G915" s="15"/>
      <c r="H915" s="18"/>
      <c r="I915" s="75"/>
      <c r="J915" s="17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5"/>
      <c r="B916" s="52"/>
      <c r="C916" s="84"/>
      <c r="D916" s="17"/>
      <c r="E916" s="18"/>
      <c r="F916" s="18"/>
      <c r="G916" s="15"/>
      <c r="H916" s="18"/>
      <c r="I916" s="75"/>
      <c r="J916" s="17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5"/>
      <c r="B917" s="52"/>
      <c r="C917" s="84"/>
      <c r="D917" s="17"/>
      <c r="E917" s="18"/>
      <c r="F917" s="18"/>
      <c r="G917" s="15"/>
      <c r="H917" s="18"/>
      <c r="I917" s="75"/>
      <c r="J917" s="17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5"/>
      <c r="B918" s="52"/>
      <c r="C918" s="84"/>
      <c r="D918" s="17"/>
      <c r="E918" s="18"/>
      <c r="F918" s="18"/>
      <c r="G918" s="15"/>
      <c r="H918" s="18"/>
      <c r="I918" s="75"/>
      <c r="J918" s="17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5"/>
      <c r="B919" s="52"/>
      <c r="C919" s="84"/>
      <c r="D919" s="17"/>
      <c r="E919" s="18"/>
      <c r="F919" s="18"/>
      <c r="G919" s="15"/>
      <c r="H919" s="18"/>
      <c r="I919" s="75"/>
      <c r="J919" s="17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5"/>
      <c r="B920" s="52"/>
      <c r="C920" s="84"/>
      <c r="D920" s="17"/>
      <c r="E920" s="18"/>
      <c r="F920" s="18"/>
      <c r="G920" s="15"/>
      <c r="H920" s="18"/>
      <c r="I920" s="75"/>
      <c r="J920" s="17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5"/>
      <c r="B921" s="52"/>
      <c r="C921" s="84"/>
      <c r="D921" s="17"/>
      <c r="E921" s="18"/>
      <c r="F921" s="18"/>
      <c r="G921" s="15"/>
      <c r="H921" s="18"/>
      <c r="I921" s="75"/>
      <c r="J921" s="17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5"/>
      <c r="B922" s="52"/>
      <c r="C922" s="84"/>
      <c r="D922" s="17"/>
      <c r="E922" s="18"/>
      <c r="F922" s="18"/>
      <c r="G922" s="15"/>
      <c r="H922" s="18"/>
      <c r="I922" s="75"/>
      <c r="J922" s="17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5"/>
      <c r="B923" s="52"/>
      <c r="C923" s="84"/>
      <c r="D923" s="17"/>
      <c r="E923" s="18"/>
      <c r="F923" s="18"/>
      <c r="G923" s="15"/>
      <c r="H923" s="18"/>
      <c r="I923" s="75"/>
      <c r="J923" s="17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5"/>
      <c r="B924" s="52"/>
      <c r="C924" s="84"/>
      <c r="D924" s="17"/>
      <c r="E924" s="18"/>
      <c r="F924" s="18"/>
      <c r="G924" s="15"/>
      <c r="H924" s="18"/>
      <c r="I924" s="75"/>
      <c r="J924" s="17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5"/>
      <c r="B925" s="52"/>
      <c r="C925" s="84"/>
      <c r="D925" s="17"/>
      <c r="E925" s="18"/>
      <c r="F925" s="18"/>
      <c r="G925" s="15"/>
      <c r="H925" s="18"/>
      <c r="I925" s="75"/>
      <c r="J925" s="17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5"/>
      <c r="B926" s="52"/>
      <c r="C926" s="84"/>
      <c r="D926" s="17"/>
      <c r="E926" s="18"/>
      <c r="F926" s="18"/>
      <c r="G926" s="15"/>
      <c r="H926" s="18"/>
      <c r="I926" s="75"/>
      <c r="J926" s="17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5"/>
      <c r="B927" s="52"/>
      <c r="C927" s="84"/>
      <c r="D927" s="17"/>
      <c r="E927" s="18"/>
      <c r="F927" s="18"/>
      <c r="G927" s="15"/>
      <c r="H927" s="18"/>
      <c r="I927" s="75"/>
      <c r="J927" s="17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5"/>
      <c r="B928" s="52"/>
      <c r="C928" s="84"/>
      <c r="D928" s="17"/>
      <c r="E928" s="18"/>
      <c r="F928" s="18"/>
      <c r="G928" s="15"/>
      <c r="H928" s="18"/>
      <c r="I928" s="75"/>
      <c r="J928" s="17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5"/>
      <c r="B929" s="52"/>
      <c r="C929" s="84"/>
      <c r="D929" s="17"/>
      <c r="E929" s="18"/>
      <c r="F929" s="18"/>
      <c r="G929" s="15"/>
      <c r="H929" s="18"/>
      <c r="I929" s="75"/>
      <c r="J929" s="17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5"/>
      <c r="B930" s="52"/>
      <c r="C930" s="84"/>
      <c r="D930" s="17"/>
      <c r="E930" s="18"/>
      <c r="F930" s="18"/>
      <c r="G930" s="15"/>
      <c r="H930" s="18"/>
      <c r="I930" s="75"/>
      <c r="J930" s="17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5"/>
      <c r="B931" s="52"/>
      <c r="C931" s="84"/>
      <c r="D931" s="17"/>
      <c r="E931" s="18"/>
      <c r="F931" s="18"/>
      <c r="G931" s="15"/>
      <c r="H931" s="18"/>
      <c r="I931" s="75"/>
      <c r="J931" s="17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5"/>
      <c r="B932" s="52"/>
      <c r="C932" s="84"/>
      <c r="D932" s="17"/>
      <c r="E932" s="18"/>
      <c r="F932" s="18"/>
      <c r="G932" s="15"/>
      <c r="H932" s="18"/>
      <c r="I932" s="75"/>
      <c r="J932" s="17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5"/>
      <c r="B933" s="52"/>
      <c r="C933" s="84"/>
      <c r="D933" s="17"/>
      <c r="E933" s="18"/>
      <c r="F933" s="18"/>
      <c r="G933" s="15"/>
      <c r="H933" s="18"/>
      <c r="I933" s="75"/>
      <c r="J933" s="17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5"/>
      <c r="B934" s="52"/>
      <c r="C934" s="84"/>
      <c r="D934" s="17"/>
      <c r="E934" s="18"/>
      <c r="F934" s="18"/>
      <c r="G934" s="15"/>
      <c r="H934" s="18"/>
      <c r="I934" s="75"/>
      <c r="J934" s="17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5"/>
      <c r="B935" s="52"/>
      <c r="C935" s="84"/>
      <c r="D935" s="17"/>
      <c r="E935" s="18"/>
      <c r="F935" s="18"/>
      <c r="G935" s="15"/>
      <c r="H935" s="18"/>
      <c r="I935" s="75"/>
      <c r="J935" s="17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5"/>
      <c r="B936" s="52"/>
      <c r="C936" s="84"/>
      <c r="D936" s="17"/>
      <c r="E936" s="18"/>
      <c r="F936" s="18"/>
      <c r="G936" s="15"/>
      <c r="H936" s="18"/>
      <c r="I936" s="75"/>
      <c r="J936" s="17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5"/>
      <c r="B937" s="52"/>
      <c r="C937" s="84"/>
      <c r="D937" s="17"/>
      <c r="E937" s="18"/>
      <c r="F937" s="18"/>
      <c r="G937" s="15"/>
      <c r="H937" s="18"/>
      <c r="I937" s="75"/>
      <c r="J937" s="17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5"/>
      <c r="B938" s="52"/>
      <c r="C938" s="84"/>
      <c r="D938" s="17"/>
      <c r="E938" s="18"/>
      <c r="F938" s="18"/>
      <c r="G938" s="15"/>
      <c r="H938" s="18"/>
      <c r="I938" s="75"/>
      <c r="J938" s="17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5"/>
      <c r="B939" s="52"/>
      <c r="C939" s="84"/>
      <c r="D939" s="17"/>
      <c r="E939" s="18"/>
      <c r="F939" s="18"/>
      <c r="G939" s="15"/>
      <c r="H939" s="18"/>
      <c r="I939" s="75"/>
      <c r="J939" s="17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5"/>
      <c r="B940" s="52"/>
      <c r="C940" s="84"/>
      <c r="D940" s="17"/>
      <c r="E940" s="18"/>
      <c r="F940" s="18"/>
      <c r="G940" s="15"/>
      <c r="H940" s="18"/>
      <c r="I940" s="75"/>
      <c r="J940" s="17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5"/>
      <c r="B941" s="52"/>
      <c r="C941" s="84"/>
      <c r="D941" s="17"/>
      <c r="E941" s="18"/>
      <c r="F941" s="18"/>
      <c r="G941" s="15"/>
      <c r="H941" s="18"/>
      <c r="I941" s="75"/>
      <c r="J941" s="17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5"/>
      <c r="B942" s="52"/>
      <c r="C942" s="84"/>
      <c r="D942" s="17"/>
      <c r="E942" s="18"/>
      <c r="F942" s="18"/>
      <c r="G942" s="15"/>
      <c r="H942" s="18"/>
      <c r="I942" s="75"/>
      <c r="J942" s="17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5"/>
      <c r="B943" s="52"/>
      <c r="C943" s="84"/>
      <c r="D943" s="17"/>
      <c r="E943" s="18"/>
      <c r="F943" s="18"/>
      <c r="G943" s="15"/>
      <c r="H943" s="18"/>
      <c r="I943" s="75"/>
      <c r="J943" s="17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5"/>
      <c r="B944" s="52"/>
      <c r="C944" s="84"/>
      <c r="D944" s="17"/>
      <c r="E944" s="18"/>
      <c r="F944" s="18"/>
      <c r="G944" s="15"/>
      <c r="H944" s="18"/>
      <c r="I944" s="75"/>
      <c r="J944" s="17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5"/>
      <c r="B945" s="52"/>
      <c r="C945" s="84"/>
      <c r="D945" s="17"/>
      <c r="E945" s="18"/>
      <c r="F945" s="18"/>
      <c r="G945" s="15"/>
      <c r="H945" s="18"/>
      <c r="I945" s="75"/>
      <c r="J945" s="17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5"/>
      <c r="B946" s="52"/>
      <c r="C946" s="84"/>
      <c r="D946" s="17"/>
      <c r="E946" s="18"/>
      <c r="F946" s="18"/>
      <c r="G946" s="15"/>
      <c r="H946" s="18"/>
      <c r="I946" s="75"/>
      <c r="J946" s="17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5"/>
      <c r="B947" s="52"/>
      <c r="C947" s="84"/>
      <c r="D947" s="17"/>
      <c r="E947" s="18"/>
      <c r="F947" s="18"/>
      <c r="G947" s="15"/>
      <c r="H947" s="18"/>
      <c r="I947" s="75"/>
      <c r="J947" s="17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5"/>
      <c r="B948" s="52"/>
      <c r="C948" s="84"/>
      <c r="D948" s="17"/>
      <c r="E948" s="18"/>
      <c r="F948" s="18"/>
      <c r="G948" s="15"/>
      <c r="H948" s="18"/>
      <c r="I948" s="75"/>
      <c r="J948" s="17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5"/>
      <c r="B949" s="52"/>
      <c r="C949" s="84"/>
      <c r="D949" s="17"/>
      <c r="E949" s="18"/>
      <c r="F949" s="18"/>
      <c r="G949" s="15"/>
      <c r="H949" s="18"/>
      <c r="I949" s="75"/>
      <c r="J949" s="17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5"/>
      <c r="B950" s="52"/>
      <c r="C950" s="84"/>
      <c r="D950" s="17"/>
      <c r="E950" s="18"/>
      <c r="F950" s="18"/>
      <c r="G950" s="15"/>
      <c r="H950" s="18"/>
      <c r="I950" s="75"/>
      <c r="J950" s="17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5"/>
      <c r="B951" s="52"/>
      <c r="C951" s="84"/>
      <c r="D951" s="17"/>
      <c r="E951" s="18"/>
      <c r="F951" s="18"/>
      <c r="G951" s="15"/>
      <c r="H951" s="18"/>
      <c r="I951" s="75"/>
      <c r="J951" s="17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5"/>
      <c r="B952" s="52"/>
      <c r="C952" s="84"/>
      <c r="D952" s="17"/>
      <c r="E952" s="18"/>
      <c r="F952" s="18"/>
      <c r="G952" s="15"/>
      <c r="H952" s="18"/>
      <c r="I952" s="75"/>
      <c r="J952" s="17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5"/>
      <c r="B953" s="52"/>
      <c r="C953" s="84"/>
      <c r="D953" s="17"/>
      <c r="E953" s="18"/>
      <c r="F953" s="18"/>
      <c r="G953" s="15"/>
      <c r="H953" s="18"/>
      <c r="I953" s="75"/>
      <c r="J953" s="17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5"/>
      <c r="B954" s="52"/>
      <c r="C954" s="84"/>
      <c r="D954" s="17"/>
      <c r="E954" s="18"/>
      <c r="F954" s="18"/>
      <c r="G954" s="15"/>
      <c r="H954" s="18"/>
      <c r="I954" s="75"/>
      <c r="J954" s="17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5"/>
      <c r="B955" s="52"/>
      <c r="C955" s="84"/>
      <c r="D955" s="17"/>
      <c r="E955" s="18"/>
      <c r="F955" s="18"/>
      <c r="G955" s="15"/>
      <c r="H955" s="18"/>
      <c r="I955" s="75"/>
      <c r="J955" s="17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5"/>
      <c r="B956" s="52"/>
      <c r="C956" s="84"/>
      <c r="D956" s="17"/>
      <c r="E956" s="18"/>
      <c r="F956" s="18"/>
      <c r="G956" s="15"/>
      <c r="H956" s="18"/>
      <c r="I956" s="75"/>
      <c r="J956" s="17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5"/>
      <c r="B957" s="52"/>
      <c r="C957" s="84"/>
      <c r="D957" s="17"/>
      <c r="E957" s="18"/>
      <c r="F957" s="18"/>
      <c r="G957" s="15"/>
      <c r="H957" s="18"/>
      <c r="I957" s="75"/>
      <c r="J957" s="17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5"/>
      <c r="B958" s="52"/>
      <c r="C958" s="84"/>
      <c r="D958" s="17"/>
      <c r="E958" s="18"/>
      <c r="F958" s="18"/>
      <c r="G958" s="15"/>
      <c r="H958" s="18"/>
      <c r="I958" s="75"/>
      <c r="J958" s="17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5"/>
      <c r="B959" s="52"/>
      <c r="C959" s="84"/>
      <c r="D959" s="17"/>
      <c r="E959" s="18"/>
      <c r="F959" s="18"/>
      <c r="G959" s="15"/>
      <c r="H959" s="18"/>
      <c r="I959" s="75"/>
      <c r="J959" s="17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5"/>
      <c r="B960" s="52"/>
      <c r="C960" s="84"/>
      <c r="D960" s="17"/>
      <c r="E960" s="18"/>
      <c r="F960" s="18"/>
      <c r="G960" s="15"/>
      <c r="H960" s="18"/>
      <c r="I960" s="75"/>
      <c r="J960" s="17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5"/>
      <c r="B961" s="52"/>
      <c r="C961" s="84"/>
      <c r="D961" s="17"/>
      <c r="E961" s="18"/>
      <c r="F961" s="18"/>
      <c r="G961" s="15"/>
      <c r="H961" s="18"/>
      <c r="I961" s="75"/>
      <c r="J961" s="17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5"/>
      <c r="B962" s="52"/>
      <c r="C962" s="84"/>
      <c r="D962" s="17"/>
      <c r="E962" s="18"/>
      <c r="F962" s="18"/>
      <c r="G962" s="15"/>
      <c r="H962" s="18"/>
      <c r="I962" s="75"/>
      <c r="J962" s="17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5"/>
      <c r="B963" s="52"/>
      <c r="C963" s="84"/>
      <c r="D963" s="17"/>
      <c r="E963" s="18"/>
      <c r="F963" s="18"/>
      <c r="G963" s="15"/>
      <c r="H963" s="18"/>
      <c r="I963" s="75"/>
      <c r="J963" s="17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5"/>
      <c r="B964" s="52"/>
      <c r="C964" s="84"/>
      <c r="D964" s="17"/>
      <c r="E964" s="18"/>
      <c r="F964" s="18"/>
      <c r="G964" s="15"/>
      <c r="H964" s="18"/>
      <c r="I964" s="75"/>
      <c r="J964" s="17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5"/>
      <c r="B965" s="52"/>
      <c r="C965" s="84"/>
      <c r="D965" s="17"/>
      <c r="E965" s="18"/>
      <c r="F965" s="18"/>
      <c r="G965" s="15"/>
      <c r="H965" s="18"/>
      <c r="I965" s="75"/>
      <c r="J965" s="17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5"/>
      <c r="B966" s="52"/>
      <c r="C966" s="84"/>
      <c r="D966" s="17"/>
      <c r="E966" s="18"/>
      <c r="F966" s="18"/>
      <c r="G966" s="15"/>
      <c r="H966" s="18"/>
      <c r="I966" s="75"/>
      <c r="J966" s="17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5"/>
      <c r="B967" s="52"/>
      <c r="C967" s="84"/>
      <c r="D967" s="17"/>
      <c r="E967" s="18"/>
      <c r="F967" s="18"/>
      <c r="G967" s="15"/>
      <c r="H967" s="18"/>
      <c r="I967" s="75"/>
      <c r="J967" s="17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5"/>
      <c r="B968" s="52"/>
      <c r="C968" s="84"/>
      <c r="D968" s="17"/>
      <c r="E968" s="18"/>
      <c r="F968" s="18"/>
      <c r="G968" s="15"/>
      <c r="H968" s="18"/>
      <c r="I968" s="75"/>
      <c r="J968" s="17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5"/>
      <c r="B969" s="52"/>
      <c r="C969" s="84"/>
      <c r="D969" s="17"/>
      <c r="E969" s="18"/>
      <c r="F969" s="18"/>
      <c r="G969" s="15"/>
      <c r="H969" s="18"/>
      <c r="I969" s="75"/>
      <c r="J969" s="17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5"/>
      <c r="B970" s="52"/>
      <c r="C970" s="84"/>
      <c r="D970" s="17"/>
      <c r="E970" s="18"/>
      <c r="F970" s="18"/>
      <c r="G970" s="15"/>
      <c r="H970" s="18"/>
      <c r="I970" s="75"/>
      <c r="J970" s="17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5"/>
      <c r="B971" s="52"/>
      <c r="C971" s="84"/>
      <c r="D971" s="17"/>
      <c r="E971" s="18"/>
      <c r="F971" s="18"/>
      <c r="G971" s="15"/>
      <c r="H971" s="18"/>
      <c r="I971" s="75"/>
      <c r="J971" s="17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5"/>
      <c r="B972" s="52"/>
      <c r="C972" s="84"/>
      <c r="D972" s="17"/>
      <c r="E972" s="18"/>
      <c r="F972" s="18"/>
      <c r="G972" s="15"/>
      <c r="H972" s="18"/>
      <c r="I972" s="75"/>
      <c r="J972" s="17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5"/>
      <c r="B973" s="52"/>
      <c r="C973" s="84"/>
      <c r="D973" s="17"/>
      <c r="E973" s="18"/>
      <c r="F973" s="18"/>
      <c r="G973" s="15"/>
      <c r="H973" s="18"/>
      <c r="I973" s="75"/>
      <c r="J973" s="17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5"/>
      <c r="B974" s="52"/>
      <c r="C974" s="84"/>
      <c r="D974" s="17"/>
      <c r="E974" s="18"/>
      <c r="F974" s="18"/>
      <c r="G974" s="15"/>
      <c r="H974" s="18"/>
      <c r="I974" s="75"/>
      <c r="J974" s="17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5"/>
      <c r="B975" s="52"/>
      <c r="C975" s="84"/>
      <c r="D975" s="17"/>
      <c r="E975" s="18"/>
      <c r="F975" s="18"/>
      <c r="G975" s="15"/>
      <c r="H975" s="18"/>
      <c r="I975" s="75"/>
      <c r="J975" s="17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5"/>
      <c r="B976" s="52"/>
      <c r="C976" s="84"/>
      <c r="D976" s="17"/>
      <c r="E976" s="18"/>
      <c r="F976" s="18"/>
      <c r="G976" s="15"/>
      <c r="H976" s="18"/>
      <c r="I976" s="75"/>
      <c r="J976" s="17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5"/>
      <c r="B977" s="52"/>
      <c r="C977" s="84"/>
      <c r="D977" s="17"/>
      <c r="E977" s="18"/>
      <c r="F977" s="18"/>
      <c r="G977" s="15"/>
      <c r="H977" s="18"/>
      <c r="I977" s="75"/>
      <c r="J977" s="17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5"/>
      <c r="B978" s="52"/>
      <c r="C978" s="84"/>
      <c r="D978" s="17"/>
      <c r="E978" s="18"/>
      <c r="F978" s="18"/>
      <c r="G978" s="15"/>
      <c r="H978" s="18"/>
      <c r="I978" s="75"/>
      <c r="J978" s="17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5"/>
      <c r="B979" s="52"/>
      <c r="C979" s="84"/>
      <c r="D979" s="17"/>
      <c r="E979" s="18"/>
      <c r="F979" s="18"/>
      <c r="G979" s="15"/>
      <c r="H979" s="18"/>
      <c r="I979" s="75"/>
      <c r="J979" s="17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5"/>
      <c r="B980" s="52"/>
      <c r="C980" s="84"/>
      <c r="D980" s="17"/>
      <c r="E980" s="18"/>
      <c r="F980" s="18"/>
      <c r="G980" s="15"/>
      <c r="H980" s="18"/>
      <c r="I980" s="75"/>
      <c r="J980" s="17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5"/>
      <c r="B981" s="52"/>
      <c r="C981" s="84"/>
      <c r="D981" s="17"/>
      <c r="E981" s="18"/>
      <c r="F981" s="18"/>
      <c r="G981" s="15"/>
      <c r="H981" s="18"/>
      <c r="I981" s="75"/>
      <c r="J981" s="17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5"/>
      <c r="B982" s="52"/>
      <c r="C982" s="84"/>
      <c r="D982" s="17"/>
      <c r="E982" s="18"/>
      <c r="F982" s="18"/>
      <c r="G982" s="15"/>
      <c r="H982" s="18"/>
      <c r="I982" s="75"/>
      <c r="J982" s="17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5"/>
      <c r="B983" s="52"/>
      <c r="C983" s="84"/>
      <c r="D983" s="17"/>
      <c r="E983" s="18"/>
      <c r="F983" s="18"/>
      <c r="G983" s="15"/>
      <c r="H983" s="18"/>
      <c r="I983" s="75"/>
      <c r="J983" s="17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5"/>
      <c r="B984" s="52"/>
      <c r="C984" s="84"/>
      <c r="D984" s="17"/>
      <c r="E984" s="18"/>
      <c r="F984" s="18"/>
      <c r="G984" s="15"/>
      <c r="H984" s="18"/>
      <c r="I984" s="75"/>
      <c r="J984" s="17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5"/>
      <c r="B985" s="52"/>
      <c r="C985" s="84"/>
      <c r="D985" s="17"/>
      <c r="E985" s="18"/>
      <c r="F985" s="18"/>
      <c r="G985" s="15"/>
      <c r="H985" s="18"/>
      <c r="I985" s="75"/>
      <c r="J985" s="17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5"/>
      <c r="B986" s="52"/>
      <c r="C986" s="84"/>
      <c r="D986" s="17"/>
      <c r="E986" s="18"/>
      <c r="F986" s="18"/>
      <c r="G986" s="15"/>
      <c r="H986" s="18"/>
      <c r="I986" s="75"/>
      <c r="J986" s="17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5"/>
      <c r="B987" s="52"/>
      <c r="C987" s="84"/>
      <c r="D987" s="17"/>
      <c r="E987" s="18"/>
      <c r="F987" s="18"/>
      <c r="G987" s="15"/>
      <c r="H987" s="18"/>
      <c r="I987" s="75"/>
      <c r="J987" s="17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5"/>
      <c r="B988" s="52"/>
      <c r="C988" s="84"/>
      <c r="D988" s="17"/>
      <c r="E988" s="18"/>
      <c r="F988" s="18"/>
      <c r="G988" s="15"/>
      <c r="H988" s="18"/>
      <c r="I988" s="75"/>
      <c r="J988" s="17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5"/>
      <c r="B989" s="52"/>
      <c r="C989" s="84"/>
      <c r="D989" s="17"/>
      <c r="E989" s="18"/>
      <c r="F989" s="18"/>
      <c r="G989" s="15"/>
      <c r="H989" s="18"/>
      <c r="I989" s="75"/>
      <c r="J989" s="17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5"/>
      <c r="B990" s="52"/>
      <c r="C990" s="84"/>
      <c r="D990" s="17"/>
      <c r="E990" s="18"/>
      <c r="F990" s="18"/>
      <c r="G990" s="15"/>
      <c r="H990" s="18"/>
      <c r="I990" s="75"/>
      <c r="J990" s="17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5"/>
      <c r="B991" s="52"/>
      <c r="C991" s="84"/>
      <c r="D991" s="17"/>
      <c r="E991" s="18"/>
      <c r="F991" s="18"/>
      <c r="G991" s="15"/>
      <c r="H991" s="18"/>
      <c r="I991" s="75"/>
      <c r="J991" s="17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5"/>
      <c r="B992" s="52"/>
      <c r="C992" s="84"/>
      <c r="D992" s="17"/>
      <c r="E992" s="18"/>
      <c r="F992" s="18"/>
      <c r="G992" s="15"/>
      <c r="H992" s="18"/>
      <c r="I992" s="75"/>
      <c r="J992" s="17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5"/>
      <c r="B993" s="52"/>
      <c r="C993" s="84"/>
      <c r="D993" s="17"/>
      <c r="E993" s="18"/>
      <c r="F993" s="18"/>
      <c r="G993" s="15"/>
      <c r="H993" s="18"/>
      <c r="I993" s="75"/>
      <c r="J993" s="17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5"/>
      <c r="B994" s="52"/>
      <c r="C994" s="84"/>
      <c r="D994" s="17"/>
      <c r="E994" s="18"/>
      <c r="F994" s="18"/>
      <c r="G994" s="15"/>
      <c r="H994" s="18"/>
      <c r="I994" s="75"/>
      <c r="J994" s="17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5"/>
      <c r="B995" s="52"/>
      <c r="C995" s="84"/>
      <c r="D995" s="17"/>
      <c r="E995" s="18"/>
      <c r="F995" s="18"/>
      <c r="G995" s="15"/>
      <c r="H995" s="18"/>
      <c r="I995" s="75"/>
      <c r="J995" s="17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5"/>
      <c r="B996" s="52"/>
      <c r="C996" s="84"/>
      <c r="D996" s="17"/>
      <c r="E996" s="18"/>
      <c r="F996" s="18"/>
      <c r="G996" s="15"/>
      <c r="H996" s="18"/>
      <c r="I996" s="75"/>
      <c r="J996" s="17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5"/>
      <c r="B997" s="52"/>
      <c r="C997" s="84"/>
      <c r="D997" s="17"/>
      <c r="E997" s="18"/>
      <c r="F997" s="18"/>
      <c r="G997" s="15"/>
      <c r="H997" s="18"/>
      <c r="I997" s="75"/>
      <c r="J997" s="17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5"/>
      <c r="B998" s="52"/>
      <c r="C998" s="84"/>
      <c r="D998" s="17"/>
      <c r="E998" s="18"/>
      <c r="F998" s="18"/>
      <c r="G998" s="15"/>
      <c r="H998" s="18"/>
      <c r="I998" s="75"/>
      <c r="J998" s="17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5"/>
      <c r="B999" s="52"/>
      <c r="C999" s="84"/>
      <c r="D999" s="17"/>
      <c r="E999" s="18"/>
      <c r="F999" s="18"/>
      <c r="G999" s="15"/>
      <c r="H999" s="18"/>
      <c r="I999" s="75"/>
      <c r="J999" s="17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5"/>
      <c r="B1000" s="52"/>
      <c r="C1000" s="84"/>
      <c r="D1000" s="17"/>
      <c r="E1000" s="18"/>
      <c r="F1000" s="18"/>
      <c r="G1000" s="15"/>
      <c r="H1000" s="18"/>
      <c r="I1000" s="75"/>
      <c r="J1000" s="17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63"/>
  <sheetViews>
    <sheetView workbookViewId="0"/>
  </sheetViews>
  <sheetFormatPr defaultRowHeight="15" x14ac:dyDescent="0.25"/>
  <cols>
    <col min="1" max="1" style="25" width="12.862142857142858" customWidth="1" bestFit="1"/>
    <col min="2" max="2" style="26" width="25.290714285714284" customWidth="1" bestFit="1"/>
    <col min="3" max="3" style="26" width="21.433571428571426" customWidth="1" bestFit="1"/>
    <col min="4" max="4" style="27" width="6.576428571428571" customWidth="1" bestFit="1"/>
    <col min="5" max="5" style="28" width="14.43357142857143" customWidth="1" bestFit="1"/>
    <col min="6" max="6" style="28" width="12.005" customWidth="1" bestFit="1"/>
    <col min="7" max="7" style="28" width="13.290714285714287" customWidth="1" bestFit="1"/>
    <col min="8" max="8" style="28" width="8.576428571428572" customWidth="1" bestFit="1"/>
    <col min="9" max="9" style="82" width="14.290714285714287" customWidth="1" bestFit="1"/>
    <col min="10" max="10" style="82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63" t="s">
        <v>1</v>
      </c>
      <c r="C1" s="69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70" t="s">
        <v>8</v>
      </c>
      <c r="J1" s="71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43865</v>
      </c>
      <c r="B2" s="52" t="s">
        <v>839</v>
      </c>
      <c r="C2" s="52" t="s">
        <v>840</v>
      </c>
      <c r="D2" s="11">
        <v>1</v>
      </c>
      <c r="E2" s="12">
        <v>20</v>
      </c>
      <c r="F2" s="12">
        <f>MULTIPLY(D2, E2)</f>
      </c>
      <c r="G2" s="19"/>
      <c r="H2" s="18"/>
      <c r="I2" s="72">
        <f>Round(AVERAGE(H2:H1063), 2)</f>
      </c>
      <c r="J2" s="73">
        <f>SUM(G2:G1063)</f>
      </c>
      <c r="K2" s="14">
        <f>sum(D2:D1063)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52" t="s">
        <v>841</v>
      </c>
      <c r="C3" s="52" t="s">
        <v>404</v>
      </c>
      <c r="D3" s="11">
        <v>1</v>
      </c>
      <c r="E3" s="12">
        <v>24.99</v>
      </c>
      <c r="F3" s="12">
        <f>MULTIPLY(D3, E3)</f>
      </c>
      <c r="G3" s="19"/>
      <c r="H3" s="18"/>
      <c r="I3" s="70" t="s">
        <v>13</v>
      </c>
      <c r="J3" s="12">
        <f>SUM(F2:F1063)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52" t="s">
        <v>842</v>
      </c>
      <c r="C4" s="52" t="s">
        <v>404</v>
      </c>
      <c r="D4" s="11">
        <v>1</v>
      </c>
      <c r="E4" s="12">
        <v>19.99</v>
      </c>
      <c r="F4" s="12">
        <f>MULTIPLY(D4, E4)</f>
      </c>
      <c r="G4" s="19"/>
      <c r="H4" s="18"/>
      <c r="I4" s="39">
        <f>MAX(H2:H1063)</f>
      </c>
      <c r="J4" s="74">
        <f>SUM(H2:H1063)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52" t="s">
        <v>843</v>
      </c>
      <c r="C5" s="52" t="s">
        <v>404</v>
      </c>
      <c r="D5" s="11">
        <v>1</v>
      </c>
      <c r="E5" s="12">
        <v>19.99</v>
      </c>
      <c r="F5" s="12">
        <f>MULTIPLY(D5, E5)</f>
      </c>
      <c r="G5" s="19"/>
      <c r="H5" s="12">
        <f>sum(F2:F5)</f>
      </c>
      <c r="I5" s="75"/>
      <c r="J5" s="75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8">
        <v>43893</v>
      </c>
      <c r="B6" s="52" t="s">
        <v>844</v>
      </c>
      <c r="C6" s="52" t="s">
        <v>845</v>
      </c>
      <c r="D6" s="11">
        <v>2</v>
      </c>
      <c r="E6" s="12">
        <v>49.99</v>
      </c>
      <c r="F6" s="12">
        <f>MULTIPLY(D6, E6)</f>
      </c>
      <c r="G6" s="19"/>
      <c r="H6" s="18"/>
      <c r="I6" s="75"/>
      <c r="J6" s="75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52" t="s">
        <v>846</v>
      </c>
      <c r="C7" s="52" t="s">
        <v>404</v>
      </c>
      <c r="D7" s="11">
        <v>5</v>
      </c>
      <c r="E7" s="12">
        <v>19.99</v>
      </c>
      <c r="F7" s="12">
        <f>MULTIPLY(D7, E7)</f>
      </c>
      <c r="G7" s="19"/>
      <c r="H7" s="18"/>
      <c r="I7" s="75"/>
      <c r="J7" s="75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52" t="s">
        <v>847</v>
      </c>
      <c r="C8" s="52" t="s">
        <v>691</v>
      </c>
      <c r="D8" s="11">
        <v>1</v>
      </c>
      <c r="E8" s="12">
        <v>19.99</v>
      </c>
      <c r="F8" s="12">
        <f>MULTIPLY(D8, E8)</f>
      </c>
      <c r="G8" s="19"/>
      <c r="H8" s="18"/>
      <c r="I8" s="75"/>
      <c r="J8" s="75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52" t="s">
        <v>848</v>
      </c>
      <c r="C9" s="52" t="s">
        <v>370</v>
      </c>
      <c r="D9" s="11">
        <v>1</v>
      </c>
      <c r="E9" s="12">
        <v>19.99</v>
      </c>
      <c r="F9" s="12">
        <f>MULTIPLY(D9, E9)</f>
      </c>
      <c r="G9" s="19"/>
      <c r="H9" s="18"/>
      <c r="I9" s="75"/>
      <c r="J9" s="75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52" t="s">
        <v>849</v>
      </c>
      <c r="C10" s="52" t="s">
        <v>370</v>
      </c>
      <c r="D10" s="11">
        <v>2</v>
      </c>
      <c r="E10" s="12">
        <v>4</v>
      </c>
      <c r="F10" s="12">
        <f>MULTIPLY(D10, E10)</f>
      </c>
      <c r="G10" s="19"/>
      <c r="H10" s="12">
        <f>SUM(F6:F10)</f>
      </c>
      <c r="I10" s="75"/>
      <c r="J10" s="75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8">
        <v>43900</v>
      </c>
      <c r="B11" s="52" t="s">
        <v>850</v>
      </c>
      <c r="C11" s="52" t="s">
        <v>404</v>
      </c>
      <c r="D11" s="11">
        <v>1</v>
      </c>
      <c r="E11" s="12">
        <v>5.99</v>
      </c>
      <c r="F11" s="12">
        <f>MULTIPLY(D11, E11)</f>
      </c>
      <c r="G11" s="24"/>
      <c r="H11" s="18"/>
      <c r="I11" s="75"/>
      <c r="J11" s="75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52" t="s">
        <v>851</v>
      </c>
      <c r="C12" s="52" t="s">
        <v>404</v>
      </c>
      <c r="D12" s="11">
        <v>1</v>
      </c>
      <c r="E12" s="12">
        <v>5.99</v>
      </c>
      <c r="F12" s="12">
        <f>MULTIPLY(D12, E12)</f>
      </c>
      <c r="G12" s="18"/>
      <c r="H12" s="18"/>
      <c r="I12" s="75"/>
      <c r="J12" s="75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52" t="s">
        <v>852</v>
      </c>
      <c r="C13" s="52" t="s">
        <v>404</v>
      </c>
      <c r="D13" s="11">
        <v>1</v>
      </c>
      <c r="E13" s="12">
        <v>4.99</v>
      </c>
      <c r="F13" s="12">
        <f>MULTIPLY(D13, E13)</f>
      </c>
      <c r="G13" s="18"/>
      <c r="H13" s="18"/>
      <c r="I13" s="75"/>
      <c r="J13" s="75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52" t="s">
        <v>853</v>
      </c>
      <c r="C14" s="52" t="s">
        <v>404</v>
      </c>
      <c r="D14" s="11">
        <v>1</v>
      </c>
      <c r="E14" s="12">
        <v>7.99</v>
      </c>
      <c r="F14" s="12">
        <f>MULTIPLY(D14, E14)</f>
      </c>
      <c r="G14" s="18"/>
      <c r="H14" s="18"/>
      <c r="I14" s="75"/>
      <c r="J14" s="75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52" t="s">
        <v>854</v>
      </c>
      <c r="C15" s="52" t="s">
        <v>404</v>
      </c>
      <c r="D15" s="11">
        <v>1</v>
      </c>
      <c r="E15" s="12">
        <v>14.99</v>
      </c>
      <c r="F15" s="12">
        <f>MULTIPLY(D15, E15)</f>
      </c>
      <c r="G15" s="18"/>
      <c r="H15" s="18"/>
      <c r="I15" s="75"/>
      <c r="J15" s="75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52" t="s">
        <v>855</v>
      </c>
      <c r="C16" s="52" t="s">
        <v>404</v>
      </c>
      <c r="D16" s="11">
        <v>1</v>
      </c>
      <c r="E16" s="12">
        <v>49.99</v>
      </c>
      <c r="F16" s="12">
        <f>MULTIPLY(D16, E16)</f>
      </c>
      <c r="G16" s="18"/>
      <c r="H16" s="18"/>
      <c r="I16" s="75"/>
      <c r="J16" s="75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52" t="s">
        <v>856</v>
      </c>
      <c r="C17" s="52" t="s">
        <v>404</v>
      </c>
      <c r="D17" s="11">
        <v>1</v>
      </c>
      <c r="E17" s="12">
        <v>7.99</v>
      </c>
      <c r="F17" s="12">
        <f>MULTIPLY(D17, E17)</f>
      </c>
      <c r="G17" s="18"/>
      <c r="H17" s="18"/>
      <c r="I17" s="75"/>
      <c r="J17" s="75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52" t="s">
        <v>857</v>
      </c>
      <c r="C18" s="52" t="s">
        <v>404</v>
      </c>
      <c r="D18" s="11">
        <v>1</v>
      </c>
      <c r="E18" s="18"/>
      <c r="F18" s="11">
        <f>MULTIPLY(D18, E18)</f>
      </c>
      <c r="G18" s="18"/>
      <c r="H18" s="18"/>
      <c r="I18" s="75"/>
      <c r="J18" s="75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52" t="s">
        <v>858</v>
      </c>
      <c r="C19" s="52" t="s">
        <v>404</v>
      </c>
      <c r="D19" s="11">
        <v>1</v>
      </c>
      <c r="E19" s="12">
        <v>4.99</v>
      </c>
      <c r="F19" s="12">
        <f>MULTIPLY(D19, E19)</f>
      </c>
      <c r="G19" s="18"/>
      <c r="H19" s="18"/>
      <c r="I19" s="75"/>
      <c r="J19" s="75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52" t="s">
        <v>859</v>
      </c>
      <c r="C20" s="52" t="s">
        <v>860</v>
      </c>
      <c r="D20" s="11">
        <v>1</v>
      </c>
      <c r="E20" s="12">
        <v>14.99</v>
      </c>
      <c r="F20" s="12">
        <f>MULTIPLY(D20, E20)</f>
      </c>
      <c r="G20" s="18"/>
      <c r="H20" s="18"/>
      <c r="I20" s="75"/>
      <c r="J20" s="75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52" t="s">
        <v>861</v>
      </c>
      <c r="C21" s="52" t="s">
        <v>404</v>
      </c>
      <c r="D21" s="11">
        <v>1</v>
      </c>
      <c r="E21" s="12">
        <v>3.99</v>
      </c>
      <c r="F21" s="12">
        <f>MULTIPLY(D21, E21)</f>
      </c>
      <c r="G21" s="18"/>
      <c r="H21" s="18"/>
      <c r="I21" s="75"/>
      <c r="J21" s="75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52" t="s">
        <v>862</v>
      </c>
      <c r="C22" s="52" t="s">
        <v>404</v>
      </c>
      <c r="D22" s="11">
        <v>1</v>
      </c>
      <c r="E22" s="12">
        <v>5.99</v>
      </c>
      <c r="F22" s="12">
        <f>MULTIPLY(D22, E22)</f>
      </c>
      <c r="G22" s="18"/>
      <c r="H22" s="18"/>
      <c r="I22" s="75"/>
      <c r="J22" s="75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52" t="s">
        <v>863</v>
      </c>
      <c r="C23" s="52" t="s">
        <v>404</v>
      </c>
      <c r="D23" s="11">
        <v>1</v>
      </c>
      <c r="E23" s="12">
        <v>12.99</v>
      </c>
      <c r="F23" s="12">
        <f>MULTIPLY(D23, E23)</f>
      </c>
      <c r="G23" s="18"/>
      <c r="H23" s="18"/>
      <c r="I23" s="75"/>
      <c r="J23" s="75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52" t="s">
        <v>864</v>
      </c>
      <c r="C24" s="52" t="s">
        <v>404</v>
      </c>
      <c r="D24" s="11">
        <v>1</v>
      </c>
      <c r="E24" s="18"/>
      <c r="F24" s="11">
        <f>MULTIPLY(D24, E24)</f>
      </c>
      <c r="G24" s="18"/>
      <c r="H24" s="18"/>
      <c r="I24" s="75"/>
      <c r="J24" s="75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52" t="s">
        <v>865</v>
      </c>
      <c r="C25" s="52" t="s">
        <v>404</v>
      </c>
      <c r="D25" s="11">
        <v>1</v>
      </c>
      <c r="E25" s="12">
        <v>5.99</v>
      </c>
      <c r="F25" s="12">
        <f>MULTIPLY(D25, E25)</f>
      </c>
      <c r="G25" s="18"/>
      <c r="H25" s="18"/>
      <c r="I25" s="75"/>
      <c r="J25" s="75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52" t="s">
        <v>866</v>
      </c>
      <c r="C26" s="52" t="s">
        <v>404</v>
      </c>
      <c r="D26" s="11">
        <v>1</v>
      </c>
      <c r="E26" s="18"/>
      <c r="F26" s="11">
        <f>MULTIPLY(D26, E26)</f>
      </c>
      <c r="G26" s="18"/>
      <c r="H26" s="18"/>
      <c r="I26" s="75"/>
      <c r="J26" s="75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52" t="s">
        <v>867</v>
      </c>
      <c r="C27" s="52" t="s">
        <v>404</v>
      </c>
      <c r="D27" s="11">
        <v>1</v>
      </c>
      <c r="E27" s="12">
        <v>5.99</v>
      </c>
      <c r="F27" s="12">
        <f>MULTIPLY(D27, E27)</f>
      </c>
      <c r="G27" s="18"/>
      <c r="H27" s="18"/>
      <c r="I27" s="75"/>
      <c r="J27" s="75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52" t="s">
        <v>868</v>
      </c>
      <c r="C28" s="52" t="s">
        <v>404</v>
      </c>
      <c r="D28" s="11">
        <v>1</v>
      </c>
      <c r="E28" s="18"/>
      <c r="F28" s="11">
        <f>MULTIPLY(D28, E28)</f>
      </c>
      <c r="G28" s="18"/>
      <c r="H28" s="18"/>
      <c r="I28" s="75"/>
      <c r="J28" s="75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52" t="s">
        <v>869</v>
      </c>
      <c r="C29" s="52" t="s">
        <v>404</v>
      </c>
      <c r="D29" s="11">
        <v>1</v>
      </c>
      <c r="E29" s="18"/>
      <c r="F29" s="11">
        <f>MULTIPLY(D29, E29)</f>
      </c>
      <c r="G29" s="18"/>
      <c r="H29" s="18"/>
      <c r="I29" s="75"/>
      <c r="J29" s="75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52" t="s">
        <v>870</v>
      </c>
      <c r="C30" s="52" t="s">
        <v>404</v>
      </c>
      <c r="D30" s="11">
        <v>1</v>
      </c>
      <c r="E30" s="12">
        <v>3.99</v>
      </c>
      <c r="F30" s="12">
        <f>MULTIPLY(D30, E30)</f>
      </c>
      <c r="G30" s="18"/>
      <c r="H30" s="18"/>
      <c r="I30" s="75"/>
      <c r="J30" s="75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52" t="s">
        <v>871</v>
      </c>
      <c r="C31" s="52" t="s">
        <v>404</v>
      </c>
      <c r="D31" s="11">
        <v>1</v>
      </c>
      <c r="E31" s="12">
        <v>5.99</v>
      </c>
      <c r="F31" s="12">
        <f>MULTIPLY(D31, E31)</f>
      </c>
      <c r="G31" s="18"/>
      <c r="H31" s="18"/>
      <c r="I31" s="75"/>
      <c r="J31" s="75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52" t="s">
        <v>872</v>
      </c>
      <c r="C32" s="52" t="s">
        <v>342</v>
      </c>
      <c r="D32" s="11">
        <v>1</v>
      </c>
      <c r="E32" s="18"/>
      <c r="F32" s="11">
        <f>MULTIPLY(D32, E32)</f>
      </c>
      <c r="G32" s="18"/>
      <c r="H32" s="12">
        <f>sum(F11:F32)</f>
      </c>
      <c r="I32" s="75"/>
      <c r="J32" s="75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8">
        <v>44055</v>
      </c>
      <c r="B33" s="52" t="s">
        <v>873</v>
      </c>
      <c r="C33" s="52" t="s">
        <v>874</v>
      </c>
      <c r="D33" s="11">
        <v>2</v>
      </c>
      <c r="E33" s="12">
        <v>6.99</v>
      </c>
      <c r="F33" s="12">
        <f>MULTIPLY(D33, E33)</f>
      </c>
      <c r="G33" s="18"/>
      <c r="H33" s="18"/>
      <c r="I33" s="75"/>
      <c r="J33" s="75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52" t="s">
        <v>875</v>
      </c>
      <c r="C34" s="52"/>
      <c r="D34" s="11">
        <v>1</v>
      </c>
      <c r="E34" s="12">
        <v>6.99</v>
      </c>
      <c r="F34" s="12">
        <f>MULTIPLY(D34, E34)</f>
      </c>
      <c r="G34" s="18"/>
      <c r="H34" s="18"/>
      <c r="I34" s="75"/>
      <c r="J34" s="75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52" t="s">
        <v>876</v>
      </c>
      <c r="C35" s="52"/>
      <c r="D35" s="11">
        <v>1</v>
      </c>
      <c r="E35" s="12">
        <v>3.99</v>
      </c>
      <c r="F35" s="12">
        <f>MULTIPLY(D35, E35)</f>
      </c>
      <c r="G35" s="18"/>
      <c r="H35" s="18"/>
      <c r="I35" s="75"/>
      <c r="J35" s="75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52" t="s">
        <v>877</v>
      </c>
      <c r="C36" s="52"/>
      <c r="D36" s="11">
        <v>1</v>
      </c>
      <c r="E36" s="12">
        <v>3.99</v>
      </c>
      <c r="F36" s="12">
        <f>MULTIPLY(D36, E36)</f>
      </c>
      <c r="G36" s="18"/>
      <c r="H36" s="18"/>
      <c r="I36" s="75"/>
      <c r="J36" s="75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52" t="s">
        <v>878</v>
      </c>
      <c r="C37" s="52"/>
      <c r="D37" s="11">
        <v>1</v>
      </c>
      <c r="E37" s="12">
        <v>7.99</v>
      </c>
      <c r="F37" s="12">
        <f>MULTIPLY(D37, E37)</f>
      </c>
      <c r="G37" s="18"/>
      <c r="H37" s="18"/>
      <c r="I37" s="75"/>
      <c r="J37" s="75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52" t="s">
        <v>879</v>
      </c>
      <c r="C38" s="52"/>
      <c r="D38" s="11">
        <v>7</v>
      </c>
      <c r="E38" s="12">
        <v>5.99</v>
      </c>
      <c r="F38" s="12">
        <f>MULTIPLY(D38, E38)</f>
      </c>
      <c r="G38" s="18"/>
      <c r="H38" s="18"/>
      <c r="I38" s="75"/>
      <c r="J38" s="75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52" t="s">
        <v>880</v>
      </c>
      <c r="C39" s="52"/>
      <c r="D39" s="11">
        <v>1</v>
      </c>
      <c r="E39" s="12">
        <v>3.99</v>
      </c>
      <c r="F39" s="12">
        <f>MULTIPLY(D39, E39)</f>
      </c>
      <c r="G39" s="18"/>
      <c r="H39" s="18"/>
      <c r="I39" s="75"/>
      <c r="J39" s="75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52" t="s">
        <v>881</v>
      </c>
      <c r="C40" s="52"/>
      <c r="D40" s="11">
        <v>1</v>
      </c>
      <c r="E40" s="12">
        <v>6</v>
      </c>
      <c r="F40" s="12">
        <f>MULTIPLY(D40, E40)</f>
      </c>
      <c r="G40" s="18"/>
      <c r="H40" s="18"/>
      <c r="I40" s="75"/>
      <c r="J40" s="75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52" t="s">
        <v>882</v>
      </c>
      <c r="C41" s="52"/>
      <c r="D41" s="11">
        <v>1</v>
      </c>
      <c r="E41" s="12">
        <v>5.99</v>
      </c>
      <c r="F41" s="12">
        <f>MULTIPLY(D41, E41)</f>
      </c>
      <c r="G41" s="18"/>
      <c r="H41" s="18"/>
      <c r="I41" s="75"/>
      <c r="J41" s="75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52" t="s">
        <v>883</v>
      </c>
      <c r="C42" s="52"/>
      <c r="D42" s="11">
        <v>1</v>
      </c>
      <c r="E42" s="12">
        <v>4.99</v>
      </c>
      <c r="F42" s="12">
        <f>MULTIPLY(D42, E42)</f>
      </c>
      <c r="G42" s="18"/>
      <c r="H42" s="18"/>
      <c r="I42" s="75"/>
      <c r="J42" s="75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52" t="s">
        <v>884</v>
      </c>
      <c r="C43" s="52"/>
      <c r="D43" s="11">
        <v>1</v>
      </c>
      <c r="E43" s="12">
        <v>4.99</v>
      </c>
      <c r="F43" s="12">
        <f>MULTIPLY(D43, E43)</f>
      </c>
      <c r="G43" s="18"/>
      <c r="H43" s="18"/>
      <c r="I43" s="75"/>
      <c r="J43" s="75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52" t="s">
        <v>885</v>
      </c>
      <c r="C44" s="52"/>
      <c r="D44" s="11">
        <v>5</v>
      </c>
      <c r="E44" s="12">
        <v>2.99</v>
      </c>
      <c r="F44" s="12">
        <f>MULTIPLY(D44, E44)</f>
      </c>
      <c r="G44" s="18"/>
      <c r="H44" s="18"/>
      <c r="I44" s="75"/>
      <c r="J44" s="75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52" t="s">
        <v>886</v>
      </c>
      <c r="C45" s="52"/>
      <c r="D45" s="11">
        <v>1</v>
      </c>
      <c r="E45" s="12">
        <v>2.99</v>
      </c>
      <c r="F45" s="12">
        <f>MULTIPLY(D45, E45)</f>
      </c>
      <c r="G45" s="18"/>
      <c r="H45" s="18"/>
      <c r="I45" s="75"/>
      <c r="J45" s="75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52" t="s">
        <v>887</v>
      </c>
      <c r="C46" s="52"/>
      <c r="D46" s="11">
        <v>1</v>
      </c>
      <c r="E46" s="12">
        <v>3.99</v>
      </c>
      <c r="F46" s="12">
        <f>MULTIPLY(D46, E46)</f>
      </c>
      <c r="G46" s="18"/>
      <c r="H46" s="18"/>
      <c r="I46" s="75"/>
      <c r="J46" s="75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52" t="s">
        <v>888</v>
      </c>
      <c r="C47" s="52"/>
      <c r="D47" s="11">
        <v>1</v>
      </c>
      <c r="E47" s="12">
        <v>6</v>
      </c>
      <c r="F47" s="12">
        <f>MULTIPLY(D47, E47)</f>
      </c>
      <c r="G47" s="18"/>
      <c r="H47" s="18"/>
      <c r="I47" s="75"/>
      <c r="J47" s="75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52" t="s">
        <v>889</v>
      </c>
      <c r="C48" s="52"/>
      <c r="D48" s="11">
        <v>1</v>
      </c>
      <c r="E48" s="12">
        <v>5.99</v>
      </c>
      <c r="F48" s="12">
        <f>MULTIPLY(D48, E48)</f>
      </c>
      <c r="G48" s="18"/>
      <c r="H48" s="18"/>
      <c r="I48" s="75"/>
      <c r="J48" s="75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52" t="s">
        <v>890</v>
      </c>
      <c r="C49" s="52"/>
      <c r="D49" s="11">
        <v>1</v>
      </c>
      <c r="E49" s="12">
        <v>4.99</v>
      </c>
      <c r="F49" s="12">
        <f>MULTIPLY(D49, E49)</f>
      </c>
      <c r="G49" s="18"/>
      <c r="H49" s="18"/>
      <c r="I49" s="75"/>
      <c r="J49" s="75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52" t="s">
        <v>891</v>
      </c>
      <c r="C50" s="52"/>
      <c r="D50" s="11">
        <v>1</v>
      </c>
      <c r="E50" s="12">
        <v>9.99</v>
      </c>
      <c r="F50" s="12">
        <f>MULTIPLY(D50, E50)</f>
      </c>
      <c r="G50" s="18"/>
      <c r="H50" s="18"/>
      <c r="I50" s="75"/>
      <c r="J50" s="75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52" t="s">
        <v>892</v>
      </c>
      <c r="C51" s="52"/>
      <c r="D51" s="11">
        <v>1</v>
      </c>
      <c r="E51" s="12">
        <v>3.99</v>
      </c>
      <c r="F51" s="12">
        <f>MULTIPLY(D51, E51)</f>
      </c>
      <c r="G51" s="18"/>
      <c r="H51" s="18"/>
      <c r="I51" s="75"/>
      <c r="J51" s="75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52" t="s">
        <v>893</v>
      </c>
      <c r="C52" s="52"/>
      <c r="D52" s="11">
        <v>1</v>
      </c>
      <c r="E52" s="12">
        <v>6.99</v>
      </c>
      <c r="F52" s="12">
        <f>MULTIPLY(D52, E52)</f>
      </c>
      <c r="G52" s="18"/>
      <c r="H52" s="18"/>
      <c r="I52" s="75"/>
      <c r="J52" s="75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52" t="s">
        <v>894</v>
      </c>
      <c r="C53" s="52"/>
      <c r="D53" s="11">
        <v>1</v>
      </c>
      <c r="E53" s="12">
        <v>6</v>
      </c>
      <c r="F53" s="12">
        <f>MULTIPLY(D53, E53)</f>
      </c>
      <c r="G53" s="18"/>
      <c r="H53" s="18"/>
      <c r="I53" s="75"/>
      <c r="J53" s="75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52" t="s">
        <v>895</v>
      </c>
      <c r="C54" s="52"/>
      <c r="D54" s="11">
        <v>1</v>
      </c>
      <c r="E54" s="12">
        <v>3.99</v>
      </c>
      <c r="F54" s="12">
        <f>MULTIPLY(D54, E54)</f>
      </c>
      <c r="G54" s="18"/>
      <c r="H54" s="18"/>
      <c r="I54" s="75"/>
      <c r="J54" s="75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52" t="s">
        <v>896</v>
      </c>
      <c r="C55" s="52"/>
      <c r="D55" s="11">
        <v>1</v>
      </c>
      <c r="E55" s="18"/>
      <c r="F55" s="18"/>
      <c r="G55" s="18"/>
      <c r="H55" s="18"/>
      <c r="I55" s="75"/>
      <c r="J55" s="75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52" t="s">
        <v>897</v>
      </c>
      <c r="C56" s="52"/>
      <c r="D56" s="11">
        <v>1</v>
      </c>
      <c r="E56" s="12">
        <v>19.99</v>
      </c>
      <c r="F56" s="12">
        <f>MULTIPLY(D56, E56)</f>
      </c>
      <c r="G56" s="18"/>
      <c r="H56" s="12">
        <f>sum(F33:F56)</f>
      </c>
      <c r="I56" s="75"/>
      <c r="J56" s="75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8">
        <v>44056</v>
      </c>
      <c r="B57" s="52" t="s">
        <v>898</v>
      </c>
      <c r="C57" s="52"/>
      <c r="D57" s="11">
        <v>1</v>
      </c>
      <c r="E57" s="12">
        <v>9.99</v>
      </c>
      <c r="F57" s="12">
        <f>MULTIPLY(D57, E57)</f>
      </c>
      <c r="G57" s="18"/>
      <c r="H57" s="18"/>
      <c r="I57" s="75"/>
      <c r="J57" s="75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52" t="s">
        <v>899</v>
      </c>
      <c r="C58" s="52" t="s">
        <v>900</v>
      </c>
      <c r="D58" s="11">
        <v>2</v>
      </c>
      <c r="E58" s="12">
        <v>19.99</v>
      </c>
      <c r="F58" s="12">
        <f>MULTIPLY(D58, E58)</f>
      </c>
      <c r="G58" s="18"/>
      <c r="H58" s="18"/>
      <c r="I58" s="75"/>
      <c r="J58" s="75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52" t="s">
        <v>901</v>
      </c>
      <c r="C59" s="52"/>
      <c r="D59" s="11">
        <v>1</v>
      </c>
      <c r="E59" s="12">
        <v>7.99</v>
      </c>
      <c r="F59" s="12">
        <f>MULTIPLY(D59, E59)</f>
      </c>
      <c r="G59" s="18"/>
      <c r="H59" s="18"/>
      <c r="I59" s="75"/>
      <c r="J59" s="75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52" t="s">
        <v>902</v>
      </c>
      <c r="C60" s="52" t="s">
        <v>642</v>
      </c>
      <c r="D60" s="11">
        <v>1</v>
      </c>
      <c r="E60" s="18"/>
      <c r="F60" s="18"/>
      <c r="G60" s="18"/>
      <c r="H60" s="18"/>
      <c r="I60" s="75"/>
      <c r="J60" s="75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52" t="s">
        <v>903</v>
      </c>
      <c r="C61" s="52"/>
      <c r="D61" s="11">
        <v>1</v>
      </c>
      <c r="E61" s="12">
        <v>3.49</v>
      </c>
      <c r="F61" s="12">
        <f>MULTIPLY(D61, E61)</f>
      </c>
      <c r="G61" s="18"/>
      <c r="H61" s="18"/>
      <c r="I61" s="75"/>
      <c r="J61" s="75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52" t="s">
        <v>904</v>
      </c>
      <c r="C62" s="52"/>
      <c r="D62" s="11">
        <v>1</v>
      </c>
      <c r="E62" s="12">
        <v>7.99</v>
      </c>
      <c r="F62" s="12">
        <f>MULTIPLY(D62, E62)</f>
      </c>
      <c r="G62" s="18"/>
      <c r="H62" s="18"/>
      <c r="I62" s="75"/>
      <c r="J62" s="75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52" t="s">
        <v>905</v>
      </c>
      <c r="C63" s="52"/>
      <c r="D63" s="11">
        <v>1</v>
      </c>
      <c r="E63" s="12">
        <v>24.99</v>
      </c>
      <c r="F63" s="12">
        <f>MULTIPLY(D63, E63)</f>
      </c>
      <c r="G63" s="18"/>
      <c r="H63" s="18"/>
      <c r="I63" s="75"/>
      <c r="J63" s="75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52" t="s">
        <v>906</v>
      </c>
      <c r="C64" s="52" t="s">
        <v>907</v>
      </c>
      <c r="D64" s="11">
        <v>1</v>
      </c>
      <c r="E64" s="12">
        <v>8.99</v>
      </c>
      <c r="F64" s="12">
        <f>MULTIPLY(D64, E64)</f>
      </c>
      <c r="G64" s="18"/>
      <c r="H64" s="18"/>
      <c r="I64" s="75"/>
      <c r="J64" s="75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52" t="s">
        <v>908</v>
      </c>
      <c r="C65" s="52" t="s">
        <v>404</v>
      </c>
      <c r="D65" s="11">
        <v>1</v>
      </c>
      <c r="E65" s="12">
        <v>10.99</v>
      </c>
      <c r="F65" s="12">
        <f>MULTIPLY(D65, E65)</f>
      </c>
      <c r="G65" s="18"/>
      <c r="H65" s="18"/>
      <c r="I65" s="75"/>
      <c r="J65" s="75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52" t="s">
        <v>909</v>
      </c>
      <c r="C66" s="52" t="s">
        <v>910</v>
      </c>
      <c r="D66" s="11">
        <v>2</v>
      </c>
      <c r="E66" s="12">
        <v>24.99</v>
      </c>
      <c r="F66" s="12">
        <f>MULTIPLY(D66, E66)</f>
      </c>
      <c r="G66" s="18"/>
      <c r="H66" s="18"/>
      <c r="I66" s="75"/>
      <c r="J66" s="75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52" t="s">
        <v>911</v>
      </c>
      <c r="C67" s="52" t="s">
        <v>912</v>
      </c>
      <c r="D67" s="11">
        <v>1</v>
      </c>
      <c r="E67" s="12">
        <v>6.99</v>
      </c>
      <c r="F67" s="12">
        <f>MULTIPLY(D67, E67)</f>
      </c>
      <c r="G67" s="18"/>
      <c r="H67" s="18"/>
      <c r="I67" s="75"/>
      <c r="J67" s="75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52" t="s">
        <v>913</v>
      </c>
      <c r="C68" s="52"/>
      <c r="D68" s="11">
        <v>1</v>
      </c>
      <c r="E68" s="18"/>
      <c r="F68" s="18"/>
      <c r="G68" s="18"/>
      <c r="H68" s="18"/>
      <c r="I68" s="75"/>
      <c r="J68" s="75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52" t="s">
        <v>914</v>
      </c>
      <c r="C69" s="52"/>
      <c r="D69" s="11">
        <v>1</v>
      </c>
      <c r="E69" s="18"/>
      <c r="F69" s="18"/>
      <c r="G69" s="18"/>
      <c r="H69" s="18"/>
      <c r="I69" s="75"/>
      <c r="J69" s="75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52" t="s">
        <v>915</v>
      </c>
      <c r="C70" s="52"/>
      <c r="D70" s="11">
        <v>1</v>
      </c>
      <c r="E70" s="12">
        <v>4.99</v>
      </c>
      <c r="F70" s="12">
        <f>MULTIPLY(D70, E70)</f>
      </c>
      <c r="G70" s="18"/>
      <c r="H70" s="18"/>
      <c r="I70" s="75"/>
      <c r="J70" s="75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52" t="s">
        <v>916</v>
      </c>
      <c r="C71" s="52" t="s">
        <v>404</v>
      </c>
      <c r="D71" s="11">
        <v>3</v>
      </c>
      <c r="E71" s="12">
        <v>7.99</v>
      </c>
      <c r="F71" s="12">
        <f>MULTIPLY(D71, E71)</f>
      </c>
      <c r="G71" s="18"/>
      <c r="H71" s="18"/>
      <c r="I71" s="75"/>
      <c r="J71" s="75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52" t="s">
        <v>917</v>
      </c>
      <c r="C72" s="52" t="s">
        <v>404</v>
      </c>
      <c r="D72" s="11">
        <v>2</v>
      </c>
      <c r="E72" s="12">
        <v>12.99</v>
      </c>
      <c r="F72" s="12">
        <f>MULTIPLY(D72, E72)</f>
      </c>
      <c r="G72" s="18"/>
      <c r="H72" s="18"/>
      <c r="I72" s="75"/>
      <c r="J72" s="75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52" t="s">
        <v>918</v>
      </c>
      <c r="C73" s="52" t="s">
        <v>919</v>
      </c>
      <c r="D73" s="11">
        <v>1</v>
      </c>
      <c r="E73" s="18"/>
      <c r="F73" s="18"/>
      <c r="G73" s="18"/>
      <c r="H73" s="12">
        <f>sum(F57:F73)</f>
      </c>
      <c r="I73" s="75"/>
      <c r="J73" s="75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8">
        <v>44087</v>
      </c>
      <c r="B74" s="52" t="s">
        <v>920</v>
      </c>
      <c r="C74" s="52" t="s">
        <v>919</v>
      </c>
      <c r="D74" s="11">
        <v>1</v>
      </c>
      <c r="E74" s="12">
        <v>12.99</v>
      </c>
      <c r="F74" s="12">
        <f>MULTIPLY(D74, E74)</f>
      </c>
      <c r="G74" s="18"/>
      <c r="H74" s="12">
        <f>F74</f>
      </c>
      <c r="I74" s="75"/>
      <c r="J74" s="75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8">
        <v>44089</v>
      </c>
      <c r="B75" s="52" t="s">
        <v>921</v>
      </c>
      <c r="C75" s="52"/>
      <c r="D75" s="11">
        <v>1</v>
      </c>
      <c r="E75" s="12">
        <v>7.99</v>
      </c>
      <c r="F75" s="12">
        <f>MULTIPLY(D75, E75)</f>
      </c>
      <c r="G75" s="18"/>
      <c r="H75" s="18"/>
      <c r="I75" s="75"/>
      <c r="J75" s="75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52" t="s">
        <v>922</v>
      </c>
      <c r="C76" s="52"/>
      <c r="D76" s="11">
        <v>1</v>
      </c>
      <c r="E76" s="12">
        <v>9.99</v>
      </c>
      <c r="F76" s="12">
        <f>MULTIPLY(D76, E76)</f>
      </c>
      <c r="G76" s="18"/>
      <c r="H76" s="18"/>
      <c r="I76" s="75"/>
      <c r="J76" s="75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52" t="s">
        <v>923</v>
      </c>
      <c r="C77" s="52"/>
      <c r="D77" s="11">
        <v>1</v>
      </c>
      <c r="E77" s="12">
        <v>59.99</v>
      </c>
      <c r="F77" s="12">
        <f>MULTIPLY(D77, E77)</f>
      </c>
      <c r="G77" s="18"/>
      <c r="H77" s="18"/>
      <c r="I77" s="75"/>
      <c r="J77" s="75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52" t="s">
        <v>924</v>
      </c>
      <c r="C78" s="52"/>
      <c r="D78" s="11">
        <v>1</v>
      </c>
      <c r="E78" s="12">
        <v>3.99</v>
      </c>
      <c r="F78" s="12">
        <f>MULTIPLY(D78, E78)</f>
      </c>
      <c r="G78" s="18"/>
      <c r="H78" s="18"/>
      <c r="I78" s="75"/>
      <c r="J78" s="75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52" t="s">
        <v>925</v>
      </c>
      <c r="C79" s="52"/>
      <c r="D79" s="11">
        <v>1</v>
      </c>
      <c r="E79" s="12">
        <v>12.99</v>
      </c>
      <c r="F79" s="12">
        <f>MULTIPLY(D79, E79)</f>
      </c>
      <c r="G79" s="18"/>
      <c r="H79" s="18"/>
      <c r="I79" s="75"/>
      <c r="J79" s="75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 customFormat="1" s="30">
      <c r="A80" s="76"/>
      <c r="B80" s="52" t="s">
        <v>926</v>
      </c>
      <c r="C80" s="52"/>
      <c r="D80" s="20"/>
      <c r="E80" s="77"/>
      <c r="F80" s="77"/>
      <c r="G80" s="77"/>
      <c r="H80" s="77"/>
      <c r="I80" s="68"/>
      <c r="J80" s="68"/>
      <c r="K80" s="20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</row>
    <row x14ac:dyDescent="0.25" r="81" customHeight="1" ht="17.25">
      <c r="A81" s="16"/>
      <c r="B81" s="52" t="s">
        <v>927</v>
      </c>
      <c r="C81" s="52"/>
      <c r="D81" s="11">
        <v>1</v>
      </c>
      <c r="E81" s="12">
        <v>9.99</v>
      </c>
      <c r="F81" s="12">
        <f>MULTIPLY(D81, E81)</f>
      </c>
      <c r="G81" s="18"/>
      <c r="H81" s="18"/>
      <c r="I81" s="75"/>
      <c r="J81" s="75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52" t="s">
        <v>928</v>
      </c>
      <c r="C82" s="52"/>
      <c r="D82" s="11">
        <v>1</v>
      </c>
      <c r="E82" s="12">
        <v>9.99</v>
      </c>
      <c r="F82" s="12">
        <f>MULTIPLY(D82, E82)</f>
      </c>
      <c r="G82" s="18"/>
      <c r="H82" s="18"/>
      <c r="I82" s="75"/>
      <c r="J82" s="75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52" t="s">
        <v>929</v>
      </c>
      <c r="C83" s="52"/>
      <c r="D83" s="11">
        <v>1</v>
      </c>
      <c r="E83" s="12">
        <v>2.99</v>
      </c>
      <c r="F83" s="12">
        <f>MULTIPLY(D83, E83)</f>
      </c>
      <c r="G83" s="18"/>
      <c r="H83" s="18"/>
      <c r="I83" s="75"/>
      <c r="J83" s="75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52" t="s">
        <v>930</v>
      </c>
      <c r="C84" s="52"/>
      <c r="D84" s="11">
        <v>1</v>
      </c>
      <c r="E84" s="12">
        <v>9.99</v>
      </c>
      <c r="F84" s="12">
        <f>MULTIPLY(D84, E84)</f>
      </c>
      <c r="G84" s="18"/>
      <c r="H84" s="18"/>
      <c r="I84" s="75"/>
      <c r="J84" s="75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52" t="s">
        <v>931</v>
      </c>
      <c r="C85" s="52"/>
      <c r="D85" s="11">
        <v>1</v>
      </c>
      <c r="E85" s="12">
        <v>4.99</v>
      </c>
      <c r="F85" s="12">
        <f>MULTIPLY(D85, E85)</f>
      </c>
      <c r="G85" s="18"/>
      <c r="H85" s="18"/>
      <c r="I85" s="75"/>
      <c r="J85" s="75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52" t="s">
        <v>932</v>
      </c>
      <c r="C86" s="52"/>
      <c r="D86" s="11">
        <v>1</v>
      </c>
      <c r="E86" s="12">
        <v>12</v>
      </c>
      <c r="F86" s="12">
        <f>MULTIPLY(D86, E86)</f>
      </c>
      <c r="G86" s="18"/>
      <c r="H86" s="18"/>
      <c r="I86" s="75"/>
      <c r="J86" s="75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52" t="s">
        <v>933</v>
      </c>
      <c r="C87" s="52"/>
      <c r="D87" s="11">
        <v>1</v>
      </c>
      <c r="E87" s="12">
        <v>5.99</v>
      </c>
      <c r="F87" s="12">
        <f>MULTIPLY(D87, E87)</f>
      </c>
      <c r="G87" s="18"/>
      <c r="H87" s="18"/>
      <c r="I87" s="75"/>
      <c r="J87" s="75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52" t="s">
        <v>934</v>
      </c>
      <c r="C88" s="52" t="s">
        <v>935</v>
      </c>
      <c r="D88" s="11">
        <v>1</v>
      </c>
      <c r="E88" s="18"/>
      <c r="F88" s="18"/>
      <c r="G88" s="18"/>
      <c r="H88" s="18"/>
      <c r="I88" s="75"/>
      <c r="J88" s="75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52" t="s">
        <v>936</v>
      </c>
      <c r="C89" s="52"/>
      <c r="D89" s="11">
        <v>1</v>
      </c>
      <c r="E89" s="12">
        <v>14.99</v>
      </c>
      <c r="F89" s="12">
        <f>MULTIPLY(D89, E89)</f>
      </c>
      <c r="G89" s="18"/>
      <c r="H89" s="18"/>
      <c r="I89" s="75"/>
      <c r="J89" s="75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52" t="s">
        <v>937</v>
      </c>
      <c r="C90" s="52"/>
      <c r="D90" s="11">
        <v>1</v>
      </c>
      <c r="E90" s="12">
        <v>2.99</v>
      </c>
      <c r="F90" s="12">
        <f>MULTIPLY(D90, E90)</f>
      </c>
      <c r="G90" s="18"/>
      <c r="H90" s="18"/>
      <c r="I90" s="75"/>
      <c r="J90" s="75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52" t="s">
        <v>938</v>
      </c>
      <c r="C91" s="52"/>
      <c r="D91" s="11">
        <v>1</v>
      </c>
      <c r="E91" s="12">
        <v>49.99</v>
      </c>
      <c r="F91" s="12">
        <f>MULTIPLY(D91, E91)</f>
      </c>
      <c r="G91" s="18"/>
      <c r="H91" s="18"/>
      <c r="I91" s="75"/>
      <c r="J91" s="75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52" t="s">
        <v>939</v>
      </c>
      <c r="C92" s="52"/>
      <c r="D92" s="11">
        <v>1</v>
      </c>
      <c r="E92" s="18"/>
      <c r="F92" s="18"/>
      <c r="G92" s="18"/>
      <c r="H92" s="18"/>
      <c r="I92" s="75"/>
      <c r="J92" s="75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52" t="s">
        <v>940</v>
      </c>
      <c r="C93" s="52"/>
      <c r="D93" s="11">
        <v>1</v>
      </c>
      <c r="E93" s="12">
        <v>30.99</v>
      </c>
      <c r="F93" s="12">
        <f>MULTIPLY(D93, E93)</f>
      </c>
      <c r="G93" s="18"/>
      <c r="H93" s="12">
        <f>sum(F75:F93)</f>
      </c>
      <c r="I93" s="75"/>
      <c r="J93" s="75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8">
        <v>44105</v>
      </c>
      <c r="B94" s="52" t="s">
        <v>941</v>
      </c>
      <c r="C94" s="52"/>
      <c r="D94" s="11">
        <v>1</v>
      </c>
      <c r="E94" s="12">
        <v>19.99</v>
      </c>
      <c r="F94" s="12">
        <f>MULTIPLY(D94, E94)</f>
      </c>
      <c r="G94" s="18"/>
      <c r="H94" s="18"/>
      <c r="I94" s="75"/>
      <c r="J94" s="75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52" t="s">
        <v>942</v>
      </c>
      <c r="C95" s="52"/>
      <c r="D95" s="11">
        <v>1</v>
      </c>
      <c r="E95" s="18"/>
      <c r="F95" s="18"/>
      <c r="G95" s="18"/>
      <c r="H95" s="18"/>
      <c r="I95" s="75"/>
      <c r="J95" s="75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52" t="s">
        <v>943</v>
      </c>
      <c r="C96" s="52"/>
      <c r="D96" s="11">
        <v>1</v>
      </c>
      <c r="E96" s="18"/>
      <c r="F96" s="18"/>
      <c r="G96" s="18"/>
      <c r="H96" s="18"/>
      <c r="I96" s="75"/>
      <c r="J96" s="75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52" t="s">
        <v>944</v>
      </c>
      <c r="C97" s="52"/>
      <c r="D97" s="11">
        <v>1</v>
      </c>
      <c r="E97" s="18"/>
      <c r="F97" s="18"/>
      <c r="G97" s="18"/>
      <c r="H97" s="18"/>
      <c r="I97" s="75"/>
      <c r="J97" s="75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52" t="s">
        <v>945</v>
      </c>
      <c r="C98" s="52" t="s">
        <v>946</v>
      </c>
      <c r="D98" s="11">
        <v>1</v>
      </c>
      <c r="E98" s="12">
        <v>7.99</v>
      </c>
      <c r="F98" s="12">
        <f>MULTIPLY(D98, E98)</f>
      </c>
      <c r="G98" s="18"/>
      <c r="H98" s="18"/>
      <c r="I98" s="75"/>
      <c r="J98" s="75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52" t="s">
        <v>947</v>
      </c>
      <c r="C99" s="52"/>
      <c r="D99" s="11">
        <v>1</v>
      </c>
      <c r="E99" s="12">
        <v>5.99</v>
      </c>
      <c r="F99" s="12">
        <f>MULTIPLY(D99, E99)</f>
      </c>
      <c r="G99" s="18"/>
      <c r="H99" s="18"/>
      <c r="I99" s="75"/>
      <c r="J99" s="75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52" t="s">
        <v>948</v>
      </c>
      <c r="C100" s="52"/>
      <c r="D100" s="11">
        <v>1</v>
      </c>
      <c r="E100" s="12">
        <v>9.99</v>
      </c>
      <c r="F100" s="12">
        <f>MULTIPLY(D100, E100)</f>
      </c>
      <c r="G100" s="18"/>
      <c r="H100" s="18"/>
      <c r="I100" s="75"/>
      <c r="J100" s="75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52" t="s">
        <v>949</v>
      </c>
      <c r="C101" s="52" t="s">
        <v>910</v>
      </c>
      <c r="D101" s="11">
        <v>1</v>
      </c>
      <c r="E101" s="12">
        <v>12.99</v>
      </c>
      <c r="F101" s="12">
        <f>MULTIPLY(D101, E101)</f>
      </c>
      <c r="G101" s="18"/>
      <c r="H101" s="12">
        <f>sum(F94:F101)</f>
      </c>
      <c r="I101" s="75"/>
      <c r="J101" s="75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8">
        <v>44112</v>
      </c>
      <c r="B102" s="52" t="s">
        <v>950</v>
      </c>
      <c r="C102" s="52"/>
      <c r="D102" s="11">
        <v>1</v>
      </c>
      <c r="E102" s="12">
        <v>39.99</v>
      </c>
      <c r="F102" s="12">
        <f>MULTIPLY(D102, E102)</f>
      </c>
      <c r="G102" s="18"/>
      <c r="H102" s="18"/>
      <c r="I102" s="75"/>
      <c r="J102" s="75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52" t="s">
        <v>951</v>
      </c>
      <c r="C103" s="52"/>
      <c r="D103" s="11">
        <v>1</v>
      </c>
      <c r="E103" s="12">
        <v>14.99</v>
      </c>
      <c r="F103" s="12">
        <f>MULTIPLY(D103, E103)</f>
      </c>
      <c r="G103" s="18"/>
      <c r="H103" s="18"/>
      <c r="I103" s="75"/>
      <c r="J103" s="75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52" t="s">
        <v>952</v>
      </c>
      <c r="C104" s="52"/>
      <c r="D104" s="11">
        <v>1</v>
      </c>
      <c r="E104" s="12">
        <v>14.99</v>
      </c>
      <c r="F104" s="12">
        <f>MULTIPLY(D104, E104)</f>
      </c>
      <c r="G104" s="18"/>
      <c r="H104" s="18"/>
      <c r="I104" s="75"/>
      <c r="J104" s="75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52" t="s">
        <v>953</v>
      </c>
      <c r="C105" s="52"/>
      <c r="D105" s="11">
        <v>1</v>
      </c>
      <c r="E105" s="12">
        <v>12.99</v>
      </c>
      <c r="F105" s="12">
        <f>MULTIPLY(D105, E105)</f>
      </c>
      <c r="G105" s="18"/>
      <c r="H105" s="18"/>
      <c r="I105" s="75"/>
      <c r="J105" s="75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52" t="s">
        <v>954</v>
      </c>
      <c r="C106" s="52"/>
      <c r="D106" s="11">
        <v>1</v>
      </c>
      <c r="E106" s="12">
        <v>19.99</v>
      </c>
      <c r="F106" s="12">
        <f>MULTIPLY(D106, E106)</f>
      </c>
      <c r="G106" s="18"/>
      <c r="H106" s="18"/>
      <c r="I106" s="75"/>
      <c r="J106" s="75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52" t="s">
        <v>955</v>
      </c>
      <c r="C107" s="52"/>
      <c r="D107" s="11">
        <v>1</v>
      </c>
      <c r="E107" s="12">
        <v>15</v>
      </c>
      <c r="F107" s="12">
        <f>MULTIPLY(D107, E107)</f>
      </c>
      <c r="G107" s="18"/>
      <c r="H107" s="18"/>
      <c r="I107" s="75"/>
      <c r="J107" s="75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52" t="s">
        <v>956</v>
      </c>
      <c r="C108" s="52"/>
      <c r="D108" s="11">
        <v>1</v>
      </c>
      <c r="E108" s="18"/>
      <c r="F108" s="18"/>
      <c r="G108" s="18"/>
      <c r="H108" s="12">
        <f>sum(F102:F108)</f>
      </c>
      <c r="I108" s="75"/>
      <c r="J108" s="75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8">
        <v>44117</v>
      </c>
      <c r="B109" s="52" t="s">
        <v>957</v>
      </c>
      <c r="C109" s="52"/>
      <c r="D109" s="11">
        <v>2</v>
      </c>
      <c r="E109" s="12">
        <v>16.99</v>
      </c>
      <c r="F109" s="12">
        <f>MULTIPLY(D109, E109)</f>
      </c>
      <c r="G109" s="18"/>
      <c r="H109" s="18"/>
      <c r="I109" s="75"/>
      <c r="J109" s="75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52" t="s">
        <v>958</v>
      </c>
      <c r="C110" s="52"/>
      <c r="D110" s="11">
        <v>1</v>
      </c>
      <c r="E110" s="12">
        <v>9.99</v>
      </c>
      <c r="F110" s="12">
        <f>MULTIPLY(D110, E110)</f>
      </c>
      <c r="G110" s="18"/>
      <c r="H110" s="18"/>
      <c r="I110" s="75"/>
      <c r="J110" s="75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52" t="s">
        <v>959</v>
      </c>
      <c r="C111" s="52"/>
      <c r="D111" s="11">
        <v>1</v>
      </c>
      <c r="E111" s="12">
        <v>7.99</v>
      </c>
      <c r="F111" s="12">
        <f>MULTIPLY(D111, E111)</f>
      </c>
      <c r="G111" s="18"/>
      <c r="H111" s="18"/>
      <c r="I111" s="75"/>
      <c r="J111" s="75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52" t="s">
        <v>960</v>
      </c>
      <c r="C112" s="52"/>
      <c r="D112" s="11">
        <v>1</v>
      </c>
      <c r="E112" s="12">
        <v>7.99</v>
      </c>
      <c r="F112" s="12">
        <f>MULTIPLY(D112, E112)</f>
      </c>
      <c r="G112" s="18"/>
      <c r="H112" s="18"/>
      <c r="I112" s="75"/>
      <c r="J112" s="75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52" t="s">
        <v>961</v>
      </c>
      <c r="C113" s="52"/>
      <c r="D113" s="11">
        <v>1</v>
      </c>
      <c r="E113" s="12">
        <v>6.99</v>
      </c>
      <c r="F113" s="12">
        <f>MULTIPLY(D113, E113)</f>
      </c>
      <c r="G113" s="18"/>
      <c r="H113" s="18"/>
      <c r="I113" s="75"/>
      <c r="J113" s="75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52" t="s">
        <v>962</v>
      </c>
      <c r="C114" s="52"/>
      <c r="D114" s="11">
        <v>1</v>
      </c>
      <c r="E114" s="12">
        <v>6.99</v>
      </c>
      <c r="F114" s="12">
        <f>MULTIPLY(D114, E114)</f>
      </c>
      <c r="G114" s="18"/>
      <c r="H114" s="18"/>
      <c r="I114" s="75"/>
      <c r="J114" s="75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52" t="s">
        <v>963</v>
      </c>
      <c r="C115" s="52"/>
      <c r="D115" s="11">
        <v>1</v>
      </c>
      <c r="E115" s="12">
        <v>7.99</v>
      </c>
      <c r="F115" s="12">
        <f>MULTIPLY(D115, E115)</f>
      </c>
      <c r="G115" s="18"/>
      <c r="H115" s="18"/>
      <c r="I115" s="75"/>
      <c r="J115" s="75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52" t="s">
        <v>964</v>
      </c>
      <c r="C116" s="52"/>
      <c r="D116" s="11">
        <v>1</v>
      </c>
      <c r="E116" s="12">
        <v>9.99</v>
      </c>
      <c r="F116" s="12">
        <f>MULTIPLY(D116, E116)</f>
      </c>
      <c r="G116" s="18"/>
      <c r="H116" s="18"/>
      <c r="I116" s="75"/>
      <c r="J116" s="75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52" t="s">
        <v>965</v>
      </c>
      <c r="C117" s="52"/>
      <c r="D117" s="11">
        <v>2</v>
      </c>
      <c r="E117" s="12">
        <v>9.99</v>
      </c>
      <c r="F117" s="12">
        <f>MULTIPLY(D117, E117)</f>
      </c>
      <c r="G117" s="18"/>
      <c r="H117" s="18"/>
      <c r="I117" s="75"/>
      <c r="J117" s="75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52" t="s">
        <v>966</v>
      </c>
      <c r="C118" s="52"/>
      <c r="D118" s="11">
        <v>1</v>
      </c>
      <c r="E118" s="12">
        <v>6.99</v>
      </c>
      <c r="F118" s="12">
        <f>MULTIPLY(D118, E118)</f>
      </c>
      <c r="G118" s="18"/>
      <c r="H118" s="18"/>
      <c r="I118" s="75"/>
      <c r="J118" s="75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52" t="s">
        <v>967</v>
      </c>
      <c r="C119" s="52"/>
      <c r="D119" s="11">
        <v>2</v>
      </c>
      <c r="E119" s="12">
        <v>9.99</v>
      </c>
      <c r="F119" s="12">
        <f>MULTIPLY(D119, E119)</f>
      </c>
      <c r="G119" s="18"/>
      <c r="H119" s="18"/>
      <c r="I119" s="75"/>
      <c r="J119" s="75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52" t="s">
        <v>968</v>
      </c>
      <c r="C120" s="52"/>
      <c r="D120" s="11">
        <v>1</v>
      </c>
      <c r="E120" s="79">
        <v>42</v>
      </c>
      <c r="F120" s="12">
        <f>MULTIPLY(D120, E120)</f>
      </c>
      <c r="G120" s="18"/>
      <c r="H120" s="18"/>
      <c r="I120" s="75"/>
      <c r="J120" s="75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52" t="s">
        <v>969</v>
      </c>
      <c r="C121" s="52"/>
      <c r="D121" s="11">
        <v>1</v>
      </c>
      <c r="E121" s="12">
        <v>3.99</v>
      </c>
      <c r="F121" s="12">
        <f>MULTIPLY(D121, E121)</f>
      </c>
      <c r="G121" s="18"/>
      <c r="H121" s="18"/>
      <c r="I121" s="75"/>
      <c r="J121" s="75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52" t="s">
        <v>970</v>
      </c>
      <c r="C122" s="52"/>
      <c r="D122" s="11">
        <v>1</v>
      </c>
      <c r="E122" s="12">
        <v>3.99</v>
      </c>
      <c r="F122" s="12">
        <f>MULTIPLY(D122, E122)</f>
      </c>
      <c r="G122" s="18"/>
      <c r="H122" s="18"/>
      <c r="I122" s="75"/>
      <c r="J122" s="75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52" t="s">
        <v>971</v>
      </c>
      <c r="C123" s="52"/>
      <c r="D123" s="11">
        <v>1</v>
      </c>
      <c r="E123" s="12">
        <v>3.99</v>
      </c>
      <c r="F123" s="12">
        <f>MULTIPLY(D123, E123)</f>
      </c>
      <c r="G123" s="18"/>
      <c r="H123" s="18"/>
      <c r="I123" s="75"/>
      <c r="J123" s="75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52" t="s">
        <v>972</v>
      </c>
      <c r="C124" s="52"/>
      <c r="D124" s="11">
        <v>1</v>
      </c>
      <c r="E124" s="12">
        <v>3.99</v>
      </c>
      <c r="F124" s="12">
        <f>MULTIPLY(D124, E124)</f>
      </c>
      <c r="G124" s="18"/>
      <c r="H124" s="18"/>
      <c r="I124" s="75"/>
      <c r="J124" s="75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52" t="s">
        <v>973</v>
      </c>
      <c r="C125" s="52"/>
      <c r="D125" s="11">
        <v>2</v>
      </c>
      <c r="E125" s="12">
        <v>2.99</v>
      </c>
      <c r="F125" s="12">
        <f>MULTIPLY(D125, E125)</f>
      </c>
      <c r="G125" s="18"/>
      <c r="H125" s="18"/>
      <c r="I125" s="75"/>
      <c r="J125" s="75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52" t="s">
        <v>974</v>
      </c>
      <c r="C126" s="52"/>
      <c r="D126" s="11">
        <v>1</v>
      </c>
      <c r="E126" s="12">
        <v>3.99</v>
      </c>
      <c r="F126" s="12">
        <f>MULTIPLY(D126, E126)</f>
      </c>
      <c r="G126" s="18"/>
      <c r="H126" s="18"/>
      <c r="I126" s="75"/>
      <c r="J126" s="75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52" t="s">
        <v>975</v>
      </c>
      <c r="C127" s="52"/>
      <c r="D127" s="11">
        <v>1</v>
      </c>
      <c r="E127" s="12">
        <v>3.99</v>
      </c>
      <c r="F127" s="12">
        <f>MULTIPLY(D127, E127)</f>
      </c>
      <c r="G127" s="18"/>
      <c r="H127" s="18"/>
      <c r="I127" s="75"/>
      <c r="J127" s="75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52" t="s">
        <v>976</v>
      </c>
      <c r="C128" s="52"/>
      <c r="D128" s="11">
        <v>1</v>
      </c>
      <c r="E128" s="12">
        <v>10.99</v>
      </c>
      <c r="F128" s="12">
        <f>MULTIPLY(D128, E128)</f>
      </c>
      <c r="G128" s="18"/>
      <c r="H128" s="18"/>
      <c r="I128" s="75"/>
      <c r="J128" s="75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52" t="s">
        <v>977</v>
      </c>
      <c r="C129" s="52"/>
      <c r="D129" s="11">
        <v>1</v>
      </c>
      <c r="E129" s="12">
        <v>5.99</v>
      </c>
      <c r="F129" s="12">
        <f>MULTIPLY(D129, E129)</f>
      </c>
      <c r="G129" s="18"/>
      <c r="H129" s="18"/>
      <c r="I129" s="75"/>
      <c r="J129" s="75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52" t="s">
        <v>978</v>
      </c>
      <c r="C130" s="52"/>
      <c r="D130" s="11">
        <v>1</v>
      </c>
      <c r="E130" s="12">
        <v>7.99</v>
      </c>
      <c r="F130" s="12">
        <f>MULTIPLY(D130, E130)</f>
      </c>
      <c r="G130" s="18"/>
      <c r="H130" s="18"/>
      <c r="I130" s="75"/>
      <c r="J130" s="75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52" t="s">
        <v>979</v>
      </c>
      <c r="C131" s="52"/>
      <c r="D131" s="11">
        <v>1</v>
      </c>
      <c r="E131" s="12">
        <v>29.99</v>
      </c>
      <c r="F131" s="12">
        <f>MULTIPLY(D131, E131)</f>
      </c>
      <c r="G131" s="18"/>
      <c r="H131" s="18"/>
      <c r="I131" s="75"/>
      <c r="J131" s="75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52" t="s">
        <v>980</v>
      </c>
      <c r="C132" s="52"/>
      <c r="D132" s="11">
        <v>1</v>
      </c>
      <c r="E132" s="12">
        <v>4.99</v>
      </c>
      <c r="F132" s="12">
        <f>MULTIPLY(D132, E132)</f>
      </c>
      <c r="G132" s="18"/>
      <c r="H132" s="18"/>
      <c r="I132" s="75"/>
      <c r="J132" s="75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52" t="s">
        <v>981</v>
      </c>
      <c r="C133" s="52"/>
      <c r="D133" s="11">
        <v>1</v>
      </c>
      <c r="E133" s="12">
        <v>4.99</v>
      </c>
      <c r="F133" s="12">
        <f>MULTIPLY(D133, E133)</f>
      </c>
      <c r="G133" s="18"/>
      <c r="H133" s="18"/>
      <c r="I133" s="75"/>
      <c r="J133" s="75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52" t="s">
        <v>982</v>
      </c>
      <c r="C134" s="52"/>
      <c r="D134" s="11">
        <v>1</v>
      </c>
      <c r="E134" s="12">
        <v>5.49</v>
      </c>
      <c r="F134" s="12">
        <f>MULTIPLY(D134, E134)</f>
      </c>
      <c r="G134" s="18"/>
      <c r="H134" s="18"/>
      <c r="I134" s="75"/>
      <c r="J134" s="75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52" t="s">
        <v>983</v>
      </c>
      <c r="C135" s="52"/>
      <c r="D135" s="11">
        <v>2</v>
      </c>
      <c r="E135" s="12">
        <v>14.99</v>
      </c>
      <c r="F135" s="12">
        <f>MULTIPLY(D135, E135)</f>
      </c>
      <c r="G135" s="18"/>
      <c r="H135" s="18"/>
      <c r="I135" s="75"/>
      <c r="J135" s="75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52" t="s">
        <v>984</v>
      </c>
      <c r="C136" s="52"/>
      <c r="D136" s="11">
        <v>1</v>
      </c>
      <c r="E136" s="12">
        <v>5.99</v>
      </c>
      <c r="F136" s="12">
        <f>MULTIPLY(D136, E136)</f>
      </c>
      <c r="G136" s="18"/>
      <c r="H136" s="18"/>
      <c r="I136" s="75"/>
      <c r="J136" s="75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52" t="s">
        <v>985</v>
      </c>
      <c r="C137" s="52"/>
      <c r="D137" s="11">
        <v>2</v>
      </c>
      <c r="E137" s="12">
        <v>3.99</v>
      </c>
      <c r="F137" s="12">
        <f>MULTIPLY(D137, E137)</f>
      </c>
      <c r="G137" s="18"/>
      <c r="H137" s="18"/>
      <c r="I137" s="75"/>
      <c r="J137" s="75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52" t="s">
        <v>986</v>
      </c>
      <c r="C138" s="52"/>
      <c r="D138" s="11">
        <v>1</v>
      </c>
      <c r="E138" s="12">
        <v>16.99</v>
      </c>
      <c r="F138" s="12">
        <f>MULTIPLY(D138, E138)</f>
      </c>
      <c r="G138" s="18"/>
      <c r="H138" s="18"/>
      <c r="I138" s="75"/>
      <c r="J138" s="75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52" t="s">
        <v>987</v>
      </c>
      <c r="C139" s="52"/>
      <c r="D139" s="11">
        <v>1</v>
      </c>
      <c r="E139" s="12">
        <v>4.99</v>
      </c>
      <c r="F139" s="12">
        <f>MULTIPLY(D139, E139)</f>
      </c>
      <c r="G139" s="18"/>
      <c r="H139" s="18"/>
      <c r="I139" s="75"/>
      <c r="J139" s="75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52" t="s">
        <v>988</v>
      </c>
      <c r="C140" s="52"/>
      <c r="D140" s="11">
        <v>1</v>
      </c>
      <c r="E140" s="12">
        <v>12.99</v>
      </c>
      <c r="F140" s="12">
        <f>MULTIPLY(D140, E140)</f>
      </c>
      <c r="G140" s="18"/>
      <c r="H140" s="18"/>
      <c r="I140" s="75"/>
      <c r="J140" s="75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52" t="s">
        <v>989</v>
      </c>
      <c r="C141" s="52" t="s">
        <v>990</v>
      </c>
      <c r="D141" s="11">
        <v>1</v>
      </c>
      <c r="E141" s="12">
        <v>29.99</v>
      </c>
      <c r="F141" s="12">
        <f>MULTIPLY(D141, E141)</f>
      </c>
      <c r="G141" s="18"/>
      <c r="H141" s="18"/>
      <c r="I141" s="75"/>
      <c r="J141" s="75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52" t="s">
        <v>991</v>
      </c>
      <c r="C142" s="52" t="s">
        <v>992</v>
      </c>
      <c r="D142" s="11">
        <v>1</v>
      </c>
      <c r="E142" s="12">
        <v>39.99</v>
      </c>
      <c r="F142" s="12">
        <f>MULTIPLY(D142, E142)</f>
      </c>
      <c r="G142" s="18"/>
      <c r="H142" s="18"/>
      <c r="I142" s="75"/>
      <c r="J142" s="75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52" t="s">
        <v>993</v>
      </c>
      <c r="C143" s="52"/>
      <c r="D143" s="11">
        <v>1</v>
      </c>
      <c r="E143" s="12">
        <v>24.99</v>
      </c>
      <c r="F143" s="12">
        <f>MULTIPLY(D143, E143)</f>
      </c>
      <c r="G143" s="18"/>
      <c r="H143" s="18"/>
      <c r="I143" s="75"/>
      <c r="J143" s="75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52" t="s">
        <v>994</v>
      </c>
      <c r="C144" s="52"/>
      <c r="D144" s="11">
        <v>1</v>
      </c>
      <c r="E144" s="12">
        <v>16.99</v>
      </c>
      <c r="F144" s="12">
        <f>MULTIPLY(D144, E144)</f>
      </c>
      <c r="G144" s="18"/>
      <c r="H144" s="12">
        <f>sum(F109:F144)</f>
      </c>
      <c r="I144" s="75"/>
      <c r="J144" s="75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8">
        <v>44119</v>
      </c>
      <c r="B145" s="52" t="s">
        <v>995</v>
      </c>
      <c r="C145" s="52"/>
      <c r="D145" s="17"/>
      <c r="E145" s="18"/>
      <c r="F145" s="18"/>
      <c r="G145" s="18"/>
      <c r="H145" s="18"/>
      <c r="I145" s="75"/>
      <c r="J145" s="75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52" t="s">
        <v>996</v>
      </c>
      <c r="C146" s="52"/>
      <c r="D146" s="11">
        <v>2</v>
      </c>
      <c r="E146" s="18"/>
      <c r="F146" s="18"/>
      <c r="G146" s="18"/>
      <c r="H146" s="18"/>
      <c r="I146" s="75"/>
      <c r="J146" s="75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52" t="s">
        <v>997</v>
      </c>
      <c r="C147" s="52"/>
      <c r="D147" s="11">
        <v>1</v>
      </c>
      <c r="E147" s="18"/>
      <c r="F147" s="18"/>
      <c r="G147" s="18"/>
      <c r="H147" s="18"/>
      <c r="I147" s="75"/>
      <c r="J147" s="75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52" t="s">
        <v>998</v>
      </c>
      <c r="C148" s="52"/>
      <c r="D148" s="11">
        <v>1</v>
      </c>
      <c r="E148" s="18"/>
      <c r="F148" s="18"/>
      <c r="G148" s="18"/>
      <c r="H148" s="18"/>
      <c r="I148" s="75"/>
      <c r="J148" s="75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52" t="s">
        <v>999</v>
      </c>
      <c r="C149" s="52"/>
      <c r="D149" s="11">
        <v>1</v>
      </c>
      <c r="E149" s="18"/>
      <c r="F149" s="18"/>
      <c r="G149" s="18"/>
      <c r="H149" s="18"/>
      <c r="I149" s="75"/>
      <c r="J149" s="75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52" t="s">
        <v>1000</v>
      </c>
      <c r="C150" s="52"/>
      <c r="D150" s="11">
        <v>1</v>
      </c>
      <c r="E150" s="18"/>
      <c r="F150" s="18"/>
      <c r="G150" s="18"/>
      <c r="H150" s="18"/>
      <c r="I150" s="75"/>
      <c r="J150" s="75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52" t="s">
        <v>1001</v>
      </c>
      <c r="C151" s="52"/>
      <c r="D151" s="11">
        <v>1</v>
      </c>
      <c r="E151" s="18"/>
      <c r="F151" s="18"/>
      <c r="G151" s="18"/>
      <c r="H151" s="18"/>
      <c r="I151" s="75"/>
      <c r="J151" s="75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52" t="s">
        <v>1002</v>
      </c>
      <c r="C152" s="52"/>
      <c r="D152" s="11">
        <v>1</v>
      </c>
      <c r="E152" s="18"/>
      <c r="F152" s="18"/>
      <c r="G152" s="18"/>
      <c r="H152" s="18"/>
      <c r="I152" s="75"/>
      <c r="J152" s="75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52" t="s">
        <v>1003</v>
      </c>
      <c r="C153" s="52"/>
      <c r="D153" s="11">
        <v>1</v>
      </c>
      <c r="E153" s="12">
        <v>29.99</v>
      </c>
      <c r="F153" s="12">
        <f>MULTIPLY(D153, E153)</f>
      </c>
      <c r="G153" s="18"/>
      <c r="H153" s="18"/>
      <c r="I153" s="75"/>
      <c r="J153" s="75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52" t="s">
        <v>1004</v>
      </c>
      <c r="C154" s="52"/>
      <c r="D154" s="11">
        <v>1</v>
      </c>
      <c r="E154" s="18"/>
      <c r="F154" s="18"/>
      <c r="G154" s="18"/>
      <c r="H154" s="18"/>
      <c r="I154" s="75"/>
      <c r="J154" s="75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52" t="s">
        <v>1005</v>
      </c>
      <c r="C155" s="52"/>
      <c r="D155" s="11">
        <v>1</v>
      </c>
      <c r="E155" s="18"/>
      <c r="F155" s="18"/>
      <c r="G155" s="18"/>
      <c r="H155" s="18"/>
      <c r="I155" s="75"/>
      <c r="J155" s="75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52" t="s">
        <v>1006</v>
      </c>
      <c r="C156" s="52"/>
      <c r="D156" s="11">
        <v>1</v>
      </c>
      <c r="E156" s="18"/>
      <c r="F156" s="18"/>
      <c r="G156" s="18"/>
      <c r="H156" s="18"/>
      <c r="I156" s="75"/>
      <c r="J156" s="75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52" t="s">
        <v>1007</v>
      </c>
      <c r="C157" s="52"/>
      <c r="D157" s="11">
        <v>1</v>
      </c>
      <c r="E157" s="12">
        <v>4.99</v>
      </c>
      <c r="F157" s="12">
        <f>MULTIPLY(D157, E157)</f>
      </c>
      <c r="G157" s="18"/>
      <c r="H157" s="72">
        <f>sum(F145:F157)</f>
      </c>
      <c r="I157" s="75"/>
      <c r="J157" s="75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8">
        <v>44124</v>
      </c>
      <c r="B158" s="52" t="s">
        <v>1008</v>
      </c>
      <c r="C158" s="52"/>
      <c r="D158" s="11">
        <v>1</v>
      </c>
      <c r="E158" s="12">
        <v>19.99</v>
      </c>
      <c r="F158" s="12">
        <f>MULTIPLY(D158, E158)</f>
      </c>
      <c r="G158" s="18"/>
      <c r="H158" s="18"/>
      <c r="I158" s="75"/>
      <c r="J158" s="75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52" t="s">
        <v>1009</v>
      </c>
      <c r="C159" s="52"/>
      <c r="D159" s="11">
        <v>5</v>
      </c>
      <c r="E159" s="12">
        <v>7</v>
      </c>
      <c r="F159" s="12">
        <f>MULTIPLY(D159, E159)</f>
      </c>
      <c r="G159" s="18"/>
      <c r="H159" s="18"/>
      <c r="I159" s="75"/>
      <c r="J159" s="75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52" t="s">
        <v>1010</v>
      </c>
      <c r="C160" s="52"/>
      <c r="D160" s="11">
        <v>1</v>
      </c>
      <c r="E160" s="12">
        <v>10.99</v>
      </c>
      <c r="F160" s="12">
        <f>MULTIPLY(D160, E160)</f>
      </c>
      <c r="G160" s="18"/>
      <c r="H160" s="18"/>
      <c r="I160" s="75"/>
      <c r="J160" s="75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52" t="s">
        <v>1011</v>
      </c>
      <c r="C161" s="52"/>
      <c r="D161" s="11">
        <v>1</v>
      </c>
      <c r="E161" s="12">
        <v>19.99</v>
      </c>
      <c r="F161" s="12">
        <f>MULTIPLY(D161, E161)</f>
      </c>
      <c r="G161" s="18"/>
      <c r="H161" s="18"/>
      <c r="I161" s="75"/>
      <c r="J161" s="75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52" t="s">
        <v>1012</v>
      </c>
      <c r="C162" s="52"/>
      <c r="D162" s="11">
        <v>1</v>
      </c>
      <c r="E162" s="18"/>
      <c r="F162" s="18"/>
      <c r="G162" s="18"/>
      <c r="H162" s="18"/>
      <c r="I162" s="75"/>
      <c r="J162" s="75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52" t="s">
        <v>1013</v>
      </c>
      <c r="C163" s="52"/>
      <c r="D163" s="11">
        <v>1</v>
      </c>
      <c r="E163" s="12">
        <v>14.99</v>
      </c>
      <c r="F163" s="12">
        <f>MULTIPLY(D163, E163)</f>
      </c>
      <c r="G163" s="18"/>
      <c r="H163" s="18"/>
      <c r="I163" s="75"/>
      <c r="J163" s="75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52" t="s">
        <v>1014</v>
      </c>
      <c r="C164" s="52"/>
      <c r="D164" s="11">
        <v>1</v>
      </c>
      <c r="E164" s="12">
        <v>7.99</v>
      </c>
      <c r="F164" s="12">
        <f>MULTIPLY(D164, E164)</f>
      </c>
      <c r="G164" s="18"/>
      <c r="H164" s="18"/>
      <c r="I164" s="75"/>
      <c r="J164" s="75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52" t="s">
        <v>1015</v>
      </c>
      <c r="C165" s="52"/>
      <c r="D165" s="11">
        <v>1</v>
      </c>
      <c r="E165" s="18"/>
      <c r="F165" s="18"/>
      <c r="G165" s="18"/>
      <c r="H165" s="18"/>
      <c r="I165" s="75"/>
      <c r="J165" s="75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52" t="s">
        <v>1016</v>
      </c>
      <c r="C166" s="52"/>
      <c r="D166" s="11">
        <v>4</v>
      </c>
      <c r="E166" s="12">
        <v>16.99</v>
      </c>
      <c r="F166" s="12">
        <f>multiply(1, E166)</f>
      </c>
      <c r="G166" s="13">
        <f>multiply(3, E166)</f>
      </c>
      <c r="H166" s="18"/>
      <c r="I166" s="75"/>
      <c r="J166" s="75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52" t="s">
        <v>1017</v>
      </c>
      <c r="C167" s="52"/>
      <c r="D167" s="11">
        <v>1</v>
      </c>
      <c r="E167" s="12">
        <v>59.99</v>
      </c>
      <c r="F167" s="18"/>
      <c r="G167" s="13">
        <f>multiply(D167, E167)</f>
      </c>
      <c r="H167" s="12">
        <f>sum(F158:G167)</f>
      </c>
      <c r="I167" s="75"/>
      <c r="J167" s="75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8">
        <v>44126</v>
      </c>
      <c r="B168" s="52" t="s">
        <v>1018</v>
      </c>
      <c r="C168" s="52"/>
      <c r="D168" s="11">
        <v>1</v>
      </c>
      <c r="E168" s="12">
        <v>16.99</v>
      </c>
      <c r="F168" s="18"/>
      <c r="G168" s="18"/>
      <c r="H168" s="18"/>
      <c r="I168" s="75"/>
      <c r="J168" s="75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52" t="s">
        <v>1019</v>
      </c>
      <c r="C169" s="52"/>
      <c r="D169" s="11">
        <v>1</v>
      </c>
      <c r="E169" s="18"/>
      <c r="F169" s="18"/>
      <c r="G169" s="18"/>
      <c r="H169" s="18"/>
      <c r="I169" s="75"/>
      <c r="J169" s="75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52" t="s">
        <v>1020</v>
      </c>
      <c r="C170" s="52"/>
      <c r="D170" s="11">
        <v>1</v>
      </c>
      <c r="E170" s="18"/>
      <c r="F170" s="18"/>
      <c r="G170" s="18"/>
      <c r="H170" s="18"/>
      <c r="I170" s="75"/>
      <c r="J170" s="75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52" t="s">
        <v>1021</v>
      </c>
      <c r="C171" s="52"/>
      <c r="D171" s="11">
        <v>1</v>
      </c>
      <c r="E171" s="18"/>
      <c r="F171" s="18"/>
      <c r="G171" s="18"/>
      <c r="H171" s="18"/>
      <c r="I171" s="75"/>
      <c r="J171" s="75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52" t="s">
        <v>1022</v>
      </c>
      <c r="C172" s="52"/>
      <c r="D172" s="11">
        <v>1</v>
      </c>
      <c r="E172" s="18"/>
      <c r="F172" s="18"/>
      <c r="G172" s="18"/>
      <c r="H172" s="18"/>
      <c r="I172" s="75"/>
      <c r="J172" s="75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52" t="s">
        <v>1023</v>
      </c>
      <c r="C173" s="52"/>
      <c r="D173" s="11">
        <v>1</v>
      </c>
      <c r="E173" s="18"/>
      <c r="F173" s="18"/>
      <c r="G173" s="18"/>
      <c r="H173" s="18"/>
      <c r="I173" s="75"/>
      <c r="J173" s="75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52" t="s">
        <v>1024</v>
      </c>
      <c r="C174" s="52"/>
      <c r="D174" s="11">
        <v>1</v>
      </c>
      <c r="E174" s="18"/>
      <c r="F174" s="18"/>
      <c r="G174" s="18"/>
      <c r="H174" s="18"/>
      <c r="I174" s="75"/>
      <c r="J174" s="75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52" t="s">
        <v>1025</v>
      </c>
      <c r="C175" s="52"/>
      <c r="D175" s="11">
        <v>1</v>
      </c>
      <c r="E175" s="18"/>
      <c r="F175" s="18"/>
      <c r="G175" s="18"/>
      <c r="H175" s="18"/>
      <c r="I175" s="75"/>
      <c r="J175" s="75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52" t="s">
        <v>1026</v>
      </c>
      <c r="C176" s="52"/>
      <c r="D176" s="11">
        <v>1</v>
      </c>
      <c r="E176" s="12">
        <v>19.99</v>
      </c>
      <c r="F176" s="18"/>
      <c r="G176" s="18"/>
      <c r="H176" s="18"/>
      <c r="I176" s="75"/>
      <c r="J176" s="75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52" t="s">
        <v>1027</v>
      </c>
      <c r="C177" s="52"/>
      <c r="D177" s="11">
        <v>1</v>
      </c>
      <c r="E177" s="18"/>
      <c r="F177" s="18"/>
      <c r="G177" s="18"/>
      <c r="H177" s="18"/>
      <c r="I177" s="75"/>
      <c r="J177" s="75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52" t="s">
        <v>1028</v>
      </c>
      <c r="C178" s="52"/>
      <c r="D178" s="11">
        <v>1</v>
      </c>
      <c r="E178" s="18"/>
      <c r="F178" s="18"/>
      <c r="G178" s="18"/>
      <c r="H178" s="18"/>
      <c r="I178" s="75"/>
      <c r="J178" s="75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52" t="s">
        <v>1029</v>
      </c>
      <c r="C179" s="52"/>
      <c r="D179" s="11">
        <v>1</v>
      </c>
      <c r="E179" s="18"/>
      <c r="F179" s="18"/>
      <c r="G179" s="18"/>
      <c r="H179" s="18"/>
      <c r="I179" s="75"/>
      <c r="J179" s="75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52" t="s">
        <v>1030</v>
      </c>
      <c r="C180" s="52"/>
      <c r="D180" s="11">
        <v>1</v>
      </c>
      <c r="E180" s="18"/>
      <c r="F180" s="18"/>
      <c r="G180" s="18"/>
      <c r="H180" s="18"/>
      <c r="I180" s="75"/>
      <c r="J180" s="75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52" t="s">
        <v>1031</v>
      </c>
      <c r="C181" s="52"/>
      <c r="D181" s="11">
        <v>1</v>
      </c>
      <c r="E181" s="12">
        <v>6.99</v>
      </c>
      <c r="F181" s="18"/>
      <c r="G181" s="18"/>
      <c r="H181" s="18"/>
      <c r="I181" s="75"/>
      <c r="J181" s="75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52" t="s">
        <v>1032</v>
      </c>
      <c r="C182" s="52"/>
      <c r="D182" s="11">
        <v>1</v>
      </c>
      <c r="E182" s="18"/>
      <c r="F182" s="18"/>
      <c r="G182" s="18"/>
      <c r="H182" s="18"/>
      <c r="I182" s="75"/>
      <c r="J182" s="75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52" t="s">
        <v>1033</v>
      </c>
      <c r="C183" s="52"/>
      <c r="D183" s="11">
        <v>1</v>
      </c>
      <c r="E183" s="18"/>
      <c r="F183" s="18"/>
      <c r="G183" s="18"/>
      <c r="H183" s="18"/>
      <c r="I183" s="75"/>
      <c r="J183" s="75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10" t="s">
        <v>1034</v>
      </c>
      <c r="C184" s="52"/>
      <c r="D184" s="11">
        <v>1</v>
      </c>
      <c r="E184" s="18"/>
      <c r="F184" s="18"/>
      <c r="G184" s="18"/>
      <c r="H184" s="18"/>
      <c r="I184" s="75"/>
      <c r="J184" s="75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52" t="s">
        <v>1035</v>
      </c>
      <c r="C185" s="52"/>
      <c r="D185" s="11">
        <v>1</v>
      </c>
      <c r="E185" s="12"/>
      <c r="F185" s="18"/>
      <c r="G185" s="18"/>
      <c r="H185" s="18"/>
      <c r="I185" s="75"/>
      <c r="J185" s="75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52" t="s">
        <v>1036</v>
      </c>
      <c r="C186" s="52"/>
      <c r="D186" s="11">
        <v>1</v>
      </c>
      <c r="E186" s="12">
        <v>10.99</v>
      </c>
      <c r="F186" s="18"/>
      <c r="G186" s="18"/>
      <c r="H186" s="18"/>
      <c r="I186" s="75"/>
      <c r="J186" s="75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52" t="s">
        <v>1037</v>
      </c>
      <c r="C187" s="52"/>
      <c r="D187" s="11">
        <v>1</v>
      </c>
      <c r="E187" s="12">
        <v>4.99</v>
      </c>
      <c r="F187" s="18"/>
      <c r="G187" s="18"/>
      <c r="H187" s="18"/>
      <c r="I187" s="75"/>
      <c r="J187" s="75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52" t="s">
        <v>1038</v>
      </c>
      <c r="C188" s="52"/>
      <c r="D188" s="11">
        <v>2</v>
      </c>
      <c r="E188" s="12">
        <v>7.99</v>
      </c>
      <c r="F188" s="18"/>
      <c r="G188" s="18"/>
      <c r="H188" s="18"/>
      <c r="I188" s="75"/>
      <c r="J188" s="75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52" t="s">
        <v>1039</v>
      </c>
      <c r="C189" s="52"/>
      <c r="D189" s="11">
        <v>1</v>
      </c>
      <c r="E189" s="12">
        <v>11.99</v>
      </c>
      <c r="F189" s="18"/>
      <c r="G189" s="18"/>
      <c r="H189" s="18"/>
      <c r="I189" s="75"/>
      <c r="J189" s="75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52" t="s">
        <v>1040</v>
      </c>
      <c r="C190" s="52"/>
      <c r="D190" s="11">
        <v>3</v>
      </c>
      <c r="E190" s="12">
        <v>7.99</v>
      </c>
      <c r="F190" s="18"/>
      <c r="G190" s="18"/>
      <c r="H190" s="11">
        <f>sum(F168:F190)</f>
      </c>
      <c r="I190" s="75"/>
      <c r="J190" s="75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8">
        <v>44131</v>
      </c>
      <c r="B191" s="52" t="s">
        <v>1041</v>
      </c>
      <c r="C191" s="52"/>
      <c r="D191" s="11">
        <v>2</v>
      </c>
      <c r="E191" s="12">
        <v>35</v>
      </c>
      <c r="F191" s="12">
        <f>MULTIPLY(D191, E191)</f>
      </c>
      <c r="G191" s="18"/>
      <c r="H191" s="18"/>
      <c r="I191" s="75"/>
      <c r="J191" s="75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52" t="s">
        <v>1042</v>
      </c>
      <c r="C192" s="52"/>
      <c r="D192" s="11">
        <v>1</v>
      </c>
      <c r="E192" s="12">
        <v>7.99</v>
      </c>
      <c r="F192" s="12">
        <f>MULTIPLY(D192, E192)</f>
      </c>
      <c r="G192" s="18"/>
      <c r="H192" s="18"/>
      <c r="I192" s="75"/>
      <c r="J192" s="75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52" t="s">
        <v>1043</v>
      </c>
      <c r="C193" s="52"/>
      <c r="D193" s="11">
        <v>1</v>
      </c>
      <c r="E193" s="12">
        <v>7.99</v>
      </c>
      <c r="F193" s="12">
        <f>MULTIPLY(D193, E193)</f>
      </c>
      <c r="G193" s="18"/>
      <c r="H193" s="18"/>
      <c r="I193" s="75"/>
      <c r="J193" s="75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52" t="s">
        <v>1044</v>
      </c>
      <c r="C194" s="52"/>
      <c r="D194" s="11">
        <v>1</v>
      </c>
      <c r="E194" s="12">
        <v>16.99</v>
      </c>
      <c r="F194" s="12">
        <f>MULTIPLY(D194, E194)</f>
      </c>
      <c r="G194" s="18"/>
      <c r="H194" s="18"/>
      <c r="I194" s="75"/>
      <c r="J194" s="75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52" t="s">
        <v>1045</v>
      </c>
      <c r="C195" s="52"/>
      <c r="D195" s="11">
        <v>1</v>
      </c>
      <c r="E195" s="12">
        <v>9.99</v>
      </c>
      <c r="F195" s="12">
        <f>MULTIPLY(D195, E195)</f>
      </c>
      <c r="G195" s="18"/>
      <c r="H195" s="18"/>
      <c r="I195" s="75"/>
      <c r="J195" s="75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52" t="s">
        <v>1046</v>
      </c>
      <c r="C196" s="52"/>
      <c r="D196" s="11">
        <v>1</v>
      </c>
      <c r="E196" s="12">
        <v>9.99</v>
      </c>
      <c r="F196" s="12">
        <f>MULTIPLY(D196, E196)</f>
      </c>
      <c r="G196" s="18"/>
      <c r="H196" s="18"/>
      <c r="I196" s="75"/>
      <c r="J196" s="75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52" t="s">
        <v>1047</v>
      </c>
      <c r="C197" s="52"/>
      <c r="D197" s="11">
        <v>1</v>
      </c>
      <c r="E197" s="12">
        <v>16.99</v>
      </c>
      <c r="F197" s="12">
        <f>MULTIPLY(D197, E197)</f>
      </c>
      <c r="G197" s="18"/>
      <c r="H197" s="18"/>
      <c r="I197" s="75"/>
      <c r="J197" s="75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52" t="s">
        <v>1048</v>
      </c>
      <c r="C198" s="52"/>
      <c r="D198" s="11">
        <v>1</v>
      </c>
      <c r="E198" s="12">
        <v>19.99</v>
      </c>
      <c r="F198" s="12">
        <f>MULTIPLY(D198, E198)</f>
      </c>
      <c r="G198" s="18"/>
      <c r="H198" s="18"/>
      <c r="I198" s="75"/>
      <c r="J198" s="75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52" t="s">
        <v>1049</v>
      </c>
      <c r="C199" s="52"/>
      <c r="D199" s="11">
        <v>1</v>
      </c>
      <c r="E199" s="12">
        <v>4.99</v>
      </c>
      <c r="F199" s="12">
        <f>MULTIPLY(D199, E199)</f>
      </c>
      <c r="G199" s="18"/>
      <c r="H199" s="18"/>
      <c r="I199" s="75"/>
      <c r="J199" s="75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52" t="s">
        <v>1050</v>
      </c>
      <c r="C200" s="52"/>
      <c r="D200" s="11">
        <v>1</v>
      </c>
      <c r="E200" s="12">
        <v>3.99</v>
      </c>
      <c r="F200" s="12">
        <f>MULTIPLY(D200, E200)</f>
      </c>
      <c r="G200" s="18"/>
      <c r="H200" s="18"/>
      <c r="I200" s="75"/>
      <c r="J200" s="75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52" t="s">
        <v>1051</v>
      </c>
      <c r="C201" s="52"/>
      <c r="D201" s="11">
        <v>1</v>
      </c>
      <c r="E201" s="12">
        <v>4.99</v>
      </c>
      <c r="F201" s="12">
        <f>MULTIPLY(D201, E201)</f>
      </c>
      <c r="G201" s="18"/>
      <c r="H201" s="18"/>
      <c r="I201" s="75"/>
      <c r="J201" s="75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52" t="s">
        <v>1052</v>
      </c>
      <c r="C202" s="52"/>
      <c r="D202" s="11">
        <v>1</v>
      </c>
      <c r="E202" s="12">
        <v>3.99</v>
      </c>
      <c r="F202" s="12">
        <f>MULTIPLY(D202, E202)</f>
      </c>
      <c r="G202" s="18"/>
      <c r="H202" s="18"/>
      <c r="I202" s="75"/>
      <c r="J202" s="75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52" t="s">
        <v>1053</v>
      </c>
      <c r="C203" s="52"/>
      <c r="D203" s="11">
        <v>1</v>
      </c>
      <c r="E203" s="12">
        <v>3.99</v>
      </c>
      <c r="F203" s="12">
        <f>MULTIPLY(D203, E203)</f>
      </c>
      <c r="G203" s="18"/>
      <c r="H203" s="18"/>
      <c r="I203" s="75"/>
      <c r="J203" s="75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52" t="s">
        <v>1054</v>
      </c>
      <c r="C204" s="52"/>
      <c r="D204" s="11">
        <v>3</v>
      </c>
      <c r="E204" s="18"/>
      <c r="F204" s="18"/>
      <c r="G204" s="18"/>
      <c r="H204" s="18"/>
      <c r="I204" s="75"/>
      <c r="J204" s="75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52" t="s">
        <v>1055</v>
      </c>
      <c r="C205" s="52"/>
      <c r="D205" s="11">
        <v>1</v>
      </c>
      <c r="E205" s="12">
        <v>12.99</v>
      </c>
      <c r="F205" s="12">
        <f>MULTIPLY(D205, E205)</f>
      </c>
      <c r="G205" s="18"/>
      <c r="H205" s="18"/>
      <c r="I205" s="75"/>
      <c r="J205" s="75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52" t="s">
        <v>1056</v>
      </c>
      <c r="C206" s="52"/>
      <c r="D206" s="11">
        <v>2</v>
      </c>
      <c r="E206" s="12">
        <v>5.99</v>
      </c>
      <c r="F206" s="12">
        <f>MULTIPLY(D206, E206)</f>
      </c>
      <c r="G206" s="18"/>
      <c r="H206" s="18"/>
      <c r="I206" s="75"/>
      <c r="J206" s="75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52" t="s">
        <v>1057</v>
      </c>
      <c r="C207" s="52"/>
      <c r="D207" s="11">
        <v>4</v>
      </c>
      <c r="E207" s="12">
        <v>14</v>
      </c>
      <c r="F207" s="12">
        <f>MULTIPLY(D207, E207)</f>
      </c>
      <c r="G207" s="18"/>
      <c r="H207" s="18"/>
      <c r="I207" s="75"/>
      <c r="J207" s="75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52" t="s">
        <v>1058</v>
      </c>
      <c r="C208" s="52" t="s">
        <v>1059</v>
      </c>
      <c r="D208" s="11">
        <v>1</v>
      </c>
      <c r="E208" s="12">
        <v>4.99</v>
      </c>
      <c r="F208" s="12">
        <f>MULTIPLY(D208, E208)</f>
      </c>
      <c r="G208" s="18"/>
      <c r="H208" s="18"/>
      <c r="I208" s="75"/>
      <c r="J208" s="75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52" t="s">
        <v>1060</v>
      </c>
      <c r="C209" s="52"/>
      <c r="D209" s="11">
        <v>1</v>
      </c>
      <c r="E209" s="12">
        <v>4.99</v>
      </c>
      <c r="F209" s="12">
        <f>MULTIPLY(D209, E209)</f>
      </c>
      <c r="G209" s="18"/>
      <c r="H209" s="18"/>
      <c r="I209" s="75"/>
      <c r="J209" s="75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52" t="s">
        <v>1061</v>
      </c>
      <c r="C210" s="52" t="s">
        <v>1062</v>
      </c>
      <c r="D210" s="11">
        <v>1</v>
      </c>
      <c r="E210" s="12">
        <v>7.99</v>
      </c>
      <c r="F210" s="12">
        <f>MULTIPLY(D210, E210)</f>
      </c>
      <c r="G210" s="18"/>
      <c r="H210" s="18"/>
      <c r="I210" s="75"/>
      <c r="J210" s="75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52" t="s">
        <v>1063</v>
      </c>
      <c r="C211" s="52"/>
      <c r="D211" s="11">
        <v>3</v>
      </c>
      <c r="E211" s="12">
        <v>39.99</v>
      </c>
      <c r="F211" s="12">
        <f>multiply(E211, 2)</f>
      </c>
      <c r="G211" s="13">
        <f>multiply(E211, 1)</f>
      </c>
      <c r="H211" s="18"/>
      <c r="I211" s="75"/>
      <c r="J211" s="75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52" t="s">
        <v>1064</v>
      </c>
      <c r="C212" s="52"/>
      <c r="D212" s="11">
        <v>1</v>
      </c>
      <c r="E212" s="12">
        <v>6.99</v>
      </c>
      <c r="F212" s="12">
        <f>MULTIPLY(D212, E212)</f>
      </c>
      <c r="G212" s="18"/>
      <c r="H212" s="18"/>
      <c r="I212" s="75"/>
      <c r="J212" s="75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52" t="s">
        <v>1065</v>
      </c>
      <c r="C213" s="52"/>
      <c r="D213" s="11">
        <v>2</v>
      </c>
      <c r="E213" s="12">
        <v>9.99</v>
      </c>
      <c r="F213" s="12">
        <f>MULTIPLY(D213, E213)</f>
      </c>
      <c r="G213" s="18"/>
      <c r="H213" s="12">
        <f>sum(F191:G213)</f>
      </c>
      <c r="I213" s="75"/>
      <c r="J213" s="75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8">
        <v>44146</v>
      </c>
      <c r="B214" s="52" t="s">
        <v>1061</v>
      </c>
      <c r="C214" s="52" t="s">
        <v>1066</v>
      </c>
      <c r="D214" s="11">
        <v>2</v>
      </c>
      <c r="E214" s="12">
        <v>7.99</v>
      </c>
      <c r="F214" s="12">
        <f>MULTIPLY(D214, E214)</f>
      </c>
      <c r="G214" s="18"/>
      <c r="H214" s="18"/>
      <c r="I214" s="75"/>
      <c r="J214" s="75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52" t="s">
        <v>1067</v>
      </c>
      <c r="C215" s="52" t="s">
        <v>642</v>
      </c>
      <c r="D215" s="11">
        <v>2</v>
      </c>
      <c r="E215" s="12">
        <v>12.99</v>
      </c>
      <c r="F215" s="12">
        <f>MULTIPLY(D215, E215)</f>
      </c>
      <c r="G215" s="18"/>
      <c r="H215" s="18"/>
      <c r="I215" s="75"/>
      <c r="J215" s="75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52" t="s">
        <v>1068</v>
      </c>
      <c r="C216" s="52" t="s">
        <v>642</v>
      </c>
      <c r="D216" s="11">
        <v>1</v>
      </c>
      <c r="E216" s="12">
        <v>9.99</v>
      </c>
      <c r="F216" s="12">
        <f>MULTIPLY(D216, E216)</f>
      </c>
      <c r="G216" s="18"/>
      <c r="H216" s="18"/>
      <c r="I216" s="75"/>
      <c r="J216" s="75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52" t="s">
        <v>1069</v>
      </c>
      <c r="C217" s="52" t="s">
        <v>642</v>
      </c>
      <c r="D217" s="11">
        <v>1</v>
      </c>
      <c r="E217" s="12">
        <v>24.99</v>
      </c>
      <c r="F217" s="12">
        <f>MULTIPLY(D217, E217)</f>
      </c>
      <c r="G217" s="18"/>
      <c r="H217" s="18"/>
      <c r="I217" s="75"/>
      <c r="J217" s="75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52" t="s">
        <v>1070</v>
      </c>
      <c r="C218" s="52" t="s">
        <v>642</v>
      </c>
      <c r="D218" s="11">
        <v>1</v>
      </c>
      <c r="E218" s="12">
        <v>9.99</v>
      </c>
      <c r="F218" s="12">
        <f>MULTIPLY(D218, E218)</f>
      </c>
      <c r="G218" s="18"/>
      <c r="H218" s="18"/>
      <c r="I218" s="75"/>
      <c r="J218" s="75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52" t="s">
        <v>1071</v>
      </c>
      <c r="C219" s="52" t="s">
        <v>642</v>
      </c>
      <c r="D219" s="11">
        <v>1</v>
      </c>
      <c r="E219" s="18"/>
      <c r="F219" s="11">
        <f>MULTIPLY(D219, E219)</f>
      </c>
      <c r="G219" s="18"/>
      <c r="H219" s="18"/>
      <c r="I219" s="75"/>
      <c r="J219" s="75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52" t="s">
        <v>1072</v>
      </c>
      <c r="C220" s="52" t="s">
        <v>642</v>
      </c>
      <c r="D220" s="11">
        <v>1</v>
      </c>
      <c r="E220" s="12">
        <v>6.99</v>
      </c>
      <c r="F220" s="12">
        <f>MULTIPLY(D220, E220)</f>
      </c>
      <c r="G220" s="18"/>
      <c r="H220" s="18"/>
      <c r="I220" s="75"/>
      <c r="J220" s="75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52" t="s">
        <v>1073</v>
      </c>
      <c r="C221" s="52" t="s">
        <v>642</v>
      </c>
      <c r="D221" s="11">
        <v>1</v>
      </c>
      <c r="E221" s="12">
        <v>12.99</v>
      </c>
      <c r="F221" s="12">
        <f>MULTIPLY(D221, E221)</f>
      </c>
      <c r="G221" s="18"/>
      <c r="H221" s="18"/>
      <c r="I221" s="75"/>
      <c r="J221" s="75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52" t="s">
        <v>1074</v>
      </c>
      <c r="C222" s="52" t="s">
        <v>912</v>
      </c>
      <c r="D222" s="11">
        <v>1</v>
      </c>
      <c r="E222" s="12">
        <v>5.99</v>
      </c>
      <c r="F222" s="12">
        <f>MULTIPLY(D222, E222)</f>
      </c>
      <c r="G222" s="18"/>
      <c r="H222" s="18"/>
      <c r="I222" s="75"/>
      <c r="J222" s="75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52" t="s">
        <v>1075</v>
      </c>
      <c r="C223" s="52" t="s">
        <v>912</v>
      </c>
      <c r="D223" s="11">
        <v>1</v>
      </c>
      <c r="E223" s="12">
        <v>8.99</v>
      </c>
      <c r="F223" s="12">
        <f>MULTIPLY(D223, E223)</f>
      </c>
      <c r="G223" s="18"/>
      <c r="H223" s="18"/>
      <c r="I223" s="75"/>
      <c r="J223" s="75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52" t="s">
        <v>1076</v>
      </c>
      <c r="C224" s="52" t="s">
        <v>642</v>
      </c>
      <c r="D224" s="11">
        <v>1</v>
      </c>
      <c r="E224" s="12">
        <v>6.99</v>
      </c>
      <c r="F224" s="12">
        <f>MULTIPLY(D224, E224)</f>
      </c>
      <c r="G224" s="18"/>
      <c r="H224" s="18"/>
      <c r="I224" s="75"/>
      <c r="J224" s="75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52" t="s">
        <v>1077</v>
      </c>
      <c r="C225" s="52" t="s">
        <v>1078</v>
      </c>
      <c r="D225" s="11">
        <v>1</v>
      </c>
      <c r="E225" s="12">
        <v>9.99</v>
      </c>
      <c r="F225" s="12">
        <f>MULTIPLY(D225, E225)</f>
      </c>
      <c r="G225" s="18"/>
      <c r="H225" s="18"/>
      <c r="I225" s="75"/>
      <c r="J225" s="75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52" t="s">
        <v>1079</v>
      </c>
      <c r="C226" s="52" t="s">
        <v>642</v>
      </c>
      <c r="D226" s="11">
        <v>1</v>
      </c>
      <c r="E226" s="12">
        <v>9.99</v>
      </c>
      <c r="F226" s="12">
        <f>MULTIPLY(D226, E226)</f>
      </c>
      <c r="G226" s="18"/>
      <c r="H226" s="18"/>
      <c r="I226" s="75"/>
      <c r="J226" s="75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52" t="s">
        <v>1080</v>
      </c>
      <c r="C227" s="52" t="s">
        <v>642</v>
      </c>
      <c r="D227" s="11">
        <v>1</v>
      </c>
      <c r="E227" s="12">
        <v>5.99</v>
      </c>
      <c r="F227" s="12">
        <f>MULTIPLY(D227, E227)</f>
      </c>
      <c r="G227" s="18"/>
      <c r="H227" s="18"/>
      <c r="I227" s="75"/>
      <c r="J227" s="75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52" t="s">
        <v>1081</v>
      </c>
      <c r="C228" s="52" t="s">
        <v>642</v>
      </c>
      <c r="D228" s="11">
        <v>1</v>
      </c>
      <c r="E228" s="12">
        <v>14.99</v>
      </c>
      <c r="F228" s="12">
        <f>MULTIPLY(D228, E228)</f>
      </c>
      <c r="G228" s="18"/>
      <c r="H228" s="18"/>
      <c r="I228" s="75"/>
      <c r="J228" s="75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52" t="s">
        <v>1082</v>
      </c>
      <c r="C229" s="52" t="s">
        <v>642</v>
      </c>
      <c r="D229" s="11">
        <v>1</v>
      </c>
      <c r="E229" s="12">
        <v>3.99</v>
      </c>
      <c r="F229" s="12">
        <f>MULTIPLY(D229, E229)</f>
      </c>
      <c r="G229" s="18"/>
      <c r="H229" s="18"/>
      <c r="I229" s="75"/>
      <c r="J229" s="75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52" t="s">
        <v>1083</v>
      </c>
      <c r="C230" s="52" t="s">
        <v>642</v>
      </c>
      <c r="D230" s="11">
        <v>1</v>
      </c>
      <c r="E230" s="12">
        <v>6.99</v>
      </c>
      <c r="F230" s="12">
        <f>MULTIPLY(D230, E230)</f>
      </c>
      <c r="G230" s="18"/>
      <c r="H230" s="18"/>
      <c r="I230" s="75"/>
      <c r="J230" s="75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52" t="s">
        <v>1084</v>
      </c>
      <c r="C231" s="52" t="s">
        <v>642</v>
      </c>
      <c r="D231" s="11">
        <v>1</v>
      </c>
      <c r="E231" s="12">
        <v>12.99</v>
      </c>
      <c r="F231" s="12">
        <f>MULTIPLY(D231, E231)</f>
      </c>
      <c r="G231" s="18"/>
      <c r="H231" s="18"/>
      <c r="I231" s="75"/>
      <c r="J231" s="75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52" t="s">
        <v>1085</v>
      </c>
      <c r="C232" s="52" t="s">
        <v>642</v>
      </c>
      <c r="D232" s="11">
        <v>1</v>
      </c>
      <c r="E232" s="12">
        <v>5.99</v>
      </c>
      <c r="F232" s="12">
        <f>MULTIPLY(D232, E232)</f>
      </c>
      <c r="G232" s="18"/>
      <c r="H232" s="18"/>
      <c r="I232" s="75"/>
      <c r="J232" s="75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52" t="s">
        <v>1086</v>
      </c>
      <c r="C233" s="52" t="s">
        <v>642</v>
      </c>
      <c r="D233" s="11">
        <v>1</v>
      </c>
      <c r="E233" s="12">
        <v>9.99</v>
      </c>
      <c r="F233" s="12">
        <f>MULTIPLY(D233, E233)</f>
      </c>
      <c r="G233" s="18"/>
      <c r="H233" s="18"/>
      <c r="I233" s="75"/>
      <c r="J233" s="75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52" t="s">
        <v>1087</v>
      </c>
      <c r="C234" s="52" t="s">
        <v>642</v>
      </c>
      <c r="D234" s="11">
        <v>1</v>
      </c>
      <c r="E234" s="12">
        <v>4.99</v>
      </c>
      <c r="F234" s="12">
        <f>MULTIPLY(D234, E234)</f>
      </c>
      <c r="G234" s="18"/>
      <c r="H234" s="18"/>
      <c r="I234" s="75"/>
      <c r="J234" s="75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52" t="s">
        <v>1088</v>
      </c>
      <c r="C235" s="52" t="s">
        <v>642</v>
      </c>
      <c r="D235" s="11">
        <v>1</v>
      </c>
      <c r="E235" s="12">
        <v>5.99</v>
      </c>
      <c r="F235" s="12">
        <f>MULTIPLY(D235, E235)</f>
      </c>
      <c r="G235" s="18"/>
      <c r="H235" s="18"/>
      <c r="I235" s="75"/>
      <c r="J235" s="75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52" t="s">
        <v>1089</v>
      </c>
      <c r="C236" s="52" t="s">
        <v>642</v>
      </c>
      <c r="D236" s="11">
        <v>3</v>
      </c>
      <c r="E236" s="12">
        <v>3.99</v>
      </c>
      <c r="F236" s="12">
        <f>MULTIPLY(D236, E236)</f>
      </c>
      <c r="G236" s="18"/>
      <c r="H236" s="18"/>
      <c r="I236" s="75"/>
      <c r="J236" s="75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52" t="s">
        <v>1090</v>
      </c>
      <c r="C237" s="52" t="s">
        <v>642</v>
      </c>
      <c r="D237" s="11">
        <v>1</v>
      </c>
      <c r="E237" s="12">
        <v>4.99</v>
      </c>
      <c r="F237" s="12">
        <f>MULTIPLY(D237, E237)</f>
      </c>
      <c r="G237" s="18"/>
      <c r="H237" s="18"/>
      <c r="I237" s="75"/>
      <c r="J237" s="75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52" t="s">
        <v>1091</v>
      </c>
      <c r="C238" s="52" t="s">
        <v>1092</v>
      </c>
      <c r="D238" s="11">
        <v>1</v>
      </c>
      <c r="E238" s="12">
        <v>12.99</v>
      </c>
      <c r="F238" s="12">
        <f>MULTIPLY(D238, E238)</f>
      </c>
      <c r="G238" s="18"/>
      <c r="H238" s="18"/>
      <c r="I238" s="75"/>
      <c r="J238" s="75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52" t="s">
        <v>1093</v>
      </c>
      <c r="C239" s="52" t="s">
        <v>642</v>
      </c>
      <c r="D239" s="11">
        <v>1</v>
      </c>
      <c r="E239" s="12">
        <v>5.99</v>
      </c>
      <c r="F239" s="12">
        <f>MULTIPLY(D239, E239)</f>
      </c>
      <c r="G239" s="18"/>
      <c r="H239" s="18"/>
      <c r="I239" s="75"/>
      <c r="J239" s="75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52" t="s">
        <v>1094</v>
      </c>
      <c r="C240" s="52" t="s">
        <v>1095</v>
      </c>
      <c r="D240" s="11">
        <v>1</v>
      </c>
      <c r="E240" s="12">
        <v>9.99</v>
      </c>
      <c r="F240" s="12">
        <f>MULTIPLY(D240, E240)</f>
      </c>
      <c r="G240" s="18"/>
      <c r="H240" s="18"/>
      <c r="I240" s="75"/>
      <c r="J240" s="75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52" t="s">
        <v>1096</v>
      </c>
      <c r="C241" s="52" t="s">
        <v>404</v>
      </c>
      <c r="D241" s="11">
        <v>1</v>
      </c>
      <c r="E241" s="12">
        <v>7.99</v>
      </c>
      <c r="F241" s="12">
        <f>MULTIPLY(D241, E241)</f>
      </c>
      <c r="G241" s="18"/>
      <c r="H241" s="18"/>
      <c r="I241" s="75"/>
      <c r="J241" s="75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52" t="s">
        <v>1097</v>
      </c>
      <c r="C242" s="52" t="s">
        <v>1098</v>
      </c>
      <c r="D242" s="11">
        <v>1</v>
      </c>
      <c r="E242" s="12">
        <v>12.99</v>
      </c>
      <c r="F242" s="18"/>
      <c r="G242" s="12">
        <f>multiply(D242, E242)</f>
      </c>
      <c r="H242" s="18"/>
      <c r="I242" s="75"/>
      <c r="J242" s="75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52" t="s">
        <v>1099</v>
      </c>
      <c r="C243" s="52" t="s">
        <v>1100</v>
      </c>
      <c r="D243" s="11">
        <v>1</v>
      </c>
      <c r="E243" s="12">
        <v>12.99</v>
      </c>
      <c r="F243" s="18"/>
      <c r="G243" s="12">
        <f>multiply(D243, E243)</f>
      </c>
      <c r="H243" s="18"/>
      <c r="I243" s="75"/>
      <c r="J243" s="75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52" t="s">
        <v>1101</v>
      </c>
      <c r="C244" s="52" t="s">
        <v>404</v>
      </c>
      <c r="D244" s="11">
        <v>1</v>
      </c>
      <c r="E244" s="12">
        <v>29.99</v>
      </c>
      <c r="F244" s="12">
        <f>MULTIPLY(D244, E244)</f>
      </c>
      <c r="G244" s="18"/>
      <c r="H244" s="18"/>
      <c r="I244" s="75"/>
      <c r="J244" s="75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52" t="s">
        <v>1102</v>
      </c>
      <c r="C245" s="52" t="s">
        <v>1103</v>
      </c>
      <c r="D245" s="11">
        <v>1</v>
      </c>
      <c r="E245" s="12">
        <v>5.99</v>
      </c>
      <c r="F245" s="18"/>
      <c r="G245" s="12">
        <f>multiply(D245, E245)</f>
      </c>
      <c r="H245" s="18"/>
      <c r="I245" s="75"/>
      <c r="J245" s="75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52" t="s">
        <v>1104</v>
      </c>
      <c r="C246" s="52" t="s">
        <v>1105</v>
      </c>
      <c r="D246" s="11">
        <v>2</v>
      </c>
      <c r="E246" s="12">
        <v>5.99</v>
      </c>
      <c r="F246" s="18"/>
      <c r="G246" s="12">
        <f>multiply(D246, E246)</f>
      </c>
      <c r="H246" s="18"/>
      <c r="I246" s="75"/>
      <c r="J246" s="75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52" t="s">
        <v>1106</v>
      </c>
      <c r="C247" s="52" t="s">
        <v>1105</v>
      </c>
      <c r="D247" s="11">
        <v>1</v>
      </c>
      <c r="E247" s="12">
        <v>15.99</v>
      </c>
      <c r="F247" s="18"/>
      <c r="G247" s="12">
        <f>multiply(D247, E247)</f>
      </c>
      <c r="H247" s="12">
        <f>sum(F214:G247)</f>
      </c>
      <c r="I247" s="75"/>
      <c r="J247" s="75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8">
        <v>44165</v>
      </c>
      <c r="B248" s="52" t="s">
        <v>1107</v>
      </c>
      <c r="C248" s="52"/>
      <c r="D248" s="11">
        <v>43</v>
      </c>
      <c r="E248" s="12">
        <v>5.99</v>
      </c>
      <c r="F248" s="12">
        <f>MULTIPLY(D248, E248)</f>
      </c>
      <c r="G248" s="18"/>
      <c r="H248" s="18"/>
      <c r="I248" s="75"/>
      <c r="J248" s="75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52" t="s">
        <v>1108</v>
      </c>
      <c r="C249" s="52"/>
      <c r="D249" s="11">
        <v>29</v>
      </c>
      <c r="E249" s="12">
        <v>4.98</v>
      </c>
      <c r="F249" s="12">
        <f>MULTIPLY(D249, E249)</f>
      </c>
      <c r="G249" s="18"/>
      <c r="H249" s="18"/>
      <c r="I249" s="75"/>
      <c r="J249" s="75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52" t="s">
        <v>1109</v>
      </c>
      <c r="C250" s="52"/>
      <c r="D250" s="11">
        <v>11</v>
      </c>
      <c r="E250" s="12">
        <v>4.98</v>
      </c>
      <c r="F250" s="12">
        <f>MULTIPLY(D250, E250)</f>
      </c>
      <c r="G250" s="18"/>
      <c r="H250" s="12">
        <f>sum(F248:F250)</f>
      </c>
      <c r="I250" s="75"/>
      <c r="J250" s="75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8">
        <v>44166</v>
      </c>
      <c r="B251" s="52" t="s">
        <v>1110</v>
      </c>
      <c r="C251" s="52"/>
      <c r="D251" s="11">
        <v>2</v>
      </c>
      <c r="E251" s="12">
        <v>3.99</v>
      </c>
      <c r="F251" s="12">
        <f>MULTIPLY(D251, E251)</f>
      </c>
      <c r="G251" s="18"/>
      <c r="H251" s="18"/>
      <c r="I251" s="75"/>
      <c r="J251" s="75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52" t="s">
        <v>1111</v>
      </c>
      <c r="C252" s="52"/>
      <c r="D252" s="11">
        <v>1</v>
      </c>
      <c r="E252" s="12">
        <v>9.99</v>
      </c>
      <c r="F252" s="12">
        <f>MULTIPLY(D252, E252)</f>
      </c>
      <c r="G252" s="18"/>
      <c r="H252" s="18"/>
      <c r="I252" s="75"/>
      <c r="J252" s="75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52" t="s">
        <v>1112</v>
      </c>
      <c r="C253" s="52"/>
      <c r="D253" s="11">
        <v>1</v>
      </c>
      <c r="E253" s="12">
        <v>14.99</v>
      </c>
      <c r="F253" s="12">
        <f>MULTIPLY(D253, E253)</f>
      </c>
      <c r="G253" s="18"/>
      <c r="H253" s="18"/>
      <c r="I253" s="75"/>
      <c r="J253" s="75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52" t="s">
        <v>1113</v>
      </c>
      <c r="C254" s="52"/>
      <c r="D254" s="11">
        <v>1</v>
      </c>
      <c r="E254" s="12">
        <v>24.99</v>
      </c>
      <c r="F254" s="12">
        <f>MULTIPLY(D254, E254)</f>
      </c>
      <c r="G254" s="18"/>
      <c r="H254" s="18"/>
      <c r="I254" s="75"/>
      <c r="J254" s="75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52" t="s">
        <v>1114</v>
      </c>
      <c r="C255" s="52"/>
      <c r="D255" s="11">
        <v>1</v>
      </c>
      <c r="E255" s="12">
        <v>14.99</v>
      </c>
      <c r="F255" s="12">
        <f>MULTIPLY(D255, E255)</f>
      </c>
      <c r="G255" s="18"/>
      <c r="H255" s="18"/>
      <c r="I255" s="75"/>
      <c r="J255" s="75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52" t="s">
        <v>1115</v>
      </c>
      <c r="C256" s="52"/>
      <c r="D256" s="11">
        <v>1</v>
      </c>
      <c r="E256" s="12">
        <v>12.99</v>
      </c>
      <c r="F256" s="12">
        <f>MULTIPLY(D256, E256)</f>
      </c>
      <c r="G256" s="18"/>
      <c r="H256" s="18"/>
      <c r="I256" s="75"/>
      <c r="J256" s="75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52" t="s">
        <v>1116</v>
      </c>
      <c r="C257" s="52"/>
      <c r="D257" s="11">
        <v>1</v>
      </c>
      <c r="E257" s="12">
        <v>3.99</v>
      </c>
      <c r="F257" s="12">
        <f>MULTIPLY(D257, E257)</f>
      </c>
      <c r="G257" s="18"/>
      <c r="H257" s="18"/>
      <c r="I257" s="75"/>
      <c r="J257" s="75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52" t="s">
        <v>1117</v>
      </c>
      <c r="C258" s="52"/>
      <c r="D258" s="11">
        <v>1</v>
      </c>
      <c r="E258" s="12">
        <v>4.99</v>
      </c>
      <c r="F258" s="12">
        <f>MULTIPLY(D258, E258)</f>
      </c>
      <c r="G258" s="18"/>
      <c r="H258" s="18"/>
      <c r="I258" s="75"/>
      <c r="J258" s="75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52" t="s">
        <v>1118</v>
      </c>
      <c r="C259" s="52"/>
      <c r="D259" s="11">
        <v>1</v>
      </c>
      <c r="E259" s="12">
        <v>19.99</v>
      </c>
      <c r="F259" s="12">
        <f>MULTIPLY(D259, E259)</f>
      </c>
      <c r="G259" s="18"/>
      <c r="H259" s="18"/>
      <c r="I259" s="75"/>
      <c r="J259" s="75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52" t="s">
        <v>1119</v>
      </c>
      <c r="C260" s="52"/>
      <c r="D260" s="11">
        <v>2</v>
      </c>
      <c r="E260" s="12">
        <v>19.99</v>
      </c>
      <c r="F260" s="12">
        <f>MULTIPLY(D260, E260)</f>
      </c>
      <c r="G260" s="18"/>
      <c r="H260" s="18"/>
      <c r="I260" s="75"/>
      <c r="J260" s="75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52" t="s">
        <v>1120</v>
      </c>
      <c r="C261" s="52"/>
      <c r="D261" s="11">
        <v>1</v>
      </c>
      <c r="E261" s="12">
        <v>19.99</v>
      </c>
      <c r="F261" s="12">
        <f>MULTIPLY(D261, E261)</f>
      </c>
      <c r="G261" s="18"/>
      <c r="H261" s="18"/>
      <c r="I261" s="75"/>
      <c r="J261" s="75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52" t="s">
        <v>1121</v>
      </c>
      <c r="C262" s="52"/>
      <c r="D262" s="11">
        <v>1</v>
      </c>
      <c r="E262" s="12">
        <v>40</v>
      </c>
      <c r="F262" s="12">
        <f>MULTIPLY(D262, E262)</f>
      </c>
      <c r="G262" s="18"/>
      <c r="H262" s="12">
        <f>sum(F251:F262)</f>
      </c>
      <c r="I262" s="75"/>
      <c r="J262" s="75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8">
        <v>44167</v>
      </c>
      <c r="B263" s="52" t="s">
        <v>1122</v>
      </c>
      <c r="C263" s="52"/>
      <c r="D263" s="11">
        <v>1</v>
      </c>
      <c r="E263" s="12">
        <v>14.99</v>
      </c>
      <c r="F263" s="12">
        <f>MULTIPLY(D263, E263)</f>
      </c>
      <c r="G263" s="18"/>
      <c r="H263" s="18"/>
      <c r="I263" s="75"/>
      <c r="J263" s="75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10" t="s">
        <v>1123</v>
      </c>
      <c r="C264" s="52"/>
      <c r="D264" s="11">
        <v>1</v>
      </c>
      <c r="E264" s="12">
        <v>9.99</v>
      </c>
      <c r="F264" s="12">
        <f>MULTIPLY(D264, E264)</f>
      </c>
      <c r="G264" s="18"/>
      <c r="H264" s="18"/>
      <c r="I264" s="75"/>
      <c r="J264" s="75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52" t="s">
        <v>1124</v>
      </c>
      <c r="C265" s="52"/>
      <c r="D265" s="11">
        <v>1</v>
      </c>
      <c r="E265" s="12">
        <v>9.99</v>
      </c>
      <c r="F265" s="12">
        <f>MULTIPLY(D265, E265)</f>
      </c>
      <c r="G265" s="18"/>
      <c r="H265" s="18"/>
      <c r="I265" s="75"/>
      <c r="J265" s="75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52" t="s">
        <v>1125</v>
      </c>
      <c r="C266" s="52"/>
      <c r="D266" s="11">
        <v>1</v>
      </c>
      <c r="E266" s="12">
        <v>9.99</v>
      </c>
      <c r="F266" s="12">
        <f>MULTIPLY(D266, E266)</f>
      </c>
      <c r="G266" s="18"/>
      <c r="H266" s="18"/>
      <c r="I266" s="75"/>
      <c r="J266" s="75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52" t="s">
        <v>1126</v>
      </c>
      <c r="C267" s="52"/>
      <c r="D267" s="11">
        <v>1</v>
      </c>
      <c r="E267" s="12">
        <v>5.99</v>
      </c>
      <c r="F267" s="12">
        <f>MULTIPLY(D267, E267)</f>
      </c>
      <c r="G267" s="18"/>
      <c r="H267" s="18"/>
      <c r="I267" s="75"/>
      <c r="J267" s="75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52" t="s">
        <v>1127</v>
      </c>
      <c r="C268" s="52"/>
      <c r="D268" s="11">
        <v>1</v>
      </c>
      <c r="E268" s="12">
        <v>19.99</v>
      </c>
      <c r="F268" s="12">
        <f>MULTIPLY(D268, E268)</f>
      </c>
      <c r="G268" s="18"/>
      <c r="H268" s="18"/>
      <c r="I268" s="75"/>
      <c r="J268" s="75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52" t="s">
        <v>1128</v>
      </c>
      <c r="C269" s="52"/>
      <c r="D269" s="11">
        <v>1</v>
      </c>
      <c r="E269" s="12">
        <v>12.99</v>
      </c>
      <c r="F269" s="12">
        <f>MULTIPLY(D269, E269)</f>
      </c>
      <c r="G269" s="18"/>
      <c r="H269" s="18"/>
      <c r="I269" s="75"/>
      <c r="J269" s="75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52" t="s">
        <v>1129</v>
      </c>
      <c r="C270" s="52"/>
      <c r="D270" s="11">
        <v>1</v>
      </c>
      <c r="E270" s="12">
        <v>3.99</v>
      </c>
      <c r="F270" s="12">
        <f>MULTIPLY(D270, E270)</f>
      </c>
      <c r="G270" s="18"/>
      <c r="H270" s="18"/>
      <c r="I270" s="75"/>
      <c r="J270" s="75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52" t="s">
        <v>1130</v>
      </c>
      <c r="C271" s="52"/>
      <c r="D271" s="11">
        <v>1</v>
      </c>
      <c r="E271" s="12">
        <v>3.99</v>
      </c>
      <c r="F271" s="12">
        <f>MULTIPLY(D271, E271)</f>
      </c>
      <c r="G271" s="18"/>
      <c r="H271" s="18"/>
      <c r="I271" s="75"/>
      <c r="J271" s="75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52" t="s">
        <v>1131</v>
      </c>
      <c r="C272" s="52"/>
      <c r="D272" s="11">
        <v>1</v>
      </c>
      <c r="E272" s="12">
        <v>9.99</v>
      </c>
      <c r="F272" s="12">
        <f>MULTIPLY(D272, E272)</f>
      </c>
      <c r="G272" s="18"/>
      <c r="H272" s="12">
        <f>sum(F263:F272)</f>
      </c>
      <c r="I272" s="75"/>
      <c r="J272" s="75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8">
        <v>44171</v>
      </c>
      <c r="B273" s="52" t="s">
        <v>1132</v>
      </c>
      <c r="C273" s="52"/>
      <c r="D273" s="11">
        <v>13</v>
      </c>
      <c r="E273" s="12">
        <v>2.99</v>
      </c>
      <c r="F273" s="12">
        <f>MULTIPLY(D273, E273)</f>
      </c>
      <c r="G273" s="18"/>
      <c r="H273" s="18"/>
      <c r="I273" s="75"/>
      <c r="J273" s="75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52" t="s">
        <v>1133</v>
      </c>
      <c r="C274" s="52"/>
      <c r="D274" s="11">
        <v>20</v>
      </c>
      <c r="E274" s="12">
        <v>3.99</v>
      </c>
      <c r="F274" s="12">
        <f>MULTIPLY(D274, E274)</f>
      </c>
      <c r="G274" s="18"/>
      <c r="H274" s="18"/>
      <c r="I274" s="75"/>
      <c r="J274" s="75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52" t="s">
        <v>1134</v>
      </c>
      <c r="C275" s="52"/>
      <c r="D275" s="11">
        <v>6</v>
      </c>
      <c r="E275" s="12">
        <v>3.99</v>
      </c>
      <c r="F275" s="12">
        <f>MULTIPLY(D275, E275)</f>
      </c>
      <c r="G275" s="18"/>
      <c r="H275" s="18"/>
      <c r="I275" s="75"/>
      <c r="J275" s="75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52" t="s">
        <v>1135</v>
      </c>
      <c r="C276" s="52"/>
      <c r="D276" s="11">
        <v>29</v>
      </c>
      <c r="E276" s="12">
        <v>1</v>
      </c>
      <c r="F276" s="12">
        <f>MULTIPLY(D276, E276)</f>
      </c>
      <c r="G276" s="18"/>
      <c r="H276" s="18"/>
      <c r="I276" s="75"/>
      <c r="J276" s="75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52" t="s">
        <v>1136</v>
      </c>
      <c r="C277" s="52"/>
      <c r="D277" s="11">
        <v>1</v>
      </c>
      <c r="E277" s="12">
        <v>1.99</v>
      </c>
      <c r="F277" s="12">
        <f>MULTIPLY(D277, E277)</f>
      </c>
      <c r="G277" s="18"/>
      <c r="H277" s="18"/>
      <c r="I277" s="75"/>
      <c r="J277" s="75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52" t="s">
        <v>1137</v>
      </c>
      <c r="C278" s="52"/>
      <c r="D278" s="11">
        <v>13</v>
      </c>
      <c r="E278" s="12">
        <v>2.99</v>
      </c>
      <c r="F278" s="12">
        <f>MULTIPLY(D278, E278)</f>
      </c>
      <c r="G278" s="18"/>
      <c r="H278" s="18"/>
      <c r="I278" s="75"/>
      <c r="J278" s="75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52" t="s">
        <v>1138</v>
      </c>
      <c r="C279" s="52"/>
      <c r="D279" s="11">
        <v>2</v>
      </c>
      <c r="E279" s="12">
        <v>4.99</v>
      </c>
      <c r="F279" s="12">
        <f>MULTIPLY(D279, E279)</f>
      </c>
      <c r="G279" s="18"/>
      <c r="H279" s="18"/>
      <c r="I279" s="75"/>
      <c r="J279" s="75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52" t="s">
        <v>81</v>
      </c>
      <c r="C280" s="52"/>
      <c r="D280" s="11">
        <v>10</v>
      </c>
      <c r="E280" s="12">
        <v>1.99</v>
      </c>
      <c r="F280" s="12">
        <f>MULTIPLY(D280, E280)</f>
      </c>
      <c r="G280" s="18"/>
      <c r="H280" s="18"/>
      <c r="I280" s="75"/>
      <c r="J280" s="75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52" t="s">
        <v>82</v>
      </c>
      <c r="C281" s="52"/>
      <c r="D281" s="11">
        <v>4</v>
      </c>
      <c r="E281" s="12">
        <v>3.99</v>
      </c>
      <c r="F281" s="12">
        <f>MULTIPLY(D281, E281)</f>
      </c>
      <c r="G281" s="18"/>
      <c r="H281" s="18"/>
      <c r="I281" s="75"/>
      <c r="J281" s="75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52" t="s">
        <v>1139</v>
      </c>
      <c r="C282" s="52"/>
      <c r="D282" s="11">
        <v>8</v>
      </c>
      <c r="E282" s="12">
        <v>3.99</v>
      </c>
      <c r="F282" s="12">
        <f>MULTIPLY(D282, E282)</f>
      </c>
      <c r="G282" s="18"/>
      <c r="H282" s="18"/>
      <c r="I282" s="75"/>
      <c r="J282" s="75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52" t="s">
        <v>1140</v>
      </c>
      <c r="C283" s="52"/>
      <c r="D283" s="11">
        <v>10</v>
      </c>
      <c r="E283" s="12">
        <v>5.99</v>
      </c>
      <c r="F283" s="12">
        <f>MULTIPLY(D283, E283)</f>
      </c>
      <c r="G283" s="18"/>
      <c r="H283" s="12">
        <f>sum(F273:G283)</f>
      </c>
      <c r="I283" s="75"/>
      <c r="J283" s="75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8">
        <v>43844</v>
      </c>
      <c r="B284" s="52" t="s">
        <v>1141</v>
      </c>
      <c r="C284" s="52"/>
      <c r="D284" s="11">
        <v>1</v>
      </c>
      <c r="E284" s="12">
        <v>12.99</v>
      </c>
      <c r="F284" s="12">
        <f>MULTIPLY(D284, E284)</f>
      </c>
      <c r="G284" s="18"/>
      <c r="H284" s="18"/>
      <c r="I284" s="75"/>
      <c r="J284" s="75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52" t="s">
        <v>1142</v>
      </c>
      <c r="C285" s="52"/>
      <c r="D285" s="11">
        <v>1</v>
      </c>
      <c r="E285" s="12">
        <v>19.99</v>
      </c>
      <c r="F285" s="12">
        <f>MULTIPLY(D285, E285)</f>
      </c>
      <c r="G285" s="18"/>
      <c r="H285" s="18"/>
      <c r="I285" s="75"/>
      <c r="J285" s="75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52" t="s">
        <v>1143</v>
      </c>
      <c r="C286" s="52"/>
      <c r="D286" s="11">
        <v>1</v>
      </c>
      <c r="E286" s="12">
        <v>2.99</v>
      </c>
      <c r="F286" s="12">
        <f>MULTIPLY(D286, E286)</f>
      </c>
      <c r="G286" s="18"/>
      <c r="H286" s="18"/>
      <c r="I286" s="75"/>
      <c r="J286" s="75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52" t="s">
        <v>1143</v>
      </c>
      <c r="C287" s="52"/>
      <c r="D287" s="11">
        <v>4</v>
      </c>
      <c r="E287" s="12">
        <v>3.99</v>
      </c>
      <c r="F287" s="12">
        <f>MULTIPLY(D287, E287)</f>
      </c>
      <c r="G287" s="18"/>
      <c r="H287" s="18"/>
      <c r="I287" s="75"/>
      <c r="J287" s="75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52" t="s">
        <v>1144</v>
      </c>
      <c r="C288" s="52"/>
      <c r="D288" s="11">
        <v>2</v>
      </c>
      <c r="E288" s="12">
        <v>5.99</v>
      </c>
      <c r="F288" s="12">
        <f>MULTIPLY(D288, E288)</f>
      </c>
      <c r="G288" s="18"/>
      <c r="H288" s="18"/>
      <c r="I288" s="75"/>
      <c r="J288" s="75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52" t="s">
        <v>1145</v>
      </c>
      <c r="C289" s="52"/>
      <c r="D289" s="11">
        <v>1</v>
      </c>
      <c r="E289" s="12">
        <v>4.99</v>
      </c>
      <c r="F289" s="12">
        <f>MULTIPLY(D289, E289)</f>
      </c>
      <c r="G289" s="18"/>
      <c r="H289" s="18"/>
      <c r="I289" s="75"/>
      <c r="J289" s="75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52" t="s">
        <v>1146</v>
      </c>
      <c r="C290" s="52"/>
      <c r="D290" s="11">
        <v>1</v>
      </c>
      <c r="E290" s="12">
        <v>7.99</v>
      </c>
      <c r="F290" s="12">
        <f>MULTIPLY(D290, E290)</f>
      </c>
      <c r="G290" s="18"/>
      <c r="H290" s="18"/>
      <c r="I290" s="75"/>
      <c r="J290" s="75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52" t="s">
        <v>1147</v>
      </c>
      <c r="C291" s="52"/>
      <c r="D291" s="11">
        <v>3</v>
      </c>
      <c r="E291" s="12">
        <v>19.99</v>
      </c>
      <c r="F291" s="12">
        <f>MULTIPLY(D291, E291)</f>
      </c>
      <c r="G291" s="18"/>
      <c r="H291" s="18"/>
      <c r="I291" s="75"/>
      <c r="J291" s="75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52" t="s">
        <v>1148</v>
      </c>
      <c r="C292" s="52"/>
      <c r="D292" s="11">
        <v>3</v>
      </c>
      <c r="E292" s="12">
        <v>7.99</v>
      </c>
      <c r="F292" s="12">
        <f>MULTIPLY(D292, E292)</f>
      </c>
      <c r="G292" s="18"/>
      <c r="H292" s="18"/>
      <c r="I292" s="75"/>
      <c r="J292" s="75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52" t="s">
        <v>1149</v>
      </c>
      <c r="C293" s="52"/>
      <c r="D293" s="11">
        <v>6</v>
      </c>
      <c r="E293" s="72">
        <v>3.99</v>
      </c>
      <c r="F293" s="72">
        <f>MULTIPLY(D293, E293)</f>
      </c>
      <c r="G293" s="18"/>
      <c r="H293" s="18"/>
      <c r="I293" s="75"/>
      <c r="J293" s="75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52" t="s">
        <v>1150</v>
      </c>
      <c r="C294" s="52"/>
      <c r="D294" s="11">
        <v>1</v>
      </c>
      <c r="E294" s="12">
        <v>3.99</v>
      </c>
      <c r="F294" s="12">
        <f>MULTIPLY(D294, E294)</f>
      </c>
      <c r="G294" s="18"/>
      <c r="H294" s="18"/>
      <c r="I294" s="75"/>
      <c r="J294" s="75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52" t="s">
        <v>1151</v>
      </c>
      <c r="C295" s="52"/>
      <c r="D295" s="11">
        <v>2</v>
      </c>
      <c r="E295" s="12">
        <v>9.99</v>
      </c>
      <c r="F295" s="12">
        <f>MULTIPLY(D295, E295)</f>
      </c>
      <c r="G295" s="18"/>
      <c r="H295" s="18"/>
      <c r="I295" s="75"/>
      <c r="J295" s="75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52" t="s">
        <v>1152</v>
      </c>
      <c r="C296" s="52"/>
      <c r="D296" s="11">
        <v>1</v>
      </c>
      <c r="E296" s="12">
        <v>9.99</v>
      </c>
      <c r="F296" s="12">
        <f>MULTIPLY(D296, E296)</f>
      </c>
      <c r="G296" s="18"/>
      <c r="H296" s="18"/>
      <c r="I296" s="75"/>
      <c r="J296" s="75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52" t="s">
        <v>1153</v>
      </c>
      <c r="C297" s="52"/>
      <c r="D297" s="11">
        <v>4</v>
      </c>
      <c r="E297" s="12">
        <v>9.99</v>
      </c>
      <c r="F297" s="12">
        <f>MULTIPLY(D297, E297)</f>
      </c>
      <c r="G297" s="18"/>
      <c r="H297" s="18"/>
      <c r="I297" s="75"/>
      <c r="J297" s="75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52" t="s">
        <v>1154</v>
      </c>
      <c r="C298" s="52"/>
      <c r="D298" s="11">
        <v>2</v>
      </c>
      <c r="E298" s="12">
        <v>10.99</v>
      </c>
      <c r="F298" s="12">
        <f>MULTIPLY(D298, E298)</f>
      </c>
      <c r="G298" s="18"/>
      <c r="H298" s="18"/>
      <c r="I298" s="75"/>
      <c r="J298" s="75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52" t="s">
        <v>1155</v>
      </c>
      <c r="C299" s="52"/>
      <c r="D299" s="11">
        <v>2</v>
      </c>
      <c r="E299" s="12">
        <v>7.99</v>
      </c>
      <c r="F299" s="12">
        <f>MULTIPLY(D299, E299)</f>
      </c>
      <c r="G299" s="18"/>
      <c r="H299" s="18"/>
      <c r="I299" s="75"/>
      <c r="J299" s="75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52" t="s">
        <v>1156</v>
      </c>
      <c r="C300" s="52"/>
      <c r="D300" s="11">
        <v>1</v>
      </c>
      <c r="E300" s="12">
        <v>6.99</v>
      </c>
      <c r="F300" s="12">
        <f>MULTIPLY(D300, E300)</f>
      </c>
      <c r="G300" s="18"/>
      <c r="H300" s="18"/>
      <c r="I300" s="75"/>
      <c r="J300" s="75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52" t="s">
        <v>1157</v>
      </c>
      <c r="C301" s="52"/>
      <c r="D301" s="11">
        <v>1</v>
      </c>
      <c r="E301" s="12">
        <v>4.99</v>
      </c>
      <c r="F301" s="12">
        <f>MULTIPLY(D301, E301)</f>
      </c>
      <c r="G301" s="18"/>
      <c r="H301" s="18"/>
      <c r="I301" s="75"/>
      <c r="J301" s="75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52" t="s">
        <v>1158</v>
      </c>
      <c r="C302" s="52"/>
      <c r="D302" s="11">
        <v>1</v>
      </c>
      <c r="E302" s="12">
        <v>10.99</v>
      </c>
      <c r="F302" s="12">
        <f>MULTIPLY(D302, E302)</f>
      </c>
      <c r="G302" s="18"/>
      <c r="H302" s="18"/>
      <c r="I302" s="75"/>
      <c r="J302" s="75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52" t="s">
        <v>1159</v>
      </c>
      <c r="C303" s="52"/>
      <c r="D303" s="11">
        <v>1</v>
      </c>
      <c r="E303" s="12">
        <v>9.99</v>
      </c>
      <c r="F303" s="12">
        <f>MULTIPLY(D303, E303)</f>
      </c>
      <c r="G303" s="18"/>
      <c r="H303" s="18"/>
      <c r="I303" s="75"/>
      <c r="J303" s="75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52" t="s">
        <v>1160</v>
      </c>
      <c r="C304" s="52"/>
      <c r="D304" s="17"/>
      <c r="E304" s="18"/>
      <c r="F304" s="11">
        <f>MULTIPLY(D304, E304)</f>
      </c>
      <c r="G304" s="18"/>
      <c r="H304" s="18"/>
      <c r="I304" s="75"/>
      <c r="J304" s="75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52" t="s">
        <v>1161</v>
      </c>
      <c r="C305" s="52"/>
      <c r="D305" s="11">
        <v>1</v>
      </c>
      <c r="E305" s="12">
        <v>9.99</v>
      </c>
      <c r="F305" s="12">
        <f>MULTIPLY(D305, E305)</f>
      </c>
      <c r="G305" s="18"/>
      <c r="H305" s="18"/>
      <c r="I305" s="75"/>
      <c r="J305" s="75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52" t="s">
        <v>1162</v>
      </c>
      <c r="C306" s="52"/>
      <c r="D306" s="11">
        <v>1</v>
      </c>
      <c r="E306" s="12">
        <v>3.99</v>
      </c>
      <c r="F306" s="12">
        <f>MULTIPLY(D306, E306)</f>
      </c>
      <c r="G306" s="18"/>
      <c r="H306" s="18"/>
      <c r="I306" s="75"/>
      <c r="J306" s="75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52" t="s">
        <v>1163</v>
      </c>
      <c r="C307" s="52"/>
      <c r="D307" s="11">
        <v>1</v>
      </c>
      <c r="E307" s="12">
        <v>7.99</v>
      </c>
      <c r="F307" s="12">
        <f>MULTIPLY(D307, E307)</f>
      </c>
      <c r="G307" s="18"/>
      <c r="H307" s="18"/>
      <c r="I307" s="75"/>
      <c r="J307" s="75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52" t="s">
        <v>1164</v>
      </c>
      <c r="C308" s="52"/>
      <c r="D308" s="11">
        <v>1</v>
      </c>
      <c r="E308" s="12">
        <v>6.99</v>
      </c>
      <c r="F308" s="12">
        <f>MULTIPLY(D308, E308)</f>
      </c>
      <c r="G308" s="18"/>
      <c r="H308" s="18"/>
      <c r="I308" s="75"/>
      <c r="J308" s="75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52" t="s">
        <v>1165</v>
      </c>
      <c r="C309" s="52"/>
      <c r="D309" s="11">
        <v>1</v>
      </c>
      <c r="E309" s="12">
        <v>7.99</v>
      </c>
      <c r="F309" s="12">
        <f>MULTIPLY(D309, E309)</f>
      </c>
      <c r="G309" s="18"/>
      <c r="H309" s="18"/>
      <c r="I309" s="75"/>
      <c r="J309" s="75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52" t="s">
        <v>1166</v>
      </c>
      <c r="C310" s="52"/>
      <c r="D310" s="11">
        <v>1</v>
      </c>
      <c r="E310" s="12">
        <v>24.99</v>
      </c>
      <c r="F310" s="12">
        <f>MULTIPLY(D310, E310)</f>
      </c>
      <c r="G310" s="18"/>
      <c r="H310" s="18"/>
      <c r="I310" s="75"/>
      <c r="J310" s="75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52" t="s">
        <v>1167</v>
      </c>
      <c r="C311" s="52"/>
      <c r="D311" s="11">
        <v>1</v>
      </c>
      <c r="E311" s="12">
        <v>5.99</v>
      </c>
      <c r="F311" s="12">
        <f>MULTIPLY(D311, E311)</f>
      </c>
      <c r="G311" s="18"/>
      <c r="H311" s="18"/>
      <c r="I311" s="75"/>
      <c r="J311" s="75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52" t="s">
        <v>1168</v>
      </c>
      <c r="C312" s="52"/>
      <c r="D312" s="11">
        <v>1</v>
      </c>
      <c r="E312" s="12">
        <v>9.99</v>
      </c>
      <c r="F312" s="12">
        <f>MULTIPLY(D312, E312)</f>
      </c>
      <c r="G312" s="18"/>
      <c r="H312" s="18"/>
      <c r="I312" s="75"/>
      <c r="J312" s="75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52" t="s">
        <v>1169</v>
      </c>
      <c r="C313" s="52"/>
      <c r="D313" s="11">
        <v>1</v>
      </c>
      <c r="E313" s="12">
        <v>7.99</v>
      </c>
      <c r="F313" s="12">
        <f>MULTIPLY(D313, E313)</f>
      </c>
      <c r="G313" s="18"/>
      <c r="H313" s="18"/>
      <c r="I313" s="75"/>
      <c r="J313" s="75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52" t="s">
        <v>1170</v>
      </c>
      <c r="C314" s="52"/>
      <c r="D314" s="11">
        <v>1</v>
      </c>
      <c r="E314" s="12">
        <v>7.99</v>
      </c>
      <c r="F314" s="12">
        <f>MULTIPLY(D314, E314)</f>
      </c>
      <c r="G314" s="18"/>
      <c r="H314" s="18"/>
      <c r="I314" s="75"/>
      <c r="J314" s="75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52" t="s">
        <v>1171</v>
      </c>
      <c r="C315" s="52"/>
      <c r="D315" s="11">
        <v>1</v>
      </c>
      <c r="E315" s="12">
        <v>17.89</v>
      </c>
      <c r="F315" s="12">
        <f>MULTIPLY(D315, E315)</f>
      </c>
      <c r="G315" s="18"/>
      <c r="H315" s="18"/>
      <c r="I315" s="75"/>
      <c r="J315" s="75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52" t="s">
        <v>1172</v>
      </c>
      <c r="C316" s="52"/>
      <c r="D316" s="11">
        <v>1</v>
      </c>
      <c r="E316" s="12">
        <v>5.99</v>
      </c>
      <c r="F316" s="12">
        <f>MULTIPLY(D316, E316)</f>
      </c>
      <c r="G316" s="18"/>
      <c r="H316" s="18"/>
      <c r="I316" s="75"/>
      <c r="J316" s="75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52" t="s">
        <v>1173</v>
      </c>
      <c r="C317" s="52"/>
      <c r="D317" s="11">
        <v>15</v>
      </c>
      <c r="E317" s="12">
        <v>3.99</v>
      </c>
      <c r="F317" s="12">
        <f>MULTIPLY(D317, E317)</f>
      </c>
      <c r="G317" s="18"/>
      <c r="H317" s="18"/>
      <c r="I317" s="75"/>
      <c r="J317" s="75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52" t="s">
        <v>1174</v>
      </c>
      <c r="C318" s="52"/>
      <c r="D318" s="11">
        <v>3</v>
      </c>
      <c r="E318" s="12">
        <v>6.99</v>
      </c>
      <c r="F318" s="12">
        <f>MULTIPLY(D318, E318)</f>
      </c>
      <c r="G318" s="18"/>
      <c r="H318" s="12">
        <f>sum(F284:F318)</f>
      </c>
      <c r="I318" s="75"/>
      <c r="J318" s="75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8">
        <v>44236</v>
      </c>
      <c r="B319" s="52" t="s">
        <v>1175</v>
      </c>
      <c r="C319" s="52"/>
      <c r="D319" s="11">
        <v>1</v>
      </c>
      <c r="E319" s="12">
        <v>16.99</v>
      </c>
      <c r="F319" s="12">
        <f>MULTIPLY(D319, E319)</f>
      </c>
      <c r="G319" s="18"/>
      <c r="H319" s="18"/>
      <c r="I319" s="75"/>
      <c r="J319" s="75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52" t="s">
        <v>1176</v>
      </c>
      <c r="C320" s="52"/>
      <c r="D320" s="11">
        <v>1</v>
      </c>
      <c r="E320" s="12">
        <v>19.99</v>
      </c>
      <c r="F320" s="12">
        <f>MULTIPLY(D320, E320)</f>
      </c>
      <c r="G320" s="18"/>
      <c r="H320" s="18"/>
      <c r="I320" s="75"/>
      <c r="J320" s="75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52" t="s">
        <v>1177</v>
      </c>
      <c r="C321" s="52"/>
      <c r="D321" s="11">
        <v>1</v>
      </c>
      <c r="E321" s="12">
        <v>16.99</v>
      </c>
      <c r="F321" s="12">
        <f>MULTIPLY(D321, E321)</f>
      </c>
      <c r="G321" s="18"/>
      <c r="H321" s="18"/>
      <c r="I321" s="75"/>
      <c r="J321" s="75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52" t="s">
        <v>1178</v>
      </c>
      <c r="C322" s="52"/>
      <c r="D322" s="11">
        <v>1</v>
      </c>
      <c r="E322" s="12">
        <v>3.99</v>
      </c>
      <c r="F322" s="12">
        <f>MULTIPLY(D322, E322)</f>
      </c>
      <c r="G322" s="18"/>
      <c r="H322" s="18"/>
      <c r="I322" s="75"/>
      <c r="J322" s="75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52" t="s">
        <v>1179</v>
      </c>
      <c r="C323" s="52"/>
      <c r="D323" s="11">
        <v>1</v>
      </c>
      <c r="E323" s="12">
        <v>14.99</v>
      </c>
      <c r="F323" s="12">
        <f>MULTIPLY(D323, E323)</f>
      </c>
      <c r="G323" s="18"/>
      <c r="H323" s="18"/>
      <c r="I323" s="75"/>
      <c r="J323" s="75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52" t="s">
        <v>1180</v>
      </c>
      <c r="C324" s="52"/>
      <c r="D324" s="11">
        <v>1</v>
      </c>
      <c r="E324" s="12">
        <v>2.99</v>
      </c>
      <c r="F324" s="12">
        <f>MULTIPLY(D324, E324)</f>
      </c>
      <c r="G324" s="18"/>
      <c r="H324" s="18"/>
      <c r="I324" s="75"/>
      <c r="J324" s="75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52" t="s">
        <v>1181</v>
      </c>
      <c r="C325" s="52"/>
      <c r="D325" s="11">
        <v>1</v>
      </c>
      <c r="E325" s="12">
        <v>12.99</v>
      </c>
      <c r="F325" s="12">
        <f>MULTIPLY(D325, E325)</f>
      </c>
      <c r="G325" s="18"/>
      <c r="H325" s="18"/>
      <c r="I325" s="75"/>
      <c r="J325" s="75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52" t="s">
        <v>1182</v>
      </c>
      <c r="C326" s="52"/>
      <c r="D326" s="11">
        <v>1</v>
      </c>
      <c r="E326" s="12">
        <v>5.99</v>
      </c>
      <c r="F326" s="12">
        <f>MULTIPLY(D326, E326)</f>
      </c>
      <c r="G326" s="18"/>
      <c r="H326" s="18"/>
      <c r="I326" s="75"/>
      <c r="J326" s="75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52" t="s">
        <v>1183</v>
      </c>
      <c r="C327" s="52"/>
      <c r="D327" s="11">
        <v>1</v>
      </c>
      <c r="E327" s="12">
        <v>7.99</v>
      </c>
      <c r="F327" s="12">
        <f>MULTIPLY(D327, E327)</f>
      </c>
      <c r="G327" s="18"/>
      <c r="H327" s="18"/>
      <c r="I327" s="75"/>
      <c r="J327" s="75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52" t="s">
        <v>1184</v>
      </c>
      <c r="C328" s="52"/>
      <c r="D328" s="11">
        <v>1</v>
      </c>
      <c r="E328" s="12">
        <v>12.99</v>
      </c>
      <c r="F328" s="12">
        <f>MULTIPLY(D328, E328)</f>
      </c>
      <c r="G328" s="18"/>
      <c r="H328" s="18"/>
      <c r="I328" s="75"/>
      <c r="J328" s="75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52" t="s">
        <v>1185</v>
      </c>
      <c r="C329" s="52"/>
      <c r="D329" s="11">
        <v>1</v>
      </c>
      <c r="E329" s="12">
        <v>7.99</v>
      </c>
      <c r="F329" s="12">
        <f>MULTIPLY(D329, E329)</f>
      </c>
      <c r="G329" s="18"/>
      <c r="H329" s="18"/>
      <c r="I329" s="75"/>
      <c r="J329" s="75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52" t="s">
        <v>1186</v>
      </c>
      <c r="C330" s="52"/>
      <c r="D330" s="11">
        <v>1</v>
      </c>
      <c r="E330" s="18"/>
      <c r="F330" s="11">
        <f>MULTIPLY(D330, E330)</f>
      </c>
      <c r="G330" s="18"/>
      <c r="H330" s="18"/>
      <c r="I330" s="75"/>
      <c r="J330" s="75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52" t="s">
        <v>1187</v>
      </c>
      <c r="C331" s="52"/>
      <c r="D331" s="11">
        <v>1</v>
      </c>
      <c r="E331" s="12">
        <v>12.99</v>
      </c>
      <c r="F331" s="12">
        <f>MULTIPLY(D331, E331)</f>
      </c>
      <c r="G331" s="18"/>
      <c r="H331" s="18"/>
      <c r="I331" s="75"/>
      <c r="J331" s="75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52" t="s">
        <v>1188</v>
      </c>
      <c r="C332" s="52"/>
      <c r="D332" s="11">
        <v>1</v>
      </c>
      <c r="E332" s="12">
        <v>9.99</v>
      </c>
      <c r="F332" s="12">
        <f>MULTIPLY(D332, E332)</f>
      </c>
      <c r="G332" s="18"/>
      <c r="H332" s="18"/>
      <c r="I332" s="75"/>
      <c r="J332" s="75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52" t="s">
        <v>1189</v>
      </c>
      <c r="C333" s="52"/>
      <c r="D333" s="11">
        <v>1</v>
      </c>
      <c r="E333" s="18"/>
      <c r="F333" s="11">
        <f>MULTIPLY(D333, E333)</f>
      </c>
      <c r="G333" s="18"/>
      <c r="H333" s="18"/>
      <c r="I333" s="75"/>
      <c r="J333" s="75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52" t="s">
        <v>1190</v>
      </c>
      <c r="C334" s="52"/>
      <c r="D334" s="11">
        <v>1</v>
      </c>
      <c r="E334" s="12">
        <v>5.99</v>
      </c>
      <c r="F334" s="12">
        <f>MULTIPLY(D334, E334)</f>
      </c>
      <c r="G334" s="18"/>
      <c r="H334" s="18"/>
      <c r="I334" s="75"/>
      <c r="J334" s="75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52" t="s">
        <v>1191</v>
      </c>
      <c r="C335" s="52"/>
      <c r="D335" s="11">
        <v>1</v>
      </c>
      <c r="E335" s="12">
        <v>5.99</v>
      </c>
      <c r="F335" s="12">
        <f>MULTIPLY(D335, E335)</f>
      </c>
      <c r="G335" s="18"/>
      <c r="H335" s="18"/>
      <c r="I335" s="75"/>
      <c r="J335" s="75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52" t="s">
        <v>1192</v>
      </c>
      <c r="C336" s="52"/>
      <c r="D336" s="11">
        <v>2</v>
      </c>
      <c r="E336" s="12">
        <v>4.99</v>
      </c>
      <c r="F336" s="12">
        <f>MULTIPLY(D336, E336)</f>
      </c>
      <c r="G336" s="18"/>
      <c r="H336" s="18"/>
      <c r="I336" s="75"/>
      <c r="J336" s="75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52" t="s">
        <v>1193</v>
      </c>
      <c r="C337" s="52"/>
      <c r="D337" s="11">
        <v>1</v>
      </c>
      <c r="E337" s="12">
        <v>9.99</v>
      </c>
      <c r="F337" s="12">
        <f>MULTIPLY(D337, E337)</f>
      </c>
      <c r="G337" s="18"/>
      <c r="H337" s="18"/>
      <c r="I337" s="75"/>
      <c r="J337" s="75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52" t="s">
        <v>1194</v>
      </c>
      <c r="C338" s="52"/>
      <c r="D338" s="11">
        <v>2</v>
      </c>
      <c r="E338" s="12">
        <v>2.99</v>
      </c>
      <c r="F338" s="12">
        <f>MULTIPLY(D338, E338)</f>
      </c>
      <c r="G338" s="18"/>
      <c r="H338" s="18"/>
      <c r="I338" s="75"/>
      <c r="J338" s="75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52" t="s">
        <v>1195</v>
      </c>
      <c r="C339" s="52"/>
      <c r="D339" s="11">
        <v>1</v>
      </c>
      <c r="E339" s="12">
        <v>9.99</v>
      </c>
      <c r="F339" s="12">
        <f>MULTIPLY(D339, E339)</f>
      </c>
      <c r="G339" s="18"/>
      <c r="H339" s="12">
        <f>sum(F319:F339)</f>
      </c>
      <c r="I339" s="75"/>
      <c r="J339" s="75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80">
        <v>44257</v>
      </c>
      <c r="B340" s="52" t="s">
        <v>1196</v>
      </c>
      <c r="C340" s="10"/>
      <c r="D340" s="14">
        <v>8</v>
      </c>
      <c r="E340" s="21">
        <v>14.99</v>
      </c>
      <c r="F340" s="21">
        <f>MULTIPLY(D340, E340)</f>
      </c>
      <c r="G340" s="19"/>
      <c r="H340" s="19"/>
      <c r="I340" s="75"/>
      <c r="J340" s="75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8"/>
      <c r="B341" s="52" t="s">
        <v>1196</v>
      </c>
      <c r="C341" s="10"/>
      <c r="D341" s="14">
        <v>20</v>
      </c>
      <c r="E341" s="21">
        <v>9.99</v>
      </c>
      <c r="F341" s="21">
        <f>MULTIPLY(D341, E341)</f>
      </c>
      <c r="G341" s="19"/>
      <c r="H341" s="19"/>
      <c r="I341" s="75"/>
      <c r="J341" s="75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8"/>
      <c r="B342" s="52" t="s">
        <v>1196</v>
      </c>
      <c r="C342" s="10"/>
      <c r="D342" s="14">
        <v>6</v>
      </c>
      <c r="E342" s="21">
        <v>16.99</v>
      </c>
      <c r="F342" s="21">
        <f>MULTIPLY(D342, E342)</f>
      </c>
      <c r="G342" s="19"/>
      <c r="H342" s="19"/>
      <c r="I342" s="75"/>
      <c r="J342" s="75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8"/>
      <c r="B343" s="52" t="s">
        <v>1196</v>
      </c>
      <c r="C343" s="10"/>
      <c r="D343" s="14">
        <v>24</v>
      </c>
      <c r="E343" s="21">
        <v>12.99</v>
      </c>
      <c r="F343" s="21">
        <f>MULTIPLY(D343, E343)</f>
      </c>
      <c r="G343" s="19"/>
      <c r="H343" s="19"/>
      <c r="I343" s="75"/>
      <c r="J343" s="75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8"/>
      <c r="B344" s="52" t="s">
        <v>1196</v>
      </c>
      <c r="C344" s="10"/>
      <c r="D344" s="14">
        <v>1</v>
      </c>
      <c r="E344" s="21">
        <v>20.99</v>
      </c>
      <c r="F344" s="21">
        <f>MULTIPLY(D344, E344)</f>
      </c>
      <c r="G344" s="19"/>
      <c r="H344" s="19"/>
      <c r="I344" s="75"/>
      <c r="J344" s="75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8"/>
      <c r="B345" s="52" t="s">
        <v>1196</v>
      </c>
      <c r="C345" s="10"/>
      <c r="D345" s="14">
        <v>3</v>
      </c>
      <c r="E345" s="21">
        <v>13.99</v>
      </c>
      <c r="F345" s="21">
        <f>MULTIPLY(D345, E345)</f>
      </c>
      <c r="G345" s="19"/>
      <c r="H345" s="19"/>
      <c r="I345" s="75"/>
      <c r="J345" s="75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8"/>
      <c r="B346" s="52" t="s">
        <v>1196</v>
      </c>
      <c r="C346" s="10"/>
      <c r="D346" s="14">
        <v>11</v>
      </c>
      <c r="E346" s="21">
        <v>18.99</v>
      </c>
      <c r="F346" s="21">
        <f>MULTIPLY(D346, E346)</f>
      </c>
      <c r="G346" s="19"/>
      <c r="H346" s="19"/>
      <c r="I346" s="75"/>
      <c r="J346" s="75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8"/>
      <c r="B347" s="52" t="s">
        <v>1196</v>
      </c>
      <c r="C347" s="10"/>
      <c r="D347" s="14">
        <v>1</v>
      </c>
      <c r="E347" s="21">
        <v>7.99</v>
      </c>
      <c r="F347" s="21">
        <f>MULTIPLY(D347, E347)</f>
      </c>
      <c r="G347" s="19"/>
      <c r="H347" s="21">
        <f>sum(F340:F347)</f>
      </c>
      <c r="I347" s="75"/>
      <c r="J347" s="75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8"/>
      <c r="B348" s="52" t="s">
        <v>1197</v>
      </c>
      <c r="C348" s="10"/>
      <c r="D348" s="14">
        <v>1</v>
      </c>
      <c r="E348" s="21">
        <v>29.99</v>
      </c>
      <c r="F348" s="21">
        <f>MULTIPLY(D348, E348)</f>
      </c>
      <c r="G348" s="19"/>
      <c r="H348" s="19"/>
      <c r="I348" s="75"/>
      <c r="J348" s="75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80">
        <v>44259</v>
      </c>
      <c r="B349" s="52" t="s">
        <v>1198</v>
      </c>
      <c r="C349" s="10"/>
      <c r="D349" s="14">
        <v>1</v>
      </c>
      <c r="E349" s="21">
        <v>4.99</v>
      </c>
      <c r="F349" s="21">
        <f>MULTIPLY(D349, E349)</f>
      </c>
      <c r="G349" s="19"/>
      <c r="H349" s="19"/>
      <c r="I349" s="75"/>
      <c r="J349" s="75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8"/>
      <c r="B350" s="52" t="s">
        <v>1199</v>
      </c>
      <c r="C350" s="10"/>
      <c r="D350" s="14">
        <v>1</v>
      </c>
      <c r="E350" s="21">
        <v>18</v>
      </c>
      <c r="F350" s="21">
        <f>MULTIPLY(D350, E350)</f>
      </c>
      <c r="G350" s="19"/>
      <c r="H350" s="19"/>
      <c r="I350" s="75"/>
      <c r="J350" s="75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8"/>
      <c r="B351" s="52" t="s">
        <v>1200</v>
      </c>
      <c r="C351" s="10"/>
      <c r="D351" s="14">
        <v>1</v>
      </c>
      <c r="E351" s="21">
        <v>24.99</v>
      </c>
      <c r="F351" s="21">
        <f>MULTIPLY(D351, E351)</f>
      </c>
      <c r="G351" s="19"/>
      <c r="H351" s="19"/>
      <c r="I351" s="75"/>
      <c r="J351" s="75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8"/>
      <c r="B352" s="52" t="s">
        <v>1201</v>
      </c>
      <c r="C352" s="10"/>
      <c r="D352" s="14">
        <v>1</v>
      </c>
      <c r="E352" s="21">
        <v>24.99</v>
      </c>
      <c r="F352" s="21">
        <f>MULTIPLY(D352, E352)</f>
      </c>
      <c r="G352" s="19"/>
      <c r="H352" s="19"/>
      <c r="I352" s="75"/>
      <c r="J352" s="75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8"/>
      <c r="B353" s="52" t="s">
        <v>1202</v>
      </c>
      <c r="C353" s="10"/>
      <c r="D353" s="14">
        <v>1</v>
      </c>
      <c r="E353" s="21">
        <v>16.99</v>
      </c>
      <c r="F353" s="21">
        <f>MULTIPLY(D353, E353)</f>
      </c>
      <c r="G353" s="19"/>
      <c r="H353" s="19"/>
      <c r="I353" s="75"/>
      <c r="J353" s="75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8"/>
      <c r="B354" s="52" t="s">
        <v>1203</v>
      </c>
      <c r="C354" s="10"/>
      <c r="D354" s="14">
        <v>1</v>
      </c>
      <c r="E354" s="21">
        <v>12.99</v>
      </c>
      <c r="F354" s="21">
        <f>MULTIPLY(D354, E354)</f>
      </c>
      <c r="G354" s="19"/>
      <c r="H354" s="19"/>
      <c r="I354" s="75"/>
      <c r="J354" s="75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8"/>
      <c r="B355" s="52" t="s">
        <v>1204</v>
      </c>
      <c r="C355" s="10"/>
      <c r="D355" s="14">
        <v>1</v>
      </c>
      <c r="E355" s="21">
        <v>4.99</v>
      </c>
      <c r="F355" s="19"/>
      <c r="G355" s="19"/>
      <c r="H355" s="21">
        <f>sum(F348:F355)</f>
      </c>
      <c r="I355" s="75"/>
      <c r="J355" s="75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8">
        <v>44271</v>
      </c>
      <c r="B356" s="52" t="s">
        <v>1205</v>
      </c>
      <c r="C356" s="52"/>
      <c r="D356" s="17"/>
      <c r="E356" s="12">
        <v>3.99</v>
      </c>
      <c r="F356" s="12">
        <f>MULTIPLY(D356, E356)</f>
      </c>
      <c r="G356" s="18"/>
      <c r="H356" s="18"/>
      <c r="I356" s="75"/>
      <c r="J356" s="75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52" t="s">
        <v>1206</v>
      </c>
      <c r="C357" s="52"/>
      <c r="D357" s="11">
        <v>1</v>
      </c>
      <c r="E357" s="12">
        <v>5.99</v>
      </c>
      <c r="F357" s="12">
        <f>MULTIPLY(D357, E357)</f>
      </c>
      <c r="G357" s="18"/>
      <c r="H357" s="18"/>
      <c r="I357" s="75"/>
      <c r="J357" s="75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52" t="s">
        <v>1207</v>
      </c>
      <c r="C358" s="52"/>
      <c r="D358" s="17"/>
      <c r="E358" s="12">
        <v>6.99</v>
      </c>
      <c r="F358" s="12">
        <f>MULTIPLY(D358, E358)</f>
      </c>
      <c r="G358" s="18"/>
      <c r="H358" s="18"/>
      <c r="I358" s="75"/>
      <c r="J358" s="75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52" t="s">
        <v>1208</v>
      </c>
      <c r="C359" s="52"/>
      <c r="D359" s="11">
        <v>1</v>
      </c>
      <c r="E359" s="12">
        <v>19.99</v>
      </c>
      <c r="F359" s="12">
        <f>MULTIPLY(D359, E359)</f>
      </c>
      <c r="G359" s="18"/>
      <c r="H359" s="18"/>
      <c r="I359" s="75"/>
      <c r="J359" s="75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52" t="s">
        <v>1209</v>
      </c>
      <c r="C360" s="52"/>
      <c r="D360" s="11">
        <v>3</v>
      </c>
      <c r="E360" s="12">
        <v>24.99</v>
      </c>
      <c r="F360" s="12">
        <f>MULTIPLY(D360, E360)</f>
      </c>
      <c r="G360" s="18"/>
      <c r="H360" s="18"/>
      <c r="I360" s="75"/>
      <c r="J360" s="75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52" t="s">
        <v>1210</v>
      </c>
      <c r="C361" s="52"/>
      <c r="D361" s="11">
        <v>2</v>
      </c>
      <c r="E361" s="12">
        <v>16.99</v>
      </c>
      <c r="F361" s="12">
        <f>MULTIPLY(D361, E361)</f>
      </c>
      <c r="G361" s="18"/>
      <c r="H361" s="18"/>
      <c r="I361" s="75"/>
      <c r="J361" s="75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52" t="s">
        <v>1211</v>
      </c>
      <c r="C362" s="52"/>
      <c r="D362" s="11">
        <v>1</v>
      </c>
      <c r="E362" s="12">
        <v>19.99</v>
      </c>
      <c r="F362" s="12">
        <f>MULTIPLY(D362, E362)</f>
      </c>
      <c r="G362" s="18"/>
      <c r="H362" s="18"/>
      <c r="I362" s="75"/>
      <c r="J362" s="75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52" t="s">
        <v>1212</v>
      </c>
      <c r="C363" s="52"/>
      <c r="D363" s="11">
        <v>4</v>
      </c>
      <c r="E363" s="12">
        <v>4.99</v>
      </c>
      <c r="F363" s="12">
        <f>MULTIPLY(D363, E363)</f>
      </c>
      <c r="G363" s="18"/>
      <c r="H363" s="18"/>
      <c r="I363" s="75"/>
      <c r="J363" s="75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52" t="s">
        <v>1213</v>
      </c>
      <c r="C364" s="52"/>
      <c r="D364" s="11">
        <v>3</v>
      </c>
      <c r="E364" s="12">
        <v>15.99</v>
      </c>
      <c r="F364" s="12">
        <f>MULTIPLY(D364, E364)</f>
      </c>
      <c r="G364" s="18"/>
      <c r="H364" s="18"/>
      <c r="I364" s="75"/>
      <c r="J364" s="75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52" t="s">
        <v>1214</v>
      </c>
      <c r="C365" s="52"/>
      <c r="D365" s="11">
        <v>1</v>
      </c>
      <c r="E365" s="12">
        <v>19.99</v>
      </c>
      <c r="F365" s="12">
        <f>MULTIPLY(D365, E365)</f>
      </c>
      <c r="G365" s="18"/>
      <c r="H365" s="18"/>
      <c r="I365" s="75"/>
      <c r="J365" s="75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52" t="s">
        <v>1215</v>
      </c>
      <c r="C366" s="52"/>
      <c r="D366" s="11">
        <v>1</v>
      </c>
      <c r="E366" s="12">
        <v>24.99</v>
      </c>
      <c r="F366" s="12">
        <f>MULTIPLY(D366, E366)</f>
      </c>
      <c r="G366" s="18"/>
      <c r="H366" s="18"/>
      <c r="I366" s="75"/>
      <c r="J366" s="75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52" t="s">
        <v>1216</v>
      </c>
      <c r="C367" s="52"/>
      <c r="D367" s="11">
        <v>1</v>
      </c>
      <c r="E367" s="12">
        <v>6.99</v>
      </c>
      <c r="F367" s="12">
        <f>MULTIPLY(D367, E367)</f>
      </c>
      <c r="G367" s="18"/>
      <c r="H367" s="18"/>
      <c r="I367" s="75"/>
      <c r="J367" s="75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52" t="s">
        <v>1217</v>
      </c>
      <c r="C368" s="52"/>
      <c r="D368" s="11">
        <v>2</v>
      </c>
      <c r="E368" s="12">
        <v>7.99</v>
      </c>
      <c r="F368" s="12">
        <f>MULTIPLY(D368, E368)</f>
      </c>
      <c r="G368" s="18"/>
      <c r="H368" s="18"/>
      <c r="I368" s="75"/>
      <c r="J368" s="75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52" t="s">
        <v>1218</v>
      </c>
      <c r="C369" s="52"/>
      <c r="D369" s="11">
        <v>1</v>
      </c>
      <c r="E369" s="12">
        <v>3.99</v>
      </c>
      <c r="F369" s="12">
        <f>MULTIPLY(D369, E369)</f>
      </c>
      <c r="G369" s="18"/>
      <c r="H369" s="18"/>
      <c r="I369" s="75"/>
      <c r="J369" s="75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52" t="s">
        <v>1219</v>
      </c>
      <c r="C370" s="52"/>
      <c r="D370" s="11">
        <v>2</v>
      </c>
      <c r="E370" s="12">
        <v>0.99</v>
      </c>
      <c r="F370" s="12">
        <f>MULTIPLY(D370, E370)</f>
      </c>
      <c r="G370" s="18"/>
      <c r="H370" s="18"/>
      <c r="I370" s="75"/>
      <c r="J370" s="75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52" t="s">
        <v>1220</v>
      </c>
      <c r="C371" s="52"/>
      <c r="D371" s="17"/>
      <c r="E371" s="12">
        <v>4.99</v>
      </c>
      <c r="F371" s="12">
        <f>MULTIPLY(D371, E371)</f>
      </c>
      <c r="G371" s="18"/>
      <c r="H371" s="18"/>
      <c r="I371" s="75"/>
      <c r="J371" s="75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52" t="s">
        <v>1221</v>
      </c>
      <c r="C372" s="52"/>
      <c r="D372" s="17"/>
      <c r="E372" s="12">
        <v>1.99</v>
      </c>
      <c r="F372" s="12">
        <f>MULTIPLY(D372, E372)</f>
      </c>
      <c r="G372" s="18"/>
      <c r="H372" s="18"/>
      <c r="I372" s="75"/>
      <c r="J372" s="75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52" t="s">
        <v>1222</v>
      </c>
      <c r="C373" s="52"/>
      <c r="D373" s="11">
        <v>1</v>
      </c>
      <c r="E373" s="12">
        <v>1.79</v>
      </c>
      <c r="F373" s="12">
        <f>MULTIPLY(D373, E373)</f>
      </c>
      <c r="G373" s="18"/>
      <c r="H373" s="18"/>
      <c r="I373" s="75"/>
      <c r="J373" s="75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52" t="s">
        <v>1223</v>
      </c>
      <c r="C374" s="52"/>
      <c r="D374" s="11">
        <v>1</v>
      </c>
      <c r="E374" s="12">
        <v>4.99</v>
      </c>
      <c r="F374" s="12">
        <f>MULTIPLY(D374, E374)</f>
      </c>
      <c r="G374" s="18"/>
      <c r="H374" s="18"/>
      <c r="I374" s="75"/>
      <c r="J374" s="75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52" t="s">
        <v>1224</v>
      </c>
      <c r="C375" s="52"/>
      <c r="D375" s="11">
        <v>1</v>
      </c>
      <c r="E375" s="12">
        <v>7.99</v>
      </c>
      <c r="F375" s="12">
        <f>MULTIPLY(D375, E375)</f>
      </c>
      <c r="G375" s="18"/>
      <c r="H375" s="18"/>
      <c r="I375" s="75"/>
      <c r="J375" s="75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52" t="s">
        <v>1225</v>
      </c>
      <c r="C376" s="52"/>
      <c r="D376" s="11">
        <v>1</v>
      </c>
      <c r="E376" s="12">
        <v>9.99</v>
      </c>
      <c r="F376" s="12">
        <f>MULTIPLY(D376, E376)</f>
      </c>
      <c r="G376" s="18"/>
      <c r="H376" s="18"/>
      <c r="I376" s="75"/>
      <c r="J376" s="75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52" t="s">
        <v>1226</v>
      </c>
      <c r="C377" s="52"/>
      <c r="D377" s="11">
        <v>1</v>
      </c>
      <c r="E377" s="12">
        <v>6.99</v>
      </c>
      <c r="F377" s="12">
        <f>MULTIPLY(D377, E377)</f>
      </c>
      <c r="G377" s="18"/>
      <c r="H377" s="18"/>
      <c r="I377" s="75"/>
      <c r="J377" s="75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52" t="s">
        <v>1227</v>
      </c>
      <c r="C378" s="52"/>
      <c r="D378" s="11">
        <v>3</v>
      </c>
      <c r="E378" s="12">
        <v>3.99</v>
      </c>
      <c r="F378" s="12">
        <f>MULTIPLY(D378, E378)</f>
      </c>
      <c r="G378" s="18"/>
      <c r="H378" s="18"/>
      <c r="I378" s="75"/>
      <c r="J378" s="75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52" t="s">
        <v>1228</v>
      </c>
      <c r="C379" s="52"/>
      <c r="D379" s="11">
        <v>1</v>
      </c>
      <c r="E379" s="12">
        <v>7.99</v>
      </c>
      <c r="F379" s="12">
        <f>MULTIPLY(D379, E379)</f>
      </c>
      <c r="G379" s="18"/>
      <c r="H379" s="18"/>
      <c r="I379" s="75"/>
      <c r="J379" s="75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52" t="s">
        <v>1229</v>
      </c>
      <c r="C380" s="52"/>
      <c r="D380" s="11">
        <v>1</v>
      </c>
      <c r="E380" s="12">
        <v>16.99</v>
      </c>
      <c r="F380" s="12">
        <f>MULTIPLY(D380, E380)</f>
      </c>
      <c r="G380" s="18"/>
      <c r="H380" s="18"/>
      <c r="I380" s="75"/>
      <c r="J380" s="75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52" t="s">
        <v>1230</v>
      </c>
      <c r="C381" s="52"/>
      <c r="D381" s="11">
        <v>3</v>
      </c>
      <c r="E381" s="12">
        <v>9.99</v>
      </c>
      <c r="F381" s="12">
        <f>MULTIPLY(D381, E381)</f>
      </c>
      <c r="G381" s="18"/>
      <c r="H381" s="18"/>
      <c r="I381" s="75"/>
      <c r="J381" s="75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52" t="s">
        <v>1231</v>
      </c>
      <c r="C382" s="52"/>
      <c r="D382" s="11">
        <v>1</v>
      </c>
      <c r="E382" s="12">
        <v>3.99</v>
      </c>
      <c r="F382" s="12">
        <f>MULTIPLY(D382, E382)</f>
      </c>
      <c r="G382" s="18"/>
      <c r="H382" s="18"/>
      <c r="I382" s="75"/>
      <c r="J382" s="75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52" t="s">
        <v>1232</v>
      </c>
      <c r="C383" s="52"/>
      <c r="D383" s="11">
        <v>1</v>
      </c>
      <c r="E383" s="12">
        <v>3.99</v>
      </c>
      <c r="F383" s="12">
        <f>MULTIPLY(D383, E383)</f>
      </c>
      <c r="G383" s="18"/>
      <c r="H383" s="18"/>
      <c r="I383" s="75"/>
      <c r="J383" s="75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52" t="s">
        <v>1233</v>
      </c>
      <c r="C384" s="52"/>
      <c r="D384" s="11">
        <v>3</v>
      </c>
      <c r="E384" s="12">
        <v>2.99</v>
      </c>
      <c r="F384" s="12">
        <f>MULTIPLY(D384, E384)</f>
      </c>
      <c r="G384" s="18"/>
      <c r="H384" s="18"/>
      <c r="I384" s="75"/>
      <c r="J384" s="75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52" t="s">
        <v>1233</v>
      </c>
      <c r="C385" s="52"/>
      <c r="D385" s="11">
        <v>7</v>
      </c>
      <c r="E385" s="12">
        <v>3.99</v>
      </c>
      <c r="F385" s="12">
        <f>MULTIPLY(D385, E385)</f>
      </c>
      <c r="G385" s="18"/>
      <c r="H385" s="18"/>
      <c r="I385" s="75"/>
      <c r="J385" s="75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52" t="s">
        <v>1233</v>
      </c>
      <c r="C386" s="52"/>
      <c r="D386" s="11">
        <v>5</v>
      </c>
      <c r="E386" s="12">
        <v>4.99</v>
      </c>
      <c r="F386" s="12">
        <f>MULTIPLY(D386, E386)</f>
      </c>
      <c r="G386" s="18"/>
      <c r="H386" s="18"/>
      <c r="I386" s="75"/>
      <c r="J386" s="75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52" t="s">
        <v>1233</v>
      </c>
      <c r="C387" s="52"/>
      <c r="D387" s="11">
        <v>5</v>
      </c>
      <c r="E387" s="12">
        <v>5.99</v>
      </c>
      <c r="F387" s="12">
        <f>MULTIPLY(D387, E387)</f>
      </c>
      <c r="G387" s="18"/>
      <c r="H387" s="18"/>
      <c r="I387" s="75"/>
      <c r="J387" s="75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52" t="s">
        <v>1233</v>
      </c>
      <c r="C388" s="52"/>
      <c r="D388" s="11">
        <v>1</v>
      </c>
      <c r="E388" s="12">
        <v>6.99</v>
      </c>
      <c r="F388" s="12">
        <f>MULTIPLY(D388, E388)</f>
      </c>
      <c r="G388" s="18"/>
      <c r="H388" s="18"/>
      <c r="I388" s="75"/>
      <c r="J388" s="75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52" t="s">
        <v>1233</v>
      </c>
      <c r="C389" s="52"/>
      <c r="D389" s="11">
        <v>1</v>
      </c>
      <c r="E389" s="12">
        <v>7.99</v>
      </c>
      <c r="F389" s="12">
        <f>MULTIPLY(D389, E389)</f>
      </c>
      <c r="G389" s="18"/>
      <c r="H389" s="18"/>
      <c r="I389" s="75"/>
      <c r="J389" s="75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52" t="s">
        <v>1233</v>
      </c>
      <c r="C390" s="52"/>
      <c r="D390" s="11">
        <v>1</v>
      </c>
      <c r="E390" s="12">
        <v>8.99</v>
      </c>
      <c r="F390" s="12">
        <f>MULTIPLY(D390, E390)</f>
      </c>
      <c r="G390" s="18"/>
      <c r="H390" s="18"/>
      <c r="I390" s="75"/>
      <c r="J390" s="75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52" t="s">
        <v>1233</v>
      </c>
      <c r="C391" s="52"/>
      <c r="D391" s="11">
        <v>3</v>
      </c>
      <c r="E391" s="12">
        <v>14.99</v>
      </c>
      <c r="F391" s="12">
        <f>MULTIPLY(D391, E391)</f>
      </c>
      <c r="G391" s="18"/>
      <c r="H391" s="18"/>
      <c r="I391" s="75"/>
      <c r="J391" s="75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52" t="s">
        <v>1233</v>
      </c>
      <c r="C392" s="52"/>
      <c r="D392" s="11">
        <v>2</v>
      </c>
      <c r="E392" s="12">
        <v>19.99</v>
      </c>
      <c r="F392" s="12">
        <f>MULTIPLY(D392, E392)</f>
      </c>
      <c r="G392" s="18"/>
      <c r="H392" s="18"/>
      <c r="I392" s="75"/>
      <c r="J392" s="75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52" t="s">
        <v>1234</v>
      </c>
      <c r="C393" s="52"/>
      <c r="D393" s="11">
        <v>10</v>
      </c>
      <c r="E393" s="12">
        <v>5.99</v>
      </c>
      <c r="F393" s="12">
        <f>MULTIPLY(D393, E393)</f>
      </c>
      <c r="G393" s="18"/>
      <c r="H393" s="18"/>
      <c r="I393" s="75"/>
      <c r="J393" s="75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52" t="s">
        <v>1234</v>
      </c>
      <c r="C394" s="52"/>
      <c r="D394" s="11">
        <v>1</v>
      </c>
      <c r="E394" s="12">
        <v>7.99</v>
      </c>
      <c r="F394" s="12">
        <f>MULTIPLY(D394, E394)</f>
      </c>
      <c r="G394" s="18"/>
      <c r="H394" s="18"/>
      <c r="I394" s="75"/>
      <c r="J394" s="75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52" t="s">
        <v>1235</v>
      </c>
      <c r="C395" s="52"/>
      <c r="D395" s="11">
        <v>1</v>
      </c>
      <c r="E395" s="12">
        <v>14.99</v>
      </c>
      <c r="F395" s="12">
        <f>MULTIPLY(D395, E395)</f>
      </c>
      <c r="G395" s="18"/>
      <c r="H395" s="18"/>
      <c r="I395" s="75"/>
      <c r="J395" s="75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52" t="s">
        <v>1236</v>
      </c>
      <c r="C396" s="52"/>
      <c r="D396" s="11">
        <v>1</v>
      </c>
      <c r="E396" s="12">
        <v>9.99</v>
      </c>
      <c r="F396" s="12">
        <f>MULTIPLY(D396, E396)</f>
      </c>
      <c r="G396" s="18"/>
      <c r="H396" s="18"/>
      <c r="I396" s="75"/>
      <c r="J396" s="75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52" t="s">
        <v>1237</v>
      </c>
      <c r="C397" s="52"/>
      <c r="D397" s="11">
        <v>1</v>
      </c>
      <c r="E397" s="12">
        <v>9.99</v>
      </c>
      <c r="F397" s="12">
        <f>MULTIPLY(D397, E397)</f>
      </c>
      <c r="G397" s="18"/>
      <c r="H397" s="18"/>
      <c r="I397" s="75"/>
      <c r="J397" s="75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52" t="s">
        <v>1238</v>
      </c>
      <c r="C398" s="52"/>
      <c r="D398" s="11">
        <v>1</v>
      </c>
      <c r="E398" s="12">
        <v>9.99</v>
      </c>
      <c r="F398" s="12">
        <f>MULTIPLY(D398, E398)</f>
      </c>
      <c r="G398" s="18"/>
      <c r="H398" s="18"/>
      <c r="I398" s="75"/>
      <c r="J398" s="75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52" t="s">
        <v>1239</v>
      </c>
      <c r="C399" s="52"/>
      <c r="D399" s="11">
        <v>1</v>
      </c>
      <c r="E399" s="12">
        <v>3.99</v>
      </c>
      <c r="F399" s="12">
        <f>MULTIPLY(D399, E399)</f>
      </c>
      <c r="G399" s="18"/>
      <c r="H399" s="18"/>
      <c r="I399" s="75"/>
      <c r="J399" s="75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52" t="s">
        <v>1240</v>
      </c>
      <c r="C400" s="52"/>
      <c r="D400" s="11">
        <v>1</v>
      </c>
      <c r="E400" s="12">
        <v>7.99</v>
      </c>
      <c r="F400" s="12">
        <f>MULTIPLY(D400, E400)</f>
      </c>
      <c r="G400" s="18"/>
      <c r="H400" s="18"/>
      <c r="I400" s="75"/>
      <c r="J400" s="75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52" t="s">
        <v>1241</v>
      </c>
      <c r="C401" s="52"/>
      <c r="D401" s="11">
        <v>1</v>
      </c>
      <c r="E401" s="12">
        <v>3.99</v>
      </c>
      <c r="F401" s="12">
        <f>MULTIPLY(D401, E401)</f>
      </c>
      <c r="G401" s="18"/>
      <c r="H401" s="18"/>
      <c r="I401" s="75"/>
      <c r="J401" s="75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52" t="s">
        <v>1242</v>
      </c>
      <c r="C402" s="52"/>
      <c r="D402" s="11">
        <v>1</v>
      </c>
      <c r="E402" s="12">
        <v>4.99</v>
      </c>
      <c r="F402" s="12">
        <f>MULTIPLY(D402, E402)</f>
      </c>
      <c r="G402" s="18"/>
      <c r="H402" s="18"/>
      <c r="I402" s="75"/>
      <c r="J402" s="75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52" t="s">
        <v>1243</v>
      </c>
      <c r="C403" s="52"/>
      <c r="D403" s="11">
        <v>1</v>
      </c>
      <c r="E403" s="12">
        <v>12.99</v>
      </c>
      <c r="F403" s="12">
        <f>MULTIPLY(D403, E403)</f>
      </c>
      <c r="G403" s="18"/>
      <c r="H403" s="18"/>
      <c r="I403" s="75"/>
      <c r="J403" s="75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52" t="s">
        <v>1244</v>
      </c>
      <c r="C404" s="52"/>
      <c r="D404" s="11">
        <v>1</v>
      </c>
      <c r="E404" s="12">
        <v>3.99</v>
      </c>
      <c r="F404" s="12">
        <f>MULTIPLY(D404, E404)</f>
      </c>
      <c r="G404" s="18"/>
      <c r="H404" s="18"/>
      <c r="I404" s="75"/>
      <c r="J404" s="75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52" t="s">
        <v>1245</v>
      </c>
      <c r="C405" s="52"/>
      <c r="D405" s="11">
        <v>1</v>
      </c>
      <c r="E405" s="12">
        <v>4.99</v>
      </c>
      <c r="F405" s="12">
        <f>MULTIPLY(D405, E405)</f>
      </c>
      <c r="G405" s="18"/>
      <c r="H405" s="18"/>
      <c r="I405" s="75"/>
      <c r="J405" s="75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52" t="s">
        <v>1246</v>
      </c>
      <c r="C406" s="52"/>
      <c r="D406" s="11">
        <v>1</v>
      </c>
      <c r="E406" s="12">
        <v>3.99</v>
      </c>
      <c r="F406" s="12">
        <f>MULTIPLY(D406, E406)</f>
      </c>
      <c r="G406" s="18"/>
      <c r="H406" s="18"/>
      <c r="I406" s="75"/>
      <c r="J406" s="75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52" t="s">
        <v>1247</v>
      </c>
      <c r="C407" s="52"/>
      <c r="D407" s="11">
        <v>1</v>
      </c>
      <c r="E407" s="12">
        <v>3.99</v>
      </c>
      <c r="F407" s="12">
        <f>MULTIPLY(D407, E407)</f>
      </c>
      <c r="G407" s="18"/>
      <c r="H407" s="18"/>
      <c r="I407" s="75"/>
      <c r="J407" s="75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52" t="s">
        <v>1248</v>
      </c>
      <c r="C408" s="52"/>
      <c r="D408" s="11">
        <v>1</v>
      </c>
      <c r="E408" s="12">
        <v>3.99</v>
      </c>
      <c r="F408" s="12">
        <f>MULTIPLY(D408, E408)</f>
      </c>
      <c r="G408" s="18"/>
      <c r="H408" s="18"/>
      <c r="I408" s="75"/>
      <c r="J408" s="75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52" t="s">
        <v>1249</v>
      </c>
      <c r="C409" s="52"/>
      <c r="D409" s="11">
        <v>2</v>
      </c>
      <c r="E409" s="12">
        <v>7.99</v>
      </c>
      <c r="F409" s="12">
        <f>MULTIPLY(D409, E409)</f>
      </c>
      <c r="G409" s="18"/>
      <c r="H409" s="18"/>
      <c r="I409" s="75"/>
      <c r="J409" s="75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52" t="s">
        <v>1250</v>
      </c>
      <c r="C410" s="52"/>
      <c r="D410" s="11">
        <v>1</v>
      </c>
      <c r="E410" s="12">
        <v>7.99</v>
      </c>
      <c r="F410" s="12">
        <f>MULTIPLY(D410, E410)</f>
      </c>
      <c r="G410" s="18"/>
      <c r="H410" s="18"/>
      <c r="I410" s="75"/>
      <c r="J410" s="75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52" t="s">
        <v>1251</v>
      </c>
      <c r="C411" s="52"/>
      <c r="D411" s="11">
        <v>1</v>
      </c>
      <c r="E411" s="12">
        <v>4.99</v>
      </c>
      <c r="F411" s="12">
        <f>MULTIPLY(D411, E411)</f>
      </c>
      <c r="G411" s="18"/>
      <c r="H411" s="18"/>
      <c r="I411" s="75"/>
      <c r="J411" s="75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52" t="s">
        <v>1252</v>
      </c>
      <c r="C412" s="52"/>
      <c r="D412" s="11">
        <v>4</v>
      </c>
      <c r="E412" s="12">
        <v>7.99</v>
      </c>
      <c r="F412" s="12">
        <f>MULTIPLY(D412, E412)</f>
      </c>
      <c r="G412" s="18"/>
      <c r="H412" s="18"/>
      <c r="I412" s="75"/>
      <c r="J412" s="75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52" t="s">
        <v>1253</v>
      </c>
      <c r="C413" s="52"/>
      <c r="D413" s="11">
        <v>1</v>
      </c>
      <c r="E413" s="12">
        <v>3.99</v>
      </c>
      <c r="F413" s="12">
        <f>MULTIPLY(D413, E413)</f>
      </c>
      <c r="G413" s="18"/>
      <c r="H413" s="18"/>
      <c r="I413" s="75"/>
      <c r="J413" s="75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52" t="s">
        <v>1254</v>
      </c>
      <c r="C414" s="52"/>
      <c r="D414" s="11">
        <v>1</v>
      </c>
      <c r="E414" s="12">
        <v>9.99</v>
      </c>
      <c r="F414" s="12">
        <f>MULTIPLY(D414, E414)</f>
      </c>
      <c r="G414" s="18"/>
      <c r="H414" s="18"/>
      <c r="I414" s="75"/>
      <c r="J414" s="75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52" t="s">
        <v>1255</v>
      </c>
      <c r="C415" s="52"/>
      <c r="D415" s="11">
        <v>1</v>
      </c>
      <c r="E415" s="12">
        <v>9.99</v>
      </c>
      <c r="F415" s="12">
        <f>MULTIPLY(D415, E415)</f>
      </c>
      <c r="G415" s="18"/>
      <c r="H415" s="18"/>
      <c r="I415" s="75"/>
      <c r="J415" s="75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52" t="s">
        <v>1256</v>
      </c>
      <c r="C416" s="52"/>
      <c r="D416" s="11">
        <v>1</v>
      </c>
      <c r="E416" s="12">
        <v>10.99</v>
      </c>
      <c r="F416" s="12">
        <f>MULTIPLY(D416, E416)</f>
      </c>
      <c r="G416" s="18"/>
      <c r="H416" s="18"/>
      <c r="I416" s="75"/>
      <c r="J416" s="75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52" t="s">
        <v>1257</v>
      </c>
      <c r="C417" s="52"/>
      <c r="D417" s="11">
        <v>1</v>
      </c>
      <c r="E417" s="12">
        <v>3.99</v>
      </c>
      <c r="F417" s="12">
        <f>MULTIPLY(D417, E417)</f>
      </c>
      <c r="G417" s="18"/>
      <c r="H417" s="18"/>
      <c r="I417" s="75"/>
      <c r="J417" s="75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52" t="s">
        <v>1258</v>
      </c>
      <c r="C418" s="52"/>
      <c r="D418" s="11">
        <v>1</v>
      </c>
      <c r="E418" s="12">
        <v>5.99</v>
      </c>
      <c r="F418" s="12">
        <f>MULTIPLY(D418, E418)</f>
      </c>
      <c r="G418" s="18"/>
      <c r="H418" s="18"/>
      <c r="I418" s="75"/>
      <c r="J418" s="75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52" t="s">
        <v>1259</v>
      </c>
      <c r="C419" s="52"/>
      <c r="D419" s="11">
        <v>1</v>
      </c>
      <c r="E419" s="12">
        <v>29.99</v>
      </c>
      <c r="F419" s="12">
        <f>MULTIPLY(D419, E419)</f>
      </c>
      <c r="G419" s="18"/>
      <c r="H419" s="18"/>
      <c r="I419" s="75"/>
      <c r="J419" s="75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52" t="s">
        <v>1260</v>
      </c>
      <c r="C420" s="52"/>
      <c r="D420" s="11">
        <v>1</v>
      </c>
      <c r="E420" s="12">
        <v>7.99</v>
      </c>
      <c r="F420" s="12">
        <f>MULTIPLY(D420, E420)</f>
      </c>
      <c r="G420" s="18"/>
      <c r="H420" s="18"/>
      <c r="I420" s="75"/>
      <c r="J420" s="75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52" t="s">
        <v>1261</v>
      </c>
      <c r="C421" s="52"/>
      <c r="D421" s="11">
        <v>1</v>
      </c>
      <c r="E421" s="12">
        <v>4.99</v>
      </c>
      <c r="F421" s="12">
        <f>MULTIPLY(D421, E421)</f>
      </c>
      <c r="G421" s="18"/>
      <c r="H421" s="18"/>
      <c r="I421" s="75"/>
      <c r="J421" s="75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52" t="s">
        <v>1262</v>
      </c>
      <c r="C422" s="52"/>
      <c r="D422" s="11">
        <v>1</v>
      </c>
      <c r="E422" s="18"/>
      <c r="F422" s="11">
        <f>MULTIPLY(D422, E422)</f>
      </c>
      <c r="G422" s="18"/>
      <c r="H422" s="18"/>
      <c r="I422" s="75"/>
      <c r="J422" s="75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52" t="s">
        <v>1263</v>
      </c>
      <c r="C423" s="52"/>
      <c r="D423" s="11">
        <v>1</v>
      </c>
      <c r="E423" s="12">
        <v>9.99</v>
      </c>
      <c r="F423" s="12">
        <f>MULTIPLY(D423, E423)</f>
      </c>
      <c r="G423" s="18"/>
      <c r="H423" s="18"/>
      <c r="I423" s="75"/>
      <c r="J423" s="75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52" t="s">
        <v>1264</v>
      </c>
      <c r="C424" s="52"/>
      <c r="D424" s="11">
        <v>1</v>
      </c>
      <c r="E424" s="12">
        <v>4.99</v>
      </c>
      <c r="F424" s="12">
        <f>MULTIPLY(D424, E424)</f>
      </c>
      <c r="G424" s="18"/>
      <c r="H424" s="18"/>
      <c r="I424" s="75"/>
      <c r="J424" s="75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52" t="s">
        <v>1265</v>
      </c>
      <c r="C425" s="52"/>
      <c r="D425" s="11">
        <v>1</v>
      </c>
      <c r="E425" s="12">
        <v>5.99</v>
      </c>
      <c r="F425" s="12">
        <f>MULTIPLY(D425, E425)</f>
      </c>
      <c r="G425" s="18"/>
      <c r="H425" s="18"/>
      <c r="I425" s="75"/>
      <c r="J425" s="75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52" t="s">
        <v>1266</v>
      </c>
      <c r="C426" s="52"/>
      <c r="D426" s="11">
        <v>1</v>
      </c>
      <c r="E426" s="12">
        <v>3.99</v>
      </c>
      <c r="F426" s="12">
        <f>MULTIPLY(D426, E426)</f>
      </c>
      <c r="G426" s="18"/>
      <c r="H426" s="18"/>
      <c r="I426" s="75"/>
      <c r="J426" s="75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52" t="s">
        <v>1267</v>
      </c>
      <c r="C427" s="52" t="s">
        <v>1268</v>
      </c>
      <c r="D427" s="11">
        <v>1</v>
      </c>
      <c r="E427" s="12">
        <v>4.99</v>
      </c>
      <c r="F427" s="12">
        <f>MULTIPLY(D427, E427)</f>
      </c>
      <c r="G427" s="18"/>
      <c r="H427" s="18"/>
      <c r="I427" s="75"/>
      <c r="J427" s="75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52" t="s">
        <v>1269</v>
      </c>
      <c r="C428" s="52" t="s">
        <v>1270</v>
      </c>
      <c r="D428" s="11">
        <v>1</v>
      </c>
      <c r="E428" s="12">
        <v>16.99</v>
      </c>
      <c r="F428" s="12">
        <f>MULTIPLY(D428, E428)</f>
      </c>
      <c r="G428" s="18"/>
      <c r="H428" s="18"/>
      <c r="I428" s="75"/>
      <c r="J428" s="75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52" t="s">
        <v>1271</v>
      </c>
      <c r="C429" s="52"/>
      <c r="D429" s="11">
        <v>2</v>
      </c>
      <c r="E429" s="12">
        <v>16.99</v>
      </c>
      <c r="F429" s="12">
        <f>MULTIPLY(D429, E429)</f>
      </c>
      <c r="G429" s="18"/>
      <c r="H429" s="18"/>
      <c r="I429" s="75"/>
      <c r="J429" s="75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52" t="s">
        <v>1272</v>
      </c>
      <c r="C430" s="52"/>
      <c r="D430" s="11">
        <v>1</v>
      </c>
      <c r="E430" s="12">
        <v>9.99</v>
      </c>
      <c r="F430" s="12">
        <f>MULTIPLY(D430, E430)</f>
      </c>
      <c r="G430" s="18"/>
      <c r="H430" s="18"/>
      <c r="I430" s="75"/>
      <c r="J430" s="75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52" t="s">
        <v>1273</v>
      </c>
      <c r="C431" s="52"/>
      <c r="D431" s="11">
        <v>1</v>
      </c>
      <c r="E431" s="12">
        <v>24.99</v>
      </c>
      <c r="F431" s="12">
        <f>MULTIPLY(D431, E431)</f>
      </c>
      <c r="G431" s="18"/>
      <c r="H431" s="18"/>
      <c r="I431" s="75"/>
      <c r="J431" s="75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52" t="s">
        <v>1274</v>
      </c>
      <c r="C432" s="52"/>
      <c r="D432" s="11">
        <v>1</v>
      </c>
      <c r="E432" s="12">
        <v>5.99</v>
      </c>
      <c r="F432" s="12">
        <f>MULTIPLY(D432, E432)</f>
      </c>
      <c r="G432" s="18"/>
      <c r="H432" s="18"/>
      <c r="I432" s="75"/>
      <c r="J432" s="75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52" t="s">
        <v>1275</v>
      </c>
      <c r="C433" s="52"/>
      <c r="D433" s="11">
        <v>1</v>
      </c>
      <c r="E433" s="12">
        <v>4.99</v>
      </c>
      <c r="F433" s="12">
        <f>MULTIPLY(D433, E433)</f>
      </c>
      <c r="G433" s="18"/>
      <c r="H433" s="18"/>
      <c r="I433" s="75"/>
      <c r="J433" s="75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52" t="s">
        <v>1276</v>
      </c>
      <c r="C434" s="52"/>
      <c r="D434" s="11">
        <v>1</v>
      </c>
      <c r="E434" s="12">
        <v>7.99</v>
      </c>
      <c r="F434" s="12">
        <f>MULTIPLY(D434, E434)</f>
      </c>
      <c r="G434" s="18"/>
      <c r="H434" s="18"/>
      <c r="I434" s="75"/>
      <c r="J434" s="75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52" t="s">
        <v>1277</v>
      </c>
      <c r="C435" s="52"/>
      <c r="D435" s="11">
        <v>1</v>
      </c>
      <c r="E435" s="12">
        <v>8.99</v>
      </c>
      <c r="F435" s="12">
        <f>MULTIPLY(D435, E435)</f>
      </c>
      <c r="G435" s="18"/>
      <c r="H435" s="18"/>
      <c r="I435" s="75"/>
      <c r="J435" s="75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52" t="s">
        <v>1278</v>
      </c>
      <c r="C436" s="52"/>
      <c r="D436" s="11">
        <v>1</v>
      </c>
      <c r="E436" s="12">
        <v>5.99</v>
      </c>
      <c r="F436" s="12">
        <f>MULTIPLY(D436, E436)</f>
      </c>
      <c r="G436" s="18"/>
      <c r="H436" s="18"/>
      <c r="I436" s="75"/>
      <c r="J436" s="75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52" t="s">
        <v>1279</v>
      </c>
      <c r="C437" s="52"/>
      <c r="D437" s="11">
        <v>1</v>
      </c>
      <c r="E437" s="12">
        <v>4.99</v>
      </c>
      <c r="F437" s="12">
        <f>MULTIPLY(D437, E437)</f>
      </c>
      <c r="G437" s="18"/>
      <c r="H437" s="18"/>
      <c r="I437" s="75"/>
      <c r="J437" s="75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52" t="s">
        <v>1280</v>
      </c>
      <c r="C438" s="52"/>
      <c r="D438" s="11">
        <v>1</v>
      </c>
      <c r="E438" s="12">
        <v>3.99</v>
      </c>
      <c r="F438" s="12">
        <f>MULTIPLY(D438, E438)</f>
      </c>
      <c r="G438" s="18"/>
      <c r="H438" s="18"/>
      <c r="I438" s="75"/>
      <c r="J438" s="75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52" t="s">
        <v>1281</v>
      </c>
      <c r="C439" s="52"/>
      <c r="D439" s="11">
        <v>1</v>
      </c>
      <c r="E439" s="12">
        <v>5.99</v>
      </c>
      <c r="F439" s="12">
        <f>MULTIPLY(D439, E439)</f>
      </c>
      <c r="G439" s="18"/>
      <c r="H439" s="12">
        <f>sum(F356:F439)</f>
      </c>
      <c r="I439" s="75"/>
      <c r="J439" s="75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8">
        <v>44272</v>
      </c>
      <c r="B440" s="52" t="s">
        <v>1282</v>
      </c>
      <c r="C440" s="52"/>
      <c r="D440" s="11">
        <v>1</v>
      </c>
      <c r="E440" s="12">
        <v>6.99</v>
      </c>
      <c r="F440" s="12">
        <f>MULTIPLY(D440, E440)</f>
      </c>
      <c r="G440" s="18"/>
      <c r="H440" s="18"/>
      <c r="I440" s="75"/>
      <c r="J440" s="75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52" t="s">
        <v>1283</v>
      </c>
      <c r="C441" s="52"/>
      <c r="D441" s="11">
        <v>1</v>
      </c>
      <c r="E441" s="12">
        <v>9.99</v>
      </c>
      <c r="F441" s="12">
        <f>MULTIPLY(D441, E441)</f>
      </c>
      <c r="G441" s="18"/>
      <c r="H441" s="18"/>
      <c r="I441" s="75"/>
      <c r="J441" s="75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52" t="s">
        <v>1284</v>
      </c>
      <c r="C442" s="52"/>
      <c r="D442" s="11">
        <v>1</v>
      </c>
      <c r="E442" s="12">
        <v>14.99</v>
      </c>
      <c r="F442" s="12">
        <f>MULTIPLY(D442, E442)</f>
      </c>
      <c r="G442" s="18"/>
      <c r="H442" s="18"/>
      <c r="I442" s="75"/>
      <c r="J442" s="75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52" t="s">
        <v>1285</v>
      </c>
      <c r="C443" s="52"/>
      <c r="D443" s="11">
        <v>1</v>
      </c>
      <c r="E443" s="12">
        <v>5.99</v>
      </c>
      <c r="F443" s="12">
        <f>MULTIPLY(D443, E443)</f>
      </c>
      <c r="G443" s="18"/>
      <c r="H443" s="12">
        <f>sum(F440:F443)</f>
      </c>
      <c r="I443" s="75"/>
      <c r="J443" s="75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8">
        <v>44300</v>
      </c>
      <c r="B444" s="52" t="s">
        <v>1286</v>
      </c>
      <c r="C444" s="52" t="s">
        <v>1287</v>
      </c>
      <c r="D444" s="11">
        <v>60</v>
      </c>
      <c r="E444" s="12">
        <v>5.99</v>
      </c>
      <c r="F444" s="12">
        <f>MULTIPLY(D444, E444)</f>
      </c>
      <c r="G444" s="18"/>
      <c r="H444" s="18"/>
      <c r="I444" s="75"/>
      <c r="J444" s="75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52" t="s">
        <v>1288</v>
      </c>
      <c r="C445" s="52" t="s">
        <v>1287</v>
      </c>
      <c r="D445" s="11">
        <v>4</v>
      </c>
      <c r="E445" s="12"/>
      <c r="F445" s="12">
        <f>MULTIPLY(D445, E445)</f>
      </c>
      <c r="G445" s="18"/>
      <c r="H445" s="18"/>
      <c r="I445" s="75"/>
      <c r="J445" s="75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52" t="s">
        <v>1289</v>
      </c>
      <c r="C446" s="52" t="s">
        <v>1287</v>
      </c>
      <c r="D446" s="11">
        <v>6</v>
      </c>
      <c r="E446" s="12"/>
      <c r="F446" s="12">
        <f>MULTIPLY(D446, E446)</f>
      </c>
      <c r="G446" s="18"/>
      <c r="H446" s="18"/>
      <c r="I446" s="75"/>
      <c r="J446" s="75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52" t="s">
        <v>1290</v>
      </c>
      <c r="C447" s="52" t="s">
        <v>1287</v>
      </c>
      <c r="D447" s="11">
        <v>4</v>
      </c>
      <c r="E447" s="18"/>
      <c r="F447" s="11">
        <f>MULTIPLY(D447, E447)</f>
      </c>
      <c r="G447" s="18"/>
      <c r="H447" s="18"/>
      <c r="I447" s="75"/>
      <c r="J447" s="75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52" t="s">
        <v>1291</v>
      </c>
      <c r="C448" s="52"/>
      <c r="D448" s="11">
        <v>1</v>
      </c>
      <c r="E448" s="18"/>
      <c r="F448" s="11">
        <f>MULTIPLY(D448, E448)</f>
      </c>
      <c r="G448" s="18"/>
      <c r="H448" s="18"/>
      <c r="I448" s="75"/>
      <c r="J448" s="75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52" t="s">
        <v>1286</v>
      </c>
      <c r="C449" s="52"/>
      <c r="D449" s="11">
        <v>2</v>
      </c>
      <c r="E449" s="12">
        <v>10.99</v>
      </c>
      <c r="F449" s="12">
        <f>MULTIPLY(D449, E449)</f>
      </c>
      <c r="G449" s="18"/>
      <c r="H449" s="18"/>
      <c r="I449" s="75"/>
      <c r="J449" s="75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52" t="s">
        <v>1292</v>
      </c>
      <c r="C450" s="52"/>
      <c r="D450" s="11">
        <v>1</v>
      </c>
      <c r="E450" s="18"/>
      <c r="F450" s="11">
        <f>MULTIPLY(D450, E450)</f>
      </c>
      <c r="G450" s="18"/>
      <c r="H450" s="18"/>
      <c r="I450" s="75"/>
      <c r="J450" s="75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52" t="s">
        <v>1293</v>
      </c>
      <c r="C451" s="52"/>
      <c r="D451" s="11">
        <v>1</v>
      </c>
      <c r="E451" s="18"/>
      <c r="F451" s="11">
        <f>MULTIPLY(D451, E451)</f>
      </c>
      <c r="G451" s="18"/>
      <c r="H451" s="18"/>
      <c r="I451" s="75"/>
      <c r="J451" s="75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52" t="s">
        <v>1294</v>
      </c>
      <c r="C452" s="52"/>
      <c r="D452" s="11">
        <v>1</v>
      </c>
      <c r="E452" s="18"/>
      <c r="F452" s="11">
        <f>MULTIPLY(D452, E452)</f>
      </c>
      <c r="G452" s="18"/>
      <c r="H452" s="18"/>
      <c r="I452" s="75"/>
      <c r="J452" s="75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52" t="s">
        <v>1295</v>
      </c>
      <c r="C453" s="52"/>
      <c r="D453" s="11">
        <v>2</v>
      </c>
      <c r="E453" s="18"/>
      <c r="F453" s="11">
        <f>MULTIPLY(D453, E453)</f>
      </c>
      <c r="G453" s="18"/>
      <c r="H453" s="18"/>
      <c r="I453" s="75"/>
      <c r="J453" s="75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52" t="s">
        <v>1296</v>
      </c>
      <c r="C454" s="52"/>
      <c r="D454" s="11">
        <v>1</v>
      </c>
      <c r="E454" s="18"/>
      <c r="F454" s="11">
        <f>MULTIPLY(D454, E454)</f>
      </c>
      <c r="G454" s="18"/>
      <c r="H454" s="18"/>
      <c r="I454" s="75"/>
      <c r="J454" s="75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52" t="s">
        <v>1297</v>
      </c>
      <c r="C455" s="52"/>
      <c r="D455" s="11">
        <v>1</v>
      </c>
      <c r="E455" s="18"/>
      <c r="F455" s="11">
        <f>MULTIPLY(D455, E455)</f>
      </c>
      <c r="G455" s="18"/>
      <c r="H455" s="18"/>
      <c r="I455" s="75"/>
      <c r="J455" s="75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52" t="s">
        <v>1298</v>
      </c>
      <c r="C456" s="52"/>
      <c r="D456" s="11">
        <v>1</v>
      </c>
      <c r="E456" s="18"/>
      <c r="F456" s="11">
        <f>MULTIPLY(D456, E456)</f>
      </c>
      <c r="G456" s="18"/>
      <c r="H456" s="12">
        <f>sum(F444:F456)</f>
      </c>
      <c r="I456" s="75"/>
      <c r="J456" s="75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8">
        <v>44308</v>
      </c>
      <c r="B457" s="52" t="s">
        <v>1299</v>
      </c>
      <c r="C457" s="52"/>
      <c r="D457" s="11">
        <v>1</v>
      </c>
      <c r="E457" s="12">
        <v>7.99</v>
      </c>
      <c r="F457" s="12">
        <f>MULTIPLY(D457, E457)</f>
      </c>
      <c r="G457" s="18"/>
      <c r="H457" s="18"/>
      <c r="I457" s="75"/>
      <c r="J457" s="75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52" t="s">
        <v>1300</v>
      </c>
      <c r="C458" s="52"/>
      <c r="D458" s="11">
        <v>2</v>
      </c>
      <c r="E458" s="12">
        <v>11.99</v>
      </c>
      <c r="F458" s="12">
        <f>MULTIPLY(D458, E458)</f>
      </c>
      <c r="G458" s="18"/>
      <c r="H458" s="18"/>
      <c r="I458" s="75"/>
      <c r="J458" s="75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52" t="s">
        <v>1301</v>
      </c>
      <c r="C459" s="52"/>
      <c r="D459" s="11">
        <v>1</v>
      </c>
      <c r="E459" s="12">
        <v>9.99</v>
      </c>
      <c r="F459" s="12">
        <f>MULTIPLY(D459, E459)</f>
      </c>
      <c r="G459" s="18"/>
      <c r="H459" s="18"/>
      <c r="I459" s="75"/>
      <c r="J459" s="75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52" t="s">
        <v>1302</v>
      </c>
      <c r="C460" s="52"/>
      <c r="D460" s="11">
        <v>10</v>
      </c>
      <c r="E460" s="12">
        <v>12.99</v>
      </c>
      <c r="F460" s="12">
        <f>MULTIPLY(D460, E460)</f>
      </c>
      <c r="G460" s="18"/>
      <c r="H460" s="18"/>
      <c r="I460" s="75"/>
      <c r="J460" s="75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52" t="s">
        <v>1303</v>
      </c>
      <c r="C461" s="52"/>
      <c r="D461" s="11">
        <v>1</v>
      </c>
      <c r="E461" s="12">
        <v>9.99</v>
      </c>
      <c r="F461" s="12">
        <f>MULTIPLY(D461, E461)</f>
      </c>
      <c r="G461" s="18"/>
      <c r="H461" s="18"/>
      <c r="I461" s="75"/>
      <c r="J461" s="75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52" t="s">
        <v>1304</v>
      </c>
      <c r="C462" s="52"/>
      <c r="D462" s="11">
        <v>1</v>
      </c>
      <c r="E462" s="12">
        <v>19.99</v>
      </c>
      <c r="F462" s="12">
        <f>MULTIPLY(D462, E462)</f>
      </c>
      <c r="G462" s="18"/>
      <c r="H462" s="18"/>
      <c r="I462" s="75"/>
      <c r="J462" s="75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52" t="s">
        <v>1305</v>
      </c>
      <c r="C463" s="52"/>
      <c r="D463" s="11">
        <v>1</v>
      </c>
      <c r="E463" s="12">
        <v>10.99</v>
      </c>
      <c r="F463" s="12">
        <f>MULTIPLY(D463, E463)</f>
      </c>
      <c r="G463" s="18"/>
      <c r="H463" s="18"/>
      <c r="I463" s="75"/>
      <c r="J463" s="75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52" t="s">
        <v>1306</v>
      </c>
      <c r="C464" s="52"/>
      <c r="D464" s="11">
        <v>1</v>
      </c>
      <c r="E464" s="12">
        <v>99.99</v>
      </c>
      <c r="F464" s="12">
        <f>MULTIPLY(D464, E464)</f>
      </c>
      <c r="G464" s="18"/>
      <c r="H464" s="18"/>
      <c r="I464" s="75"/>
      <c r="J464" s="75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52" t="s">
        <v>1307</v>
      </c>
      <c r="C465" s="52"/>
      <c r="D465" s="11">
        <v>1</v>
      </c>
      <c r="E465" s="12">
        <v>14.99</v>
      </c>
      <c r="F465" s="12">
        <f>MULTIPLY(D465, E465)</f>
      </c>
      <c r="G465" s="18"/>
      <c r="H465" s="18"/>
      <c r="I465" s="75"/>
      <c r="J465" s="75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52" t="s">
        <v>1308</v>
      </c>
      <c r="C466" s="52"/>
      <c r="D466" s="11">
        <v>1</v>
      </c>
      <c r="E466" s="12">
        <v>18.99</v>
      </c>
      <c r="F466" s="12">
        <f>MULTIPLY(D466, E466)</f>
      </c>
      <c r="G466" s="18"/>
      <c r="H466" s="18"/>
      <c r="I466" s="75"/>
      <c r="J466" s="75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52" t="s">
        <v>1309</v>
      </c>
      <c r="C467" s="52"/>
      <c r="D467" s="11">
        <v>1</v>
      </c>
      <c r="E467" s="12">
        <v>19.99</v>
      </c>
      <c r="F467" s="12">
        <f>MULTIPLY(D467, E467)</f>
      </c>
      <c r="G467" s="18"/>
      <c r="H467" s="18"/>
      <c r="I467" s="75"/>
      <c r="J467" s="75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52" t="s">
        <v>1310</v>
      </c>
      <c r="C468" s="52"/>
      <c r="D468" s="11">
        <v>1</v>
      </c>
      <c r="E468" s="12">
        <v>4.99</v>
      </c>
      <c r="F468" s="12">
        <f>MULTIPLY(D468, E468)</f>
      </c>
      <c r="G468" s="18"/>
      <c r="H468" s="18"/>
      <c r="I468" s="75"/>
      <c r="J468" s="75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52" t="s">
        <v>1311</v>
      </c>
      <c r="C469" s="52"/>
      <c r="D469" s="11">
        <v>1</v>
      </c>
      <c r="E469" s="12">
        <v>11.99</v>
      </c>
      <c r="F469" s="12">
        <f>MULTIPLY(D469, E469)</f>
      </c>
      <c r="G469" s="18"/>
      <c r="H469" s="18"/>
      <c r="I469" s="75"/>
      <c r="J469" s="75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52" t="s">
        <v>1312</v>
      </c>
      <c r="C470" s="52"/>
      <c r="D470" s="11">
        <v>1</v>
      </c>
      <c r="E470" s="12">
        <v>3.99</v>
      </c>
      <c r="F470" s="12">
        <f>MULTIPLY(D470, E470)</f>
      </c>
      <c r="G470" s="18"/>
      <c r="H470" s="18"/>
      <c r="I470" s="75"/>
      <c r="J470" s="75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52" t="s">
        <v>1313</v>
      </c>
      <c r="C471" s="52"/>
      <c r="D471" s="11">
        <v>1</v>
      </c>
      <c r="E471" s="12">
        <v>5.99</v>
      </c>
      <c r="F471" s="12">
        <f>MULTIPLY(D471, E471)</f>
      </c>
      <c r="G471" s="18"/>
      <c r="H471" s="18"/>
      <c r="I471" s="75"/>
      <c r="J471" s="75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52" t="s">
        <v>1314</v>
      </c>
      <c r="C472" s="52"/>
      <c r="D472" s="11">
        <v>1</v>
      </c>
      <c r="E472" s="12">
        <v>7.99</v>
      </c>
      <c r="F472" s="12">
        <f>MULTIPLY(D472, E472)</f>
      </c>
      <c r="G472" s="18"/>
      <c r="H472" s="18"/>
      <c r="I472" s="75"/>
      <c r="J472" s="75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52" t="s">
        <v>1315</v>
      </c>
      <c r="C473" s="52"/>
      <c r="D473" s="11">
        <v>1</v>
      </c>
      <c r="E473" s="12">
        <v>12.99</v>
      </c>
      <c r="F473" s="12">
        <f>MULTIPLY(D473, E473)</f>
      </c>
      <c r="G473" s="18"/>
      <c r="H473" s="18"/>
      <c r="I473" s="75"/>
      <c r="J473" s="75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52" t="s">
        <v>1316</v>
      </c>
      <c r="C474" s="52"/>
      <c r="D474" s="11">
        <v>1</v>
      </c>
      <c r="E474" s="12">
        <v>4.99</v>
      </c>
      <c r="F474" s="12">
        <f>MULTIPLY(D474, E474)</f>
      </c>
      <c r="G474" s="18"/>
      <c r="H474" s="18"/>
      <c r="I474" s="75"/>
      <c r="J474" s="75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52" t="s">
        <v>1317</v>
      </c>
      <c r="C475" s="52"/>
      <c r="D475" s="11">
        <v>1</v>
      </c>
      <c r="E475" s="12">
        <v>4.99</v>
      </c>
      <c r="F475" s="12">
        <f>MULTIPLY(D475, E475)</f>
      </c>
      <c r="G475" s="18"/>
      <c r="H475" s="18"/>
      <c r="I475" s="75"/>
      <c r="J475" s="75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52" t="s">
        <v>1318</v>
      </c>
      <c r="C476" s="52"/>
      <c r="D476" s="11">
        <v>4</v>
      </c>
      <c r="E476" s="12">
        <v>12.99</v>
      </c>
      <c r="F476" s="12">
        <f>MULTIPLY(D476, E476)</f>
      </c>
      <c r="G476" s="18"/>
      <c r="H476" s="18"/>
      <c r="I476" s="75"/>
      <c r="J476" s="75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52" t="s">
        <v>1319</v>
      </c>
      <c r="C477" s="52"/>
      <c r="D477" s="11">
        <v>1</v>
      </c>
      <c r="E477" s="12">
        <v>5.99</v>
      </c>
      <c r="F477" s="12">
        <f>MULTIPLY(D477, E477)</f>
      </c>
      <c r="G477" s="18"/>
      <c r="H477" s="18"/>
      <c r="I477" s="75"/>
      <c r="J477" s="75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52" t="s">
        <v>1320</v>
      </c>
      <c r="C478" s="52"/>
      <c r="D478" s="11">
        <v>1</v>
      </c>
      <c r="E478" s="12">
        <v>19.99</v>
      </c>
      <c r="F478" s="12">
        <f>MULTIPLY(D478, E478)</f>
      </c>
      <c r="G478" s="18"/>
      <c r="H478" s="18"/>
      <c r="I478" s="75"/>
      <c r="J478" s="75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52" t="s">
        <v>1321</v>
      </c>
      <c r="C479" s="52"/>
      <c r="D479" s="11">
        <v>2</v>
      </c>
      <c r="E479" s="12">
        <v>24.99</v>
      </c>
      <c r="F479" s="12">
        <f>MULTIPLY(D479, E479)</f>
      </c>
      <c r="G479" s="18"/>
      <c r="H479" s="18"/>
      <c r="I479" s="75"/>
      <c r="J479" s="75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52" t="s">
        <v>1322</v>
      </c>
      <c r="C480" s="52"/>
      <c r="D480" s="11">
        <v>2</v>
      </c>
      <c r="E480" s="12">
        <v>9.99</v>
      </c>
      <c r="F480" s="12">
        <f>MULTIPLY(D480, E480)</f>
      </c>
      <c r="G480" s="18"/>
      <c r="H480" s="18"/>
      <c r="I480" s="75"/>
      <c r="J480" s="75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52" t="s">
        <v>1323</v>
      </c>
      <c r="C481" s="52"/>
      <c r="D481" s="11">
        <v>1</v>
      </c>
      <c r="E481" s="12">
        <v>14.99</v>
      </c>
      <c r="F481" s="12">
        <f>MULTIPLY(D481, E481)</f>
      </c>
      <c r="G481" s="18"/>
      <c r="H481" s="18"/>
      <c r="I481" s="75"/>
      <c r="J481" s="75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52" t="s">
        <v>1324</v>
      </c>
      <c r="C482" s="52"/>
      <c r="D482" s="11">
        <v>3</v>
      </c>
      <c r="E482" s="12">
        <v>14.99</v>
      </c>
      <c r="F482" s="12">
        <f>MULTIPLY(D482, E482)</f>
      </c>
      <c r="G482" s="18"/>
      <c r="H482" s="18"/>
      <c r="I482" s="75"/>
      <c r="J482" s="75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52" t="s">
        <v>1325</v>
      </c>
      <c r="C483" s="52"/>
      <c r="D483" s="11">
        <v>1</v>
      </c>
      <c r="E483" s="12">
        <v>16.99</v>
      </c>
      <c r="F483" s="12">
        <f>MULTIPLY(D483, E483)</f>
      </c>
      <c r="G483" s="18"/>
      <c r="H483" s="18"/>
      <c r="I483" s="75"/>
      <c r="J483" s="75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52" t="s">
        <v>1326</v>
      </c>
      <c r="C484" s="52"/>
      <c r="D484" s="11">
        <v>1</v>
      </c>
      <c r="E484" s="12">
        <v>14.99</v>
      </c>
      <c r="F484" s="12">
        <f>MULTIPLY(D484, E484)</f>
      </c>
      <c r="G484" s="18"/>
      <c r="H484" s="18"/>
      <c r="I484" s="75"/>
      <c r="J484" s="75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52" t="s">
        <v>1327</v>
      </c>
      <c r="C485" s="52"/>
      <c r="D485" s="11">
        <v>1</v>
      </c>
      <c r="E485" s="12">
        <v>19.99</v>
      </c>
      <c r="F485" s="12">
        <f>MULTIPLY(D485, E485)</f>
      </c>
      <c r="G485" s="18"/>
      <c r="H485" s="18"/>
      <c r="I485" s="75"/>
      <c r="J485" s="75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52" t="s">
        <v>1328</v>
      </c>
      <c r="C486" s="52"/>
      <c r="D486" s="11">
        <v>2</v>
      </c>
      <c r="E486" s="12">
        <v>29.99</v>
      </c>
      <c r="F486" s="12">
        <f>MULTIPLY(D486, E486)</f>
      </c>
      <c r="G486" s="18"/>
      <c r="H486" s="18"/>
      <c r="I486" s="75"/>
      <c r="J486" s="75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52" t="s">
        <v>1329</v>
      </c>
      <c r="C487" s="52"/>
      <c r="D487" s="11">
        <v>2</v>
      </c>
      <c r="E487" s="12">
        <v>19.99</v>
      </c>
      <c r="F487" s="12">
        <f>MULTIPLY(D487, E487)</f>
      </c>
      <c r="G487" s="18"/>
      <c r="H487" s="18"/>
      <c r="I487" s="75"/>
      <c r="J487" s="75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52" t="s">
        <v>1330</v>
      </c>
      <c r="C488" s="52"/>
      <c r="D488" s="11">
        <v>1</v>
      </c>
      <c r="E488" s="12">
        <v>19.99</v>
      </c>
      <c r="F488" s="12">
        <f>MULTIPLY(D488, E488)</f>
      </c>
      <c r="G488" s="18"/>
      <c r="H488" s="18"/>
      <c r="I488" s="75"/>
      <c r="J488" s="75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52" t="s">
        <v>1331</v>
      </c>
      <c r="C489" s="52"/>
      <c r="D489" s="11">
        <v>1</v>
      </c>
      <c r="E489" s="12">
        <v>4.99</v>
      </c>
      <c r="F489" s="12">
        <f>MULTIPLY(D489, E489)</f>
      </c>
      <c r="G489" s="18"/>
      <c r="H489" s="18"/>
      <c r="I489" s="75"/>
      <c r="J489" s="75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52" t="s">
        <v>1332</v>
      </c>
      <c r="C490" s="52"/>
      <c r="D490" s="11">
        <v>1</v>
      </c>
      <c r="E490" s="12">
        <v>12.99</v>
      </c>
      <c r="F490" s="12">
        <f>MULTIPLY(D490, E490)</f>
      </c>
      <c r="G490" s="18"/>
      <c r="H490" s="18"/>
      <c r="I490" s="75"/>
      <c r="J490" s="75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52" t="s">
        <v>1333</v>
      </c>
      <c r="C491" s="52"/>
      <c r="D491" s="11">
        <v>1</v>
      </c>
      <c r="E491" s="12">
        <v>19.99</v>
      </c>
      <c r="F491" s="12">
        <f>MULTIPLY(D491, E491)</f>
      </c>
      <c r="G491" s="18"/>
      <c r="H491" s="18"/>
      <c r="I491" s="75"/>
      <c r="J491" s="75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52" t="s">
        <v>1334</v>
      </c>
      <c r="C492" s="52"/>
      <c r="D492" s="11">
        <v>2</v>
      </c>
      <c r="E492" s="12">
        <v>19.99</v>
      </c>
      <c r="F492" s="12">
        <f>MULTIPLY(D492, E492)</f>
      </c>
      <c r="G492" s="18"/>
      <c r="H492" s="18"/>
      <c r="I492" s="75"/>
      <c r="J492" s="75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52" t="s">
        <v>1335</v>
      </c>
      <c r="C493" s="52"/>
      <c r="D493" s="11">
        <v>1</v>
      </c>
      <c r="E493" s="12">
        <v>5.99</v>
      </c>
      <c r="F493" s="12">
        <f>MULTIPLY(D493, E493)</f>
      </c>
      <c r="G493" s="18"/>
      <c r="H493" s="18"/>
      <c r="I493" s="75"/>
      <c r="J493" s="75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52" t="s">
        <v>1336</v>
      </c>
      <c r="C494" s="52"/>
      <c r="D494" s="11">
        <v>1</v>
      </c>
      <c r="E494" s="12">
        <v>19.99</v>
      </c>
      <c r="F494" s="12">
        <f>MULTIPLY(D494, E494)</f>
      </c>
      <c r="G494" s="18"/>
      <c r="H494" s="18"/>
      <c r="I494" s="75"/>
      <c r="J494" s="75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52" t="s">
        <v>1337</v>
      </c>
      <c r="C495" s="52"/>
      <c r="D495" s="11">
        <v>1</v>
      </c>
      <c r="E495" s="12">
        <v>16.99</v>
      </c>
      <c r="F495" s="12">
        <f>MULTIPLY(D495, E495)</f>
      </c>
      <c r="G495" s="18"/>
      <c r="H495" s="18"/>
      <c r="I495" s="75"/>
      <c r="J495" s="75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52" t="s">
        <v>1338</v>
      </c>
      <c r="C496" s="52"/>
      <c r="D496" s="11">
        <v>1</v>
      </c>
      <c r="E496" s="12">
        <v>4.99</v>
      </c>
      <c r="F496" s="12">
        <f>MULTIPLY(D496, E496)</f>
      </c>
      <c r="G496" s="18"/>
      <c r="H496" s="18"/>
      <c r="I496" s="75"/>
      <c r="J496" s="75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52" t="s">
        <v>1339</v>
      </c>
      <c r="C497" s="52"/>
      <c r="D497" s="11">
        <v>1</v>
      </c>
      <c r="E497" s="12">
        <v>14.99</v>
      </c>
      <c r="F497" s="12">
        <f>MULTIPLY(D497, E497)</f>
      </c>
      <c r="G497" s="18"/>
      <c r="H497" s="18"/>
      <c r="I497" s="75"/>
      <c r="J497" s="75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52" t="s">
        <v>1340</v>
      </c>
      <c r="C498" s="52"/>
      <c r="D498" s="11">
        <v>1</v>
      </c>
      <c r="E498" s="12">
        <v>12.99</v>
      </c>
      <c r="F498" s="12">
        <f>MULTIPLY(D498, E498)</f>
      </c>
      <c r="G498" s="18"/>
      <c r="H498" s="18"/>
      <c r="I498" s="75"/>
      <c r="J498" s="75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52" t="s">
        <v>1341</v>
      </c>
      <c r="C499" s="52"/>
      <c r="D499" s="11">
        <v>1</v>
      </c>
      <c r="E499" s="12">
        <v>16.99</v>
      </c>
      <c r="F499" s="12">
        <f>MULTIPLY(D499, E499)</f>
      </c>
      <c r="G499" s="18"/>
      <c r="H499" s="12">
        <f>sum(F457:F499)</f>
      </c>
      <c r="I499" s="75"/>
      <c r="J499" s="75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81">
        <v>44424</v>
      </c>
      <c r="B500" s="52" t="s">
        <v>1342</v>
      </c>
      <c r="C500" s="52"/>
      <c r="D500" s="11">
        <v>1</v>
      </c>
      <c r="E500" s="12">
        <v>19.99</v>
      </c>
      <c r="F500" s="12">
        <f>MULTIPLY(D500, E500)</f>
      </c>
      <c r="G500" s="18"/>
      <c r="H500" s="18"/>
      <c r="I500" s="75"/>
      <c r="J500" s="75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52" t="s">
        <v>1343</v>
      </c>
      <c r="C501" s="52"/>
      <c r="D501" s="11">
        <v>1</v>
      </c>
      <c r="E501" s="12">
        <v>4.99</v>
      </c>
      <c r="F501" s="12">
        <f>MULTIPLY(D501, E501)</f>
      </c>
      <c r="G501" s="18"/>
      <c r="H501" s="18"/>
      <c r="I501" s="75"/>
      <c r="J501" s="75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52" t="s">
        <v>1344</v>
      </c>
      <c r="C502" s="52"/>
      <c r="D502" s="11">
        <v>1</v>
      </c>
      <c r="E502" s="12">
        <v>30.99</v>
      </c>
      <c r="F502" s="12">
        <f>MULTIPLY(D502, E502)</f>
      </c>
      <c r="G502" s="18"/>
      <c r="H502" s="18"/>
      <c r="I502" s="75"/>
      <c r="J502" s="75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52" t="s">
        <v>1345</v>
      </c>
      <c r="C503" s="52"/>
      <c r="D503" s="11">
        <v>1</v>
      </c>
      <c r="E503" s="12">
        <v>2.99</v>
      </c>
      <c r="F503" s="12">
        <f>MULTIPLY(D503, E503)</f>
      </c>
      <c r="G503" s="18"/>
      <c r="H503" s="18"/>
      <c r="I503" s="75"/>
      <c r="J503" s="75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52" t="s">
        <v>1346</v>
      </c>
      <c r="C504" s="52"/>
      <c r="D504" s="11">
        <v>1</v>
      </c>
      <c r="E504" s="12">
        <v>12.99</v>
      </c>
      <c r="F504" s="12">
        <f>MULTIPLY(D504, E504)</f>
      </c>
      <c r="G504" s="18"/>
      <c r="H504" s="18"/>
      <c r="I504" s="75"/>
      <c r="J504" s="75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52" t="s">
        <v>1347</v>
      </c>
      <c r="C505" s="52"/>
      <c r="D505" s="11">
        <v>1</v>
      </c>
      <c r="E505" s="12">
        <v>3.99</v>
      </c>
      <c r="F505" s="12">
        <f>MULTIPLY(D505, E505)</f>
      </c>
      <c r="G505" s="18"/>
      <c r="H505" s="18"/>
      <c r="I505" s="75"/>
      <c r="J505" s="75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52" t="s">
        <v>1348</v>
      </c>
      <c r="C506" s="52"/>
      <c r="D506" s="11">
        <v>1</v>
      </c>
      <c r="E506" s="12">
        <v>12.99</v>
      </c>
      <c r="F506" s="12">
        <f>MULTIPLY(D506, E506)</f>
      </c>
      <c r="G506" s="18"/>
      <c r="H506" s="12">
        <f>sum(F500:F506)</f>
      </c>
      <c r="I506" s="75"/>
      <c r="J506" s="75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8">
        <v>44428</v>
      </c>
      <c r="B507" s="52" t="s">
        <v>1349</v>
      </c>
      <c r="C507" s="52"/>
      <c r="D507" s="11">
        <v>1</v>
      </c>
      <c r="E507" s="12">
        <v>7.99</v>
      </c>
      <c r="F507" s="12">
        <f>MULTIPLY(D507, E507)</f>
      </c>
      <c r="G507" s="18"/>
      <c r="H507" s="18"/>
      <c r="I507" s="75"/>
      <c r="J507" s="75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52" t="s">
        <v>1350</v>
      </c>
      <c r="C508" s="52"/>
      <c r="D508" s="11">
        <v>1</v>
      </c>
      <c r="E508" s="12">
        <v>2.99</v>
      </c>
      <c r="F508" s="12">
        <f>MULTIPLY(D508, E508)</f>
      </c>
      <c r="G508" s="18"/>
      <c r="H508" s="18"/>
      <c r="I508" s="75"/>
      <c r="J508" s="75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52" t="s">
        <v>1351</v>
      </c>
      <c r="C509" s="52" t="s">
        <v>1352</v>
      </c>
      <c r="D509" s="11">
        <v>1</v>
      </c>
      <c r="E509" s="12">
        <v>19.99</v>
      </c>
      <c r="F509" s="12">
        <f>MULTIPLY(D509, E509)</f>
      </c>
      <c r="G509" s="18"/>
      <c r="H509" s="18"/>
      <c r="I509" s="75"/>
      <c r="J509" s="75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52" t="s">
        <v>1353</v>
      </c>
      <c r="C510" s="52"/>
      <c r="D510" s="11">
        <v>1</v>
      </c>
      <c r="E510" s="12">
        <v>5.99</v>
      </c>
      <c r="F510" s="12">
        <f>MULTIPLY(D510, E510)</f>
      </c>
      <c r="G510" s="18"/>
      <c r="H510" s="18"/>
      <c r="I510" s="75"/>
      <c r="J510" s="75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52" t="s">
        <v>1354</v>
      </c>
      <c r="C511" s="52"/>
      <c r="D511" s="11">
        <v>1</v>
      </c>
      <c r="E511" s="12">
        <v>5.99</v>
      </c>
      <c r="F511" s="12">
        <f>MULTIPLY(D511, E511)</f>
      </c>
      <c r="G511" s="18"/>
      <c r="H511" s="18"/>
      <c r="I511" s="75"/>
      <c r="J511" s="75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52" t="s">
        <v>1355</v>
      </c>
      <c r="C512" s="52" t="s">
        <v>1356</v>
      </c>
      <c r="D512" s="11">
        <v>3</v>
      </c>
      <c r="E512" s="12">
        <v>8.99</v>
      </c>
      <c r="F512" s="12">
        <f>MULTIPLY(D512, E512)</f>
      </c>
      <c r="G512" s="18"/>
      <c r="H512" s="18"/>
      <c r="I512" s="75"/>
      <c r="J512" s="75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52" t="s">
        <v>1357</v>
      </c>
      <c r="C513" s="52"/>
      <c r="D513" s="11">
        <v>1</v>
      </c>
      <c r="E513" s="12">
        <v>7.99</v>
      </c>
      <c r="F513" s="12">
        <f>MULTIPLY(D513, E513)</f>
      </c>
      <c r="G513" s="18"/>
      <c r="H513" s="18"/>
      <c r="I513" s="75"/>
      <c r="J513" s="75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52" t="s">
        <v>1358</v>
      </c>
      <c r="C514" s="52"/>
      <c r="D514" s="11">
        <v>1</v>
      </c>
      <c r="E514" s="12">
        <v>3.99</v>
      </c>
      <c r="F514" s="12">
        <f>MULTIPLY(D514, E514)</f>
      </c>
      <c r="G514" s="18"/>
      <c r="H514" s="18"/>
      <c r="I514" s="75"/>
      <c r="J514" s="75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52" t="s">
        <v>1359</v>
      </c>
      <c r="C515" s="52"/>
      <c r="D515" s="11">
        <v>1</v>
      </c>
      <c r="E515" s="12">
        <v>5.99</v>
      </c>
      <c r="F515" s="12">
        <f>MULTIPLY(D515, E515)</f>
      </c>
      <c r="G515" s="18"/>
      <c r="H515" s="18"/>
      <c r="I515" s="75"/>
      <c r="J515" s="75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52" t="s">
        <v>1360</v>
      </c>
      <c r="C516" s="52"/>
      <c r="D516" s="11">
        <v>1</v>
      </c>
      <c r="E516" s="12">
        <v>5.99</v>
      </c>
      <c r="F516" s="12">
        <f>MULTIPLY(D516, E516)</f>
      </c>
      <c r="G516" s="18"/>
      <c r="H516" s="18"/>
      <c r="I516" s="75"/>
      <c r="J516" s="75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52" t="s">
        <v>1361</v>
      </c>
      <c r="C517" s="52"/>
      <c r="D517" s="11">
        <v>1</v>
      </c>
      <c r="E517" s="12">
        <v>7.99</v>
      </c>
      <c r="F517" s="12">
        <f>MULTIPLY(D517, E517)</f>
      </c>
      <c r="G517" s="18"/>
      <c r="H517" s="18"/>
      <c r="I517" s="75"/>
      <c r="J517" s="75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52" t="s">
        <v>1362</v>
      </c>
      <c r="C518" s="52" t="s">
        <v>1363</v>
      </c>
      <c r="D518" s="11">
        <v>1</v>
      </c>
      <c r="E518" s="12">
        <v>24.99</v>
      </c>
      <c r="F518" s="12">
        <f>MULTIPLY(D518, E518)</f>
      </c>
      <c r="G518" s="18"/>
      <c r="H518" s="18"/>
      <c r="I518" s="75"/>
      <c r="J518" s="75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52" t="s">
        <v>1364</v>
      </c>
      <c r="C519" s="52"/>
      <c r="D519" s="11">
        <v>1</v>
      </c>
      <c r="E519" s="12">
        <v>7.99</v>
      </c>
      <c r="F519" s="12">
        <f>MULTIPLY(D519, E519)</f>
      </c>
      <c r="G519" s="18"/>
      <c r="H519" s="18"/>
      <c r="I519" s="75"/>
      <c r="J519" s="75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52" t="s">
        <v>1365</v>
      </c>
      <c r="C520" s="52"/>
      <c r="D520" s="11">
        <v>1</v>
      </c>
      <c r="E520" s="12">
        <v>7.99</v>
      </c>
      <c r="F520" s="12">
        <f>MULTIPLY(D520, E520)</f>
      </c>
      <c r="G520" s="18"/>
      <c r="H520" s="12">
        <f>sum(F507:F520)</f>
      </c>
      <c r="I520" s="75"/>
      <c r="J520" s="75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8">
        <v>44482</v>
      </c>
      <c r="B521" s="52" t="s">
        <v>1366</v>
      </c>
      <c r="C521" s="52"/>
      <c r="D521" s="11">
        <v>1</v>
      </c>
      <c r="E521" s="12">
        <v>49.99</v>
      </c>
      <c r="F521" s="12">
        <f>MULTIPLY(D521, E521)</f>
      </c>
      <c r="G521" s="18"/>
      <c r="H521" s="18"/>
      <c r="I521" s="75"/>
      <c r="J521" s="75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8"/>
      <c r="B522" s="52" t="s">
        <v>1367</v>
      </c>
      <c r="C522" s="52" t="s">
        <v>1368</v>
      </c>
      <c r="D522" s="11">
        <v>2</v>
      </c>
      <c r="E522" s="12">
        <v>8.99</v>
      </c>
      <c r="F522" s="12">
        <f>MULTIPLY(D522, E522)</f>
      </c>
      <c r="G522" s="18"/>
      <c r="H522" s="18"/>
      <c r="I522" s="75"/>
      <c r="J522" s="75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8"/>
      <c r="B523" s="52" t="s">
        <v>1369</v>
      </c>
      <c r="C523" s="52"/>
      <c r="D523" s="11">
        <v>1</v>
      </c>
      <c r="E523" s="12">
        <v>19.99</v>
      </c>
      <c r="F523" s="12">
        <f>MULTIPLY(D523, E523)</f>
      </c>
      <c r="G523" s="18"/>
      <c r="H523" s="18"/>
      <c r="I523" s="75"/>
      <c r="J523" s="75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8"/>
      <c r="B524" s="52" t="s">
        <v>1370</v>
      </c>
      <c r="C524" s="52"/>
      <c r="D524" s="11">
        <v>1</v>
      </c>
      <c r="E524" s="12">
        <v>8.99</v>
      </c>
      <c r="F524" s="12">
        <f>MULTIPLY(D524, E524)</f>
      </c>
      <c r="G524" s="18"/>
      <c r="H524" s="18"/>
      <c r="I524" s="75"/>
      <c r="J524" s="75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8"/>
      <c r="B525" s="52" t="s">
        <v>1371</v>
      </c>
      <c r="C525" s="52"/>
      <c r="D525" s="11">
        <v>4</v>
      </c>
      <c r="E525" s="12">
        <v>3.99</v>
      </c>
      <c r="F525" s="12">
        <f>MULTIPLY(D525, E525)</f>
      </c>
      <c r="G525" s="18"/>
      <c r="H525" s="18"/>
      <c r="I525" s="75"/>
      <c r="J525" s="75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8"/>
      <c r="B526" s="52" t="s">
        <v>1372</v>
      </c>
      <c r="C526" s="52"/>
      <c r="D526" s="11">
        <v>1</v>
      </c>
      <c r="E526" s="12">
        <v>7.99</v>
      </c>
      <c r="F526" s="12">
        <f>MULTIPLY(D526, E526)</f>
      </c>
      <c r="G526" s="18"/>
      <c r="H526" s="18"/>
      <c r="I526" s="75"/>
      <c r="J526" s="75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8"/>
      <c r="B527" s="52" t="s">
        <v>1373</v>
      </c>
      <c r="C527" s="52"/>
      <c r="D527" s="11">
        <v>1</v>
      </c>
      <c r="E527" s="12">
        <v>9.99</v>
      </c>
      <c r="F527" s="12">
        <f>MULTIPLY(D527, E527)</f>
      </c>
      <c r="G527" s="18"/>
      <c r="H527" s="18"/>
      <c r="I527" s="75"/>
      <c r="J527" s="75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8"/>
      <c r="B528" s="52" t="s">
        <v>1374</v>
      </c>
      <c r="C528" s="52"/>
      <c r="D528" s="11">
        <v>1</v>
      </c>
      <c r="E528" s="12">
        <v>2.99</v>
      </c>
      <c r="F528" s="12">
        <f>MULTIPLY(D528, E528)</f>
      </c>
      <c r="G528" s="18"/>
      <c r="H528" s="18"/>
      <c r="I528" s="75"/>
      <c r="J528" s="75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8"/>
      <c r="B529" s="52" t="s">
        <v>1375</v>
      </c>
      <c r="C529" s="52"/>
      <c r="D529" s="11">
        <v>1</v>
      </c>
      <c r="E529" s="12">
        <v>3.99</v>
      </c>
      <c r="F529" s="12">
        <f>MULTIPLY(D529, E529)</f>
      </c>
      <c r="G529" s="18"/>
      <c r="H529" s="18"/>
      <c r="I529" s="75"/>
      <c r="J529" s="75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8"/>
      <c r="B530" s="52" t="s">
        <v>1376</v>
      </c>
      <c r="C530" s="52" t="s">
        <v>1377</v>
      </c>
      <c r="D530" s="11">
        <v>1</v>
      </c>
      <c r="E530" s="12">
        <v>9.99</v>
      </c>
      <c r="F530" s="12">
        <f>MULTIPLY(D530, E530)</f>
      </c>
      <c r="G530" s="18"/>
      <c r="H530" s="18"/>
      <c r="I530" s="75"/>
      <c r="J530" s="75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8"/>
      <c r="B531" s="52" t="s">
        <v>1378</v>
      </c>
      <c r="C531" s="52"/>
      <c r="D531" s="11">
        <v>4</v>
      </c>
      <c r="E531" s="12">
        <v>3.99</v>
      </c>
      <c r="F531" s="12">
        <f>MULTIPLY(D531, E531)</f>
      </c>
      <c r="G531" s="18"/>
      <c r="H531" s="18"/>
      <c r="I531" s="75"/>
      <c r="J531" s="75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8"/>
      <c r="B532" s="52" t="s">
        <v>1379</v>
      </c>
      <c r="C532" s="52"/>
      <c r="D532" s="11">
        <v>1</v>
      </c>
      <c r="E532" s="12">
        <v>5.99</v>
      </c>
      <c r="F532" s="12">
        <f>MULTIPLY(D532, E532)</f>
      </c>
      <c r="G532" s="18"/>
      <c r="H532" s="18"/>
      <c r="I532" s="75"/>
      <c r="J532" s="75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8"/>
      <c r="B533" s="52" t="s">
        <v>1380</v>
      </c>
      <c r="C533" s="52"/>
      <c r="D533" s="11">
        <v>3</v>
      </c>
      <c r="E533" s="12">
        <v>6.99</v>
      </c>
      <c r="F533" s="12">
        <f>MULTIPLY(D533, E533)</f>
      </c>
      <c r="G533" s="18"/>
      <c r="H533" s="18"/>
      <c r="I533" s="75"/>
      <c r="J533" s="75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8"/>
      <c r="B534" s="52" t="s">
        <v>1381</v>
      </c>
      <c r="C534" s="52"/>
      <c r="D534" s="11">
        <v>1</v>
      </c>
      <c r="E534" s="12">
        <v>14.99</v>
      </c>
      <c r="F534" s="12">
        <f>MULTIPLY(D534, E534)</f>
      </c>
      <c r="G534" s="18"/>
      <c r="H534" s="18"/>
      <c r="I534" s="75"/>
      <c r="J534" s="75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8"/>
      <c r="B535" s="52" t="s">
        <v>1382</v>
      </c>
      <c r="C535" s="52"/>
      <c r="D535" s="11">
        <v>2</v>
      </c>
      <c r="E535" s="12">
        <v>8.99</v>
      </c>
      <c r="F535" s="12">
        <f>MULTIPLY(D535, E535)</f>
      </c>
      <c r="G535" s="18"/>
      <c r="H535" s="18"/>
      <c r="I535" s="75"/>
      <c r="J535" s="75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8"/>
      <c r="B536" s="52" t="s">
        <v>1383</v>
      </c>
      <c r="C536" s="52"/>
      <c r="D536" s="11">
        <v>2</v>
      </c>
      <c r="E536" s="12">
        <v>6.99</v>
      </c>
      <c r="F536" s="12">
        <f>MULTIPLY(D536, E536)</f>
      </c>
      <c r="G536" s="18"/>
      <c r="H536" s="18"/>
      <c r="I536" s="75"/>
      <c r="J536" s="75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8"/>
      <c r="B537" s="52" t="s">
        <v>1384</v>
      </c>
      <c r="C537" s="52"/>
      <c r="D537" s="11">
        <v>2</v>
      </c>
      <c r="E537" s="12">
        <v>5.99</v>
      </c>
      <c r="F537" s="12">
        <f>MULTIPLY(D537, E537)</f>
      </c>
      <c r="G537" s="18"/>
      <c r="H537" s="18"/>
      <c r="I537" s="75"/>
      <c r="J537" s="75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8"/>
      <c r="B538" s="52" t="s">
        <v>1385</v>
      </c>
      <c r="C538" s="52"/>
      <c r="D538" s="11">
        <v>10</v>
      </c>
      <c r="E538" s="12">
        <v>5.99</v>
      </c>
      <c r="F538" s="12">
        <f>MULTIPLY(D538, E538)</f>
      </c>
      <c r="G538" s="18"/>
      <c r="H538" s="18"/>
      <c r="I538" s="75"/>
      <c r="J538" s="75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8"/>
      <c r="B539" s="52" t="s">
        <v>1386</v>
      </c>
      <c r="C539" s="52"/>
      <c r="D539" s="11">
        <v>1</v>
      </c>
      <c r="E539" s="12">
        <v>6.99</v>
      </c>
      <c r="F539" s="12">
        <f>MULTIPLY(D539, E539)</f>
      </c>
      <c r="G539" s="18"/>
      <c r="H539" s="18"/>
      <c r="I539" s="75"/>
      <c r="J539" s="75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8"/>
      <c r="B540" s="52" t="s">
        <v>1387</v>
      </c>
      <c r="C540" s="52"/>
      <c r="D540" s="11">
        <v>1</v>
      </c>
      <c r="E540" s="12">
        <v>9.99</v>
      </c>
      <c r="F540" s="12">
        <f>MULTIPLY(D540, E540)</f>
      </c>
      <c r="G540" s="18"/>
      <c r="H540" s="18"/>
      <c r="I540" s="75"/>
      <c r="J540" s="75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8"/>
      <c r="B541" s="52" t="s">
        <v>1388</v>
      </c>
      <c r="C541" s="52"/>
      <c r="D541" s="11">
        <v>1</v>
      </c>
      <c r="E541" s="12">
        <v>9.99</v>
      </c>
      <c r="F541" s="12">
        <f>MULTIPLY(D541, E541)</f>
      </c>
      <c r="G541" s="18"/>
      <c r="H541" s="18"/>
      <c r="I541" s="75"/>
      <c r="J541" s="75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8"/>
      <c r="B542" s="52" t="s">
        <v>1389</v>
      </c>
      <c r="C542" s="52"/>
      <c r="D542" s="11">
        <v>2</v>
      </c>
      <c r="E542" s="12">
        <v>5.99</v>
      </c>
      <c r="F542" s="12">
        <f>MULTIPLY(D542, E542)</f>
      </c>
      <c r="G542" s="18"/>
      <c r="H542" s="18"/>
      <c r="I542" s="75"/>
      <c r="J542" s="75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8"/>
      <c r="B543" s="52" t="s">
        <v>1390</v>
      </c>
      <c r="C543" s="52" t="s">
        <v>1391</v>
      </c>
      <c r="D543" s="11">
        <v>2</v>
      </c>
      <c r="E543" s="12">
        <v>9.99</v>
      </c>
      <c r="F543" s="12">
        <f>MULTIPLY(D543, E543)</f>
      </c>
      <c r="G543" s="18"/>
      <c r="H543" s="18"/>
      <c r="I543" s="75"/>
      <c r="J543" s="75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8"/>
      <c r="B544" s="52" t="s">
        <v>1392</v>
      </c>
      <c r="C544" s="52"/>
      <c r="D544" s="11">
        <v>1</v>
      </c>
      <c r="E544" s="12">
        <v>6.99</v>
      </c>
      <c r="F544" s="12">
        <f>MULTIPLY(D544, E544)</f>
      </c>
      <c r="G544" s="18"/>
      <c r="H544" s="18"/>
      <c r="I544" s="75"/>
      <c r="J544" s="75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8"/>
      <c r="B545" s="52" t="s">
        <v>1393</v>
      </c>
      <c r="C545" s="52"/>
      <c r="D545" s="11">
        <v>1</v>
      </c>
      <c r="E545" s="12">
        <v>5.99</v>
      </c>
      <c r="F545" s="12">
        <f>MULTIPLY(D545, E545)</f>
      </c>
      <c r="G545" s="18"/>
      <c r="H545" s="18"/>
      <c r="I545" s="75"/>
      <c r="J545" s="75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8"/>
      <c r="B546" s="52" t="s">
        <v>1394</v>
      </c>
      <c r="C546" s="52"/>
      <c r="D546" s="11">
        <v>1</v>
      </c>
      <c r="E546" s="12">
        <v>5.99</v>
      </c>
      <c r="F546" s="12">
        <f>MULTIPLY(D546, E546)</f>
      </c>
      <c r="G546" s="18"/>
      <c r="H546" s="18"/>
      <c r="I546" s="75"/>
      <c r="J546" s="75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8"/>
      <c r="B547" s="52" t="s">
        <v>1395</v>
      </c>
      <c r="C547" s="52"/>
      <c r="D547" s="11">
        <v>1</v>
      </c>
      <c r="E547" s="12">
        <v>3.99</v>
      </c>
      <c r="F547" s="12">
        <f>MULTIPLY(D547, E547)</f>
      </c>
      <c r="G547" s="18"/>
      <c r="H547" s="18"/>
      <c r="I547" s="75"/>
      <c r="J547" s="75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8"/>
      <c r="B548" s="52" t="s">
        <v>1396</v>
      </c>
      <c r="C548" s="52"/>
      <c r="D548" s="11">
        <v>1</v>
      </c>
      <c r="E548" s="12">
        <v>6.99</v>
      </c>
      <c r="F548" s="12">
        <f>MULTIPLY(D548, E548)</f>
      </c>
      <c r="G548" s="18"/>
      <c r="H548" s="18"/>
      <c r="I548" s="75"/>
      <c r="J548" s="75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8"/>
      <c r="B549" s="52" t="s">
        <v>1397</v>
      </c>
      <c r="C549" s="52"/>
      <c r="D549" s="11">
        <v>1</v>
      </c>
      <c r="E549" s="12">
        <v>10.99</v>
      </c>
      <c r="F549" s="12">
        <f>MULTIPLY(D549, E549)</f>
      </c>
      <c r="G549" s="18"/>
      <c r="H549" s="18"/>
      <c r="I549" s="75"/>
      <c r="J549" s="75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8"/>
      <c r="B550" s="52" t="s">
        <v>1398</v>
      </c>
      <c r="C550" s="52" t="s">
        <v>1399</v>
      </c>
      <c r="D550" s="11">
        <v>1</v>
      </c>
      <c r="E550" s="12">
        <v>29.99</v>
      </c>
      <c r="F550" s="12">
        <f>MULTIPLY(D550, E550)</f>
      </c>
      <c r="G550" s="18"/>
      <c r="H550" s="18"/>
      <c r="I550" s="75"/>
      <c r="J550" s="75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8"/>
      <c r="B551" s="52" t="s">
        <v>1233</v>
      </c>
      <c r="C551" s="52"/>
      <c r="D551" s="11">
        <v>3</v>
      </c>
      <c r="E551" s="12">
        <v>7.99</v>
      </c>
      <c r="F551" s="12">
        <f>MULTIPLY(D551, E551)</f>
      </c>
      <c r="G551" s="18"/>
      <c r="H551" s="18"/>
      <c r="I551" s="75"/>
      <c r="J551" s="75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8"/>
      <c r="B552" s="52" t="s">
        <v>1233</v>
      </c>
      <c r="C552" s="52"/>
      <c r="D552" s="11">
        <v>4</v>
      </c>
      <c r="E552" s="12">
        <v>5.99</v>
      </c>
      <c r="F552" s="12">
        <f>MULTIPLY(D552, E552)</f>
      </c>
      <c r="G552" s="18"/>
      <c r="H552" s="18"/>
      <c r="I552" s="75"/>
      <c r="J552" s="75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8"/>
      <c r="B553" s="52" t="s">
        <v>1233</v>
      </c>
      <c r="C553" s="52"/>
      <c r="D553" s="11">
        <v>1</v>
      </c>
      <c r="E553" s="12">
        <v>3.99</v>
      </c>
      <c r="F553" s="12">
        <f>MULTIPLY(D553, E553)</f>
      </c>
      <c r="G553" s="18"/>
      <c r="H553" s="18"/>
      <c r="I553" s="75"/>
      <c r="J553" s="75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8"/>
      <c r="B554" s="52" t="s">
        <v>1400</v>
      </c>
      <c r="C554" s="52"/>
      <c r="D554" s="11">
        <v>1</v>
      </c>
      <c r="E554" s="12">
        <v>12.99</v>
      </c>
      <c r="F554" s="12">
        <f>MULTIPLY(D554, E554)</f>
      </c>
      <c r="G554" s="18"/>
      <c r="H554" s="18"/>
      <c r="I554" s="75"/>
      <c r="J554" s="75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8"/>
      <c r="B555" s="52" t="s">
        <v>1401</v>
      </c>
      <c r="C555" s="52"/>
      <c r="D555" s="11">
        <v>1</v>
      </c>
      <c r="E555" s="12">
        <v>4.99</v>
      </c>
      <c r="F555" s="12">
        <f>MULTIPLY(D555, E555)</f>
      </c>
      <c r="G555" s="18"/>
      <c r="H555" s="18"/>
      <c r="I555" s="75"/>
      <c r="J555" s="75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8"/>
      <c r="B556" s="52" t="s">
        <v>1402</v>
      </c>
      <c r="C556" s="52" t="s">
        <v>1403</v>
      </c>
      <c r="D556" s="11">
        <v>5</v>
      </c>
      <c r="E556" s="12">
        <v>12.99</v>
      </c>
      <c r="F556" s="12">
        <f>MULTIPLY(D556, E556)</f>
      </c>
      <c r="G556" s="18"/>
      <c r="H556" s="18"/>
      <c r="I556" s="75"/>
      <c r="J556" s="75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8"/>
      <c r="B557" s="52" t="s">
        <v>1404</v>
      </c>
      <c r="C557" s="52"/>
      <c r="D557" s="11">
        <v>1</v>
      </c>
      <c r="E557" s="12">
        <v>4.99</v>
      </c>
      <c r="F557" s="12">
        <f>MULTIPLY(D557, E557)</f>
      </c>
      <c r="G557" s="18"/>
      <c r="H557" s="18"/>
      <c r="I557" s="75"/>
      <c r="J557" s="75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8"/>
      <c r="B558" s="52" t="s">
        <v>1405</v>
      </c>
      <c r="C558" s="52" t="s">
        <v>1406</v>
      </c>
      <c r="D558" s="11">
        <v>1</v>
      </c>
      <c r="E558" s="12">
        <v>6.99</v>
      </c>
      <c r="F558" s="12">
        <f>MULTIPLY(D558, E558)</f>
      </c>
      <c r="G558" s="18"/>
      <c r="H558" s="18"/>
      <c r="I558" s="75"/>
      <c r="J558" s="75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8"/>
      <c r="B559" s="52" t="s">
        <v>1407</v>
      </c>
      <c r="C559" s="52"/>
      <c r="D559" s="11">
        <v>1</v>
      </c>
      <c r="E559" s="12">
        <v>9.99</v>
      </c>
      <c r="F559" s="12">
        <f>MULTIPLY(D559, E559)</f>
      </c>
      <c r="G559" s="18"/>
      <c r="H559" s="18"/>
      <c r="I559" s="75"/>
      <c r="J559" s="75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8"/>
      <c r="B560" s="52" t="s">
        <v>980</v>
      </c>
      <c r="C560" s="52"/>
      <c r="D560" s="11">
        <v>1</v>
      </c>
      <c r="E560" s="12">
        <v>7.99</v>
      </c>
      <c r="F560" s="12">
        <f>MULTIPLY(D560, E560)</f>
      </c>
      <c r="G560" s="18"/>
      <c r="H560" s="18"/>
      <c r="I560" s="75"/>
      <c r="J560" s="75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8"/>
      <c r="B561" s="52" t="s">
        <v>1408</v>
      </c>
      <c r="C561" s="52"/>
      <c r="D561" s="11">
        <v>1</v>
      </c>
      <c r="E561" s="12">
        <v>3.99</v>
      </c>
      <c r="F561" s="12">
        <f>MULTIPLY(D561, E561)</f>
      </c>
      <c r="G561" s="18"/>
      <c r="H561" s="18"/>
      <c r="I561" s="75"/>
      <c r="J561" s="75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8"/>
      <c r="B562" s="52" t="s">
        <v>1409</v>
      </c>
      <c r="C562" s="52"/>
      <c r="D562" s="11">
        <v>1</v>
      </c>
      <c r="E562" s="12">
        <v>24.99</v>
      </c>
      <c r="F562" s="12">
        <f>MULTIPLY(D562, E562)</f>
      </c>
      <c r="G562" s="18"/>
      <c r="H562" s="12">
        <f>sum(F521:F562)</f>
      </c>
      <c r="I562" s="75"/>
      <c r="J562" s="75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8">
        <v>44489</v>
      </c>
      <c r="B563" s="52" t="s">
        <v>1410</v>
      </c>
      <c r="C563" s="52"/>
      <c r="D563" s="11">
        <v>4</v>
      </c>
      <c r="E563" s="12">
        <v>19.99</v>
      </c>
      <c r="F563" s="12">
        <f>MULTIPLY(D563, E563)</f>
      </c>
      <c r="G563" s="18"/>
      <c r="H563" s="18"/>
      <c r="I563" s="75"/>
      <c r="J563" s="75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52" t="s">
        <v>1411</v>
      </c>
      <c r="C564" s="52"/>
      <c r="D564" s="11">
        <v>1</v>
      </c>
      <c r="E564" s="12">
        <v>5.5</v>
      </c>
      <c r="F564" s="12">
        <f>MULTIPLY(D564, E564)</f>
      </c>
      <c r="G564" s="18"/>
      <c r="H564" s="18"/>
      <c r="I564" s="75"/>
      <c r="J564" s="75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52" t="s">
        <v>1412</v>
      </c>
      <c r="C565" s="52"/>
      <c r="D565" s="11">
        <v>2</v>
      </c>
      <c r="E565" s="12">
        <v>1.99</v>
      </c>
      <c r="F565" s="12">
        <f>MULTIPLY(D565, E565)</f>
      </c>
      <c r="G565" s="18"/>
      <c r="H565" s="18"/>
      <c r="I565" s="75"/>
      <c r="J565" s="75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52" t="s">
        <v>1413</v>
      </c>
      <c r="C566" s="52"/>
      <c r="D566" s="11">
        <v>2</v>
      </c>
      <c r="E566" s="12">
        <v>5.99</v>
      </c>
      <c r="F566" s="12">
        <f>MULTIPLY(D566, E566)</f>
      </c>
      <c r="G566" s="18"/>
      <c r="H566" s="18"/>
      <c r="I566" s="75"/>
      <c r="J566" s="75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52" t="s">
        <v>1414</v>
      </c>
      <c r="C567" s="52"/>
      <c r="D567" s="11">
        <v>2</v>
      </c>
      <c r="E567" s="12">
        <v>14.99</v>
      </c>
      <c r="F567" s="12">
        <f>MULTIPLY(D567, E567)</f>
      </c>
      <c r="G567" s="18"/>
      <c r="H567" s="18"/>
      <c r="I567" s="75"/>
      <c r="J567" s="75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52" t="s">
        <v>1415</v>
      </c>
      <c r="C568" s="52"/>
      <c r="D568" s="11">
        <v>1</v>
      </c>
      <c r="E568" s="12">
        <v>14.99</v>
      </c>
      <c r="F568" s="12">
        <f>MULTIPLY(D568, E568)</f>
      </c>
      <c r="G568" s="18"/>
      <c r="H568" s="18"/>
      <c r="I568" s="75"/>
      <c r="J568" s="75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52" t="s">
        <v>1416</v>
      </c>
      <c r="C569" s="52"/>
      <c r="D569" s="11">
        <v>1</v>
      </c>
      <c r="E569" s="12">
        <v>3.99</v>
      </c>
      <c r="F569" s="12">
        <f>MULTIPLY(D569, E569)</f>
      </c>
      <c r="G569" s="18"/>
      <c r="H569" s="12">
        <f>sum(F563:F569)</f>
      </c>
      <c r="I569" s="75"/>
      <c r="J569" s="75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 customFormat="1" s="30">
      <c r="A570" s="76"/>
      <c r="B570" s="52"/>
      <c r="C570" s="52"/>
      <c r="D570" s="20"/>
      <c r="E570" s="77"/>
      <c r="F570" s="77"/>
      <c r="G570" s="77"/>
      <c r="H570" s="77"/>
      <c r="I570" s="68"/>
      <c r="J570" s="68"/>
      <c r="K570" s="20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</row>
    <row x14ac:dyDescent="0.25" r="571" customHeight="1" ht="17.25" customFormat="1" s="30">
      <c r="A571" s="76"/>
      <c r="B571" s="52"/>
      <c r="C571" s="52"/>
      <c r="D571" s="20"/>
      <c r="E571" s="77"/>
      <c r="F571" s="77"/>
      <c r="G571" s="77"/>
      <c r="H571" s="77"/>
      <c r="I571" s="68"/>
      <c r="J571" s="68"/>
      <c r="K571" s="20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</row>
    <row x14ac:dyDescent="0.25" r="572" customHeight="1" ht="17.25" customFormat="1" s="30">
      <c r="A572" s="76"/>
      <c r="B572" s="52"/>
      <c r="C572" s="52"/>
      <c r="D572" s="20"/>
      <c r="E572" s="77"/>
      <c r="F572" s="77"/>
      <c r="G572" s="77"/>
      <c r="H572" s="77"/>
      <c r="I572" s="68"/>
      <c r="J572" s="68"/>
      <c r="K572" s="20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</row>
    <row x14ac:dyDescent="0.25" r="573" customHeight="1" ht="17.25" customFormat="1" s="30">
      <c r="A573" s="76"/>
      <c r="B573" s="52"/>
      <c r="C573" s="52"/>
      <c r="D573" s="20"/>
      <c r="E573" s="77"/>
      <c r="F573" s="77"/>
      <c r="G573" s="77"/>
      <c r="H573" s="77"/>
      <c r="I573" s="68"/>
      <c r="J573" s="68"/>
      <c r="K573" s="20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</row>
    <row x14ac:dyDescent="0.25" r="574" customHeight="1" ht="17.25" customFormat="1" s="30">
      <c r="A574" s="76"/>
      <c r="B574" s="52"/>
      <c r="C574" s="52"/>
      <c r="D574" s="20"/>
      <c r="E574" s="77"/>
      <c r="F574" s="77"/>
      <c r="G574" s="77"/>
      <c r="H574" s="77"/>
      <c r="I574" s="68"/>
      <c r="J574" s="68"/>
      <c r="K574" s="20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</row>
    <row x14ac:dyDescent="0.25" r="575" customHeight="1" ht="17.25" customFormat="1" s="30">
      <c r="A575" s="76"/>
      <c r="B575" s="52"/>
      <c r="C575" s="52"/>
      <c r="D575" s="20"/>
      <c r="E575" s="77"/>
      <c r="F575" s="77"/>
      <c r="G575" s="77"/>
      <c r="H575" s="77"/>
      <c r="I575" s="68"/>
      <c r="J575" s="68"/>
      <c r="K575" s="20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</row>
    <row x14ac:dyDescent="0.25" r="576" customHeight="1" ht="17.25" customFormat="1" s="30">
      <c r="A576" s="76"/>
      <c r="B576" s="52"/>
      <c r="C576" s="52"/>
      <c r="D576" s="20"/>
      <c r="E576" s="77"/>
      <c r="F576" s="77"/>
      <c r="G576" s="77"/>
      <c r="H576" s="77"/>
      <c r="I576" s="68"/>
      <c r="J576" s="68"/>
      <c r="K576" s="20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</row>
    <row x14ac:dyDescent="0.25" r="577" customHeight="1" ht="17.25" customFormat="1" s="30">
      <c r="A577" s="76"/>
      <c r="B577" s="52"/>
      <c r="C577" s="52"/>
      <c r="D577" s="20"/>
      <c r="E577" s="77"/>
      <c r="F577" s="77"/>
      <c r="G577" s="77"/>
      <c r="H577" s="77"/>
      <c r="I577" s="68"/>
      <c r="J577" s="68"/>
      <c r="K577" s="20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</row>
    <row x14ac:dyDescent="0.25" r="578" customHeight="1" ht="17.25" customFormat="1" s="30">
      <c r="A578" s="76"/>
      <c r="B578" s="52"/>
      <c r="C578" s="52"/>
      <c r="D578" s="20"/>
      <c r="E578" s="77"/>
      <c r="F578" s="77"/>
      <c r="G578" s="77"/>
      <c r="H578" s="77"/>
      <c r="I578" s="68"/>
      <c r="J578" s="68"/>
      <c r="K578" s="20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</row>
    <row x14ac:dyDescent="0.25" r="579" customHeight="1" ht="17.25" customFormat="1" s="30">
      <c r="A579" s="76"/>
      <c r="B579" s="52"/>
      <c r="C579" s="52"/>
      <c r="D579" s="20"/>
      <c r="E579" s="77"/>
      <c r="F579" s="77"/>
      <c r="G579" s="77"/>
      <c r="H579" s="77"/>
      <c r="I579" s="68"/>
      <c r="J579" s="68"/>
      <c r="K579" s="20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</row>
    <row x14ac:dyDescent="0.25" r="580" customHeight="1" ht="17.25" customFormat="1" s="30">
      <c r="A580" s="76"/>
      <c r="B580" s="52"/>
      <c r="C580" s="52"/>
      <c r="D580" s="20"/>
      <c r="E580" s="77"/>
      <c r="F580" s="77"/>
      <c r="G580" s="77"/>
      <c r="H580" s="77"/>
      <c r="I580" s="68"/>
      <c r="J580" s="68"/>
      <c r="K580" s="20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</row>
    <row x14ac:dyDescent="0.25" r="581" customHeight="1" ht="17.25" customFormat="1" s="30">
      <c r="A581" s="76"/>
      <c r="B581" s="52"/>
      <c r="C581" s="52"/>
      <c r="D581" s="20"/>
      <c r="E581" s="77"/>
      <c r="F581" s="77"/>
      <c r="G581" s="77"/>
      <c r="H581" s="77"/>
      <c r="I581" s="68"/>
      <c r="J581" s="68"/>
      <c r="K581" s="20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</row>
    <row x14ac:dyDescent="0.25" r="582" customHeight="1" ht="17.25" customFormat="1" s="30">
      <c r="A582" s="76"/>
      <c r="B582" s="52"/>
      <c r="C582" s="52"/>
      <c r="D582" s="20"/>
      <c r="E582" s="77"/>
      <c r="F582" s="77"/>
      <c r="G582" s="77"/>
      <c r="H582" s="77"/>
      <c r="I582" s="68"/>
      <c r="J582" s="68"/>
      <c r="K582" s="20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</row>
    <row x14ac:dyDescent="0.25" r="583" customHeight="1" ht="17.25" customFormat="1" s="30">
      <c r="A583" s="76"/>
      <c r="B583" s="52"/>
      <c r="C583" s="52"/>
      <c r="D583" s="20"/>
      <c r="E583" s="77"/>
      <c r="F583" s="77"/>
      <c r="G583" s="77"/>
      <c r="H583" s="77"/>
      <c r="I583" s="68"/>
      <c r="J583" s="68"/>
      <c r="K583" s="20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</row>
    <row x14ac:dyDescent="0.25" r="584" customHeight="1" ht="17.25" customFormat="1" s="30">
      <c r="A584" s="76"/>
      <c r="B584" s="52"/>
      <c r="C584" s="52"/>
      <c r="D584" s="20"/>
      <c r="E584" s="77"/>
      <c r="F584" s="77"/>
      <c r="G584" s="77"/>
      <c r="H584" s="77"/>
      <c r="I584" s="68"/>
      <c r="J584" s="68"/>
      <c r="K584" s="20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</row>
    <row x14ac:dyDescent="0.25" r="585" customHeight="1" ht="17.25" customFormat="1" s="30">
      <c r="A585" s="76"/>
      <c r="B585" s="52"/>
      <c r="C585" s="52"/>
      <c r="D585" s="20"/>
      <c r="E585" s="77"/>
      <c r="F585" s="77"/>
      <c r="G585" s="77"/>
      <c r="H585" s="77"/>
      <c r="I585" s="68"/>
      <c r="J585" s="68"/>
      <c r="K585" s="20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</row>
    <row x14ac:dyDescent="0.25" r="586" customHeight="1" ht="17.25" customFormat="1" s="30">
      <c r="A586" s="76"/>
      <c r="B586" s="52"/>
      <c r="C586" s="52"/>
      <c r="D586" s="20"/>
      <c r="E586" s="77"/>
      <c r="F586" s="77"/>
      <c r="G586" s="77"/>
      <c r="H586" s="77"/>
      <c r="I586" s="68"/>
      <c r="J586" s="68"/>
      <c r="K586" s="20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</row>
    <row x14ac:dyDescent="0.25" r="587" customHeight="1" ht="17.25" customFormat="1" s="30">
      <c r="A587" s="76"/>
      <c r="B587" s="52"/>
      <c r="C587" s="52"/>
      <c r="D587" s="20"/>
      <c r="E587" s="77"/>
      <c r="F587" s="77"/>
      <c r="G587" s="77"/>
      <c r="H587" s="77"/>
      <c r="I587" s="68"/>
      <c r="J587" s="68"/>
      <c r="K587" s="20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</row>
    <row x14ac:dyDescent="0.25" r="588" customHeight="1" ht="17.25" customFormat="1" s="30">
      <c r="A588" s="76"/>
      <c r="B588" s="52"/>
      <c r="C588" s="52"/>
      <c r="D588" s="20"/>
      <c r="E588" s="77"/>
      <c r="F588" s="77"/>
      <c r="G588" s="77"/>
      <c r="H588" s="77"/>
      <c r="I588" s="68"/>
      <c r="J588" s="68"/>
      <c r="K588" s="20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</row>
    <row x14ac:dyDescent="0.25" r="589" customHeight="1" ht="17.25" customFormat="1" s="30">
      <c r="A589" s="76"/>
      <c r="B589" s="52"/>
      <c r="C589" s="52"/>
      <c r="D589" s="20"/>
      <c r="E589" s="77"/>
      <c r="F589" s="77"/>
      <c r="G589" s="77"/>
      <c r="H589" s="77"/>
      <c r="I589" s="68"/>
      <c r="J589" s="68"/>
      <c r="K589" s="20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</row>
    <row x14ac:dyDescent="0.25" r="590" customHeight="1" ht="17.25" customFormat="1" s="30">
      <c r="A590" s="76"/>
      <c r="B590" s="52"/>
      <c r="C590" s="52"/>
      <c r="D590" s="20"/>
      <c r="E590" s="77"/>
      <c r="F590" s="77"/>
      <c r="G590" s="77"/>
      <c r="H590" s="77"/>
      <c r="I590" s="68"/>
      <c r="J590" s="68"/>
      <c r="K590" s="20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</row>
    <row x14ac:dyDescent="0.25" r="591" customHeight="1" ht="17.25" customFormat="1" s="30">
      <c r="A591" s="76"/>
      <c r="B591" s="52"/>
      <c r="C591" s="52"/>
      <c r="D591" s="20"/>
      <c r="E591" s="77"/>
      <c r="F591" s="77"/>
      <c r="G591" s="77"/>
      <c r="H591" s="77"/>
      <c r="I591" s="68"/>
      <c r="J591" s="68"/>
      <c r="K591" s="20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</row>
    <row x14ac:dyDescent="0.25" r="592" customHeight="1" ht="17.25" customFormat="1" s="30">
      <c r="A592" s="76"/>
      <c r="B592" s="52"/>
      <c r="C592" s="52"/>
      <c r="D592" s="20"/>
      <c r="E592" s="77"/>
      <c r="F592" s="77"/>
      <c r="G592" s="77"/>
      <c r="H592" s="77"/>
      <c r="I592" s="68"/>
      <c r="J592" s="68"/>
      <c r="K592" s="20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</row>
    <row x14ac:dyDescent="0.25" r="593" customHeight="1" ht="17.25" customFormat="1" s="30">
      <c r="A593" s="76"/>
      <c r="B593" s="52"/>
      <c r="C593" s="52"/>
      <c r="D593" s="20"/>
      <c r="E593" s="77"/>
      <c r="F593" s="77"/>
      <c r="G593" s="77"/>
      <c r="H593" s="77"/>
      <c r="I593" s="68"/>
      <c r="J593" s="68"/>
      <c r="K593" s="20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</row>
    <row x14ac:dyDescent="0.25" r="594" customHeight="1" ht="17.25" customFormat="1" s="30">
      <c r="A594" s="76"/>
      <c r="B594" s="52"/>
      <c r="C594" s="52"/>
      <c r="D594" s="20"/>
      <c r="E594" s="77"/>
      <c r="F594" s="77"/>
      <c r="G594" s="77"/>
      <c r="H594" s="77"/>
      <c r="I594" s="68"/>
      <c r="J594" s="68"/>
      <c r="K594" s="20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</row>
    <row x14ac:dyDescent="0.25" r="595" customHeight="1" ht="17.25" customFormat="1" s="30">
      <c r="A595" s="76"/>
      <c r="B595" s="52"/>
      <c r="C595" s="52"/>
      <c r="D595" s="20"/>
      <c r="E595" s="77"/>
      <c r="F595" s="77"/>
      <c r="G595" s="77"/>
      <c r="H595" s="77"/>
      <c r="I595" s="68"/>
      <c r="J595" s="68"/>
      <c r="K595" s="20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</row>
    <row x14ac:dyDescent="0.25" r="596" customHeight="1" ht="17.25" customFormat="1" s="30">
      <c r="A596" s="76"/>
      <c r="B596" s="52"/>
      <c r="C596" s="52"/>
      <c r="D596" s="20"/>
      <c r="E596" s="77"/>
      <c r="F596" s="77"/>
      <c r="G596" s="77"/>
      <c r="H596" s="77"/>
      <c r="I596" s="68"/>
      <c r="J596" s="68"/>
      <c r="K596" s="20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</row>
    <row x14ac:dyDescent="0.25" r="597" customHeight="1" ht="17.25" customFormat="1" s="30">
      <c r="A597" s="76"/>
      <c r="B597" s="52"/>
      <c r="C597" s="52"/>
      <c r="D597" s="20"/>
      <c r="E597" s="77"/>
      <c r="F597" s="77"/>
      <c r="G597" s="77"/>
      <c r="H597" s="77"/>
      <c r="I597" s="68"/>
      <c r="J597" s="68"/>
      <c r="K597" s="20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</row>
    <row x14ac:dyDescent="0.25" r="598" customHeight="1" ht="17.25" customFormat="1" s="30">
      <c r="A598" s="76"/>
      <c r="B598" s="52"/>
      <c r="C598" s="52"/>
      <c r="D598" s="20"/>
      <c r="E598" s="77"/>
      <c r="F598" s="77"/>
      <c r="G598" s="77"/>
      <c r="H598" s="77"/>
      <c r="I598" s="68"/>
      <c r="J598" s="68"/>
      <c r="K598" s="20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</row>
    <row x14ac:dyDescent="0.25" r="599" customHeight="1" ht="17.25" customFormat="1" s="30">
      <c r="A599" s="76"/>
      <c r="B599" s="52"/>
      <c r="C599" s="52"/>
      <c r="D599" s="20"/>
      <c r="E599" s="77"/>
      <c r="F599" s="77"/>
      <c r="G599" s="77"/>
      <c r="H599" s="77"/>
      <c r="I599" s="68"/>
      <c r="J599" s="68"/>
      <c r="K599" s="20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</row>
    <row x14ac:dyDescent="0.25" r="600" customHeight="1" ht="17.25" customFormat="1" s="30">
      <c r="A600" s="76"/>
      <c r="B600" s="52"/>
      <c r="C600" s="52"/>
      <c r="D600" s="20"/>
      <c r="E600" s="77"/>
      <c r="F600" s="77"/>
      <c r="G600" s="77"/>
      <c r="H600" s="77"/>
      <c r="I600" s="68"/>
      <c r="J600" s="68"/>
      <c r="K600" s="20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</row>
    <row x14ac:dyDescent="0.25" r="601" customHeight="1" ht="17.25" customFormat="1" s="30">
      <c r="A601" s="76"/>
      <c r="B601" s="52"/>
      <c r="C601" s="52"/>
      <c r="D601" s="20"/>
      <c r="E601" s="77"/>
      <c r="F601" s="77"/>
      <c r="G601" s="77"/>
      <c r="H601" s="77"/>
      <c r="I601" s="68"/>
      <c r="J601" s="68"/>
      <c r="K601" s="20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</row>
    <row x14ac:dyDescent="0.25" r="602" customHeight="1" ht="17.25" customFormat="1" s="30">
      <c r="A602" s="76"/>
      <c r="B602" s="52"/>
      <c r="C602" s="52"/>
      <c r="D602" s="20"/>
      <c r="E602" s="77"/>
      <c r="F602" s="77"/>
      <c r="G602" s="77"/>
      <c r="H602" s="77"/>
      <c r="I602" s="68"/>
      <c r="J602" s="68"/>
      <c r="K602" s="20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</row>
    <row x14ac:dyDescent="0.25" r="603" customHeight="1" ht="17.25" customFormat="1" s="30">
      <c r="A603" s="76"/>
      <c r="B603" s="52"/>
      <c r="C603" s="52"/>
      <c r="D603" s="20"/>
      <c r="E603" s="77"/>
      <c r="F603" s="77"/>
      <c r="G603" s="77"/>
      <c r="H603" s="77"/>
      <c r="I603" s="68"/>
      <c r="J603" s="68"/>
      <c r="K603" s="20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</row>
    <row x14ac:dyDescent="0.25" r="604" customHeight="1" ht="17.25" customFormat="1" s="30">
      <c r="A604" s="76"/>
      <c r="B604" s="52"/>
      <c r="C604" s="52"/>
      <c r="D604" s="20"/>
      <c r="E604" s="77"/>
      <c r="F604" s="77"/>
      <c r="G604" s="77"/>
      <c r="H604" s="77"/>
      <c r="I604" s="68"/>
      <c r="J604" s="68"/>
      <c r="K604" s="20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</row>
    <row x14ac:dyDescent="0.25" r="605" customHeight="1" ht="17.25" customFormat="1" s="30">
      <c r="A605" s="76"/>
      <c r="B605" s="52"/>
      <c r="C605" s="52"/>
      <c r="D605" s="20"/>
      <c r="E605" s="77"/>
      <c r="F605" s="77"/>
      <c r="G605" s="77"/>
      <c r="H605" s="77"/>
      <c r="I605" s="68"/>
      <c r="J605" s="68"/>
      <c r="K605" s="20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</row>
    <row x14ac:dyDescent="0.25" r="606" customHeight="1" ht="17.25" customFormat="1" s="30">
      <c r="A606" s="76"/>
      <c r="B606" s="52"/>
      <c r="C606" s="52"/>
      <c r="D606" s="20"/>
      <c r="E606" s="77"/>
      <c r="F606" s="77"/>
      <c r="G606" s="77"/>
      <c r="H606" s="77"/>
      <c r="I606" s="68"/>
      <c r="J606" s="68"/>
      <c r="K606" s="20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</row>
    <row x14ac:dyDescent="0.25" r="607" customHeight="1" ht="17.25" customFormat="1" s="30">
      <c r="A607" s="76"/>
      <c r="B607" s="52"/>
      <c r="C607" s="52"/>
      <c r="D607" s="20"/>
      <c r="E607" s="77"/>
      <c r="F607" s="77"/>
      <c r="G607" s="77"/>
      <c r="H607" s="77"/>
      <c r="I607" s="68"/>
      <c r="J607" s="68"/>
      <c r="K607" s="20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</row>
    <row x14ac:dyDescent="0.25" r="608" customHeight="1" ht="17.25" customFormat="1" s="30">
      <c r="A608" s="76"/>
      <c r="B608" s="52"/>
      <c r="C608" s="52"/>
      <c r="D608" s="20"/>
      <c r="E608" s="77"/>
      <c r="F608" s="77"/>
      <c r="G608" s="77"/>
      <c r="H608" s="77"/>
      <c r="I608" s="68"/>
      <c r="J608" s="68"/>
      <c r="K608" s="20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</row>
    <row x14ac:dyDescent="0.25" r="609" customHeight="1" ht="17.25" customFormat="1" s="30">
      <c r="A609" s="76"/>
      <c r="B609" s="52"/>
      <c r="C609" s="52"/>
      <c r="D609" s="20"/>
      <c r="E609" s="77"/>
      <c r="F609" s="77"/>
      <c r="G609" s="77"/>
      <c r="H609" s="77"/>
      <c r="I609" s="68"/>
      <c r="J609" s="68"/>
      <c r="K609" s="20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</row>
    <row x14ac:dyDescent="0.25" r="610" customHeight="1" ht="17.25" customFormat="1" s="30">
      <c r="A610" s="76"/>
      <c r="B610" s="52"/>
      <c r="C610" s="52"/>
      <c r="D610" s="20"/>
      <c r="E610" s="77"/>
      <c r="F610" s="77"/>
      <c r="G610" s="77"/>
      <c r="H610" s="77"/>
      <c r="I610" s="68"/>
      <c r="J610" s="68"/>
      <c r="K610" s="20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</row>
    <row x14ac:dyDescent="0.25" r="611" customHeight="1" ht="17.25" customFormat="1" s="30">
      <c r="A611" s="76"/>
      <c r="B611" s="52"/>
      <c r="C611" s="52"/>
      <c r="D611" s="20"/>
      <c r="E611" s="77"/>
      <c r="F611" s="77"/>
      <c r="G611" s="77"/>
      <c r="H611" s="77"/>
      <c r="I611" s="68"/>
      <c r="J611" s="68"/>
      <c r="K611" s="20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</row>
    <row x14ac:dyDescent="0.25" r="612" customHeight="1" ht="17.25" customFormat="1" s="30">
      <c r="A612" s="76"/>
      <c r="B612" s="52"/>
      <c r="C612" s="52"/>
      <c r="D612" s="20"/>
      <c r="E612" s="77"/>
      <c r="F612" s="77"/>
      <c r="G612" s="77"/>
      <c r="H612" s="77"/>
      <c r="I612" s="68"/>
      <c r="J612" s="68"/>
      <c r="K612" s="20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</row>
    <row x14ac:dyDescent="0.25" r="613" customHeight="1" ht="17.25" customFormat="1" s="30">
      <c r="A613" s="76"/>
      <c r="B613" s="52"/>
      <c r="C613" s="52"/>
      <c r="D613" s="20"/>
      <c r="E613" s="77"/>
      <c r="F613" s="77"/>
      <c r="G613" s="77"/>
      <c r="H613" s="77"/>
      <c r="I613" s="68"/>
      <c r="J613" s="68"/>
      <c r="K613" s="20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</row>
    <row x14ac:dyDescent="0.25" r="614" customHeight="1" ht="17.25" customFormat="1" s="30">
      <c r="A614" s="76"/>
      <c r="B614" s="52"/>
      <c r="C614" s="52"/>
      <c r="D614" s="20"/>
      <c r="E614" s="77"/>
      <c r="F614" s="77"/>
      <c r="G614" s="77"/>
      <c r="H614" s="77"/>
      <c r="I614" s="68"/>
      <c r="J614" s="68"/>
      <c r="K614" s="20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</row>
    <row x14ac:dyDescent="0.25" r="615" customHeight="1" ht="17.25" customFormat="1" s="30">
      <c r="A615" s="76"/>
      <c r="B615" s="52"/>
      <c r="C615" s="52"/>
      <c r="D615" s="20"/>
      <c r="E615" s="77"/>
      <c r="F615" s="77"/>
      <c r="G615" s="77"/>
      <c r="H615" s="77"/>
      <c r="I615" s="68"/>
      <c r="J615" s="68"/>
      <c r="K615" s="20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</row>
    <row x14ac:dyDescent="0.25" r="616" customHeight="1" ht="17.25" customFormat="1" s="30">
      <c r="A616" s="76"/>
      <c r="B616" s="52"/>
      <c r="C616" s="52"/>
      <c r="D616" s="20"/>
      <c r="E616" s="77"/>
      <c r="F616" s="77"/>
      <c r="G616" s="77"/>
      <c r="H616" s="77"/>
      <c r="I616" s="68"/>
      <c r="J616" s="68"/>
      <c r="K616" s="20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</row>
    <row x14ac:dyDescent="0.25" r="617" customHeight="1" ht="17.25" customFormat="1" s="30">
      <c r="A617" s="76"/>
      <c r="B617" s="52"/>
      <c r="C617" s="52"/>
      <c r="D617" s="20"/>
      <c r="E617" s="77"/>
      <c r="F617" s="77"/>
      <c r="G617" s="77"/>
      <c r="H617" s="77"/>
      <c r="I617" s="68"/>
      <c r="J617" s="68"/>
      <c r="K617" s="20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</row>
    <row x14ac:dyDescent="0.25" r="618" customHeight="1" ht="17.25" customFormat="1" s="30">
      <c r="A618" s="76"/>
      <c r="B618" s="52"/>
      <c r="C618" s="52"/>
      <c r="D618" s="20"/>
      <c r="E618" s="77"/>
      <c r="F618" s="77"/>
      <c r="G618" s="77"/>
      <c r="H618" s="77"/>
      <c r="I618" s="68"/>
      <c r="J618" s="68"/>
      <c r="K618" s="20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</row>
    <row x14ac:dyDescent="0.25" r="619" customHeight="1" ht="17.25" customFormat="1" s="30">
      <c r="A619" s="76"/>
      <c r="B619" s="52"/>
      <c r="C619" s="52"/>
      <c r="D619" s="20"/>
      <c r="E619" s="77"/>
      <c r="F619" s="77"/>
      <c r="G619" s="77"/>
      <c r="H619" s="77"/>
      <c r="I619" s="68"/>
      <c r="J619" s="68"/>
      <c r="K619" s="20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</row>
    <row x14ac:dyDescent="0.25" r="620" customHeight="1" ht="17.25" customFormat="1" s="30">
      <c r="A620" s="76"/>
      <c r="B620" s="52"/>
      <c r="C620" s="52"/>
      <c r="D620" s="20"/>
      <c r="E620" s="77"/>
      <c r="F620" s="77"/>
      <c r="G620" s="77"/>
      <c r="H620" s="77"/>
      <c r="I620" s="68"/>
      <c r="J620" s="68"/>
      <c r="K620" s="20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</row>
    <row x14ac:dyDescent="0.25" r="621" customHeight="1" ht="17.25" customFormat="1" s="30">
      <c r="A621" s="76"/>
      <c r="B621" s="52"/>
      <c r="C621" s="52"/>
      <c r="D621" s="20"/>
      <c r="E621" s="77"/>
      <c r="F621" s="77"/>
      <c r="G621" s="77"/>
      <c r="H621" s="77"/>
      <c r="I621" s="68"/>
      <c r="J621" s="68"/>
      <c r="K621" s="20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</row>
    <row x14ac:dyDescent="0.25" r="622" customHeight="1" ht="17.25" customFormat="1" s="30">
      <c r="A622" s="76"/>
      <c r="B622" s="52"/>
      <c r="C622" s="52"/>
      <c r="D622" s="20"/>
      <c r="E622" s="77"/>
      <c r="F622" s="77"/>
      <c r="G622" s="77"/>
      <c r="H622" s="77"/>
      <c r="I622" s="68"/>
      <c r="J622" s="68"/>
      <c r="K622" s="20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</row>
    <row x14ac:dyDescent="0.25" r="623" customHeight="1" ht="17.25" customFormat="1" s="30">
      <c r="A623" s="76"/>
      <c r="B623" s="52"/>
      <c r="C623" s="52"/>
      <c r="D623" s="20"/>
      <c r="E623" s="77"/>
      <c r="F623" s="77"/>
      <c r="G623" s="77"/>
      <c r="H623" s="77"/>
      <c r="I623" s="68"/>
      <c r="J623" s="68"/>
      <c r="K623" s="20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</row>
    <row x14ac:dyDescent="0.25" r="624" customHeight="1" ht="17.25" customFormat="1" s="30">
      <c r="A624" s="76"/>
      <c r="B624" s="52"/>
      <c r="C624" s="52"/>
      <c r="D624" s="20"/>
      <c r="E624" s="77"/>
      <c r="F624" s="77"/>
      <c r="G624" s="77"/>
      <c r="H624" s="77"/>
      <c r="I624" s="68"/>
      <c r="J624" s="68"/>
      <c r="K624" s="20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</row>
    <row x14ac:dyDescent="0.25" r="625" customHeight="1" ht="17.25" customFormat="1" s="30">
      <c r="A625" s="76"/>
      <c r="B625" s="52"/>
      <c r="C625" s="52"/>
      <c r="D625" s="20"/>
      <c r="E625" s="77"/>
      <c r="F625" s="77"/>
      <c r="G625" s="77"/>
      <c r="H625" s="77"/>
      <c r="I625" s="68"/>
      <c r="J625" s="68"/>
      <c r="K625" s="20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</row>
    <row x14ac:dyDescent="0.25" r="626" customHeight="1" ht="17.25" customFormat="1" s="30">
      <c r="A626" s="76"/>
      <c r="B626" s="52"/>
      <c r="C626" s="52"/>
      <c r="D626" s="20"/>
      <c r="E626" s="77"/>
      <c r="F626" s="77"/>
      <c r="G626" s="77"/>
      <c r="H626" s="77"/>
      <c r="I626" s="68"/>
      <c r="J626" s="68"/>
      <c r="K626" s="20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</row>
    <row x14ac:dyDescent="0.25" r="627" customHeight="1" ht="17.25" customFormat="1" s="30">
      <c r="A627" s="76"/>
      <c r="B627" s="52"/>
      <c r="C627" s="52"/>
      <c r="D627" s="20"/>
      <c r="E627" s="77"/>
      <c r="F627" s="77"/>
      <c r="G627" s="77"/>
      <c r="H627" s="77"/>
      <c r="I627" s="68"/>
      <c r="J627" s="68"/>
      <c r="K627" s="20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</row>
    <row x14ac:dyDescent="0.25" r="628" customHeight="1" ht="17.25" customFormat="1" s="30">
      <c r="A628" s="76"/>
      <c r="B628" s="52"/>
      <c r="C628" s="52"/>
      <c r="D628" s="20"/>
      <c r="E628" s="77"/>
      <c r="F628" s="77"/>
      <c r="G628" s="77"/>
      <c r="H628" s="77"/>
      <c r="I628" s="68"/>
      <c r="J628" s="68"/>
      <c r="K628" s="20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</row>
    <row x14ac:dyDescent="0.25" r="629" customHeight="1" ht="17.25" customFormat="1" s="30">
      <c r="A629" s="76"/>
      <c r="B629" s="52"/>
      <c r="C629" s="52"/>
      <c r="D629" s="20"/>
      <c r="E629" s="77"/>
      <c r="F629" s="77"/>
      <c r="G629" s="77"/>
      <c r="H629" s="77"/>
      <c r="I629" s="68"/>
      <c r="J629" s="68"/>
      <c r="K629" s="20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</row>
    <row x14ac:dyDescent="0.25" r="630" customHeight="1" ht="17.25" customFormat="1" s="30">
      <c r="A630" s="76"/>
      <c r="B630" s="52"/>
      <c r="C630" s="52"/>
      <c r="D630" s="20"/>
      <c r="E630" s="77"/>
      <c r="F630" s="77"/>
      <c r="G630" s="77"/>
      <c r="H630" s="77"/>
      <c r="I630" s="68"/>
      <c r="J630" s="68"/>
      <c r="K630" s="20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</row>
    <row x14ac:dyDescent="0.25" r="631" customHeight="1" ht="17.25" customFormat="1" s="30">
      <c r="A631" s="76"/>
      <c r="B631" s="52"/>
      <c r="C631" s="52"/>
      <c r="D631" s="20"/>
      <c r="E631" s="77"/>
      <c r="F631" s="77"/>
      <c r="G631" s="77"/>
      <c r="H631" s="77"/>
      <c r="I631" s="68"/>
      <c r="J631" s="68"/>
      <c r="K631" s="20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</row>
    <row x14ac:dyDescent="0.25" r="632" customHeight="1" ht="17.25" customFormat="1" s="30">
      <c r="A632" s="76"/>
      <c r="B632" s="52"/>
      <c r="C632" s="52"/>
      <c r="D632" s="20"/>
      <c r="E632" s="77"/>
      <c r="F632" s="77"/>
      <c r="G632" s="77"/>
      <c r="H632" s="77"/>
      <c r="I632" s="68"/>
      <c r="J632" s="68"/>
      <c r="K632" s="20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</row>
    <row x14ac:dyDescent="0.25" r="633" customHeight="1" ht="17.25" customFormat="1" s="30">
      <c r="A633" s="76"/>
      <c r="B633" s="52"/>
      <c r="C633" s="52"/>
      <c r="D633" s="20"/>
      <c r="E633" s="77"/>
      <c r="F633" s="77"/>
      <c r="G633" s="77"/>
      <c r="H633" s="77"/>
      <c r="I633" s="68"/>
      <c r="J633" s="68"/>
      <c r="K633" s="20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</row>
    <row x14ac:dyDescent="0.25" r="634" customHeight="1" ht="17.25" customFormat="1" s="30">
      <c r="A634" s="76"/>
      <c r="B634" s="52"/>
      <c r="C634" s="52"/>
      <c r="D634" s="20"/>
      <c r="E634" s="77"/>
      <c r="F634" s="77"/>
      <c r="G634" s="77"/>
      <c r="H634" s="77"/>
      <c r="I634" s="68"/>
      <c r="J634" s="68"/>
      <c r="K634" s="20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</row>
    <row x14ac:dyDescent="0.25" r="635" customHeight="1" ht="17.25" customFormat="1" s="30">
      <c r="A635" s="76"/>
      <c r="B635" s="52"/>
      <c r="C635" s="52"/>
      <c r="D635" s="20"/>
      <c r="E635" s="77"/>
      <c r="F635" s="77"/>
      <c r="G635" s="77"/>
      <c r="H635" s="77"/>
      <c r="I635" s="68"/>
      <c r="J635" s="68"/>
      <c r="K635" s="20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</row>
    <row x14ac:dyDescent="0.25" r="636" customHeight="1" ht="17.25" customFormat="1" s="30">
      <c r="A636" s="76"/>
      <c r="B636" s="52"/>
      <c r="C636" s="52"/>
      <c r="D636" s="20"/>
      <c r="E636" s="77"/>
      <c r="F636" s="77"/>
      <c r="G636" s="77"/>
      <c r="H636" s="77"/>
      <c r="I636" s="68"/>
      <c r="J636" s="68"/>
      <c r="K636" s="20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</row>
    <row x14ac:dyDescent="0.25" r="637" customHeight="1" ht="17.25" customFormat="1" s="30">
      <c r="A637" s="76"/>
      <c r="B637" s="52"/>
      <c r="C637" s="52"/>
      <c r="D637" s="20"/>
      <c r="E637" s="77"/>
      <c r="F637" s="77"/>
      <c r="G637" s="77"/>
      <c r="H637" s="77"/>
      <c r="I637" s="68"/>
      <c r="J637" s="68"/>
      <c r="K637" s="20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</row>
    <row x14ac:dyDescent="0.25" r="638" customHeight="1" ht="17.25" customFormat="1" s="30">
      <c r="A638" s="76"/>
      <c r="B638" s="52"/>
      <c r="C638" s="52"/>
      <c r="D638" s="20"/>
      <c r="E638" s="77"/>
      <c r="F638" s="77"/>
      <c r="G638" s="77"/>
      <c r="H638" s="77"/>
      <c r="I638" s="68"/>
      <c r="J638" s="68"/>
      <c r="K638" s="20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</row>
    <row x14ac:dyDescent="0.25" r="639" customHeight="1" ht="17.25" customFormat="1" s="30">
      <c r="A639" s="76"/>
      <c r="B639" s="52"/>
      <c r="C639" s="52"/>
      <c r="D639" s="20"/>
      <c r="E639" s="77"/>
      <c r="F639" s="77"/>
      <c r="G639" s="77"/>
      <c r="H639" s="77"/>
      <c r="I639" s="68"/>
      <c r="J639" s="68"/>
      <c r="K639" s="20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</row>
    <row x14ac:dyDescent="0.25" r="640" customHeight="1" ht="17.25" customFormat="1" s="30">
      <c r="A640" s="76"/>
      <c r="B640" s="52"/>
      <c r="C640" s="52"/>
      <c r="D640" s="20"/>
      <c r="E640" s="77"/>
      <c r="F640" s="77"/>
      <c r="G640" s="77"/>
      <c r="H640" s="77"/>
      <c r="I640" s="68"/>
      <c r="J640" s="68"/>
      <c r="K640" s="20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</row>
    <row x14ac:dyDescent="0.25" r="641" customHeight="1" ht="17.25" customFormat="1" s="30">
      <c r="A641" s="76"/>
      <c r="B641" s="52"/>
      <c r="C641" s="52"/>
      <c r="D641" s="20"/>
      <c r="E641" s="77"/>
      <c r="F641" s="77"/>
      <c r="G641" s="77"/>
      <c r="H641" s="77"/>
      <c r="I641" s="68"/>
      <c r="J641" s="68"/>
      <c r="K641" s="20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</row>
    <row x14ac:dyDescent="0.25" r="642" customHeight="1" ht="17.25" customFormat="1" s="30">
      <c r="A642" s="76"/>
      <c r="B642" s="52"/>
      <c r="C642" s="52"/>
      <c r="D642" s="20"/>
      <c r="E642" s="77"/>
      <c r="F642" s="77"/>
      <c r="G642" s="77"/>
      <c r="H642" s="77"/>
      <c r="I642" s="68"/>
      <c r="J642" s="68"/>
      <c r="K642" s="20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</row>
    <row x14ac:dyDescent="0.25" r="643" customHeight="1" ht="17.25" customFormat="1" s="30">
      <c r="A643" s="76"/>
      <c r="B643" s="52"/>
      <c r="C643" s="52"/>
      <c r="D643" s="20"/>
      <c r="E643" s="77"/>
      <c r="F643" s="77"/>
      <c r="G643" s="77"/>
      <c r="H643" s="77"/>
      <c r="I643" s="68"/>
      <c r="J643" s="68"/>
      <c r="K643" s="20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</row>
    <row x14ac:dyDescent="0.25" r="644" customHeight="1" ht="17.25" customFormat="1" s="30">
      <c r="A644" s="76"/>
      <c r="B644" s="52"/>
      <c r="C644" s="52"/>
      <c r="D644" s="20"/>
      <c r="E644" s="77"/>
      <c r="F644" s="77"/>
      <c r="G644" s="77"/>
      <c r="H644" s="77"/>
      <c r="I644" s="68"/>
      <c r="J644" s="68"/>
      <c r="K644" s="20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</row>
    <row x14ac:dyDescent="0.25" r="645" customHeight="1" ht="17.25" customFormat="1" s="30">
      <c r="A645" s="76"/>
      <c r="B645" s="52"/>
      <c r="C645" s="52"/>
      <c r="D645" s="20"/>
      <c r="E645" s="77"/>
      <c r="F645" s="77"/>
      <c r="G645" s="77"/>
      <c r="H645" s="77"/>
      <c r="I645" s="68"/>
      <c r="J645" s="68"/>
      <c r="K645" s="20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</row>
    <row x14ac:dyDescent="0.25" r="646" customHeight="1" ht="17.25" customFormat="1" s="30">
      <c r="A646" s="76"/>
      <c r="B646" s="52"/>
      <c r="C646" s="52"/>
      <c r="D646" s="20"/>
      <c r="E646" s="77"/>
      <c r="F646" s="77"/>
      <c r="G646" s="77"/>
      <c r="H646" s="77"/>
      <c r="I646" s="68"/>
      <c r="J646" s="68"/>
      <c r="K646" s="20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</row>
    <row x14ac:dyDescent="0.25" r="647" customHeight="1" ht="17.25" customFormat="1" s="30">
      <c r="A647" s="76"/>
      <c r="B647" s="52"/>
      <c r="C647" s="52"/>
      <c r="D647" s="20"/>
      <c r="E647" s="77"/>
      <c r="F647" s="77"/>
      <c r="G647" s="77"/>
      <c r="H647" s="77"/>
      <c r="I647" s="68"/>
      <c r="J647" s="68"/>
      <c r="K647" s="20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</row>
    <row x14ac:dyDescent="0.25" r="648" customHeight="1" ht="17.25" customFormat="1" s="30">
      <c r="A648" s="76"/>
      <c r="B648" s="52"/>
      <c r="C648" s="52"/>
      <c r="D648" s="20"/>
      <c r="E648" s="77"/>
      <c r="F648" s="77"/>
      <c r="G648" s="77"/>
      <c r="H648" s="77"/>
      <c r="I648" s="68"/>
      <c r="J648" s="68"/>
      <c r="K648" s="20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</row>
    <row x14ac:dyDescent="0.25" r="649" customHeight="1" ht="17.25" customFormat="1" s="30">
      <c r="A649" s="76"/>
      <c r="B649" s="52"/>
      <c r="C649" s="52"/>
      <c r="D649" s="20"/>
      <c r="E649" s="77"/>
      <c r="F649" s="77"/>
      <c r="G649" s="77"/>
      <c r="H649" s="77"/>
      <c r="I649" s="68"/>
      <c r="J649" s="68"/>
      <c r="K649" s="20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</row>
    <row x14ac:dyDescent="0.25" r="650" customHeight="1" ht="17.25" customFormat="1" s="30">
      <c r="A650" s="76"/>
      <c r="B650" s="52"/>
      <c r="C650" s="52"/>
      <c r="D650" s="20"/>
      <c r="E650" s="77"/>
      <c r="F650" s="77"/>
      <c r="G650" s="77"/>
      <c r="H650" s="77"/>
      <c r="I650" s="68"/>
      <c r="J650" s="68"/>
      <c r="K650" s="20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</row>
    <row x14ac:dyDescent="0.25" r="651" customHeight="1" ht="17.25" customFormat="1" s="30">
      <c r="A651" s="76"/>
      <c r="B651" s="52"/>
      <c r="C651" s="52"/>
      <c r="D651" s="20"/>
      <c r="E651" s="77"/>
      <c r="F651" s="77"/>
      <c r="G651" s="77"/>
      <c r="H651" s="77"/>
      <c r="I651" s="68"/>
      <c r="J651" s="68"/>
      <c r="K651" s="20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</row>
    <row x14ac:dyDescent="0.25" r="652" customHeight="1" ht="17.25" customFormat="1" s="30">
      <c r="A652" s="76"/>
      <c r="B652" s="52"/>
      <c r="C652" s="52"/>
      <c r="D652" s="20"/>
      <c r="E652" s="77"/>
      <c r="F652" s="77"/>
      <c r="G652" s="77"/>
      <c r="H652" s="77"/>
      <c r="I652" s="68"/>
      <c r="J652" s="68"/>
      <c r="K652" s="20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</row>
    <row x14ac:dyDescent="0.25" r="653" customHeight="1" ht="17.25" customFormat="1" s="30">
      <c r="A653" s="76"/>
      <c r="B653" s="52"/>
      <c r="C653" s="52"/>
      <c r="D653" s="20"/>
      <c r="E653" s="77"/>
      <c r="F653" s="77"/>
      <c r="G653" s="77"/>
      <c r="H653" s="77"/>
      <c r="I653" s="68"/>
      <c r="J653" s="68"/>
      <c r="K653" s="20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</row>
    <row x14ac:dyDescent="0.25" r="654" customHeight="1" ht="17.25" customFormat="1" s="30">
      <c r="A654" s="76"/>
      <c r="B654" s="52"/>
      <c r="C654" s="52"/>
      <c r="D654" s="20"/>
      <c r="E654" s="77"/>
      <c r="F654" s="77"/>
      <c r="G654" s="77"/>
      <c r="H654" s="77"/>
      <c r="I654" s="68"/>
      <c r="J654" s="68"/>
      <c r="K654" s="20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</row>
    <row x14ac:dyDescent="0.25" r="655" customHeight="1" ht="17.25" customFormat="1" s="30">
      <c r="A655" s="76"/>
      <c r="B655" s="52"/>
      <c r="C655" s="52"/>
      <c r="D655" s="20"/>
      <c r="E655" s="77"/>
      <c r="F655" s="77"/>
      <c r="G655" s="77"/>
      <c r="H655" s="77"/>
      <c r="I655" s="68"/>
      <c r="J655" s="68"/>
      <c r="K655" s="20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</row>
    <row x14ac:dyDescent="0.25" r="656" customHeight="1" ht="17.25" customFormat="1" s="30">
      <c r="A656" s="76"/>
      <c r="B656" s="52"/>
      <c r="C656" s="52"/>
      <c r="D656" s="20"/>
      <c r="E656" s="77"/>
      <c r="F656" s="77"/>
      <c r="G656" s="77"/>
      <c r="H656" s="77"/>
      <c r="I656" s="68"/>
      <c r="J656" s="68"/>
      <c r="K656" s="20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</row>
    <row x14ac:dyDescent="0.25" r="657" customHeight="1" ht="17.25" customFormat="1" s="30">
      <c r="A657" s="76"/>
      <c r="B657" s="52"/>
      <c r="C657" s="52"/>
      <c r="D657" s="20"/>
      <c r="E657" s="77"/>
      <c r="F657" s="77"/>
      <c r="G657" s="77"/>
      <c r="H657" s="77"/>
      <c r="I657" s="68"/>
      <c r="J657" s="68"/>
      <c r="K657" s="20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</row>
    <row x14ac:dyDescent="0.25" r="658" customHeight="1" ht="17.25" customFormat="1" s="30">
      <c r="A658" s="76"/>
      <c r="B658" s="52"/>
      <c r="C658" s="52"/>
      <c r="D658" s="20"/>
      <c r="E658" s="77"/>
      <c r="F658" s="77"/>
      <c r="G658" s="77"/>
      <c r="H658" s="77"/>
      <c r="I658" s="68"/>
      <c r="J658" s="68"/>
      <c r="K658" s="20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</row>
    <row x14ac:dyDescent="0.25" r="659" customHeight="1" ht="17.25" customFormat="1" s="30">
      <c r="A659" s="76"/>
      <c r="B659" s="52"/>
      <c r="C659" s="52"/>
      <c r="D659" s="20"/>
      <c r="E659" s="77"/>
      <c r="F659" s="77"/>
      <c r="G659" s="77"/>
      <c r="H659" s="77"/>
      <c r="I659" s="68"/>
      <c r="J659" s="68"/>
      <c r="K659" s="20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</row>
    <row x14ac:dyDescent="0.25" r="660" customHeight="1" ht="17.25" customFormat="1" s="30">
      <c r="A660" s="76"/>
      <c r="B660" s="52"/>
      <c r="C660" s="52"/>
      <c r="D660" s="20"/>
      <c r="E660" s="77"/>
      <c r="F660" s="77"/>
      <c r="G660" s="77"/>
      <c r="H660" s="77"/>
      <c r="I660" s="68"/>
      <c r="J660" s="68"/>
      <c r="K660" s="20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</row>
    <row x14ac:dyDescent="0.25" r="661" customHeight="1" ht="17.25" customFormat="1" s="30">
      <c r="A661" s="76"/>
      <c r="B661" s="52"/>
      <c r="C661" s="52"/>
      <c r="D661" s="20"/>
      <c r="E661" s="77"/>
      <c r="F661" s="77"/>
      <c r="G661" s="77"/>
      <c r="H661" s="77"/>
      <c r="I661" s="68"/>
      <c r="J661" s="68"/>
      <c r="K661" s="20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</row>
    <row x14ac:dyDescent="0.25" r="662" customHeight="1" ht="17.25" customFormat="1" s="30">
      <c r="A662" s="76"/>
      <c r="B662" s="52"/>
      <c r="C662" s="52"/>
      <c r="D662" s="20"/>
      <c r="E662" s="77"/>
      <c r="F662" s="77"/>
      <c r="G662" s="77"/>
      <c r="H662" s="77"/>
      <c r="I662" s="68"/>
      <c r="J662" s="68"/>
      <c r="K662" s="20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</row>
    <row x14ac:dyDescent="0.25" r="663" customHeight="1" ht="17.25" customFormat="1" s="30">
      <c r="A663" s="76"/>
      <c r="B663" s="52"/>
      <c r="C663" s="52"/>
      <c r="D663" s="20"/>
      <c r="E663" s="77"/>
      <c r="F663" s="77"/>
      <c r="G663" s="77"/>
      <c r="H663" s="77"/>
      <c r="I663" s="68"/>
      <c r="J663" s="68"/>
      <c r="K663" s="20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</row>
    <row x14ac:dyDescent="0.25" r="664" customHeight="1" ht="17.25" customFormat="1" s="30">
      <c r="A664" s="76"/>
      <c r="B664" s="52"/>
      <c r="C664" s="52"/>
      <c r="D664" s="20"/>
      <c r="E664" s="77"/>
      <c r="F664" s="77"/>
      <c r="G664" s="77"/>
      <c r="H664" s="77"/>
      <c r="I664" s="68"/>
      <c r="J664" s="68"/>
      <c r="K664" s="20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</row>
    <row x14ac:dyDescent="0.25" r="665" customHeight="1" ht="17.25" customFormat="1" s="30">
      <c r="A665" s="76"/>
      <c r="B665" s="52"/>
      <c r="C665" s="52"/>
      <c r="D665" s="20"/>
      <c r="E665" s="77"/>
      <c r="F665" s="77"/>
      <c r="G665" s="77"/>
      <c r="H665" s="77"/>
      <c r="I665" s="68"/>
      <c r="J665" s="68"/>
      <c r="K665" s="20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</row>
    <row x14ac:dyDescent="0.25" r="666" customHeight="1" ht="17.25" customFormat="1" s="30">
      <c r="A666" s="76"/>
      <c r="B666" s="52"/>
      <c r="C666" s="52"/>
      <c r="D666" s="20"/>
      <c r="E666" s="77"/>
      <c r="F666" s="77"/>
      <c r="G666" s="77"/>
      <c r="H666" s="77"/>
      <c r="I666" s="68"/>
      <c r="J666" s="68"/>
      <c r="K666" s="20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</row>
    <row x14ac:dyDescent="0.25" r="667" customHeight="1" ht="17.25" customFormat="1" s="30">
      <c r="A667" s="76"/>
      <c r="B667" s="52"/>
      <c r="C667" s="52"/>
      <c r="D667" s="20"/>
      <c r="E667" s="77"/>
      <c r="F667" s="77"/>
      <c r="G667" s="77"/>
      <c r="H667" s="77"/>
      <c r="I667" s="68"/>
      <c r="J667" s="68"/>
      <c r="K667" s="20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</row>
    <row x14ac:dyDescent="0.25" r="668" customHeight="1" ht="17.25" customFormat="1" s="30">
      <c r="A668" s="76"/>
      <c r="B668" s="52"/>
      <c r="C668" s="52"/>
      <c r="D668" s="20"/>
      <c r="E668" s="77"/>
      <c r="F668" s="77"/>
      <c r="G668" s="77"/>
      <c r="H668" s="77"/>
      <c r="I668" s="68"/>
      <c r="J668" s="68"/>
      <c r="K668" s="20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</row>
    <row x14ac:dyDescent="0.25" r="669" customHeight="1" ht="17.25" customFormat="1" s="30">
      <c r="A669" s="76"/>
      <c r="B669" s="52"/>
      <c r="C669" s="52"/>
      <c r="D669" s="20"/>
      <c r="E669" s="77"/>
      <c r="F669" s="77"/>
      <c r="G669" s="77"/>
      <c r="H669" s="77"/>
      <c r="I669" s="68"/>
      <c r="J669" s="68"/>
      <c r="K669" s="20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</row>
    <row x14ac:dyDescent="0.25" r="670" customHeight="1" ht="17.25" customFormat="1" s="30">
      <c r="A670" s="76"/>
      <c r="B670" s="52"/>
      <c r="C670" s="52"/>
      <c r="D670" s="20"/>
      <c r="E670" s="77"/>
      <c r="F670" s="77"/>
      <c r="G670" s="77"/>
      <c r="H670" s="77"/>
      <c r="I670" s="68"/>
      <c r="J670" s="68"/>
      <c r="K670" s="20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</row>
    <row x14ac:dyDescent="0.25" r="671" customHeight="1" ht="17.25" customFormat="1" s="30">
      <c r="A671" s="76"/>
      <c r="B671" s="52"/>
      <c r="C671" s="52"/>
      <c r="D671" s="20"/>
      <c r="E671" s="77"/>
      <c r="F671" s="77"/>
      <c r="G671" s="77"/>
      <c r="H671" s="77"/>
      <c r="I671" s="68"/>
      <c r="J671" s="68"/>
      <c r="K671" s="20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</row>
    <row x14ac:dyDescent="0.25" r="672" customHeight="1" ht="17.25" customFormat="1" s="30">
      <c r="A672" s="76"/>
      <c r="B672" s="52"/>
      <c r="C672" s="52"/>
      <c r="D672" s="20"/>
      <c r="E672" s="77"/>
      <c r="F672" s="77"/>
      <c r="G672" s="77"/>
      <c r="H672" s="77"/>
      <c r="I672" s="68"/>
      <c r="J672" s="68"/>
      <c r="K672" s="20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</row>
    <row x14ac:dyDescent="0.25" r="673" customHeight="1" ht="17.25" customFormat="1" s="30">
      <c r="A673" s="76"/>
      <c r="B673" s="52"/>
      <c r="C673" s="52"/>
      <c r="D673" s="20"/>
      <c r="E673" s="77"/>
      <c r="F673" s="77"/>
      <c r="G673" s="77"/>
      <c r="H673" s="77"/>
      <c r="I673" s="68"/>
      <c r="J673" s="68"/>
      <c r="K673" s="20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</row>
    <row x14ac:dyDescent="0.25" r="674" customHeight="1" ht="17.25" customFormat="1" s="30">
      <c r="A674" s="76"/>
      <c r="B674" s="52"/>
      <c r="C674" s="52"/>
      <c r="D674" s="20"/>
      <c r="E674" s="77"/>
      <c r="F674" s="77"/>
      <c r="G674" s="77"/>
      <c r="H674" s="77"/>
      <c r="I674" s="68"/>
      <c r="J674" s="68"/>
      <c r="K674" s="20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</row>
    <row x14ac:dyDescent="0.25" r="675" customHeight="1" ht="17.25" customFormat="1" s="30">
      <c r="A675" s="76"/>
      <c r="B675" s="52"/>
      <c r="C675" s="52"/>
      <c r="D675" s="20"/>
      <c r="E675" s="77"/>
      <c r="F675" s="77"/>
      <c r="G675" s="77"/>
      <c r="H675" s="77"/>
      <c r="I675" s="68"/>
      <c r="J675" s="68"/>
      <c r="K675" s="20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</row>
    <row x14ac:dyDescent="0.25" r="676" customHeight="1" ht="17.25" customFormat="1" s="30">
      <c r="A676" s="76"/>
      <c r="B676" s="52"/>
      <c r="C676" s="52"/>
      <c r="D676" s="20"/>
      <c r="E676" s="77"/>
      <c r="F676" s="77"/>
      <c r="G676" s="77"/>
      <c r="H676" s="77"/>
      <c r="I676" s="68"/>
      <c r="J676" s="68"/>
      <c r="K676" s="20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</row>
    <row x14ac:dyDescent="0.25" r="677" customHeight="1" ht="17.25" customFormat="1" s="30">
      <c r="A677" s="76"/>
      <c r="B677" s="52"/>
      <c r="C677" s="52"/>
      <c r="D677" s="20"/>
      <c r="E677" s="77"/>
      <c r="F677" s="77"/>
      <c r="G677" s="77"/>
      <c r="H677" s="77"/>
      <c r="I677" s="68"/>
      <c r="J677" s="68"/>
      <c r="K677" s="20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</row>
    <row x14ac:dyDescent="0.25" r="678" customHeight="1" ht="17.25" customFormat="1" s="30">
      <c r="A678" s="76"/>
      <c r="B678" s="52"/>
      <c r="C678" s="52"/>
      <c r="D678" s="20"/>
      <c r="E678" s="77"/>
      <c r="F678" s="77"/>
      <c r="G678" s="77"/>
      <c r="H678" s="77"/>
      <c r="I678" s="68"/>
      <c r="J678" s="68"/>
      <c r="K678" s="20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</row>
    <row x14ac:dyDescent="0.25" r="679" customHeight="1" ht="17.25" customFormat="1" s="30">
      <c r="A679" s="76"/>
      <c r="B679" s="52"/>
      <c r="C679" s="52"/>
      <c r="D679" s="20"/>
      <c r="E679" s="77"/>
      <c r="F679" s="77"/>
      <c r="G679" s="77"/>
      <c r="H679" s="77"/>
      <c r="I679" s="68"/>
      <c r="J679" s="68"/>
      <c r="K679" s="20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</row>
    <row x14ac:dyDescent="0.25" r="680" customHeight="1" ht="17.25" customFormat="1" s="30">
      <c r="A680" s="76"/>
      <c r="B680" s="52"/>
      <c r="C680" s="52"/>
      <c r="D680" s="20"/>
      <c r="E680" s="77"/>
      <c r="F680" s="77"/>
      <c r="G680" s="77"/>
      <c r="H680" s="77"/>
      <c r="I680" s="68"/>
      <c r="J680" s="68"/>
      <c r="K680" s="20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</row>
    <row x14ac:dyDescent="0.25" r="681" customHeight="1" ht="17.25" customFormat="1" s="30">
      <c r="A681" s="76"/>
      <c r="B681" s="52"/>
      <c r="C681" s="52"/>
      <c r="D681" s="20"/>
      <c r="E681" s="77"/>
      <c r="F681" s="77"/>
      <c r="G681" s="77"/>
      <c r="H681" s="77"/>
      <c r="I681" s="68"/>
      <c r="J681" s="68"/>
      <c r="K681" s="20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</row>
    <row x14ac:dyDescent="0.25" r="682" customHeight="1" ht="17.25" customFormat="1" s="30">
      <c r="A682" s="76"/>
      <c r="B682" s="52"/>
      <c r="C682" s="52"/>
      <c r="D682" s="20"/>
      <c r="E682" s="77"/>
      <c r="F682" s="77"/>
      <c r="G682" s="77"/>
      <c r="H682" s="77"/>
      <c r="I682" s="68"/>
      <c r="J682" s="68"/>
      <c r="K682" s="20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</row>
    <row x14ac:dyDescent="0.25" r="683" customHeight="1" ht="17.25" customFormat="1" s="30">
      <c r="A683" s="76"/>
      <c r="B683" s="52"/>
      <c r="C683" s="52"/>
      <c r="D683" s="20"/>
      <c r="E683" s="77"/>
      <c r="F683" s="77"/>
      <c r="G683" s="77"/>
      <c r="H683" s="77"/>
      <c r="I683" s="68"/>
      <c r="J683" s="68"/>
      <c r="K683" s="20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</row>
    <row x14ac:dyDescent="0.25" r="684" customHeight="1" ht="17.25" customFormat="1" s="30">
      <c r="A684" s="76"/>
      <c r="B684" s="52"/>
      <c r="C684" s="52"/>
      <c r="D684" s="20"/>
      <c r="E684" s="77"/>
      <c r="F684" s="77"/>
      <c r="G684" s="77"/>
      <c r="H684" s="77"/>
      <c r="I684" s="68"/>
      <c r="J684" s="68"/>
      <c r="K684" s="20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</row>
    <row x14ac:dyDescent="0.25" r="685" customHeight="1" ht="17.25" customFormat="1" s="30">
      <c r="A685" s="76"/>
      <c r="B685" s="52"/>
      <c r="C685" s="52"/>
      <c r="D685" s="20"/>
      <c r="E685" s="77"/>
      <c r="F685" s="77"/>
      <c r="G685" s="77"/>
      <c r="H685" s="77"/>
      <c r="I685" s="68"/>
      <c r="J685" s="68"/>
      <c r="K685" s="20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</row>
    <row x14ac:dyDescent="0.25" r="686" customHeight="1" ht="17.25" customFormat="1" s="30">
      <c r="A686" s="76"/>
      <c r="B686" s="52"/>
      <c r="C686" s="52"/>
      <c r="D686" s="20"/>
      <c r="E686" s="77"/>
      <c r="F686" s="77"/>
      <c r="G686" s="77"/>
      <c r="H686" s="77"/>
      <c r="I686" s="68"/>
      <c r="J686" s="68"/>
      <c r="K686" s="20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</row>
    <row x14ac:dyDescent="0.25" r="687" customHeight="1" ht="17.25" customFormat="1" s="30">
      <c r="A687" s="76"/>
      <c r="B687" s="52"/>
      <c r="C687" s="52"/>
      <c r="D687" s="20"/>
      <c r="E687" s="77"/>
      <c r="F687" s="77"/>
      <c r="G687" s="77"/>
      <c r="H687" s="77"/>
      <c r="I687" s="68"/>
      <c r="J687" s="68"/>
      <c r="K687" s="20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</row>
    <row x14ac:dyDescent="0.25" r="688" customHeight="1" ht="17.25" customFormat="1" s="30">
      <c r="A688" s="76"/>
      <c r="B688" s="52"/>
      <c r="C688" s="52"/>
      <c r="D688" s="20"/>
      <c r="E688" s="77"/>
      <c r="F688" s="77"/>
      <c r="G688" s="77"/>
      <c r="H688" s="77"/>
      <c r="I688" s="68"/>
      <c r="J688" s="68"/>
      <c r="K688" s="20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</row>
    <row x14ac:dyDescent="0.25" r="689" customHeight="1" ht="17.25" customFormat="1" s="30">
      <c r="A689" s="76"/>
      <c r="B689" s="52"/>
      <c r="C689" s="52"/>
      <c r="D689" s="20"/>
      <c r="E689" s="77"/>
      <c r="F689" s="77"/>
      <c r="G689" s="77"/>
      <c r="H689" s="77"/>
      <c r="I689" s="68"/>
      <c r="J689" s="68"/>
      <c r="K689" s="20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</row>
    <row x14ac:dyDescent="0.25" r="690" customHeight="1" ht="17.25" customFormat="1" s="30">
      <c r="A690" s="76"/>
      <c r="B690" s="52"/>
      <c r="C690" s="52"/>
      <c r="D690" s="20"/>
      <c r="E690" s="77"/>
      <c r="F690" s="77"/>
      <c r="G690" s="77"/>
      <c r="H690" s="77"/>
      <c r="I690" s="68"/>
      <c r="J690" s="68"/>
      <c r="K690" s="20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</row>
    <row x14ac:dyDescent="0.25" r="691" customHeight="1" ht="17.25" customFormat="1" s="30">
      <c r="A691" s="76"/>
      <c r="B691" s="52"/>
      <c r="C691" s="52"/>
      <c r="D691" s="20"/>
      <c r="E691" s="77"/>
      <c r="F691" s="77"/>
      <c r="G691" s="77"/>
      <c r="H691" s="77"/>
      <c r="I691" s="68"/>
      <c r="J691" s="68"/>
      <c r="K691" s="20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</row>
    <row x14ac:dyDescent="0.25" r="692" customHeight="1" ht="17.25" customFormat="1" s="30">
      <c r="A692" s="76"/>
      <c r="B692" s="52"/>
      <c r="C692" s="52"/>
      <c r="D692" s="20"/>
      <c r="E692" s="77"/>
      <c r="F692" s="77"/>
      <c r="G692" s="77"/>
      <c r="H692" s="77"/>
      <c r="I692" s="68"/>
      <c r="J692" s="68"/>
      <c r="K692" s="20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</row>
    <row x14ac:dyDescent="0.25" r="693" customHeight="1" ht="17.25" customFormat="1" s="30">
      <c r="A693" s="76"/>
      <c r="B693" s="52"/>
      <c r="C693" s="52"/>
      <c r="D693" s="20"/>
      <c r="E693" s="77"/>
      <c r="F693" s="77"/>
      <c r="G693" s="77"/>
      <c r="H693" s="77"/>
      <c r="I693" s="68"/>
      <c r="J693" s="68"/>
      <c r="K693" s="20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</row>
    <row x14ac:dyDescent="0.25" r="694" customHeight="1" ht="17.25" customFormat="1" s="30">
      <c r="A694" s="76"/>
      <c r="B694" s="52"/>
      <c r="C694" s="52"/>
      <c r="D694" s="20"/>
      <c r="E694" s="77"/>
      <c r="F694" s="77"/>
      <c r="G694" s="77"/>
      <c r="H694" s="77"/>
      <c r="I694" s="68"/>
      <c r="J694" s="68"/>
      <c r="K694" s="20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</row>
    <row x14ac:dyDescent="0.25" r="695" customHeight="1" ht="17.25" customFormat="1" s="30">
      <c r="A695" s="76"/>
      <c r="B695" s="52"/>
      <c r="C695" s="52"/>
      <c r="D695" s="20"/>
      <c r="E695" s="77"/>
      <c r="F695" s="77"/>
      <c r="G695" s="77"/>
      <c r="H695" s="77"/>
      <c r="I695" s="68"/>
      <c r="J695" s="68"/>
      <c r="K695" s="20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</row>
    <row x14ac:dyDescent="0.25" r="696" customHeight="1" ht="17.25" customFormat="1" s="30">
      <c r="A696" s="76"/>
      <c r="B696" s="52"/>
      <c r="C696" s="52"/>
      <c r="D696" s="20"/>
      <c r="E696" s="77"/>
      <c r="F696" s="77"/>
      <c r="G696" s="77"/>
      <c r="H696" s="77"/>
      <c r="I696" s="68"/>
      <c r="J696" s="68"/>
      <c r="K696" s="20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</row>
    <row x14ac:dyDescent="0.25" r="697" customHeight="1" ht="17.25" customFormat="1" s="30">
      <c r="A697" s="76"/>
      <c r="B697" s="52"/>
      <c r="C697" s="52"/>
      <c r="D697" s="20"/>
      <c r="E697" s="77"/>
      <c r="F697" s="77"/>
      <c r="G697" s="77"/>
      <c r="H697" s="77"/>
      <c r="I697" s="68"/>
      <c r="J697" s="68"/>
      <c r="K697" s="20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</row>
    <row x14ac:dyDescent="0.25" r="698" customHeight="1" ht="17.25" customFormat="1" s="30">
      <c r="A698" s="76"/>
      <c r="B698" s="52"/>
      <c r="C698" s="52"/>
      <c r="D698" s="20"/>
      <c r="E698" s="77"/>
      <c r="F698" s="77"/>
      <c r="G698" s="77"/>
      <c r="H698" s="77"/>
      <c r="I698" s="68"/>
      <c r="J698" s="68"/>
      <c r="K698" s="20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</row>
    <row x14ac:dyDescent="0.25" r="699" customHeight="1" ht="17.25" customFormat="1" s="30">
      <c r="A699" s="76"/>
      <c r="B699" s="52"/>
      <c r="C699" s="52"/>
      <c r="D699" s="20"/>
      <c r="E699" s="77"/>
      <c r="F699" s="77"/>
      <c r="G699" s="77"/>
      <c r="H699" s="77"/>
      <c r="I699" s="68"/>
      <c r="J699" s="68"/>
      <c r="K699" s="20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</row>
    <row x14ac:dyDescent="0.25" r="700" customHeight="1" ht="17.25" customFormat="1" s="30">
      <c r="A700" s="76"/>
      <c r="B700" s="52"/>
      <c r="C700" s="52"/>
      <c r="D700" s="20"/>
      <c r="E700" s="77"/>
      <c r="F700" s="77"/>
      <c r="G700" s="77"/>
      <c r="H700" s="77"/>
      <c r="I700" s="68"/>
      <c r="J700" s="68"/>
      <c r="K700" s="20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</row>
    <row x14ac:dyDescent="0.25" r="701" customHeight="1" ht="17.25" customFormat="1" s="30">
      <c r="A701" s="76"/>
      <c r="B701" s="52"/>
      <c r="C701" s="52"/>
      <c r="D701" s="20"/>
      <c r="E701" s="77"/>
      <c r="F701" s="77"/>
      <c r="G701" s="77"/>
      <c r="H701" s="77"/>
      <c r="I701" s="68"/>
      <c r="J701" s="68"/>
      <c r="K701" s="20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</row>
    <row x14ac:dyDescent="0.25" r="702" customHeight="1" ht="17.25" customFormat="1" s="30">
      <c r="A702" s="76"/>
      <c r="B702" s="52"/>
      <c r="C702" s="52"/>
      <c r="D702" s="20"/>
      <c r="E702" s="77"/>
      <c r="F702" s="77"/>
      <c r="G702" s="77"/>
      <c r="H702" s="77"/>
      <c r="I702" s="68"/>
      <c r="J702" s="68"/>
      <c r="K702" s="20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</row>
    <row x14ac:dyDescent="0.25" r="703" customHeight="1" ht="17.25" customFormat="1" s="30">
      <c r="A703" s="76"/>
      <c r="B703" s="52"/>
      <c r="C703" s="52"/>
      <c r="D703" s="20"/>
      <c r="E703" s="77"/>
      <c r="F703" s="77"/>
      <c r="G703" s="77"/>
      <c r="H703" s="77"/>
      <c r="I703" s="68"/>
      <c r="J703" s="68"/>
      <c r="K703" s="20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</row>
    <row x14ac:dyDescent="0.25" r="704" customHeight="1" ht="17.25" customFormat="1" s="30">
      <c r="A704" s="76"/>
      <c r="B704" s="52"/>
      <c r="C704" s="52"/>
      <c r="D704" s="20"/>
      <c r="E704" s="77"/>
      <c r="F704" s="77"/>
      <c r="G704" s="77"/>
      <c r="H704" s="77"/>
      <c r="I704" s="68"/>
      <c r="J704" s="68"/>
      <c r="K704" s="20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</row>
    <row x14ac:dyDescent="0.25" r="705" customHeight="1" ht="17.25" customFormat="1" s="30">
      <c r="A705" s="76"/>
      <c r="B705" s="52"/>
      <c r="C705" s="52"/>
      <c r="D705" s="20"/>
      <c r="E705" s="77"/>
      <c r="F705" s="77"/>
      <c r="G705" s="77"/>
      <c r="H705" s="77"/>
      <c r="I705" s="68"/>
      <c r="J705" s="68"/>
      <c r="K705" s="20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</row>
    <row x14ac:dyDescent="0.25" r="706" customHeight="1" ht="17.25" customFormat="1" s="30">
      <c r="A706" s="76"/>
      <c r="B706" s="52"/>
      <c r="C706" s="52"/>
      <c r="D706" s="20"/>
      <c r="E706" s="77"/>
      <c r="F706" s="77"/>
      <c r="G706" s="77"/>
      <c r="H706" s="77"/>
      <c r="I706" s="68"/>
      <c r="J706" s="68"/>
      <c r="K706" s="20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</row>
    <row x14ac:dyDescent="0.25" r="707" customHeight="1" ht="17.25" customFormat="1" s="30">
      <c r="A707" s="76"/>
      <c r="B707" s="52"/>
      <c r="C707" s="52"/>
      <c r="D707" s="20"/>
      <c r="E707" s="77"/>
      <c r="F707" s="77"/>
      <c r="G707" s="77"/>
      <c r="H707" s="77"/>
      <c r="I707" s="68"/>
      <c r="J707" s="68"/>
      <c r="K707" s="20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</row>
    <row x14ac:dyDescent="0.25" r="708" customHeight="1" ht="17.25" customFormat="1" s="30">
      <c r="A708" s="76"/>
      <c r="B708" s="52"/>
      <c r="C708" s="52"/>
      <c r="D708" s="20"/>
      <c r="E708" s="77"/>
      <c r="F708" s="77"/>
      <c r="G708" s="77"/>
      <c r="H708" s="77"/>
      <c r="I708" s="68"/>
      <c r="J708" s="68"/>
      <c r="K708" s="20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</row>
    <row x14ac:dyDescent="0.25" r="709" customHeight="1" ht="17.25" customFormat="1" s="30">
      <c r="A709" s="76"/>
      <c r="B709" s="52"/>
      <c r="C709" s="52"/>
      <c r="D709" s="20"/>
      <c r="E709" s="77"/>
      <c r="F709" s="77"/>
      <c r="G709" s="77"/>
      <c r="H709" s="77"/>
      <c r="I709" s="68"/>
      <c r="J709" s="68"/>
      <c r="K709" s="20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</row>
    <row x14ac:dyDescent="0.25" r="710" customHeight="1" ht="17.25" customFormat="1" s="30">
      <c r="A710" s="76"/>
      <c r="B710" s="52"/>
      <c r="C710" s="52"/>
      <c r="D710" s="20"/>
      <c r="E710" s="77"/>
      <c r="F710" s="77"/>
      <c r="G710" s="77"/>
      <c r="H710" s="77"/>
      <c r="I710" s="68"/>
      <c r="J710" s="68"/>
      <c r="K710" s="20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</row>
    <row x14ac:dyDescent="0.25" r="711" customHeight="1" ht="17.25" customFormat="1" s="30">
      <c r="A711" s="76"/>
      <c r="B711" s="52"/>
      <c r="C711" s="52"/>
      <c r="D711" s="20"/>
      <c r="E711" s="77"/>
      <c r="F711" s="77"/>
      <c r="G711" s="77"/>
      <c r="H711" s="77"/>
      <c r="I711" s="68"/>
      <c r="J711" s="68"/>
      <c r="K711" s="20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</row>
    <row x14ac:dyDescent="0.25" r="712" customHeight="1" ht="17.25" customFormat="1" s="30">
      <c r="A712" s="76"/>
      <c r="B712" s="52"/>
      <c r="C712" s="52"/>
      <c r="D712" s="20"/>
      <c r="E712" s="77"/>
      <c r="F712" s="77"/>
      <c r="G712" s="77"/>
      <c r="H712" s="77"/>
      <c r="I712" s="68"/>
      <c r="J712" s="68"/>
      <c r="K712" s="20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</row>
    <row x14ac:dyDescent="0.25" r="713" customHeight="1" ht="17.25" customFormat="1" s="30">
      <c r="A713" s="76"/>
      <c r="B713" s="52"/>
      <c r="C713" s="52"/>
      <c r="D713" s="20"/>
      <c r="E713" s="77"/>
      <c r="F713" s="77"/>
      <c r="G713" s="77"/>
      <c r="H713" s="77"/>
      <c r="I713" s="68"/>
      <c r="J713" s="68"/>
      <c r="K713" s="20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</row>
    <row x14ac:dyDescent="0.25" r="714" customHeight="1" ht="17.25" customFormat="1" s="30">
      <c r="A714" s="76"/>
      <c r="B714" s="52"/>
      <c r="C714" s="52"/>
      <c r="D714" s="20"/>
      <c r="E714" s="77"/>
      <c r="F714" s="77"/>
      <c r="G714" s="77"/>
      <c r="H714" s="77"/>
      <c r="I714" s="68"/>
      <c r="J714" s="68"/>
      <c r="K714" s="20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</row>
    <row x14ac:dyDescent="0.25" r="715" customHeight="1" ht="17.25" customFormat="1" s="30">
      <c r="A715" s="76"/>
      <c r="B715" s="52"/>
      <c r="C715" s="52"/>
      <c r="D715" s="20"/>
      <c r="E715" s="77"/>
      <c r="F715" s="77"/>
      <c r="G715" s="77"/>
      <c r="H715" s="77"/>
      <c r="I715" s="68"/>
      <c r="J715" s="68"/>
      <c r="K715" s="20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</row>
    <row x14ac:dyDescent="0.25" r="716" customHeight="1" ht="17.25" customFormat="1" s="30">
      <c r="A716" s="76"/>
      <c r="B716" s="52"/>
      <c r="C716" s="52"/>
      <c r="D716" s="20"/>
      <c r="E716" s="77"/>
      <c r="F716" s="77"/>
      <c r="G716" s="77"/>
      <c r="H716" s="77"/>
      <c r="I716" s="68"/>
      <c r="J716" s="68"/>
      <c r="K716" s="20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</row>
    <row x14ac:dyDescent="0.25" r="717" customHeight="1" ht="17.25" customFormat="1" s="30">
      <c r="A717" s="76"/>
      <c r="B717" s="52"/>
      <c r="C717" s="52"/>
      <c r="D717" s="20"/>
      <c r="E717" s="77"/>
      <c r="F717" s="77"/>
      <c r="G717" s="77"/>
      <c r="H717" s="77"/>
      <c r="I717" s="68"/>
      <c r="J717" s="68"/>
      <c r="K717" s="20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</row>
    <row x14ac:dyDescent="0.25" r="718" customHeight="1" ht="17.25" customFormat="1" s="30">
      <c r="A718" s="76"/>
      <c r="B718" s="52"/>
      <c r="C718" s="52"/>
      <c r="D718" s="20"/>
      <c r="E718" s="77"/>
      <c r="F718" s="77"/>
      <c r="G718" s="77"/>
      <c r="H718" s="77"/>
      <c r="I718" s="68"/>
      <c r="J718" s="68"/>
      <c r="K718" s="20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</row>
    <row x14ac:dyDescent="0.25" r="719" customHeight="1" ht="17.25" customFormat="1" s="30">
      <c r="A719" s="76"/>
      <c r="B719" s="52"/>
      <c r="C719" s="52"/>
      <c r="D719" s="20"/>
      <c r="E719" s="77"/>
      <c r="F719" s="77"/>
      <c r="G719" s="77"/>
      <c r="H719" s="77"/>
      <c r="I719" s="68"/>
      <c r="J719" s="68"/>
      <c r="K719" s="20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</row>
    <row x14ac:dyDescent="0.25" r="720" customHeight="1" ht="17.25" customFormat="1" s="30">
      <c r="A720" s="76"/>
      <c r="B720" s="52"/>
      <c r="C720" s="52"/>
      <c r="D720" s="20"/>
      <c r="E720" s="77"/>
      <c r="F720" s="77"/>
      <c r="G720" s="77"/>
      <c r="H720" s="77"/>
      <c r="I720" s="68"/>
      <c r="J720" s="68"/>
      <c r="K720" s="20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</row>
    <row x14ac:dyDescent="0.25" r="721" customHeight="1" ht="17.25" customFormat="1" s="30">
      <c r="A721" s="76"/>
      <c r="B721" s="52"/>
      <c r="C721" s="52"/>
      <c r="D721" s="20"/>
      <c r="E721" s="77"/>
      <c r="F721" s="77"/>
      <c r="G721" s="77"/>
      <c r="H721" s="77"/>
      <c r="I721" s="68"/>
      <c r="J721" s="68"/>
      <c r="K721" s="20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</row>
    <row x14ac:dyDescent="0.25" r="722" customHeight="1" ht="17.25" customFormat="1" s="30">
      <c r="A722" s="76"/>
      <c r="B722" s="52"/>
      <c r="C722" s="52"/>
      <c r="D722" s="20"/>
      <c r="E722" s="77"/>
      <c r="F722" s="77"/>
      <c r="G722" s="77"/>
      <c r="H722" s="77"/>
      <c r="I722" s="68"/>
      <c r="J722" s="68"/>
      <c r="K722" s="20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</row>
    <row x14ac:dyDescent="0.25" r="723" customHeight="1" ht="17.25" customFormat="1" s="30">
      <c r="A723" s="76"/>
      <c r="B723" s="52"/>
      <c r="C723" s="52"/>
      <c r="D723" s="20"/>
      <c r="E723" s="77"/>
      <c r="F723" s="77"/>
      <c r="G723" s="77"/>
      <c r="H723" s="77"/>
      <c r="I723" s="68"/>
      <c r="J723" s="68"/>
      <c r="K723" s="20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</row>
    <row x14ac:dyDescent="0.25" r="724" customHeight="1" ht="17.25" customFormat="1" s="30">
      <c r="A724" s="76"/>
      <c r="B724" s="52"/>
      <c r="C724" s="52"/>
      <c r="D724" s="20"/>
      <c r="E724" s="77"/>
      <c r="F724" s="77"/>
      <c r="G724" s="77"/>
      <c r="H724" s="77"/>
      <c r="I724" s="68"/>
      <c r="J724" s="68"/>
      <c r="K724" s="20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</row>
    <row x14ac:dyDescent="0.25" r="725" customHeight="1" ht="17.25" customFormat="1" s="30">
      <c r="A725" s="76"/>
      <c r="B725" s="52"/>
      <c r="C725" s="52"/>
      <c r="D725" s="20"/>
      <c r="E725" s="77"/>
      <c r="F725" s="77"/>
      <c r="G725" s="77"/>
      <c r="H725" s="77"/>
      <c r="I725" s="68"/>
      <c r="J725" s="68"/>
      <c r="K725" s="20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</row>
    <row x14ac:dyDescent="0.25" r="726" customHeight="1" ht="17.25" customFormat="1" s="30">
      <c r="A726" s="76"/>
      <c r="B726" s="52"/>
      <c r="C726" s="52"/>
      <c r="D726" s="20"/>
      <c r="E726" s="77"/>
      <c r="F726" s="77"/>
      <c r="G726" s="77"/>
      <c r="H726" s="77"/>
      <c r="I726" s="68"/>
      <c r="J726" s="68"/>
      <c r="K726" s="20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</row>
    <row x14ac:dyDescent="0.25" r="727" customHeight="1" ht="17.25" customFormat="1" s="30">
      <c r="A727" s="76"/>
      <c r="B727" s="52"/>
      <c r="C727" s="52"/>
      <c r="D727" s="20"/>
      <c r="E727" s="77"/>
      <c r="F727" s="77"/>
      <c r="G727" s="77"/>
      <c r="H727" s="77"/>
      <c r="I727" s="68"/>
      <c r="J727" s="68"/>
      <c r="K727" s="20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</row>
    <row x14ac:dyDescent="0.25" r="728" customHeight="1" ht="17.25" customFormat="1" s="30">
      <c r="A728" s="76"/>
      <c r="B728" s="52"/>
      <c r="C728" s="52"/>
      <c r="D728" s="20"/>
      <c r="E728" s="77"/>
      <c r="F728" s="77"/>
      <c r="G728" s="77"/>
      <c r="H728" s="77"/>
      <c r="I728" s="68"/>
      <c r="J728" s="68"/>
      <c r="K728" s="20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</row>
    <row x14ac:dyDescent="0.25" r="729" customHeight="1" ht="17.25" customFormat="1" s="30">
      <c r="A729" s="76"/>
      <c r="B729" s="52"/>
      <c r="C729" s="52"/>
      <c r="D729" s="20"/>
      <c r="E729" s="77"/>
      <c r="F729" s="77"/>
      <c r="G729" s="77"/>
      <c r="H729" s="77"/>
      <c r="I729" s="68"/>
      <c r="J729" s="68"/>
      <c r="K729" s="20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</row>
    <row x14ac:dyDescent="0.25" r="730" customHeight="1" ht="17.25" customFormat="1" s="30">
      <c r="A730" s="76"/>
      <c r="B730" s="52"/>
      <c r="C730" s="52"/>
      <c r="D730" s="20"/>
      <c r="E730" s="77"/>
      <c r="F730" s="77"/>
      <c r="G730" s="77"/>
      <c r="H730" s="77"/>
      <c r="I730" s="68"/>
      <c r="J730" s="68"/>
      <c r="K730" s="20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</row>
    <row x14ac:dyDescent="0.25" r="731" customHeight="1" ht="17.25" customFormat="1" s="30">
      <c r="A731" s="76"/>
      <c r="B731" s="52"/>
      <c r="C731" s="52"/>
      <c r="D731" s="20"/>
      <c r="E731" s="77"/>
      <c r="F731" s="77"/>
      <c r="G731" s="77"/>
      <c r="H731" s="77"/>
      <c r="I731" s="68"/>
      <c r="J731" s="68"/>
      <c r="K731" s="20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</row>
    <row x14ac:dyDescent="0.25" r="732" customHeight="1" ht="17.25" customFormat="1" s="30">
      <c r="A732" s="76"/>
      <c r="B732" s="52"/>
      <c r="C732" s="52"/>
      <c r="D732" s="20"/>
      <c r="E732" s="77"/>
      <c r="F732" s="77"/>
      <c r="G732" s="77"/>
      <c r="H732" s="77"/>
      <c r="I732" s="68"/>
      <c r="J732" s="68"/>
      <c r="K732" s="20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</row>
    <row x14ac:dyDescent="0.25" r="733" customHeight="1" ht="17.25" customFormat="1" s="30">
      <c r="A733" s="76"/>
      <c r="B733" s="52"/>
      <c r="C733" s="52"/>
      <c r="D733" s="20"/>
      <c r="E733" s="77"/>
      <c r="F733" s="77"/>
      <c r="G733" s="77"/>
      <c r="H733" s="77"/>
      <c r="I733" s="68"/>
      <c r="J733" s="68"/>
      <c r="K733" s="20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</row>
    <row x14ac:dyDescent="0.25" r="734" customHeight="1" ht="17.25" customFormat="1" s="30">
      <c r="A734" s="76"/>
      <c r="B734" s="52"/>
      <c r="C734" s="52"/>
      <c r="D734" s="20"/>
      <c r="E734" s="77"/>
      <c r="F734" s="77"/>
      <c r="G734" s="77"/>
      <c r="H734" s="77"/>
      <c r="I734" s="68"/>
      <c r="J734" s="68"/>
      <c r="K734" s="20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</row>
    <row x14ac:dyDescent="0.25" r="735" customHeight="1" ht="17.25" customFormat="1" s="30">
      <c r="A735" s="76"/>
      <c r="B735" s="52"/>
      <c r="C735" s="52"/>
      <c r="D735" s="20"/>
      <c r="E735" s="77"/>
      <c r="F735" s="77"/>
      <c r="G735" s="77"/>
      <c r="H735" s="77"/>
      <c r="I735" s="68"/>
      <c r="J735" s="68"/>
      <c r="K735" s="20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</row>
    <row x14ac:dyDescent="0.25" r="736" customHeight="1" ht="17.25" customFormat="1" s="30">
      <c r="A736" s="76"/>
      <c r="B736" s="52"/>
      <c r="C736" s="52"/>
      <c r="D736" s="20"/>
      <c r="E736" s="77"/>
      <c r="F736" s="77"/>
      <c r="G736" s="77"/>
      <c r="H736" s="77"/>
      <c r="I736" s="68"/>
      <c r="J736" s="68"/>
      <c r="K736" s="20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</row>
    <row x14ac:dyDescent="0.25" r="737" customHeight="1" ht="17.25" customFormat="1" s="30">
      <c r="A737" s="76"/>
      <c r="B737" s="52"/>
      <c r="C737" s="52"/>
      <c r="D737" s="20"/>
      <c r="E737" s="77"/>
      <c r="F737" s="77"/>
      <c r="G737" s="77"/>
      <c r="H737" s="77"/>
      <c r="I737" s="68"/>
      <c r="J737" s="68"/>
      <c r="K737" s="20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</row>
    <row x14ac:dyDescent="0.25" r="738" customHeight="1" ht="17.25" customFormat="1" s="30">
      <c r="A738" s="76"/>
      <c r="B738" s="52"/>
      <c r="C738" s="52"/>
      <c r="D738" s="20"/>
      <c r="E738" s="77"/>
      <c r="F738" s="77"/>
      <c r="G738" s="77"/>
      <c r="H738" s="77"/>
      <c r="I738" s="68"/>
      <c r="J738" s="68"/>
      <c r="K738" s="20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</row>
    <row x14ac:dyDescent="0.25" r="739" customHeight="1" ht="17.25" customFormat="1" s="30">
      <c r="A739" s="76"/>
      <c r="B739" s="52"/>
      <c r="C739" s="52"/>
      <c r="D739" s="20"/>
      <c r="E739" s="77"/>
      <c r="F739" s="77"/>
      <c r="G739" s="77"/>
      <c r="H739" s="77"/>
      <c r="I739" s="68"/>
      <c r="J739" s="68"/>
      <c r="K739" s="20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</row>
    <row x14ac:dyDescent="0.25" r="740" customHeight="1" ht="17.25" customFormat="1" s="30">
      <c r="A740" s="76"/>
      <c r="B740" s="52"/>
      <c r="C740" s="52"/>
      <c r="D740" s="20"/>
      <c r="E740" s="77"/>
      <c r="F740" s="77"/>
      <c r="G740" s="77"/>
      <c r="H740" s="77"/>
      <c r="I740" s="68"/>
      <c r="J740" s="68"/>
      <c r="K740" s="20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</row>
    <row x14ac:dyDescent="0.25" r="741" customHeight="1" ht="17.25" customFormat="1" s="30">
      <c r="A741" s="76"/>
      <c r="B741" s="52"/>
      <c r="C741" s="52"/>
      <c r="D741" s="20"/>
      <c r="E741" s="77"/>
      <c r="F741" s="77"/>
      <c r="G741" s="77"/>
      <c r="H741" s="77"/>
      <c r="I741" s="68"/>
      <c r="J741" s="68"/>
      <c r="K741" s="20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</row>
    <row x14ac:dyDescent="0.25" r="742" customHeight="1" ht="17.25" customFormat="1" s="30">
      <c r="A742" s="76"/>
      <c r="B742" s="52"/>
      <c r="C742" s="52"/>
      <c r="D742" s="20"/>
      <c r="E742" s="77"/>
      <c r="F742" s="77"/>
      <c r="G742" s="77"/>
      <c r="H742" s="77"/>
      <c r="I742" s="68"/>
      <c r="J742" s="68"/>
      <c r="K742" s="20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</row>
    <row x14ac:dyDescent="0.25" r="743" customHeight="1" ht="17.25" customFormat="1" s="30">
      <c r="A743" s="76"/>
      <c r="B743" s="52"/>
      <c r="C743" s="52"/>
      <c r="D743" s="20"/>
      <c r="E743" s="77"/>
      <c r="F743" s="77"/>
      <c r="G743" s="77"/>
      <c r="H743" s="77"/>
      <c r="I743" s="68"/>
      <c r="J743" s="68"/>
      <c r="K743" s="20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</row>
    <row x14ac:dyDescent="0.25" r="744" customHeight="1" ht="17.25" customFormat="1" s="30">
      <c r="A744" s="76"/>
      <c r="B744" s="52"/>
      <c r="C744" s="52"/>
      <c r="D744" s="20"/>
      <c r="E744" s="77"/>
      <c r="F744" s="77"/>
      <c r="G744" s="77"/>
      <c r="H744" s="77"/>
      <c r="I744" s="68"/>
      <c r="J744" s="68"/>
      <c r="K744" s="20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</row>
    <row x14ac:dyDescent="0.25" r="745" customHeight="1" ht="17.25" customFormat="1" s="30">
      <c r="A745" s="76"/>
      <c r="B745" s="52"/>
      <c r="C745" s="52"/>
      <c r="D745" s="20"/>
      <c r="E745" s="77"/>
      <c r="F745" s="77"/>
      <c r="G745" s="77"/>
      <c r="H745" s="77"/>
      <c r="I745" s="68"/>
      <c r="J745" s="68"/>
      <c r="K745" s="20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</row>
    <row x14ac:dyDescent="0.25" r="746" customHeight="1" ht="17.25" customFormat="1" s="30">
      <c r="A746" s="76"/>
      <c r="B746" s="52"/>
      <c r="C746" s="52"/>
      <c r="D746" s="20"/>
      <c r="E746" s="77"/>
      <c r="F746" s="77"/>
      <c r="G746" s="77"/>
      <c r="H746" s="77"/>
      <c r="I746" s="68"/>
      <c r="J746" s="68"/>
      <c r="K746" s="20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</row>
    <row x14ac:dyDescent="0.25" r="747" customHeight="1" ht="17.25" customFormat="1" s="30">
      <c r="A747" s="76"/>
      <c r="B747" s="52"/>
      <c r="C747" s="52"/>
      <c r="D747" s="20"/>
      <c r="E747" s="77"/>
      <c r="F747" s="77"/>
      <c r="G747" s="77"/>
      <c r="H747" s="77"/>
      <c r="I747" s="68"/>
      <c r="J747" s="68"/>
      <c r="K747" s="20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</row>
    <row x14ac:dyDescent="0.25" r="748" customHeight="1" ht="17.25" customFormat="1" s="30">
      <c r="A748" s="76"/>
      <c r="B748" s="52"/>
      <c r="C748" s="52"/>
      <c r="D748" s="20"/>
      <c r="E748" s="77"/>
      <c r="F748" s="77"/>
      <c r="G748" s="77"/>
      <c r="H748" s="77"/>
      <c r="I748" s="68"/>
      <c r="J748" s="68"/>
      <c r="K748" s="20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</row>
    <row x14ac:dyDescent="0.25" r="749" customHeight="1" ht="17.25" customFormat="1" s="30">
      <c r="A749" s="76"/>
      <c r="B749" s="52"/>
      <c r="C749" s="52"/>
      <c r="D749" s="20"/>
      <c r="E749" s="77"/>
      <c r="F749" s="77"/>
      <c r="G749" s="77"/>
      <c r="H749" s="77"/>
      <c r="I749" s="68"/>
      <c r="J749" s="68"/>
      <c r="K749" s="20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</row>
    <row x14ac:dyDescent="0.25" r="750" customHeight="1" ht="17.25" customFormat="1" s="30">
      <c r="A750" s="76"/>
      <c r="B750" s="52"/>
      <c r="C750" s="52"/>
      <c r="D750" s="20"/>
      <c r="E750" s="77"/>
      <c r="F750" s="77"/>
      <c r="G750" s="77"/>
      <c r="H750" s="77"/>
      <c r="I750" s="68"/>
      <c r="J750" s="68"/>
      <c r="K750" s="20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</row>
    <row x14ac:dyDescent="0.25" r="751" customHeight="1" ht="17.25" customFormat="1" s="30">
      <c r="A751" s="76"/>
      <c r="B751" s="52"/>
      <c r="C751" s="52"/>
      <c r="D751" s="20"/>
      <c r="E751" s="77"/>
      <c r="F751" s="77"/>
      <c r="G751" s="77"/>
      <c r="H751" s="77"/>
      <c r="I751" s="68"/>
      <c r="J751" s="68"/>
      <c r="K751" s="20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</row>
    <row x14ac:dyDescent="0.25" r="752" customHeight="1" ht="17.25" customFormat="1" s="30">
      <c r="A752" s="76"/>
      <c r="B752" s="52"/>
      <c r="C752" s="52"/>
      <c r="D752" s="20"/>
      <c r="E752" s="77"/>
      <c r="F752" s="77"/>
      <c r="G752" s="77"/>
      <c r="H752" s="77"/>
      <c r="I752" s="68"/>
      <c r="J752" s="68"/>
      <c r="K752" s="20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</row>
    <row x14ac:dyDescent="0.25" r="753" customHeight="1" ht="17.25" customFormat="1" s="30">
      <c r="A753" s="76"/>
      <c r="B753" s="52"/>
      <c r="C753" s="52"/>
      <c r="D753" s="20"/>
      <c r="E753" s="77"/>
      <c r="F753" s="77"/>
      <c r="G753" s="77"/>
      <c r="H753" s="77"/>
      <c r="I753" s="68"/>
      <c r="J753" s="68"/>
      <c r="K753" s="20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</row>
    <row x14ac:dyDescent="0.25" r="754" customHeight="1" ht="17.25" customFormat="1" s="30">
      <c r="A754" s="76"/>
      <c r="B754" s="52"/>
      <c r="C754" s="52"/>
      <c r="D754" s="20"/>
      <c r="E754" s="77"/>
      <c r="F754" s="77"/>
      <c r="G754" s="77"/>
      <c r="H754" s="77"/>
      <c r="I754" s="68"/>
      <c r="J754" s="68"/>
      <c r="K754" s="20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</row>
    <row x14ac:dyDescent="0.25" r="755" customHeight="1" ht="17.25" customFormat="1" s="30">
      <c r="A755" s="76"/>
      <c r="B755" s="52"/>
      <c r="C755" s="52"/>
      <c r="D755" s="20"/>
      <c r="E755" s="77"/>
      <c r="F755" s="77"/>
      <c r="G755" s="77"/>
      <c r="H755" s="77"/>
      <c r="I755" s="68"/>
      <c r="J755" s="68"/>
      <c r="K755" s="20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</row>
    <row x14ac:dyDescent="0.25" r="756" customHeight="1" ht="17.25" customFormat="1" s="30">
      <c r="A756" s="76"/>
      <c r="B756" s="52"/>
      <c r="C756" s="52"/>
      <c r="D756" s="20"/>
      <c r="E756" s="77"/>
      <c r="F756" s="77"/>
      <c r="G756" s="77"/>
      <c r="H756" s="77"/>
      <c r="I756" s="68"/>
      <c r="J756" s="68"/>
      <c r="K756" s="20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</row>
    <row x14ac:dyDescent="0.25" r="757" customHeight="1" ht="17.25" customFormat="1" s="30">
      <c r="A757" s="76"/>
      <c r="B757" s="52"/>
      <c r="C757" s="52"/>
      <c r="D757" s="20"/>
      <c r="E757" s="77"/>
      <c r="F757" s="77"/>
      <c r="G757" s="77"/>
      <c r="H757" s="77"/>
      <c r="I757" s="68"/>
      <c r="J757" s="68"/>
      <c r="K757" s="20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</row>
    <row x14ac:dyDescent="0.25" r="758" customHeight="1" ht="17.25" customFormat="1" s="30">
      <c r="A758" s="76"/>
      <c r="B758" s="52"/>
      <c r="C758" s="52"/>
      <c r="D758" s="20"/>
      <c r="E758" s="77"/>
      <c r="F758" s="77"/>
      <c r="G758" s="77"/>
      <c r="H758" s="77"/>
      <c r="I758" s="68"/>
      <c r="J758" s="68"/>
      <c r="K758" s="20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</row>
    <row x14ac:dyDescent="0.25" r="759" customHeight="1" ht="17.25" customFormat="1" s="30">
      <c r="A759" s="76"/>
      <c r="B759" s="52"/>
      <c r="C759" s="52"/>
      <c r="D759" s="20"/>
      <c r="E759" s="77"/>
      <c r="F759" s="77"/>
      <c r="G759" s="77"/>
      <c r="H759" s="77"/>
      <c r="I759" s="68"/>
      <c r="J759" s="68"/>
      <c r="K759" s="20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</row>
    <row x14ac:dyDescent="0.25" r="760" customHeight="1" ht="17.25" customFormat="1" s="30">
      <c r="A760" s="76"/>
      <c r="B760" s="52"/>
      <c r="C760" s="52"/>
      <c r="D760" s="20"/>
      <c r="E760" s="77"/>
      <c r="F760" s="77"/>
      <c r="G760" s="77"/>
      <c r="H760" s="77"/>
      <c r="I760" s="68"/>
      <c r="J760" s="68"/>
      <c r="K760" s="20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</row>
    <row x14ac:dyDescent="0.25" r="761" customHeight="1" ht="17.25" customFormat="1" s="30">
      <c r="A761" s="76"/>
      <c r="B761" s="52"/>
      <c r="C761" s="52"/>
      <c r="D761" s="20"/>
      <c r="E761" s="77"/>
      <c r="F761" s="77"/>
      <c r="G761" s="77"/>
      <c r="H761" s="77"/>
      <c r="I761" s="68"/>
      <c r="J761" s="68"/>
      <c r="K761" s="20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</row>
    <row x14ac:dyDescent="0.25" r="762" customHeight="1" ht="17.25" customFormat="1" s="30">
      <c r="A762" s="76"/>
      <c r="B762" s="52"/>
      <c r="C762" s="52"/>
      <c r="D762" s="20"/>
      <c r="E762" s="77"/>
      <c r="F762" s="77"/>
      <c r="G762" s="77"/>
      <c r="H762" s="77"/>
      <c r="I762" s="68"/>
      <c r="J762" s="68"/>
      <c r="K762" s="20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</row>
    <row x14ac:dyDescent="0.25" r="763" customHeight="1" ht="17.25" customFormat="1" s="30">
      <c r="A763" s="76"/>
      <c r="B763" s="52"/>
      <c r="C763" s="52"/>
      <c r="D763" s="20"/>
      <c r="E763" s="77"/>
      <c r="F763" s="77"/>
      <c r="G763" s="77"/>
      <c r="H763" s="77"/>
      <c r="I763" s="68"/>
      <c r="J763" s="68"/>
      <c r="K763" s="20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</row>
    <row x14ac:dyDescent="0.25" r="764" customHeight="1" ht="17.25" customFormat="1" s="30">
      <c r="A764" s="76"/>
      <c r="B764" s="52"/>
      <c r="C764" s="52"/>
      <c r="D764" s="20"/>
      <c r="E764" s="77"/>
      <c r="F764" s="77"/>
      <c r="G764" s="77"/>
      <c r="H764" s="77"/>
      <c r="I764" s="68"/>
      <c r="J764" s="68"/>
      <c r="K764" s="20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</row>
    <row x14ac:dyDescent="0.25" r="765" customHeight="1" ht="17.25" customFormat="1" s="30">
      <c r="A765" s="76"/>
      <c r="B765" s="52"/>
      <c r="C765" s="52"/>
      <c r="D765" s="20"/>
      <c r="E765" s="77"/>
      <c r="F765" s="77"/>
      <c r="G765" s="77"/>
      <c r="H765" s="77"/>
      <c r="I765" s="68"/>
      <c r="J765" s="68"/>
      <c r="K765" s="20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</row>
    <row x14ac:dyDescent="0.25" r="766" customHeight="1" ht="17.25" customFormat="1" s="30">
      <c r="A766" s="76"/>
      <c r="B766" s="52"/>
      <c r="C766" s="52"/>
      <c r="D766" s="20"/>
      <c r="E766" s="77"/>
      <c r="F766" s="77"/>
      <c r="G766" s="77"/>
      <c r="H766" s="77"/>
      <c r="I766" s="68"/>
      <c r="J766" s="68"/>
      <c r="K766" s="20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</row>
    <row x14ac:dyDescent="0.25" r="767" customHeight="1" ht="17.25" customFormat="1" s="30">
      <c r="A767" s="76"/>
      <c r="B767" s="52"/>
      <c r="C767" s="52"/>
      <c r="D767" s="20"/>
      <c r="E767" s="77"/>
      <c r="F767" s="77"/>
      <c r="G767" s="77"/>
      <c r="H767" s="77"/>
      <c r="I767" s="68"/>
      <c r="J767" s="68"/>
      <c r="K767" s="20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</row>
    <row x14ac:dyDescent="0.25" r="768" customHeight="1" ht="17.25" customFormat="1" s="30">
      <c r="A768" s="76"/>
      <c r="B768" s="52"/>
      <c r="C768" s="52"/>
      <c r="D768" s="20"/>
      <c r="E768" s="77"/>
      <c r="F768" s="77"/>
      <c r="G768" s="77"/>
      <c r="H768" s="77"/>
      <c r="I768" s="68"/>
      <c r="J768" s="68"/>
      <c r="K768" s="20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</row>
    <row x14ac:dyDescent="0.25" r="769" customHeight="1" ht="17.25" customFormat="1" s="30">
      <c r="A769" s="76"/>
      <c r="B769" s="52"/>
      <c r="C769" s="52"/>
      <c r="D769" s="20"/>
      <c r="E769" s="77"/>
      <c r="F769" s="77"/>
      <c r="G769" s="77"/>
      <c r="H769" s="77"/>
      <c r="I769" s="68"/>
      <c r="J769" s="68"/>
      <c r="K769" s="20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</row>
    <row x14ac:dyDescent="0.25" r="770" customHeight="1" ht="17.25" customFormat="1" s="30">
      <c r="A770" s="76"/>
      <c r="B770" s="52"/>
      <c r="C770" s="52"/>
      <c r="D770" s="20"/>
      <c r="E770" s="77"/>
      <c r="F770" s="77"/>
      <c r="G770" s="77"/>
      <c r="H770" s="77"/>
      <c r="I770" s="68"/>
      <c r="J770" s="68"/>
      <c r="K770" s="20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</row>
    <row x14ac:dyDescent="0.25" r="771" customHeight="1" ht="17.25" customFormat="1" s="30">
      <c r="A771" s="76"/>
      <c r="B771" s="52"/>
      <c r="C771" s="52"/>
      <c r="D771" s="20"/>
      <c r="E771" s="77"/>
      <c r="F771" s="77"/>
      <c r="G771" s="77"/>
      <c r="H771" s="77"/>
      <c r="I771" s="68"/>
      <c r="J771" s="68"/>
      <c r="K771" s="20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</row>
    <row x14ac:dyDescent="0.25" r="772" customHeight="1" ht="17.25" customFormat="1" s="30">
      <c r="A772" s="76"/>
      <c r="B772" s="52"/>
      <c r="C772" s="52"/>
      <c r="D772" s="20"/>
      <c r="E772" s="77"/>
      <c r="F772" s="77"/>
      <c r="G772" s="77"/>
      <c r="H772" s="77"/>
      <c r="I772" s="68"/>
      <c r="J772" s="68"/>
      <c r="K772" s="20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</row>
    <row x14ac:dyDescent="0.25" r="773" customHeight="1" ht="17.25" customFormat="1" s="30">
      <c r="A773" s="76"/>
      <c r="B773" s="52"/>
      <c r="C773" s="52"/>
      <c r="D773" s="20"/>
      <c r="E773" s="77"/>
      <c r="F773" s="77"/>
      <c r="G773" s="77"/>
      <c r="H773" s="77"/>
      <c r="I773" s="68"/>
      <c r="J773" s="68"/>
      <c r="K773" s="20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</row>
    <row x14ac:dyDescent="0.25" r="774" customHeight="1" ht="17.25" customFormat="1" s="30">
      <c r="A774" s="76"/>
      <c r="B774" s="52"/>
      <c r="C774" s="52"/>
      <c r="D774" s="20"/>
      <c r="E774" s="77"/>
      <c r="F774" s="77"/>
      <c r="G774" s="77"/>
      <c r="H774" s="77"/>
      <c r="I774" s="68"/>
      <c r="J774" s="68"/>
      <c r="K774" s="20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</row>
    <row x14ac:dyDescent="0.25" r="775" customHeight="1" ht="17.25" customFormat="1" s="30">
      <c r="A775" s="76"/>
      <c r="B775" s="52"/>
      <c r="C775" s="52"/>
      <c r="D775" s="20"/>
      <c r="E775" s="77"/>
      <c r="F775" s="77"/>
      <c r="G775" s="77"/>
      <c r="H775" s="77"/>
      <c r="I775" s="68"/>
      <c r="J775" s="68"/>
      <c r="K775" s="20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</row>
    <row x14ac:dyDescent="0.25" r="776" customHeight="1" ht="17.25" customFormat="1" s="30">
      <c r="A776" s="76"/>
      <c r="B776" s="52"/>
      <c r="C776" s="52"/>
      <c r="D776" s="20"/>
      <c r="E776" s="77"/>
      <c r="F776" s="77"/>
      <c r="G776" s="77"/>
      <c r="H776" s="77"/>
      <c r="I776" s="68"/>
      <c r="J776" s="68"/>
      <c r="K776" s="20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</row>
    <row x14ac:dyDescent="0.25" r="777" customHeight="1" ht="17.25" customFormat="1" s="30">
      <c r="A777" s="76"/>
      <c r="B777" s="52"/>
      <c r="C777" s="52"/>
      <c r="D777" s="20"/>
      <c r="E777" s="77"/>
      <c r="F777" s="77"/>
      <c r="G777" s="77"/>
      <c r="H777" s="77"/>
      <c r="I777" s="68"/>
      <c r="J777" s="68"/>
      <c r="K777" s="20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</row>
    <row x14ac:dyDescent="0.25" r="778" customHeight="1" ht="17.25" customFormat="1" s="30">
      <c r="A778" s="76"/>
      <c r="B778" s="52"/>
      <c r="C778" s="52"/>
      <c r="D778" s="20"/>
      <c r="E778" s="77"/>
      <c r="F778" s="77"/>
      <c r="G778" s="77"/>
      <c r="H778" s="77"/>
      <c r="I778" s="68"/>
      <c r="J778" s="68"/>
      <c r="K778" s="20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</row>
    <row x14ac:dyDescent="0.25" r="779" customHeight="1" ht="17.25" customFormat="1" s="30">
      <c r="A779" s="76"/>
      <c r="B779" s="52"/>
      <c r="C779" s="52"/>
      <c r="D779" s="20"/>
      <c r="E779" s="77"/>
      <c r="F779" s="77"/>
      <c r="G779" s="77"/>
      <c r="H779" s="77"/>
      <c r="I779" s="68"/>
      <c r="J779" s="68"/>
      <c r="K779" s="20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</row>
    <row x14ac:dyDescent="0.25" r="780" customHeight="1" ht="17.25" customFormat="1" s="30">
      <c r="A780" s="76"/>
      <c r="B780" s="52"/>
      <c r="C780" s="52"/>
      <c r="D780" s="20"/>
      <c r="E780" s="77"/>
      <c r="F780" s="77"/>
      <c r="G780" s="77"/>
      <c r="H780" s="77"/>
      <c r="I780" s="68"/>
      <c r="J780" s="68"/>
      <c r="K780" s="20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</row>
    <row x14ac:dyDescent="0.25" r="781" customHeight="1" ht="17.25" customFormat="1" s="30">
      <c r="A781" s="76"/>
      <c r="B781" s="52"/>
      <c r="C781" s="52"/>
      <c r="D781" s="20"/>
      <c r="E781" s="77"/>
      <c r="F781" s="77"/>
      <c r="G781" s="77"/>
      <c r="H781" s="77"/>
      <c r="I781" s="68"/>
      <c r="J781" s="68"/>
      <c r="K781" s="20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</row>
    <row x14ac:dyDescent="0.25" r="782" customHeight="1" ht="17.25" customFormat="1" s="30">
      <c r="A782" s="76"/>
      <c r="B782" s="52"/>
      <c r="C782" s="52"/>
      <c r="D782" s="20"/>
      <c r="E782" s="77"/>
      <c r="F782" s="77"/>
      <c r="G782" s="77"/>
      <c r="H782" s="77"/>
      <c r="I782" s="68"/>
      <c r="J782" s="68"/>
      <c r="K782" s="20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</row>
    <row x14ac:dyDescent="0.25" r="783" customHeight="1" ht="17.25" customFormat="1" s="30">
      <c r="A783" s="76"/>
      <c r="B783" s="52"/>
      <c r="C783" s="52"/>
      <c r="D783" s="20"/>
      <c r="E783" s="77"/>
      <c r="F783" s="77"/>
      <c r="G783" s="77"/>
      <c r="H783" s="77"/>
      <c r="I783" s="68"/>
      <c r="J783" s="68"/>
      <c r="K783" s="20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</row>
    <row x14ac:dyDescent="0.25" r="784" customHeight="1" ht="17.25" customFormat="1" s="30">
      <c r="A784" s="76"/>
      <c r="B784" s="52"/>
      <c r="C784" s="52"/>
      <c r="D784" s="20"/>
      <c r="E784" s="77"/>
      <c r="F784" s="77"/>
      <c r="G784" s="77"/>
      <c r="H784" s="77"/>
      <c r="I784" s="68"/>
      <c r="J784" s="68"/>
      <c r="K784" s="20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</row>
    <row x14ac:dyDescent="0.25" r="785" customHeight="1" ht="17.25" customFormat="1" s="30">
      <c r="A785" s="76"/>
      <c r="B785" s="52"/>
      <c r="C785" s="52"/>
      <c r="D785" s="20"/>
      <c r="E785" s="77"/>
      <c r="F785" s="77"/>
      <c r="G785" s="77"/>
      <c r="H785" s="77"/>
      <c r="I785" s="68"/>
      <c r="J785" s="68"/>
      <c r="K785" s="20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</row>
    <row x14ac:dyDescent="0.25" r="786" customHeight="1" ht="17.25" customFormat="1" s="30">
      <c r="A786" s="76"/>
      <c r="B786" s="52"/>
      <c r="C786" s="52"/>
      <c r="D786" s="20"/>
      <c r="E786" s="77"/>
      <c r="F786" s="77"/>
      <c r="G786" s="77"/>
      <c r="H786" s="77"/>
      <c r="I786" s="68"/>
      <c r="J786" s="68"/>
      <c r="K786" s="20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</row>
    <row x14ac:dyDescent="0.25" r="787" customHeight="1" ht="17.25" customFormat="1" s="30">
      <c r="A787" s="76"/>
      <c r="B787" s="52"/>
      <c r="C787" s="52"/>
      <c r="D787" s="20"/>
      <c r="E787" s="77"/>
      <c r="F787" s="77"/>
      <c r="G787" s="77"/>
      <c r="H787" s="77"/>
      <c r="I787" s="68"/>
      <c r="J787" s="68"/>
      <c r="K787" s="20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</row>
    <row x14ac:dyDescent="0.25" r="788" customHeight="1" ht="17.25" customFormat="1" s="30">
      <c r="A788" s="76"/>
      <c r="B788" s="52"/>
      <c r="C788" s="52"/>
      <c r="D788" s="20"/>
      <c r="E788" s="77"/>
      <c r="F788" s="77"/>
      <c r="G788" s="77"/>
      <c r="H788" s="77"/>
      <c r="I788" s="68"/>
      <c r="J788" s="68"/>
      <c r="K788" s="20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</row>
    <row x14ac:dyDescent="0.25" r="789" customHeight="1" ht="17.25" customFormat="1" s="30">
      <c r="A789" s="76"/>
      <c r="B789" s="52"/>
      <c r="C789" s="52"/>
      <c r="D789" s="20"/>
      <c r="E789" s="77"/>
      <c r="F789" s="77"/>
      <c r="G789" s="77"/>
      <c r="H789" s="77"/>
      <c r="I789" s="68"/>
      <c r="J789" s="68"/>
      <c r="K789" s="20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</row>
    <row x14ac:dyDescent="0.25" r="790" customHeight="1" ht="17.25" customFormat="1" s="30">
      <c r="A790" s="76"/>
      <c r="B790" s="52"/>
      <c r="C790" s="52"/>
      <c r="D790" s="20"/>
      <c r="E790" s="77"/>
      <c r="F790" s="77"/>
      <c r="G790" s="77"/>
      <c r="H790" s="77"/>
      <c r="I790" s="68"/>
      <c r="J790" s="68"/>
      <c r="K790" s="20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</row>
    <row x14ac:dyDescent="0.25" r="791" customHeight="1" ht="17.25" customFormat="1" s="30">
      <c r="A791" s="76"/>
      <c r="B791" s="52"/>
      <c r="C791" s="52"/>
      <c r="D791" s="20"/>
      <c r="E791" s="77"/>
      <c r="F791" s="77"/>
      <c r="G791" s="77"/>
      <c r="H791" s="77"/>
      <c r="I791" s="68"/>
      <c r="J791" s="68"/>
      <c r="K791" s="20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</row>
    <row x14ac:dyDescent="0.25" r="792" customHeight="1" ht="17.25" customFormat="1" s="30">
      <c r="A792" s="76"/>
      <c r="B792" s="52"/>
      <c r="C792" s="52"/>
      <c r="D792" s="20"/>
      <c r="E792" s="77"/>
      <c r="F792" s="77"/>
      <c r="G792" s="77"/>
      <c r="H792" s="77"/>
      <c r="I792" s="68"/>
      <c r="J792" s="68"/>
      <c r="K792" s="20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</row>
    <row x14ac:dyDescent="0.25" r="793" customHeight="1" ht="17.25" customFormat="1" s="30">
      <c r="A793" s="76"/>
      <c r="B793" s="52"/>
      <c r="C793" s="52"/>
      <c r="D793" s="20"/>
      <c r="E793" s="77"/>
      <c r="F793" s="77"/>
      <c r="G793" s="77"/>
      <c r="H793" s="77"/>
      <c r="I793" s="68"/>
      <c r="J793" s="68"/>
      <c r="K793" s="20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</row>
    <row x14ac:dyDescent="0.25" r="794" customHeight="1" ht="17.25" customFormat="1" s="30">
      <c r="A794" s="76"/>
      <c r="B794" s="52"/>
      <c r="C794" s="52"/>
      <c r="D794" s="20"/>
      <c r="E794" s="77"/>
      <c r="F794" s="77"/>
      <c r="G794" s="77"/>
      <c r="H794" s="77"/>
      <c r="I794" s="68"/>
      <c r="J794" s="68"/>
      <c r="K794" s="20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</row>
    <row x14ac:dyDescent="0.25" r="795" customHeight="1" ht="17.25" customFormat="1" s="30">
      <c r="A795" s="76"/>
      <c r="B795" s="52"/>
      <c r="C795" s="52"/>
      <c r="D795" s="20"/>
      <c r="E795" s="77"/>
      <c r="F795" s="77"/>
      <c r="G795" s="77"/>
      <c r="H795" s="77"/>
      <c r="I795" s="68"/>
      <c r="J795" s="68"/>
      <c r="K795" s="20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</row>
    <row x14ac:dyDescent="0.25" r="796" customHeight="1" ht="17.25" customFormat="1" s="30">
      <c r="A796" s="76"/>
      <c r="B796" s="52"/>
      <c r="C796" s="52"/>
      <c r="D796" s="20"/>
      <c r="E796" s="77"/>
      <c r="F796" s="77"/>
      <c r="G796" s="77"/>
      <c r="H796" s="77"/>
      <c r="I796" s="68"/>
      <c r="J796" s="68"/>
      <c r="K796" s="20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</row>
    <row x14ac:dyDescent="0.25" r="797" customHeight="1" ht="17.25" customFormat="1" s="30">
      <c r="A797" s="76"/>
      <c r="B797" s="52"/>
      <c r="C797" s="52"/>
      <c r="D797" s="20"/>
      <c r="E797" s="77"/>
      <c r="F797" s="77"/>
      <c r="G797" s="77"/>
      <c r="H797" s="77"/>
      <c r="I797" s="68"/>
      <c r="J797" s="68"/>
      <c r="K797" s="20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</row>
    <row x14ac:dyDescent="0.25" r="798" customHeight="1" ht="17.25" customFormat="1" s="30">
      <c r="A798" s="76"/>
      <c r="B798" s="52"/>
      <c r="C798" s="52"/>
      <c r="D798" s="20"/>
      <c r="E798" s="77"/>
      <c r="F798" s="77"/>
      <c r="G798" s="77"/>
      <c r="H798" s="77"/>
      <c r="I798" s="68"/>
      <c r="J798" s="68"/>
      <c r="K798" s="20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</row>
    <row x14ac:dyDescent="0.25" r="799" customHeight="1" ht="17.25" customFormat="1" s="30">
      <c r="A799" s="76"/>
      <c r="B799" s="52"/>
      <c r="C799" s="52"/>
      <c r="D799" s="20"/>
      <c r="E799" s="77"/>
      <c r="F799" s="77"/>
      <c r="G799" s="77"/>
      <c r="H799" s="77"/>
      <c r="I799" s="68"/>
      <c r="J799" s="68"/>
      <c r="K799" s="20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</row>
    <row x14ac:dyDescent="0.25" r="800" customHeight="1" ht="17.25" customFormat="1" s="30">
      <c r="A800" s="76"/>
      <c r="B800" s="52"/>
      <c r="C800" s="52"/>
      <c r="D800" s="20"/>
      <c r="E800" s="77"/>
      <c r="F800" s="77"/>
      <c r="G800" s="77"/>
      <c r="H800" s="77"/>
      <c r="I800" s="68"/>
      <c r="J800" s="68"/>
      <c r="K800" s="20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</row>
    <row x14ac:dyDescent="0.25" r="801" customHeight="1" ht="17.25" customFormat="1" s="30">
      <c r="A801" s="76"/>
      <c r="B801" s="52"/>
      <c r="C801" s="52"/>
      <c r="D801" s="20"/>
      <c r="E801" s="77"/>
      <c r="F801" s="77"/>
      <c r="G801" s="77"/>
      <c r="H801" s="77"/>
      <c r="I801" s="68"/>
      <c r="J801" s="68"/>
      <c r="K801" s="20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</row>
    <row x14ac:dyDescent="0.25" r="802" customHeight="1" ht="17.25" customFormat="1" s="30">
      <c r="A802" s="76"/>
      <c r="B802" s="52"/>
      <c r="C802" s="52"/>
      <c r="D802" s="20"/>
      <c r="E802" s="77"/>
      <c r="F802" s="77"/>
      <c r="G802" s="77"/>
      <c r="H802" s="77"/>
      <c r="I802" s="68"/>
      <c r="J802" s="68"/>
      <c r="K802" s="20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</row>
    <row x14ac:dyDescent="0.25" r="803" customHeight="1" ht="17.25" customFormat="1" s="30">
      <c r="A803" s="76"/>
      <c r="B803" s="52"/>
      <c r="C803" s="52"/>
      <c r="D803" s="20"/>
      <c r="E803" s="77"/>
      <c r="F803" s="77"/>
      <c r="G803" s="77"/>
      <c r="H803" s="77"/>
      <c r="I803" s="68"/>
      <c r="J803" s="68"/>
      <c r="K803" s="20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</row>
    <row x14ac:dyDescent="0.25" r="804" customHeight="1" ht="17.25" customFormat="1" s="30">
      <c r="A804" s="76"/>
      <c r="B804" s="52"/>
      <c r="C804" s="52"/>
      <c r="D804" s="20"/>
      <c r="E804" s="77"/>
      <c r="F804" s="77"/>
      <c r="G804" s="77"/>
      <c r="H804" s="77"/>
      <c r="I804" s="68"/>
      <c r="J804" s="68"/>
      <c r="K804" s="20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</row>
    <row x14ac:dyDescent="0.25" r="805" customHeight="1" ht="17.25" customFormat="1" s="30">
      <c r="A805" s="76"/>
      <c r="B805" s="52"/>
      <c r="C805" s="52"/>
      <c r="D805" s="20"/>
      <c r="E805" s="77"/>
      <c r="F805" s="77"/>
      <c r="G805" s="77"/>
      <c r="H805" s="77"/>
      <c r="I805" s="68"/>
      <c r="J805" s="68"/>
      <c r="K805" s="20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</row>
    <row x14ac:dyDescent="0.25" r="806" customHeight="1" ht="17.25" customFormat="1" s="30">
      <c r="A806" s="76"/>
      <c r="B806" s="52"/>
      <c r="C806" s="52"/>
      <c r="D806" s="20"/>
      <c r="E806" s="77"/>
      <c r="F806" s="77"/>
      <c r="G806" s="77"/>
      <c r="H806" s="77"/>
      <c r="I806" s="68"/>
      <c r="J806" s="68"/>
      <c r="K806" s="20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</row>
    <row x14ac:dyDescent="0.25" r="807" customHeight="1" ht="17.25" customFormat="1" s="30">
      <c r="A807" s="76"/>
      <c r="B807" s="52"/>
      <c r="C807" s="52"/>
      <c r="D807" s="20"/>
      <c r="E807" s="77"/>
      <c r="F807" s="77"/>
      <c r="G807" s="77"/>
      <c r="H807" s="77"/>
      <c r="I807" s="68"/>
      <c r="J807" s="68"/>
      <c r="K807" s="20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</row>
    <row x14ac:dyDescent="0.25" r="808" customHeight="1" ht="17.25" customFormat="1" s="30">
      <c r="A808" s="76"/>
      <c r="B808" s="52"/>
      <c r="C808" s="52"/>
      <c r="D808" s="20"/>
      <c r="E808" s="77"/>
      <c r="F808" s="77"/>
      <c r="G808" s="77"/>
      <c r="H808" s="77"/>
      <c r="I808" s="68"/>
      <c r="J808" s="68"/>
      <c r="K808" s="20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</row>
    <row x14ac:dyDescent="0.25" r="809" customHeight="1" ht="17.25" customFormat="1" s="30">
      <c r="A809" s="76"/>
      <c r="B809" s="52"/>
      <c r="C809" s="52"/>
      <c r="D809" s="20"/>
      <c r="E809" s="77"/>
      <c r="F809" s="77"/>
      <c r="G809" s="77"/>
      <c r="H809" s="77"/>
      <c r="I809" s="68"/>
      <c r="J809" s="68"/>
      <c r="K809" s="20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</row>
    <row x14ac:dyDescent="0.25" r="810" customHeight="1" ht="17.25" customFormat="1" s="30">
      <c r="A810" s="76"/>
      <c r="B810" s="52"/>
      <c r="C810" s="52"/>
      <c r="D810" s="20"/>
      <c r="E810" s="77"/>
      <c r="F810" s="77"/>
      <c r="G810" s="77"/>
      <c r="H810" s="77"/>
      <c r="I810" s="68"/>
      <c r="J810" s="68"/>
      <c r="K810" s="20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</row>
    <row x14ac:dyDescent="0.25" r="811" customHeight="1" ht="17.25" customFormat="1" s="30">
      <c r="A811" s="76"/>
      <c r="B811" s="52"/>
      <c r="C811" s="52"/>
      <c r="D811" s="20"/>
      <c r="E811" s="77"/>
      <c r="F811" s="77"/>
      <c r="G811" s="77"/>
      <c r="H811" s="77"/>
      <c r="I811" s="68"/>
      <c r="J811" s="68"/>
      <c r="K811" s="20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</row>
    <row x14ac:dyDescent="0.25" r="812" customHeight="1" ht="17.25" customFormat="1" s="30">
      <c r="A812" s="76"/>
      <c r="B812" s="52"/>
      <c r="C812" s="52"/>
      <c r="D812" s="20"/>
      <c r="E812" s="77"/>
      <c r="F812" s="77"/>
      <c r="G812" s="77"/>
      <c r="H812" s="77"/>
      <c r="I812" s="68"/>
      <c r="J812" s="68"/>
      <c r="K812" s="20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</row>
    <row x14ac:dyDescent="0.25" r="813" customHeight="1" ht="17.25" customFormat="1" s="30">
      <c r="A813" s="76"/>
      <c r="B813" s="52"/>
      <c r="C813" s="52"/>
      <c r="D813" s="20"/>
      <c r="E813" s="77"/>
      <c r="F813" s="77"/>
      <c r="G813" s="77"/>
      <c r="H813" s="77"/>
      <c r="I813" s="68"/>
      <c r="J813" s="68"/>
      <c r="K813" s="20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</row>
    <row x14ac:dyDescent="0.25" r="814" customHeight="1" ht="17.25" customFormat="1" s="30">
      <c r="A814" s="76"/>
      <c r="B814" s="52"/>
      <c r="C814" s="52"/>
      <c r="D814" s="20"/>
      <c r="E814" s="77"/>
      <c r="F814" s="77"/>
      <c r="G814" s="77"/>
      <c r="H814" s="77"/>
      <c r="I814" s="68"/>
      <c r="J814" s="68"/>
      <c r="K814" s="20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</row>
    <row x14ac:dyDescent="0.25" r="815" customHeight="1" ht="17.25" customFormat="1" s="30">
      <c r="A815" s="76"/>
      <c r="B815" s="52"/>
      <c r="C815" s="52"/>
      <c r="D815" s="20"/>
      <c r="E815" s="77"/>
      <c r="F815" s="77"/>
      <c r="G815" s="77"/>
      <c r="H815" s="77"/>
      <c r="I815" s="68"/>
      <c r="J815" s="68"/>
      <c r="K815" s="20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</row>
    <row x14ac:dyDescent="0.25" r="816" customHeight="1" ht="17.25" customFormat="1" s="30">
      <c r="A816" s="76"/>
      <c r="B816" s="52"/>
      <c r="C816" s="52"/>
      <c r="D816" s="20"/>
      <c r="E816" s="77"/>
      <c r="F816" s="77"/>
      <c r="G816" s="77"/>
      <c r="H816" s="77"/>
      <c r="I816" s="68"/>
      <c r="J816" s="68"/>
      <c r="K816" s="20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</row>
    <row x14ac:dyDescent="0.25" r="817" customHeight="1" ht="17.25" customFormat="1" s="30">
      <c r="A817" s="76"/>
      <c r="B817" s="52"/>
      <c r="C817" s="52"/>
      <c r="D817" s="20"/>
      <c r="E817" s="77"/>
      <c r="F817" s="77"/>
      <c r="G817" s="77"/>
      <c r="H817" s="77"/>
      <c r="I817" s="68"/>
      <c r="J817" s="68"/>
      <c r="K817" s="20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</row>
    <row x14ac:dyDescent="0.25" r="818" customHeight="1" ht="17.25" customFormat="1" s="30">
      <c r="A818" s="76"/>
      <c r="B818" s="52"/>
      <c r="C818" s="52"/>
      <c r="D818" s="20"/>
      <c r="E818" s="77"/>
      <c r="F818" s="77"/>
      <c r="G818" s="77"/>
      <c r="H818" s="77"/>
      <c r="I818" s="68"/>
      <c r="J818" s="68"/>
      <c r="K818" s="20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</row>
    <row x14ac:dyDescent="0.25" r="819" customHeight="1" ht="17.25" customFormat="1" s="30">
      <c r="A819" s="76"/>
      <c r="B819" s="52"/>
      <c r="C819" s="52"/>
      <c r="D819" s="20"/>
      <c r="E819" s="77"/>
      <c r="F819" s="77"/>
      <c r="G819" s="77"/>
      <c r="H819" s="77"/>
      <c r="I819" s="68"/>
      <c r="J819" s="68"/>
      <c r="K819" s="20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</row>
    <row x14ac:dyDescent="0.25" r="820" customHeight="1" ht="17.25" customFormat="1" s="30">
      <c r="A820" s="76"/>
      <c r="B820" s="52"/>
      <c r="C820" s="52"/>
      <c r="D820" s="20"/>
      <c r="E820" s="77"/>
      <c r="F820" s="77"/>
      <c r="G820" s="77"/>
      <c r="H820" s="77"/>
      <c r="I820" s="68"/>
      <c r="J820" s="68"/>
      <c r="K820" s="20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</row>
    <row x14ac:dyDescent="0.25" r="821" customHeight="1" ht="17.25" customFormat="1" s="30">
      <c r="A821" s="76"/>
      <c r="B821" s="52"/>
      <c r="C821" s="52"/>
      <c r="D821" s="20"/>
      <c r="E821" s="77"/>
      <c r="F821" s="77"/>
      <c r="G821" s="77"/>
      <c r="H821" s="77"/>
      <c r="I821" s="68"/>
      <c r="J821" s="68"/>
      <c r="K821" s="20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</row>
    <row x14ac:dyDescent="0.25" r="822" customHeight="1" ht="17.25" customFormat="1" s="30">
      <c r="A822" s="76"/>
      <c r="B822" s="52"/>
      <c r="C822" s="52"/>
      <c r="D822" s="20"/>
      <c r="E822" s="77"/>
      <c r="F822" s="77"/>
      <c r="G822" s="77"/>
      <c r="H822" s="77"/>
      <c r="I822" s="68"/>
      <c r="J822" s="68"/>
      <c r="K822" s="20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</row>
    <row x14ac:dyDescent="0.25" r="823" customHeight="1" ht="17.25" customFormat="1" s="30">
      <c r="A823" s="76"/>
      <c r="B823" s="52"/>
      <c r="C823" s="52"/>
      <c r="D823" s="20"/>
      <c r="E823" s="77"/>
      <c r="F823" s="77"/>
      <c r="G823" s="77"/>
      <c r="H823" s="77"/>
      <c r="I823" s="68"/>
      <c r="J823" s="68"/>
      <c r="K823" s="20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</row>
    <row x14ac:dyDescent="0.25" r="824" customHeight="1" ht="17.25" customFormat="1" s="30">
      <c r="A824" s="76"/>
      <c r="B824" s="52"/>
      <c r="C824" s="52"/>
      <c r="D824" s="20"/>
      <c r="E824" s="77"/>
      <c r="F824" s="77"/>
      <c r="G824" s="77"/>
      <c r="H824" s="77"/>
      <c r="I824" s="68"/>
      <c r="J824" s="68"/>
      <c r="K824" s="20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</row>
    <row x14ac:dyDescent="0.25" r="825" customHeight="1" ht="17.25" customFormat="1" s="30">
      <c r="A825" s="76"/>
      <c r="B825" s="52"/>
      <c r="C825" s="52"/>
      <c r="D825" s="20"/>
      <c r="E825" s="77"/>
      <c r="F825" s="77"/>
      <c r="G825" s="77"/>
      <c r="H825" s="77"/>
      <c r="I825" s="68"/>
      <c r="J825" s="68"/>
      <c r="K825" s="20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</row>
    <row x14ac:dyDescent="0.25" r="826" customHeight="1" ht="17.25" customFormat="1" s="30">
      <c r="A826" s="76"/>
      <c r="B826" s="52"/>
      <c r="C826" s="52"/>
      <c r="D826" s="20"/>
      <c r="E826" s="77"/>
      <c r="F826" s="77"/>
      <c r="G826" s="77"/>
      <c r="H826" s="77"/>
      <c r="I826" s="68"/>
      <c r="J826" s="68"/>
      <c r="K826" s="20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</row>
    <row x14ac:dyDescent="0.25" r="827" customHeight="1" ht="17.25" customFormat="1" s="30">
      <c r="A827" s="76"/>
      <c r="B827" s="52"/>
      <c r="C827" s="52"/>
      <c r="D827" s="20"/>
      <c r="E827" s="77"/>
      <c r="F827" s="77"/>
      <c r="G827" s="77"/>
      <c r="H827" s="77"/>
      <c r="I827" s="68"/>
      <c r="J827" s="68"/>
      <c r="K827" s="20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</row>
    <row x14ac:dyDescent="0.25" r="828" customHeight="1" ht="17.25" customFormat="1" s="30">
      <c r="A828" s="76"/>
      <c r="B828" s="52"/>
      <c r="C828" s="52"/>
      <c r="D828" s="20"/>
      <c r="E828" s="77"/>
      <c r="F828" s="77"/>
      <c r="G828" s="77"/>
      <c r="H828" s="77"/>
      <c r="I828" s="68"/>
      <c r="J828" s="68"/>
      <c r="K828" s="20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</row>
    <row x14ac:dyDescent="0.25" r="829" customHeight="1" ht="17.25" customFormat="1" s="30">
      <c r="A829" s="76"/>
      <c r="B829" s="52"/>
      <c r="C829" s="52"/>
      <c r="D829" s="20"/>
      <c r="E829" s="77"/>
      <c r="F829" s="77"/>
      <c r="G829" s="77"/>
      <c r="H829" s="77"/>
      <c r="I829" s="68"/>
      <c r="J829" s="68"/>
      <c r="K829" s="20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</row>
    <row x14ac:dyDescent="0.25" r="830" customHeight="1" ht="17.25" customFormat="1" s="30">
      <c r="A830" s="76"/>
      <c r="B830" s="52"/>
      <c r="C830" s="52"/>
      <c r="D830" s="20"/>
      <c r="E830" s="77"/>
      <c r="F830" s="77"/>
      <c r="G830" s="77"/>
      <c r="H830" s="77"/>
      <c r="I830" s="68"/>
      <c r="J830" s="68"/>
      <c r="K830" s="20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</row>
    <row x14ac:dyDescent="0.25" r="831" customHeight="1" ht="17.25" customFormat="1" s="30">
      <c r="A831" s="76"/>
      <c r="B831" s="52"/>
      <c r="C831" s="52"/>
      <c r="D831" s="20"/>
      <c r="E831" s="77"/>
      <c r="F831" s="77"/>
      <c r="G831" s="77"/>
      <c r="H831" s="77"/>
      <c r="I831" s="68"/>
      <c r="J831" s="68"/>
      <c r="K831" s="20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</row>
    <row x14ac:dyDescent="0.25" r="832" customHeight="1" ht="17.25" customFormat="1" s="30">
      <c r="A832" s="76"/>
      <c r="B832" s="52"/>
      <c r="C832" s="52"/>
      <c r="D832" s="20"/>
      <c r="E832" s="77"/>
      <c r="F832" s="77"/>
      <c r="G832" s="77"/>
      <c r="H832" s="77"/>
      <c r="I832" s="68"/>
      <c r="J832" s="68"/>
      <c r="K832" s="20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</row>
    <row x14ac:dyDescent="0.25" r="833" customHeight="1" ht="17.25" customFormat="1" s="30">
      <c r="A833" s="76"/>
      <c r="B833" s="52"/>
      <c r="C833" s="52"/>
      <c r="D833" s="20"/>
      <c r="E833" s="77"/>
      <c r="F833" s="77"/>
      <c r="G833" s="77"/>
      <c r="H833" s="77"/>
      <c r="I833" s="68"/>
      <c r="J833" s="68"/>
      <c r="K833" s="20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</row>
    <row x14ac:dyDescent="0.25" r="834" customHeight="1" ht="17.25" customFormat="1" s="30">
      <c r="A834" s="76"/>
      <c r="B834" s="52"/>
      <c r="C834" s="52"/>
      <c r="D834" s="20"/>
      <c r="E834" s="77"/>
      <c r="F834" s="77"/>
      <c r="G834" s="77"/>
      <c r="H834" s="77"/>
      <c r="I834" s="68"/>
      <c r="J834" s="68"/>
      <c r="K834" s="20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</row>
    <row x14ac:dyDescent="0.25" r="835" customHeight="1" ht="17.25" customFormat="1" s="30">
      <c r="A835" s="76"/>
      <c r="B835" s="52"/>
      <c r="C835" s="52"/>
      <c r="D835" s="20"/>
      <c r="E835" s="77"/>
      <c r="F835" s="77"/>
      <c r="G835" s="77"/>
      <c r="H835" s="77"/>
      <c r="I835" s="68"/>
      <c r="J835" s="68"/>
      <c r="K835" s="20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</row>
    <row x14ac:dyDescent="0.25" r="836" customHeight="1" ht="17.25" customFormat="1" s="30">
      <c r="A836" s="76"/>
      <c r="B836" s="52"/>
      <c r="C836" s="52"/>
      <c r="D836" s="20"/>
      <c r="E836" s="77"/>
      <c r="F836" s="77"/>
      <c r="G836" s="77"/>
      <c r="H836" s="77"/>
      <c r="I836" s="68"/>
      <c r="J836" s="68"/>
      <c r="K836" s="20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</row>
    <row x14ac:dyDescent="0.25" r="837" customHeight="1" ht="17.25" customFormat="1" s="30">
      <c r="A837" s="76"/>
      <c r="B837" s="52"/>
      <c r="C837" s="52"/>
      <c r="D837" s="20"/>
      <c r="E837" s="77"/>
      <c r="F837" s="77"/>
      <c r="G837" s="77"/>
      <c r="H837" s="77"/>
      <c r="I837" s="68"/>
      <c r="J837" s="68"/>
      <c r="K837" s="20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</row>
    <row x14ac:dyDescent="0.25" r="838" customHeight="1" ht="17.25" customFormat="1" s="30">
      <c r="A838" s="76"/>
      <c r="B838" s="52"/>
      <c r="C838" s="52"/>
      <c r="D838" s="20"/>
      <c r="E838" s="77"/>
      <c r="F838" s="77"/>
      <c r="G838" s="77"/>
      <c r="H838" s="77"/>
      <c r="I838" s="68"/>
      <c r="J838" s="68"/>
      <c r="K838" s="20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</row>
    <row x14ac:dyDescent="0.25" r="839" customHeight="1" ht="17.25" customFormat="1" s="30">
      <c r="A839" s="76"/>
      <c r="B839" s="52"/>
      <c r="C839" s="52"/>
      <c r="D839" s="20"/>
      <c r="E839" s="77"/>
      <c r="F839" s="77"/>
      <c r="G839" s="77"/>
      <c r="H839" s="77"/>
      <c r="I839" s="68"/>
      <c r="J839" s="68"/>
      <c r="K839" s="20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</row>
    <row x14ac:dyDescent="0.25" r="840" customHeight="1" ht="17.25" customFormat="1" s="30">
      <c r="A840" s="76"/>
      <c r="B840" s="52"/>
      <c r="C840" s="52"/>
      <c r="D840" s="20"/>
      <c r="E840" s="77"/>
      <c r="F840" s="77"/>
      <c r="G840" s="77"/>
      <c r="H840" s="77"/>
      <c r="I840" s="68"/>
      <c r="J840" s="68"/>
      <c r="K840" s="20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</row>
    <row x14ac:dyDescent="0.25" r="841" customHeight="1" ht="17.25" customFormat="1" s="30">
      <c r="A841" s="76"/>
      <c r="B841" s="52"/>
      <c r="C841" s="52"/>
      <c r="D841" s="20"/>
      <c r="E841" s="77"/>
      <c r="F841" s="77"/>
      <c r="G841" s="77"/>
      <c r="H841" s="77"/>
      <c r="I841" s="68"/>
      <c r="J841" s="68"/>
      <c r="K841" s="20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</row>
    <row x14ac:dyDescent="0.25" r="842" customHeight="1" ht="17.25" customFormat="1" s="30">
      <c r="A842" s="76"/>
      <c r="B842" s="52"/>
      <c r="C842" s="52"/>
      <c r="D842" s="20"/>
      <c r="E842" s="77"/>
      <c r="F842" s="77"/>
      <c r="G842" s="77"/>
      <c r="H842" s="77"/>
      <c r="I842" s="68"/>
      <c r="J842" s="68"/>
      <c r="K842" s="20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</row>
    <row x14ac:dyDescent="0.25" r="843" customHeight="1" ht="17.25" customFormat="1" s="30">
      <c r="A843" s="76"/>
      <c r="B843" s="52"/>
      <c r="C843" s="52"/>
      <c r="D843" s="20"/>
      <c r="E843" s="77"/>
      <c r="F843" s="77"/>
      <c r="G843" s="77"/>
      <c r="H843" s="77"/>
      <c r="I843" s="68"/>
      <c r="J843" s="68"/>
      <c r="K843" s="20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</row>
    <row x14ac:dyDescent="0.25" r="844" customHeight="1" ht="17.25" customFormat="1" s="30">
      <c r="A844" s="76"/>
      <c r="B844" s="52"/>
      <c r="C844" s="52"/>
      <c r="D844" s="20"/>
      <c r="E844" s="77"/>
      <c r="F844" s="77"/>
      <c r="G844" s="77"/>
      <c r="H844" s="77"/>
      <c r="I844" s="68"/>
      <c r="J844" s="68"/>
      <c r="K844" s="20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</row>
    <row x14ac:dyDescent="0.25" r="845" customHeight="1" ht="17.25" customFormat="1" s="30">
      <c r="A845" s="76"/>
      <c r="B845" s="52"/>
      <c r="C845" s="52"/>
      <c r="D845" s="20"/>
      <c r="E845" s="77"/>
      <c r="F845" s="77"/>
      <c r="G845" s="77"/>
      <c r="H845" s="77"/>
      <c r="I845" s="68"/>
      <c r="J845" s="68"/>
      <c r="K845" s="20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</row>
    <row x14ac:dyDescent="0.25" r="846" customHeight="1" ht="17.25" customFormat="1" s="30">
      <c r="A846" s="76"/>
      <c r="B846" s="52"/>
      <c r="C846" s="52"/>
      <c r="D846" s="20"/>
      <c r="E846" s="77"/>
      <c r="F846" s="77"/>
      <c r="G846" s="77"/>
      <c r="H846" s="77"/>
      <c r="I846" s="68"/>
      <c r="J846" s="68"/>
      <c r="K846" s="20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</row>
    <row x14ac:dyDescent="0.25" r="847" customHeight="1" ht="17.25" customFormat="1" s="30">
      <c r="A847" s="76"/>
      <c r="B847" s="52"/>
      <c r="C847" s="52"/>
      <c r="D847" s="20"/>
      <c r="E847" s="77"/>
      <c r="F847" s="77"/>
      <c r="G847" s="77"/>
      <c r="H847" s="77"/>
      <c r="I847" s="68"/>
      <c r="J847" s="68"/>
      <c r="K847" s="20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</row>
    <row x14ac:dyDescent="0.25" r="848" customHeight="1" ht="17.25" customFormat="1" s="30">
      <c r="A848" s="76"/>
      <c r="B848" s="52"/>
      <c r="C848" s="52"/>
      <c r="D848" s="20"/>
      <c r="E848" s="77"/>
      <c r="F848" s="77"/>
      <c r="G848" s="77"/>
      <c r="H848" s="77"/>
      <c r="I848" s="68"/>
      <c r="J848" s="68"/>
      <c r="K848" s="20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</row>
    <row x14ac:dyDescent="0.25" r="849" customHeight="1" ht="17.25" customFormat="1" s="30">
      <c r="A849" s="76"/>
      <c r="B849" s="52"/>
      <c r="C849" s="52"/>
      <c r="D849" s="20"/>
      <c r="E849" s="77"/>
      <c r="F849" s="77"/>
      <c r="G849" s="77"/>
      <c r="H849" s="77"/>
      <c r="I849" s="68"/>
      <c r="J849" s="68"/>
      <c r="K849" s="20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</row>
    <row x14ac:dyDescent="0.25" r="850" customHeight="1" ht="17.25" customFormat="1" s="30">
      <c r="A850" s="76"/>
      <c r="B850" s="52"/>
      <c r="C850" s="52"/>
      <c r="D850" s="20"/>
      <c r="E850" s="77"/>
      <c r="F850" s="77"/>
      <c r="G850" s="77"/>
      <c r="H850" s="77"/>
      <c r="I850" s="68"/>
      <c r="J850" s="68"/>
      <c r="K850" s="20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</row>
    <row x14ac:dyDescent="0.25" r="851" customHeight="1" ht="17.25" customFormat="1" s="30">
      <c r="A851" s="76"/>
      <c r="B851" s="52"/>
      <c r="C851" s="52"/>
      <c r="D851" s="20"/>
      <c r="E851" s="77"/>
      <c r="F851" s="77"/>
      <c r="G851" s="77"/>
      <c r="H851" s="77"/>
      <c r="I851" s="68"/>
      <c r="J851" s="68"/>
      <c r="K851" s="20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</row>
    <row x14ac:dyDescent="0.25" r="852" customHeight="1" ht="17.25" customFormat="1" s="30">
      <c r="A852" s="76"/>
      <c r="B852" s="52"/>
      <c r="C852" s="52"/>
      <c r="D852" s="20"/>
      <c r="E852" s="77"/>
      <c r="F852" s="77"/>
      <c r="G852" s="77"/>
      <c r="H852" s="77"/>
      <c r="I852" s="68"/>
      <c r="J852" s="68"/>
      <c r="K852" s="20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</row>
    <row x14ac:dyDescent="0.25" r="853" customHeight="1" ht="17.25" customFormat="1" s="30">
      <c r="A853" s="76"/>
      <c r="B853" s="52"/>
      <c r="C853" s="52"/>
      <c r="D853" s="20"/>
      <c r="E853" s="77"/>
      <c r="F853" s="77"/>
      <c r="G853" s="77"/>
      <c r="H853" s="77"/>
      <c r="I853" s="68"/>
      <c r="J853" s="68"/>
      <c r="K853" s="20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</row>
    <row x14ac:dyDescent="0.25" r="854" customHeight="1" ht="17.25" customFormat="1" s="30">
      <c r="A854" s="76"/>
      <c r="B854" s="52"/>
      <c r="C854" s="52"/>
      <c r="D854" s="20"/>
      <c r="E854" s="77"/>
      <c r="F854" s="77"/>
      <c r="G854" s="77"/>
      <c r="H854" s="77"/>
      <c r="I854" s="68"/>
      <c r="J854" s="68"/>
      <c r="K854" s="20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</row>
    <row x14ac:dyDescent="0.25" r="855" customHeight="1" ht="17.25" customFormat="1" s="30">
      <c r="A855" s="76"/>
      <c r="B855" s="52"/>
      <c r="C855" s="52"/>
      <c r="D855" s="20"/>
      <c r="E855" s="77"/>
      <c r="F855" s="77"/>
      <c r="G855" s="77"/>
      <c r="H855" s="77"/>
      <c r="I855" s="68"/>
      <c r="J855" s="68"/>
      <c r="K855" s="20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</row>
    <row x14ac:dyDescent="0.25" r="856" customHeight="1" ht="17.25" customFormat="1" s="30">
      <c r="A856" s="76"/>
      <c r="B856" s="52"/>
      <c r="C856" s="52"/>
      <c r="D856" s="20"/>
      <c r="E856" s="77"/>
      <c r="F856" s="77"/>
      <c r="G856" s="77"/>
      <c r="H856" s="77"/>
      <c r="I856" s="68"/>
      <c r="J856" s="68"/>
      <c r="K856" s="20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</row>
    <row x14ac:dyDescent="0.25" r="857" customHeight="1" ht="17.25" customFormat="1" s="30">
      <c r="A857" s="76"/>
      <c r="B857" s="52"/>
      <c r="C857" s="52"/>
      <c r="D857" s="20"/>
      <c r="E857" s="77"/>
      <c r="F857" s="77"/>
      <c r="G857" s="77"/>
      <c r="H857" s="77"/>
      <c r="I857" s="68"/>
      <c r="J857" s="68"/>
      <c r="K857" s="20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</row>
    <row x14ac:dyDescent="0.25" r="858" customHeight="1" ht="17.25" customFormat="1" s="30">
      <c r="A858" s="76"/>
      <c r="B858" s="52"/>
      <c r="C858" s="52"/>
      <c r="D858" s="20"/>
      <c r="E858" s="77"/>
      <c r="F858" s="77"/>
      <c r="G858" s="77"/>
      <c r="H858" s="77"/>
      <c r="I858" s="68"/>
      <c r="J858" s="68"/>
      <c r="K858" s="20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</row>
    <row x14ac:dyDescent="0.25" r="859" customHeight="1" ht="17.25" customFormat="1" s="30">
      <c r="A859" s="76"/>
      <c r="B859" s="52"/>
      <c r="C859" s="52"/>
      <c r="D859" s="20"/>
      <c r="E859" s="77"/>
      <c r="F859" s="77"/>
      <c r="G859" s="77"/>
      <c r="H859" s="77"/>
      <c r="I859" s="68"/>
      <c r="J859" s="68"/>
      <c r="K859" s="20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</row>
    <row x14ac:dyDescent="0.25" r="860" customHeight="1" ht="17.25" customFormat="1" s="30">
      <c r="A860" s="76"/>
      <c r="B860" s="52"/>
      <c r="C860" s="52"/>
      <c r="D860" s="20"/>
      <c r="E860" s="77"/>
      <c r="F860" s="77"/>
      <c r="G860" s="77"/>
      <c r="H860" s="77"/>
      <c r="I860" s="68"/>
      <c r="J860" s="68"/>
      <c r="K860" s="20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</row>
    <row x14ac:dyDescent="0.25" r="861" customHeight="1" ht="17.25" customFormat="1" s="30">
      <c r="A861" s="76"/>
      <c r="B861" s="52"/>
      <c r="C861" s="52"/>
      <c r="D861" s="20"/>
      <c r="E861" s="77"/>
      <c r="F861" s="77"/>
      <c r="G861" s="77"/>
      <c r="H861" s="77"/>
      <c r="I861" s="68"/>
      <c r="J861" s="68"/>
      <c r="K861" s="20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</row>
    <row x14ac:dyDescent="0.25" r="862" customHeight="1" ht="17.25" customFormat="1" s="30">
      <c r="A862" s="76"/>
      <c r="B862" s="52"/>
      <c r="C862" s="52"/>
      <c r="D862" s="20"/>
      <c r="E862" s="77"/>
      <c r="F862" s="77"/>
      <c r="G862" s="77"/>
      <c r="H862" s="77"/>
      <c r="I862" s="68"/>
      <c r="J862" s="68"/>
      <c r="K862" s="20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</row>
    <row x14ac:dyDescent="0.25" r="863" customHeight="1" ht="17.25" customFormat="1" s="30">
      <c r="A863" s="76"/>
      <c r="B863" s="52"/>
      <c r="C863" s="52"/>
      <c r="D863" s="20"/>
      <c r="E863" s="77"/>
      <c r="F863" s="77"/>
      <c r="G863" s="77"/>
      <c r="H863" s="77"/>
      <c r="I863" s="68"/>
      <c r="J863" s="68"/>
      <c r="K863" s="20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</row>
    <row x14ac:dyDescent="0.25" r="864" customHeight="1" ht="17.25" customFormat="1" s="30">
      <c r="A864" s="76"/>
      <c r="B864" s="52"/>
      <c r="C864" s="52"/>
      <c r="D864" s="20"/>
      <c r="E864" s="77"/>
      <c r="F864" s="77"/>
      <c r="G864" s="77"/>
      <c r="H864" s="77"/>
      <c r="I864" s="68"/>
      <c r="J864" s="68"/>
      <c r="K864" s="20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</row>
    <row x14ac:dyDescent="0.25" r="865" customHeight="1" ht="17.25" customFormat="1" s="30">
      <c r="A865" s="76"/>
      <c r="B865" s="52"/>
      <c r="C865" s="52"/>
      <c r="D865" s="20"/>
      <c r="E865" s="77"/>
      <c r="F865" s="77"/>
      <c r="G865" s="77"/>
      <c r="H865" s="77"/>
      <c r="I865" s="68"/>
      <c r="J865" s="68"/>
      <c r="K865" s="20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</row>
    <row x14ac:dyDescent="0.25" r="866" customHeight="1" ht="17.25" customFormat="1" s="30">
      <c r="A866" s="76"/>
      <c r="B866" s="52"/>
      <c r="C866" s="52"/>
      <c r="D866" s="20"/>
      <c r="E866" s="77"/>
      <c r="F866" s="77"/>
      <c r="G866" s="77"/>
      <c r="H866" s="77"/>
      <c r="I866" s="68"/>
      <c r="J866" s="68"/>
      <c r="K866" s="20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</row>
    <row x14ac:dyDescent="0.25" r="867" customHeight="1" ht="17.25" customFormat="1" s="30">
      <c r="A867" s="76"/>
      <c r="B867" s="52"/>
      <c r="C867" s="52"/>
      <c r="D867" s="20"/>
      <c r="E867" s="77"/>
      <c r="F867" s="77"/>
      <c r="G867" s="77"/>
      <c r="H867" s="77"/>
      <c r="I867" s="68"/>
      <c r="J867" s="68"/>
      <c r="K867" s="20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</row>
    <row x14ac:dyDescent="0.25" r="868" customHeight="1" ht="17.25" customFormat="1" s="30">
      <c r="A868" s="76"/>
      <c r="B868" s="52"/>
      <c r="C868" s="52"/>
      <c r="D868" s="20"/>
      <c r="E868" s="77"/>
      <c r="F868" s="77"/>
      <c r="G868" s="77"/>
      <c r="H868" s="77"/>
      <c r="I868" s="68"/>
      <c r="J868" s="68"/>
      <c r="K868" s="20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</row>
    <row x14ac:dyDescent="0.25" r="869" customHeight="1" ht="17.25" customFormat="1" s="30">
      <c r="A869" s="76"/>
      <c r="B869" s="52"/>
      <c r="C869" s="52"/>
      <c r="D869" s="20"/>
      <c r="E869" s="77"/>
      <c r="F869" s="77"/>
      <c r="G869" s="77"/>
      <c r="H869" s="77"/>
      <c r="I869" s="68"/>
      <c r="J869" s="68"/>
      <c r="K869" s="20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</row>
    <row x14ac:dyDescent="0.25" r="870" customHeight="1" ht="17.25" customFormat="1" s="30">
      <c r="A870" s="76"/>
      <c r="B870" s="52"/>
      <c r="C870" s="52"/>
      <c r="D870" s="20"/>
      <c r="E870" s="77"/>
      <c r="F870" s="77"/>
      <c r="G870" s="77"/>
      <c r="H870" s="77"/>
      <c r="I870" s="68"/>
      <c r="J870" s="68"/>
      <c r="K870" s="20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</row>
    <row x14ac:dyDescent="0.25" r="871" customHeight="1" ht="17.25" customFormat="1" s="30">
      <c r="A871" s="76"/>
      <c r="B871" s="52"/>
      <c r="C871" s="52"/>
      <c r="D871" s="20"/>
      <c r="E871" s="77"/>
      <c r="F871" s="77"/>
      <c r="G871" s="77"/>
      <c r="H871" s="77"/>
      <c r="I871" s="68"/>
      <c r="J871" s="68"/>
      <c r="K871" s="20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</row>
    <row x14ac:dyDescent="0.25" r="872" customHeight="1" ht="17.25" customFormat="1" s="30">
      <c r="A872" s="76"/>
      <c r="B872" s="52"/>
      <c r="C872" s="52"/>
      <c r="D872" s="20"/>
      <c r="E872" s="77"/>
      <c r="F872" s="77"/>
      <c r="G872" s="77"/>
      <c r="H872" s="77"/>
      <c r="I872" s="68"/>
      <c r="J872" s="68"/>
      <c r="K872" s="20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</row>
    <row x14ac:dyDescent="0.25" r="873" customHeight="1" ht="17.25" customFormat="1" s="30">
      <c r="A873" s="76"/>
      <c r="B873" s="52"/>
      <c r="C873" s="52"/>
      <c r="D873" s="20"/>
      <c r="E873" s="77"/>
      <c r="F873" s="77"/>
      <c r="G873" s="77"/>
      <c r="H873" s="77"/>
      <c r="I873" s="68"/>
      <c r="J873" s="68"/>
      <c r="K873" s="20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</row>
    <row x14ac:dyDescent="0.25" r="874" customHeight="1" ht="17.25" customFormat="1" s="30">
      <c r="A874" s="76"/>
      <c r="B874" s="52"/>
      <c r="C874" s="52"/>
      <c r="D874" s="20"/>
      <c r="E874" s="77"/>
      <c r="F874" s="77"/>
      <c r="G874" s="77"/>
      <c r="H874" s="77"/>
      <c r="I874" s="68"/>
      <c r="J874" s="68"/>
      <c r="K874" s="20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</row>
    <row x14ac:dyDescent="0.25" r="875" customHeight="1" ht="17.25" customFormat="1" s="30">
      <c r="A875" s="76"/>
      <c r="B875" s="52"/>
      <c r="C875" s="52"/>
      <c r="D875" s="20"/>
      <c r="E875" s="77"/>
      <c r="F875" s="77"/>
      <c r="G875" s="77"/>
      <c r="H875" s="77"/>
      <c r="I875" s="68"/>
      <c r="J875" s="68"/>
      <c r="K875" s="20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</row>
    <row x14ac:dyDescent="0.25" r="876" customHeight="1" ht="17.25" customFormat="1" s="30">
      <c r="A876" s="76"/>
      <c r="B876" s="52"/>
      <c r="C876" s="52"/>
      <c r="D876" s="20"/>
      <c r="E876" s="77"/>
      <c r="F876" s="77"/>
      <c r="G876" s="77"/>
      <c r="H876" s="77"/>
      <c r="I876" s="68"/>
      <c r="J876" s="68"/>
      <c r="K876" s="20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</row>
    <row x14ac:dyDescent="0.25" r="877" customHeight="1" ht="17.25" customFormat="1" s="30">
      <c r="A877" s="76"/>
      <c r="B877" s="52"/>
      <c r="C877" s="52"/>
      <c r="D877" s="20"/>
      <c r="E877" s="77"/>
      <c r="F877" s="77"/>
      <c r="G877" s="77"/>
      <c r="H877" s="77"/>
      <c r="I877" s="68"/>
      <c r="J877" s="68"/>
      <c r="K877" s="20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</row>
    <row x14ac:dyDescent="0.25" r="878" customHeight="1" ht="17.25" customFormat="1" s="30">
      <c r="A878" s="76"/>
      <c r="B878" s="52"/>
      <c r="C878" s="52"/>
      <c r="D878" s="20"/>
      <c r="E878" s="77"/>
      <c r="F878" s="77"/>
      <c r="G878" s="77"/>
      <c r="H878" s="77"/>
      <c r="I878" s="68"/>
      <c r="J878" s="68"/>
      <c r="K878" s="20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</row>
    <row x14ac:dyDescent="0.25" r="879" customHeight="1" ht="17.25" customFormat="1" s="30">
      <c r="A879" s="76"/>
      <c r="B879" s="52"/>
      <c r="C879" s="52"/>
      <c r="D879" s="20"/>
      <c r="E879" s="77"/>
      <c r="F879" s="77"/>
      <c r="G879" s="77"/>
      <c r="H879" s="77"/>
      <c r="I879" s="68"/>
      <c r="J879" s="68"/>
      <c r="K879" s="20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</row>
    <row x14ac:dyDescent="0.25" r="880" customHeight="1" ht="17.25" customFormat="1" s="30">
      <c r="A880" s="76"/>
      <c r="B880" s="52"/>
      <c r="C880" s="52"/>
      <c r="D880" s="20"/>
      <c r="E880" s="77"/>
      <c r="F880" s="77"/>
      <c r="G880" s="77"/>
      <c r="H880" s="77"/>
      <c r="I880" s="68"/>
      <c r="J880" s="68"/>
      <c r="K880" s="20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</row>
    <row x14ac:dyDescent="0.25" r="881" customHeight="1" ht="17.25" customFormat="1" s="30">
      <c r="A881" s="76"/>
      <c r="B881" s="52"/>
      <c r="C881" s="52"/>
      <c r="D881" s="20"/>
      <c r="E881" s="77"/>
      <c r="F881" s="77"/>
      <c r="G881" s="77"/>
      <c r="H881" s="77"/>
      <c r="I881" s="68"/>
      <c r="J881" s="68"/>
      <c r="K881" s="20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</row>
    <row x14ac:dyDescent="0.25" r="882" customHeight="1" ht="17.25" customFormat="1" s="30">
      <c r="A882" s="76"/>
      <c r="B882" s="52"/>
      <c r="C882" s="52"/>
      <c r="D882" s="20"/>
      <c r="E882" s="77"/>
      <c r="F882" s="77"/>
      <c r="G882" s="77"/>
      <c r="H882" s="77"/>
      <c r="I882" s="68"/>
      <c r="J882" s="68"/>
      <c r="K882" s="20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</row>
    <row x14ac:dyDescent="0.25" r="883" customHeight="1" ht="17.25" customFormat="1" s="30">
      <c r="A883" s="76"/>
      <c r="B883" s="52"/>
      <c r="C883" s="52"/>
      <c r="D883" s="20"/>
      <c r="E883" s="77"/>
      <c r="F883" s="77"/>
      <c r="G883" s="77"/>
      <c r="H883" s="77"/>
      <c r="I883" s="68"/>
      <c r="J883" s="68"/>
      <c r="K883" s="20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</row>
    <row x14ac:dyDescent="0.25" r="884" customHeight="1" ht="17.25" customFormat="1" s="30">
      <c r="A884" s="76"/>
      <c r="B884" s="52"/>
      <c r="C884" s="52"/>
      <c r="D884" s="20"/>
      <c r="E884" s="77"/>
      <c r="F884" s="77"/>
      <c r="G884" s="77"/>
      <c r="H884" s="77"/>
      <c r="I884" s="68"/>
      <c r="J884" s="68"/>
      <c r="K884" s="20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</row>
    <row x14ac:dyDescent="0.25" r="885" customHeight="1" ht="17.25" customFormat="1" s="30">
      <c r="A885" s="76"/>
      <c r="B885" s="52"/>
      <c r="C885" s="52"/>
      <c r="D885" s="20"/>
      <c r="E885" s="77"/>
      <c r="F885" s="77"/>
      <c r="G885" s="77"/>
      <c r="H885" s="77"/>
      <c r="I885" s="68"/>
      <c r="J885" s="68"/>
      <c r="K885" s="20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</row>
    <row x14ac:dyDescent="0.25" r="886" customHeight="1" ht="17.25" customFormat="1" s="30">
      <c r="A886" s="76"/>
      <c r="B886" s="52"/>
      <c r="C886" s="52"/>
      <c r="D886" s="20"/>
      <c r="E886" s="77"/>
      <c r="F886" s="77"/>
      <c r="G886" s="77"/>
      <c r="H886" s="77"/>
      <c r="I886" s="68"/>
      <c r="J886" s="68"/>
      <c r="K886" s="20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</row>
    <row x14ac:dyDescent="0.25" r="887" customHeight="1" ht="17.25" customFormat="1" s="30">
      <c r="A887" s="76"/>
      <c r="B887" s="52"/>
      <c r="C887" s="52"/>
      <c r="D887" s="20"/>
      <c r="E887" s="77"/>
      <c r="F887" s="77"/>
      <c r="G887" s="77"/>
      <c r="H887" s="77"/>
      <c r="I887" s="68"/>
      <c r="J887" s="68"/>
      <c r="K887" s="20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</row>
    <row x14ac:dyDescent="0.25" r="888" customHeight="1" ht="17.25" customFormat="1" s="30">
      <c r="A888" s="76"/>
      <c r="B888" s="52"/>
      <c r="C888" s="52"/>
      <c r="D888" s="20"/>
      <c r="E888" s="77"/>
      <c r="F888" s="77"/>
      <c r="G888" s="77"/>
      <c r="H888" s="77"/>
      <c r="I888" s="68"/>
      <c r="J888" s="68"/>
      <c r="K888" s="20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</row>
    <row x14ac:dyDescent="0.25" r="889" customHeight="1" ht="17.25" customFormat="1" s="30">
      <c r="A889" s="76"/>
      <c r="B889" s="52"/>
      <c r="C889" s="52"/>
      <c r="D889" s="20"/>
      <c r="E889" s="77"/>
      <c r="F889" s="77"/>
      <c r="G889" s="77"/>
      <c r="H889" s="77"/>
      <c r="I889" s="68"/>
      <c r="J889" s="68"/>
      <c r="K889" s="20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</row>
    <row x14ac:dyDescent="0.25" r="890" customHeight="1" ht="17.25" customFormat="1" s="30">
      <c r="A890" s="76"/>
      <c r="B890" s="52"/>
      <c r="C890" s="52"/>
      <c r="D890" s="20"/>
      <c r="E890" s="77"/>
      <c r="F890" s="77"/>
      <c r="G890" s="77"/>
      <c r="H890" s="77"/>
      <c r="I890" s="68"/>
      <c r="J890" s="68"/>
      <c r="K890" s="20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</row>
    <row x14ac:dyDescent="0.25" r="891" customHeight="1" ht="17.25" customFormat="1" s="30">
      <c r="A891" s="76"/>
      <c r="B891" s="52"/>
      <c r="C891" s="52"/>
      <c r="D891" s="20"/>
      <c r="E891" s="77"/>
      <c r="F891" s="77"/>
      <c r="G891" s="77"/>
      <c r="H891" s="77"/>
      <c r="I891" s="68"/>
      <c r="J891" s="68"/>
      <c r="K891" s="20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</row>
    <row x14ac:dyDescent="0.25" r="892" customHeight="1" ht="17.25" customFormat="1" s="30">
      <c r="A892" s="76"/>
      <c r="B892" s="52"/>
      <c r="C892" s="52"/>
      <c r="D892" s="20"/>
      <c r="E892" s="77"/>
      <c r="F892" s="77"/>
      <c r="G892" s="77"/>
      <c r="H892" s="77"/>
      <c r="I892" s="68"/>
      <c r="J892" s="68"/>
      <c r="K892" s="20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</row>
    <row x14ac:dyDescent="0.25" r="893" customHeight="1" ht="17.25" customFormat="1" s="30">
      <c r="A893" s="76"/>
      <c r="B893" s="52"/>
      <c r="C893" s="52"/>
      <c r="D893" s="20"/>
      <c r="E893" s="77"/>
      <c r="F893" s="77"/>
      <c r="G893" s="77"/>
      <c r="H893" s="77"/>
      <c r="I893" s="68"/>
      <c r="J893" s="68"/>
      <c r="K893" s="20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</row>
    <row x14ac:dyDescent="0.25" r="894" customHeight="1" ht="17.25" customFormat="1" s="30">
      <c r="A894" s="76"/>
      <c r="B894" s="52"/>
      <c r="C894" s="52"/>
      <c r="D894" s="20"/>
      <c r="E894" s="77"/>
      <c r="F894" s="77"/>
      <c r="G894" s="77"/>
      <c r="H894" s="77"/>
      <c r="I894" s="68"/>
      <c r="J894" s="68"/>
      <c r="K894" s="20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</row>
    <row x14ac:dyDescent="0.25" r="895" customHeight="1" ht="17.25" customFormat="1" s="30">
      <c r="A895" s="76"/>
      <c r="B895" s="52"/>
      <c r="C895" s="52"/>
      <c r="D895" s="20"/>
      <c r="E895" s="77"/>
      <c r="F895" s="77"/>
      <c r="G895" s="77"/>
      <c r="H895" s="77"/>
      <c r="I895" s="68"/>
      <c r="J895" s="68"/>
      <c r="K895" s="20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</row>
    <row x14ac:dyDescent="0.25" r="896" customHeight="1" ht="17.25" customFormat="1" s="30">
      <c r="A896" s="76"/>
      <c r="B896" s="52"/>
      <c r="C896" s="52"/>
      <c r="D896" s="20"/>
      <c r="E896" s="77"/>
      <c r="F896" s="77"/>
      <c r="G896" s="77"/>
      <c r="H896" s="77"/>
      <c r="I896" s="68"/>
      <c r="J896" s="68"/>
      <c r="K896" s="20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</row>
    <row x14ac:dyDescent="0.25" r="897" customHeight="1" ht="17.25" customFormat="1" s="30">
      <c r="A897" s="76"/>
      <c r="B897" s="52"/>
      <c r="C897" s="52"/>
      <c r="D897" s="20"/>
      <c r="E897" s="77"/>
      <c r="F897" s="77"/>
      <c r="G897" s="77"/>
      <c r="H897" s="77"/>
      <c r="I897" s="68"/>
      <c r="J897" s="68"/>
      <c r="K897" s="20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</row>
    <row x14ac:dyDescent="0.25" r="898" customHeight="1" ht="17.25" customFormat="1" s="30">
      <c r="A898" s="76"/>
      <c r="B898" s="52"/>
      <c r="C898" s="52"/>
      <c r="D898" s="20"/>
      <c r="E898" s="77"/>
      <c r="F898" s="77"/>
      <c r="G898" s="77"/>
      <c r="H898" s="77"/>
      <c r="I898" s="68"/>
      <c r="J898" s="68"/>
      <c r="K898" s="20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</row>
    <row x14ac:dyDescent="0.25" r="899" customHeight="1" ht="17.25" customFormat="1" s="30">
      <c r="A899" s="76"/>
      <c r="B899" s="52"/>
      <c r="C899" s="52"/>
      <c r="D899" s="20"/>
      <c r="E899" s="77"/>
      <c r="F899" s="77"/>
      <c r="G899" s="77"/>
      <c r="H899" s="77"/>
      <c r="I899" s="68"/>
      <c r="J899" s="68"/>
      <c r="K899" s="20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</row>
    <row x14ac:dyDescent="0.25" r="900" customHeight="1" ht="17.25" customFormat="1" s="30">
      <c r="A900" s="76"/>
      <c r="B900" s="52"/>
      <c r="C900" s="52"/>
      <c r="D900" s="20"/>
      <c r="E900" s="77"/>
      <c r="F900" s="77"/>
      <c r="G900" s="77"/>
      <c r="H900" s="77"/>
      <c r="I900" s="68"/>
      <c r="J900" s="68"/>
      <c r="K900" s="20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</row>
    <row x14ac:dyDescent="0.25" r="901" customHeight="1" ht="17.25" customFormat="1" s="30">
      <c r="A901" s="76"/>
      <c r="B901" s="52"/>
      <c r="C901" s="52"/>
      <c r="D901" s="20"/>
      <c r="E901" s="77"/>
      <c r="F901" s="77"/>
      <c r="G901" s="77"/>
      <c r="H901" s="77"/>
      <c r="I901" s="68"/>
      <c r="J901" s="68"/>
      <c r="K901" s="20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</row>
    <row x14ac:dyDescent="0.25" r="902" customHeight="1" ht="17.25" customFormat="1" s="30">
      <c r="A902" s="76"/>
      <c r="B902" s="52"/>
      <c r="C902" s="52"/>
      <c r="D902" s="20"/>
      <c r="E902" s="77"/>
      <c r="F902" s="77"/>
      <c r="G902" s="77"/>
      <c r="H902" s="77"/>
      <c r="I902" s="68"/>
      <c r="J902" s="68"/>
      <c r="K902" s="20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</row>
    <row x14ac:dyDescent="0.25" r="903" customHeight="1" ht="17.25" customFormat="1" s="30">
      <c r="A903" s="76"/>
      <c r="B903" s="52"/>
      <c r="C903" s="52"/>
      <c r="D903" s="20"/>
      <c r="E903" s="77"/>
      <c r="F903" s="77"/>
      <c r="G903" s="77"/>
      <c r="H903" s="77"/>
      <c r="I903" s="68"/>
      <c r="J903" s="68"/>
      <c r="K903" s="20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</row>
    <row x14ac:dyDescent="0.25" r="904" customHeight="1" ht="17.25" customFormat="1" s="30">
      <c r="A904" s="76"/>
      <c r="B904" s="52"/>
      <c r="C904" s="52"/>
      <c r="D904" s="20"/>
      <c r="E904" s="77"/>
      <c r="F904" s="77"/>
      <c r="G904" s="77"/>
      <c r="H904" s="77"/>
      <c r="I904" s="68"/>
      <c r="J904" s="68"/>
      <c r="K904" s="20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</row>
    <row x14ac:dyDescent="0.25" r="905" customHeight="1" ht="17.25" customFormat="1" s="30">
      <c r="A905" s="76"/>
      <c r="B905" s="52"/>
      <c r="C905" s="52"/>
      <c r="D905" s="20"/>
      <c r="E905" s="77"/>
      <c r="F905" s="77"/>
      <c r="G905" s="77"/>
      <c r="H905" s="77"/>
      <c r="I905" s="68"/>
      <c r="J905" s="68"/>
      <c r="K905" s="20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</row>
    <row x14ac:dyDescent="0.25" r="906" customHeight="1" ht="17.25" customFormat="1" s="30">
      <c r="A906" s="76"/>
      <c r="B906" s="52"/>
      <c r="C906" s="52"/>
      <c r="D906" s="20"/>
      <c r="E906" s="77"/>
      <c r="F906" s="77"/>
      <c r="G906" s="77"/>
      <c r="H906" s="77"/>
      <c r="I906" s="68"/>
      <c r="J906" s="68"/>
      <c r="K906" s="20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</row>
    <row x14ac:dyDescent="0.25" r="907" customHeight="1" ht="17.25" customFormat="1" s="30">
      <c r="A907" s="76"/>
      <c r="B907" s="52"/>
      <c r="C907" s="52"/>
      <c r="D907" s="20"/>
      <c r="E907" s="77"/>
      <c r="F907" s="77"/>
      <c r="G907" s="77"/>
      <c r="H907" s="77"/>
      <c r="I907" s="68"/>
      <c r="J907" s="68"/>
      <c r="K907" s="20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</row>
    <row x14ac:dyDescent="0.25" r="908" customHeight="1" ht="17.25" customFormat="1" s="30">
      <c r="A908" s="76"/>
      <c r="B908" s="52"/>
      <c r="C908" s="52"/>
      <c r="D908" s="20"/>
      <c r="E908" s="77"/>
      <c r="F908" s="77"/>
      <c r="G908" s="77"/>
      <c r="H908" s="77"/>
      <c r="I908" s="68"/>
      <c r="J908" s="68"/>
      <c r="K908" s="20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</row>
    <row x14ac:dyDescent="0.25" r="909" customHeight="1" ht="17.25" customFormat="1" s="30">
      <c r="A909" s="76"/>
      <c r="B909" s="52"/>
      <c r="C909" s="52"/>
      <c r="D909" s="20"/>
      <c r="E909" s="77"/>
      <c r="F909" s="77"/>
      <c r="G909" s="77"/>
      <c r="H909" s="77"/>
      <c r="I909" s="68"/>
      <c r="J909" s="68"/>
      <c r="K909" s="20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</row>
    <row x14ac:dyDescent="0.25" r="910" customHeight="1" ht="17.25" customFormat="1" s="30">
      <c r="A910" s="76"/>
      <c r="B910" s="52"/>
      <c r="C910" s="52"/>
      <c r="D910" s="20"/>
      <c r="E910" s="77"/>
      <c r="F910" s="77"/>
      <c r="G910" s="77"/>
      <c r="H910" s="77"/>
      <c r="I910" s="68"/>
      <c r="J910" s="68"/>
      <c r="K910" s="20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</row>
    <row x14ac:dyDescent="0.25" r="911" customHeight="1" ht="17.25" customFormat="1" s="30">
      <c r="A911" s="76"/>
      <c r="B911" s="52"/>
      <c r="C911" s="52"/>
      <c r="D911" s="20"/>
      <c r="E911" s="77"/>
      <c r="F911" s="77"/>
      <c r="G911" s="77"/>
      <c r="H911" s="77"/>
      <c r="I911" s="68"/>
      <c r="J911" s="68"/>
      <c r="K911" s="20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</row>
    <row x14ac:dyDescent="0.25" r="912" customHeight="1" ht="17.25" customFormat="1" s="30">
      <c r="A912" s="76"/>
      <c r="B912" s="52"/>
      <c r="C912" s="52"/>
      <c r="D912" s="20"/>
      <c r="E912" s="77"/>
      <c r="F912" s="77"/>
      <c r="G912" s="77"/>
      <c r="H912" s="77"/>
      <c r="I912" s="68"/>
      <c r="J912" s="68"/>
      <c r="K912" s="20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</row>
    <row x14ac:dyDescent="0.25" r="913" customHeight="1" ht="17.25" customFormat="1" s="30">
      <c r="A913" s="76"/>
      <c r="B913" s="52"/>
      <c r="C913" s="52"/>
      <c r="D913" s="20"/>
      <c r="E913" s="77"/>
      <c r="F913" s="77"/>
      <c r="G913" s="77"/>
      <c r="H913" s="77"/>
      <c r="I913" s="68"/>
      <c r="J913" s="68"/>
      <c r="K913" s="20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</row>
    <row x14ac:dyDescent="0.25" r="914" customHeight="1" ht="17.25" customFormat="1" s="30">
      <c r="A914" s="76"/>
      <c r="B914" s="52"/>
      <c r="C914" s="52"/>
      <c r="D914" s="20"/>
      <c r="E914" s="77"/>
      <c r="F914" s="77"/>
      <c r="G914" s="77"/>
      <c r="H914" s="77"/>
      <c r="I914" s="68"/>
      <c r="J914" s="68"/>
      <c r="K914" s="20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</row>
    <row x14ac:dyDescent="0.25" r="915" customHeight="1" ht="17.25" customFormat="1" s="30">
      <c r="A915" s="76"/>
      <c r="B915" s="52"/>
      <c r="C915" s="52"/>
      <c r="D915" s="20"/>
      <c r="E915" s="77"/>
      <c r="F915" s="77"/>
      <c r="G915" s="77"/>
      <c r="H915" s="77"/>
      <c r="I915" s="68"/>
      <c r="J915" s="68"/>
      <c r="K915" s="20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</row>
    <row x14ac:dyDescent="0.25" r="916" customHeight="1" ht="17.25" customFormat="1" s="30">
      <c r="A916" s="76"/>
      <c r="B916" s="52"/>
      <c r="C916" s="52"/>
      <c r="D916" s="20"/>
      <c r="E916" s="77"/>
      <c r="F916" s="77"/>
      <c r="G916" s="77"/>
      <c r="H916" s="77"/>
      <c r="I916" s="68"/>
      <c r="J916" s="68"/>
      <c r="K916" s="20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</row>
    <row x14ac:dyDescent="0.25" r="917" customHeight="1" ht="17.25" customFormat="1" s="30">
      <c r="A917" s="76"/>
      <c r="B917" s="52"/>
      <c r="C917" s="52"/>
      <c r="D917" s="20"/>
      <c r="E917" s="77"/>
      <c r="F917" s="77"/>
      <c r="G917" s="77"/>
      <c r="H917" s="77"/>
      <c r="I917" s="68"/>
      <c r="J917" s="68"/>
      <c r="K917" s="20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</row>
    <row x14ac:dyDescent="0.25" r="918" customHeight="1" ht="17.25" customFormat="1" s="30">
      <c r="A918" s="76"/>
      <c r="B918" s="52"/>
      <c r="C918" s="52"/>
      <c r="D918" s="20"/>
      <c r="E918" s="77"/>
      <c r="F918" s="77"/>
      <c r="G918" s="77"/>
      <c r="H918" s="77"/>
      <c r="I918" s="68"/>
      <c r="J918" s="68"/>
      <c r="K918" s="20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</row>
    <row x14ac:dyDescent="0.25" r="919" customHeight="1" ht="17.25" customFormat="1" s="30">
      <c r="A919" s="76"/>
      <c r="B919" s="52"/>
      <c r="C919" s="52"/>
      <c r="D919" s="20"/>
      <c r="E919" s="77"/>
      <c r="F919" s="77"/>
      <c r="G919" s="77"/>
      <c r="H919" s="77"/>
      <c r="I919" s="68"/>
      <c r="J919" s="68"/>
      <c r="K919" s="20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</row>
    <row x14ac:dyDescent="0.25" r="920" customHeight="1" ht="17.25" customFormat="1" s="30">
      <c r="A920" s="76"/>
      <c r="B920" s="52"/>
      <c r="C920" s="52"/>
      <c r="D920" s="20"/>
      <c r="E920" s="77"/>
      <c r="F920" s="77"/>
      <c r="G920" s="77"/>
      <c r="H920" s="77"/>
      <c r="I920" s="68"/>
      <c r="J920" s="68"/>
      <c r="K920" s="20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</row>
    <row x14ac:dyDescent="0.25" r="921" customHeight="1" ht="17.25" customFormat="1" s="30">
      <c r="A921" s="76"/>
      <c r="B921" s="52"/>
      <c r="C921" s="52"/>
      <c r="D921" s="20"/>
      <c r="E921" s="77"/>
      <c r="F921" s="77"/>
      <c r="G921" s="77"/>
      <c r="H921" s="77"/>
      <c r="I921" s="68"/>
      <c r="J921" s="68"/>
      <c r="K921" s="20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</row>
    <row x14ac:dyDescent="0.25" r="922" customHeight="1" ht="17.25" customFormat="1" s="30">
      <c r="A922" s="76"/>
      <c r="B922" s="52"/>
      <c r="C922" s="52"/>
      <c r="D922" s="20"/>
      <c r="E922" s="77"/>
      <c r="F922" s="77"/>
      <c r="G922" s="77"/>
      <c r="H922" s="77"/>
      <c r="I922" s="68"/>
      <c r="J922" s="68"/>
      <c r="K922" s="20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</row>
    <row x14ac:dyDescent="0.25" r="923" customHeight="1" ht="17.25" customFormat="1" s="30">
      <c r="A923" s="76"/>
      <c r="B923" s="52"/>
      <c r="C923" s="52"/>
      <c r="D923" s="20"/>
      <c r="E923" s="77"/>
      <c r="F923" s="77"/>
      <c r="G923" s="77"/>
      <c r="H923" s="77"/>
      <c r="I923" s="68"/>
      <c r="J923" s="68"/>
      <c r="K923" s="20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</row>
    <row x14ac:dyDescent="0.25" r="924" customHeight="1" ht="17.25" customFormat="1" s="30">
      <c r="A924" s="76"/>
      <c r="B924" s="52"/>
      <c r="C924" s="52"/>
      <c r="D924" s="20"/>
      <c r="E924" s="77"/>
      <c r="F924" s="77"/>
      <c r="G924" s="77"/>
      <c r="H924" s="77"/>
      <c r="I924" s="68"/>
      <c r="J924" s="68"/>
      <c r="K924" s="20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</row>
    <row x14ac:dyDescent="0.25" r="925" customHeight="1" ht="17.25" customFormat="1" s="30">
      <c r="A925" s="76"/>
      <c r="B925" s="52"/>
      <c r="C925" s="52"/>
      <c r="D925" s="20"/>
      <c r="E925" s="77"/>
      <c r="F925" s="77"/>
      <c r="G925" s="77"/>
      <c r="H925" s="77"/>
      <c r="I925" s="68"/>
      <c r="J925" s="68"/>
      <c r="K925" s="20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</row>
    <row x14ac:dyDescent="0.25" r="926" customHeight="1" ht="17.25" customFormat="1" s="30">
      <c r="A926" s="76"/>
      <c r="B926" s="52"/>
      <c r="C926" s="52"/>
      <c r="D926" s="20"/>
      <c r="E926" s="77"/>
      <c r="F926" s="77"/>
      <c r="G926" s="77"/>
      <c r="H926" s="77"/>
      <c r="I926" s="68"/>
      <c r="J926" s="68"/>
      <c r="K926" s="20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</row>
    <row x14ac:dyDescent="0.25" r="927" customHeight="1" ht="17.25" customFormat="1" s="30">
      <c r="A927" s="76"/>
      <c r="B927" s="52"/>
      <c r="C927" s="52"/>
      <c r="D927" s="20"/>
      <c r="E927" s="77"/>
      <c r="F927" s="77"/>
      <c r="G927" s="77"/>
      <c r="H927" s="77"/>
      <c r="I927" s="68"/>
      <c r="J927" s="68"/>
      <c r="K927" s="20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</row>
    <row x14ac:dyDescent="0.25" r="928" customHeight="1" ht="17.25" customFormat="1" s="30">
      <c r="A928" s="76"/>
      <c r="B928" s="52"/>
      <c r="C928" s="52"/>
      <c r="D928" s="20"/>
      <c r="E928" s="77"/>
      <c r="F928" s="77"/>
      <c r="G928" s="77"/>
      <c r="H928" s="77"/>
      <c r="I928" s="68"/>
      <c r="J928" s="68"/>
      <c r="K928" s="20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</row>
    <row x14ac:dyDescent="0.25" r="929" customHeight="1" ht="17.25" customFormat="1" s="30">
      <c r="A929" s="76"/>
      <c r="B929" s="52"/>
      <c r="C929" s="52"/>
      <c r="D929" s="20"/>
      <c r="E929" s="77"/>
      <c r="F929" s="77"/>
      <c r="G929" s="77"/>
      <c r="H929" s="77"/>
      <c r="I929" s="68"/>
      <c r="J929" s="68"/>
      <c r="K929" s="20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</row>
    <row x14ac:dyDescent="0.25" r="930" customHeight="1" ht="17.25" customFormat="1" s="30">
      <c r="A930" s="76"/>
      <c r="B930" s="52"/>
      <c r="C930" s="52"/>
      <c r="D930" s="20"/>
      <c r="E930" s="77"/>
      <c r="F930" s="77"/>
      <c r="G930" s="77"/>
      <c r="H930" s="77"/>
      <c r="I930" s="68"/>
      <c r="J930" s="68"/>
      <c r="K930" s="20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</row>
    <row x14ac:dyDescent="0.25" r="931" customHeight="1" ht="17.25" customFormat="1" s="30">
      <c r="A931" s="76"/>
      <c r="B931" s="52"/>
      <c r="C931" s="52"/>
      <c r="D931" s="20"/>
      <c r="E931" s="77"/>
      <c r="F931" s="77"/>
      <c r="G931" s="77"/>
      <c r="H931" s="77"/>
      <c r="I931" s="68"/>
      <c r="J931" s="68"/>
      <c r="K931" s="20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</row>
    <row x14ac:dyDescent="0.25" r="932" customHeight="1" ht="17.25" customFormat="1" s="30">
      <c r="A932" s="76"/>
      <c r="B932" s="52"/>
      <c r="C932" s="52"/>
      <c r="D932" s="20"/>
      <c r="E932" s="77"/>
      <c r="F932" s="77"/>
      <c r="G932" s="77"/>
      <c r="H932" s="77"/>
      <c r="I932" s="68"/>
      <c r="J932" s="68"/>
      <c r="K932" s="20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</row>
    <row x14ac:dyDescent="0.25" r="933" customHeight="1" ht="17.25" customFormat="1" s="30">
      <c r="A933" s="76"/>
      <c r="B933" s="52"/>
      <c r="C933" s="52"/>
      <c r="D933" s="20"/>
      <c r="E933" s="77"/>
      <c r="F933" s="77"/>
      <c r="G933" s="77"/>
      <c r="H933" s="77"/>
      <c r="I933" s="68"/>
      <c r="J933" s="68"/>
      <c r="K933" s="20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</row>
    <row x14ac:dyDescent="0.25" r="934" customHeight="1" ht="17.25" customFormat="1" s="30">
      <c r="A934" s="76"/>
      <c r="B934" s="52"/>
      <c r="C934" s="52"/>
      <c r="D934" s="20"/>
      <c r="E934" s="77"/>
      <c r="F934" s="77"/>
      <c r="G934" s="77"/>
      <c r="H934" s="77"/>
      <c r="I934" s="68"/>
      <c r="J934" s="68"/>
      <c r="K934" s="20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</row>
    <row x14ac:dyDescent="0.25" r="935" customHeight="1" ht="17.25" customFormat="1" s="30">
      <c r="A935" s="76"/>
      <c r="B935" s="52"/>
      <c r="C935" s="52"/>
      <c r="D935" s="20"/>
      <c r="E935" s="77"/>
      <c r="F935" s="77"/>
      <c r="G935" s="77"/>
      <c r="H935" s="77"/>
      <c r="I935" s="68"/>
      <c r="J935" s="68"/>
      <c r="K935" s="20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</row>
    <row x14ac:dyDescent="0.25" r="936" customHeight="1" ht="17.25" customFormat="1" s="30">
      <c r="A936" s="76"/>
      <c r="B936" s="52"/>
      <c r="C936" s="52"/>
      <c r="D936" s="20"/>
      <c r="E936" s="77"/>
      <c r="F936" s="77"/>
      <c r="G936" s="77"/>
      <c r="H936" s="77"/>
      <c r="I936" s="68"/>
      <c r="J936" s="68"/>
      <c r="K936" s="20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</row>
    <row x14ac:dyDescent="0.25" r="937" customHeight="1" ht="17.25" customFormat="1" s="30">
      <c r="A937" s="76"/>
      <c r="B937" s="52"/>
      <c r="C937" s="52"/>
      <c r="D937" s="20"/>
      <c r="E937" s="77"/>
      <c r="F937" s="77"/>
      <c r="G937" s="77"/>
      <c r="H937" s="77"/>
      <c r="I937" s="68"/>
      <c r="J937" s="68"/>
      <c r="K937" s="20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</row>
    <row x14ac:dyDescent="0.25" r="938" customHeight="1" ht="17.25" customFormat="1" s="30">
      <c r="A938" s="76"/>
      <c r="B938" s="52"/>
      <c r="C938" s="52"/>
      <c r="D938" s="20"/>
      <c r="E938" s="77"/>
      <c r="F938" s="77"/>
      <c r="G938" s="77"/>
      <c r="H938" s="77"/>
      <c r="I938" s="68"/>
      <c r="J938" s="68"/>
      <c r="K938" s="20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</row>
    <row x14ac:dyDescent="0.25" r="939" customHeight="1" ht="17.25" customFormat="1" s="30">
      <c r="A939" s="76"/>
      <c r="B939" s="52"/>
      <c r="C939" s="52"/>
      <c r="D939" s="20"/>
      <c r="E939" s="77"/>
      <c r="F939" s="77"/>
      <c r="G939" s="77"/>
      <c r="H939" s="77"/>
      <c r="I939" s="68"/>
      <c r="J939" s="68"/>
      <c r="K939" s="20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</row>
    <row x14ac:dyDescent="0.25" r="940" customHeight="1" ht="17.25" customFormat="1" s="30">
      <c r="A940" s="76"/>
      <c r="B940" s="52"/>
      <c r="C940" s="52"/>
      <c r="D940" s="20"/>
      <c r="E940" s="77"/>
      <c r="F940" s="77"/>
      <c r="G940" s="77"/>
      <c r="H940" s="77"/>
      <c r="I940" s="68"/>
      <c r="J940" s="68"/>
      <c r="K940" s="20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</row>
    <row x14ac:dyDescent="0.25" r="941" customHeight="1" ht="17.25" customFormat="1" s="30">
      <c r="A941" s="76"/>
      <c r="B941" s="52"/>
      <c r="C941" s="52"/>
      <c r="D941" s="20"/>
      <c r="E941" s="77"/>
      <c r="F941" s="77"/>
      <c r="G941" s="77"/>
      <c r="H941" s="77"/>
      <c r="I941" s="68"/>
      <c r="J941" s="68"/>
      <c r="K941" s="20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</row>
    <row x14ac:dyDescent="0.25" r="942" customHeight="1" ht="17.25" customFormat="1" s="30">
      <c r="A942" s="76"/>
      <c r="B942" s="52"/>
      <c r="C942" s="52"/>
      <c r="D942" s="20"/>
      <c r="E942" s="77"/>
      <c r="F942" s="77"/>
      <c r="G942" s="77"/>
      <c r="H942" s="77"/>
      <c r="I942" s="68"/>
      <c r="J942" s="68"/>
      <c r="K942" s="20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</row>
    <row x14ac:dyDescent="0.25" r="943" customHeight="1" ht="17.25" customFormat="1" s="30">
      <c r="A943" s="76"/>
      <c r="B943" s="52"/>
      <c r="C943" s="52"/>
      <c r="D943" s="20"/>
      <c r="E943" s="77"/>
      <c r="F943" s="77"/>
      <c r="G943" s="77"/>
      <c r="H943" s="77"/>
      <c r="I943" s="68"/>
      <c r="J943" s="68"/>
      <c r="K943" s="20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</row>
    <row x14ac:dyDescent="0.25" r="944" customHeight="1" ht="17.25" customFormat="1" s="30">
      <c r="A944" s="76"/>
      <c r="B944" s="52"/>
      <c r="C944" s="52"/>
      <c r="D944" s="20"/>
      <c r="E944" s="77"/>
      <c r="F944" s="77"/>
      <c r="G944" s="77"/>
      <c r="H944" s="77"/>
      <c r="I944" s="68"/>
      <c r="J944" s="68"/>
      <c r="K944" s="20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</row>
    <row x14ac:dyDescent="0.25" r="945" customHeight="1" ht="17.25" customFormat="1" s="30">
      <c r="A945" s="76"/>
      <c r="B945" s="52"/>
      <c r="C945" s="52"/>
      <c r="D945" s="20"/>
      <c r="E945" s="77"/>
      <c r="F945" s="77"/>
      <c r="G945" s="77"/>
      <c r="H945" s="77"/>
      <c r="I945" s="68"/>
      <c r="J945" s="68"/>
      <c r="K945" s="20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</row>
    <row x14ac:dyDescent="0.25" r="946" customHeight="1" ht="17.25" customFormat="1" s="30">
      <c r="A946" s="76"/>
      <c r="B946" s="52"/>
      <c r="C946" s="52"/>
      <c r="D946" s="20"/>
      <c r="E946" s="77"/>
      <c r="F946" s="77"/>
      <c r="G946" s="77"/>
      <c r="H946" s="77"/>
      <c r="I946" s="68"/>
      <c r="J946" s="68"/>
      <c r="K946" s="20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</row>
    <row x14ac:dyDescent="0.25" r="947" customHeight="1" ht="17.25" customFormat="1" s="30">
      <c r="A947" s="76"/>
      <c r="B947" s="52"/>
      <c r="C947" s="52"/>
      <c r="D947" s="20"/>
      <c r="E947" s="77"/>
      <c r="F947" s="77"/>
      <c r="G947" s="77"/>
      <c r="H947" s="77"/>
      <c r="I947" s="68"/>
      <c r="J947" s="68"/>
      <c r="K947" s="20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</row>
    <row x14ac:dyDescent="0.25" r="948" customHeight="1" ht="17.25" customFormat="1" s="30">
      <c r="A948" s="76"/>
      <c r="B948" s="52"/>
      <c r="C948" s="52"/>
      <c r="D948" s="20"/>
      <c r="E948" s="77"/>
      <c r="F948" s="77"/>
      <c r="G948" s="77"/>
      <c r="H948" s="77"/>
      <c r="I948" s="68"/>
      <c r="J948" s="68"/>
      <c r="K948" s="20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</row>
    <row x14ac:dyDescent="0.25" r="949" customHeight="1" ht="17.25" customFormat="1" s="30">
      <c r="A949" s="76"/>
      <c r="B949" s="52"/>
      <c r="C949" s="52"/>
      <c r="D949" s="20"/>
      <c r="E949" s="77"/>
      <c r="F949" s="77"/>
      <c r="G949" s="77"/>
      <c r="H949" s="77"/>
      <c r="I949" s="68"/>
      <c r="J949" s="68"/>
      <c r="K949" s="20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</row>
    <row x14ac:dyDescent="0.25" r="950" customHeight="1" ht="17.25" customFormat="1" s="30">
      <c r="A950" s="76"/>
      <c r="B950" s="52"/>
      <c r="C950" s="52"/>
      <c r="D950" s="20"/>
      <c r="E950" s="77"/>
      <c r="F950" s="77"/>
      <c r="G950" s="77"/>
      <c r="H950" s="77"/>
      <c r="I950" s="68"/>
      <c r="J950" s="68"/>
      <c r="K950" s="20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</row>
    <row x14ac:dyDescent="0.25" r="951" customHeight="1" ht="17.25" customFormat="1" s="30">
      <c r="A951" s="76"/>
      <c r="B951" s="52"/>
      <c r="C951" s="52"/>
      <c r="D951" s="20"/>
      <c r="E951" s="77"/>
      <c r="F951" s="77"/>
      <c r="G951" s="77"/>
      <c r="H951" s="77"/>
      <c r="I951" s="68"/>
      <c r="J951" s="68"/>
      <c r="K951" s="20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</row>
    <row x14ac:dyDescent="0.25" r="952" customHeight="1" ht="17.25" customFormat="1" s="30">
      <c r="A952" s="76"/>
      <c r="B952" s="52"/>
      <c r="C952" s="52"/>
      <c r="D952" s="20"/>
      <c r="E952" s="77"/>
      <c r="F952" s="77"/>
      <c r="G952" s="77"/>
      <c r="H952" s="77"/>
      <c r="I952" s="68"/>
      <c r="J952" s="68"/>
      <c r="K952" s="20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</row>
    <row x14ac:dyDescent="0.25" r="953" customHeight="1" ht="17.25" customFormat="1" s="30">
      <c r="A953" s="76"/>
      <c r="B953" s="52"/>
      <c r="C953" s="52"/>
      <c r="D953" s="20"/>
      <c r="E953" s="77"/>
      <c r="F953" s="77"/>
      <c r="G953" s="77"/>
      <c r="H953" s="77"/>
      <c r="I953" s="68"/>
      <c r="J953" s="68"/>
      <c r="K953" s="20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</row>
    <row x14ac:dyDescent="0.25" r="954" customHeight="1" ht="17.25" customFormat="1" s="30">
      <c r="A954" s="76"/>
      <c r="B954" s="52"/>
      <c r="C954" s="52"/>
      <c r="D954" s="20"/>
      <c r="E954" s="77"/>
      <c r="F954" s="77"/>
      <c r="G954" s="77"/>
      <c r="H954" s="77"/>
      <c r="I954" s="68"/>
      <c r="J954" s="68"/>
      <c r="K954" s="20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</row>
    <row x14ac:dyDescent="0.25" r="955" customHeight="1" ht="17.25" customFormat="1" s="30">
      <c r="A955" s="76"/>
      <c r="B955" s="52"/>
      <c r="C955" s="52"/>
      <c r="D955" s="20"/>
      <c r="E955" s="77"/>
      <c r="F955" s="77"/>
      <c r="G955" s="77"/>
      <c r="H955" s="77"/>
      <c r="I955" s="68"/>
      <c r="J955" s="68"/>
      <c r="K955" s="20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</row>
    <row x14ac:dyDescent="0.25" r="956" customHeight="1" ht="17.25" customFormat="1" s="30">
      <c r="A956" s="76"/>
      <c r="B956" s="52"/>
      <c r="C956" s="52"/>
      <c r="D956" s="20"/>
      <c r="E956" s="77"/>
      <c r="F956" s="77"/>
      <c r="G956" s="77"/>
      <c r="H956" s="77"/>
      <c r="I956" s="68"/>
      <c r="J956" s="68"/>
      <c r="K956" s="20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</row>
    <row x14ac:dyDescent="0.25" r="957" customHeight="1" ht="17.25" customFormat="1" s="30">
      <c r="A957" s="76"/>
      <c r="B957" s="52"/>
      <c r="C957" s="52"/>
      <c r="D957" s="20"/>
      <c r="E957" s="77"/>
      <c r="F957" s="77"/>
      <c r="G957" s="77"/>
      <c r="H957" s="77"/>
      <c r="I957" s="68"/>
      <c r="J957" s="68"/>
      <c r="K957" s="20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</row>
    <row x14ac:dyDescent="0.25" r="958" customHeight="1" ht="17.25" customFormat="1" s="30">
      <c r="A958" s="76"/>
      <c r="B958" s="52"/>
      <c r="C958" s="52"/>
      <c r="D958" s="20"/>
      <c r="E958" s="77"/>
      <c r="F958" s="77"/>
      <c r="G958" s="77"/>
      <c r="H958" s="77"/>
      <c r="I958" s="68"/>
      <c r="J958" s="68"/>
      <c r="K958" s="20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</row>
    <row x14ac:dyDescent="0.25" r="959" customHeight="1" ht="17.25" customFormat="1" s="30">
      <c r="A959" s="76"/>
      <c r="B959" s="52"/>
      <c r="C959" s="52"/>
      <c r="D959" s="20"/>
      <c r="E959" s="77"/>
      <c r="F959" s="77"/>
      <c r="G959" s="77"/>
      <c r="H959" s="77"/>
      <c r="I959" s="68"/>
      <c r="J959" s="68"/>
      <c r="K959" s="20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</row>
    <row x14ac:dyDescent="0.25" r="960" customHeight="1" ht="17.25" customFormat="1" s="30">
      <c r="A960" s="76"/>
      <c r="B960" s="52"/>
      <c r="C960" s="52"/>
      <c r="D960" s="20"/>
      <c r="E960" s="77"/>
      <c r="F960" s="77"/>
      <c r="G960" s="77"/>
      <c r="H960" s="77"/>
      <c r="I960" s="68"/>
      <c r="J960" s="68"/>
      <c r="K960" s="20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</row>
    <row x14ac:dyDescent="0.25" r="961" customHeight="1" ht="17.25" customFormat="1" s="30">
      <c r="A961" s="76"/>
      <c r="B961" s="52"/>
      <c r="C961" s="52"/>
      <c r="D961" s="20"/>
      <c r="E961" s="77"/>
      <c r="F961" s="77"/>
      <c r="G961" s="77"/>
      <c r="H961" s="77"/>
      <c r="I961" s="68"/>
      <c r="J961" s="68"/>
      <c r="K961" s="20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</row>
    <row x14ac:dyDescent="0.25" r="962" customHeight="1" ht="17.25" customFormat="1" s="30">
      <c r="A962" s="76"/>
      <c r="B962" s="52"/>
      <c r="C962" s="52"/>
      <c r="D962" s="20"/>
      <c r="E962" s="77"/>
      <c r="F962" s="77"/>
      <c r="G962" s="77"/>
      <c r="H962" s="77"/>
      <c r="I962" s="68"/>
      <c r="J962" s="68"/>
      <c r="K962" s="20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</row>
    <row x14ac:dyDescent="0.25" r="963" customHeight="1" ht="17.25" customFormat="1" s="30">
      <c r="A963" s="76"/>
      <c r="B963" s="52"/>
      <c r="C963" s="52"/>
      <c r="D963" s="20"/>
      <c r="E963" s="77"/>
      <c r="F963" s="77"/>
      <c r="G963" s="77"/>
      <c r="H963" s="77"/>
      <c r="I963" s="68"/>
      <c r="J963" s="68"/>
      <c r="K963" s="20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</row>
    <row x14ac:dyDescent="0.25" r="964" customHeight="1" ht="17.25" customFormat="1" s="30">
      <c r="A964" s="76"/>
      <c r="B964" s="52"/>
      <c r="C964" s="52"/>
      <c r="D964" s="20"/>
      <c r="E964" s="77"/>
      <c r="F964" s="77"/>
      <c r="G964" s="77"/>
      <c r="H964" s="77"/>
      <c r="I964" s="68"/>
      <c r="J964" s="68"/>
      <c r="K964" s="20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</row>
    <row x14ac:dyDescent="0.25" r="965" customHeight="1" ht="17.25" customFormat="1" s="30">
      <c r="A965" s="76"/>
      <c r="B965" s="52"/>
      <c r="C965" s="52"/>
      <c r="D965" s="20"/>
      <c r="E965" s="77"/>
      <c r="F965" s="77"/>
      <c r="G965" s="77"/>
      <c r="H965" s="77"/>
      <c r="I965" s="68"/>
      <c r="J965" s="68"/>
      <c r="K965" s="20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</row>
    <row x14ac:dyDescent="0.25" r="966" customHeight="1" ht="17.25" customFormat="1" s="30">
      <c r="A966" s="76"/>
      <c r="B966" s="52"/>
      <c r="C966" s="52"/>
      <c r="D966" s="20"/>
      <c r="E966" s="77"/>
      <c r="F966" s="77"/>
      <c r="G966" s="77"/>
      <c r="H966" s="77"/>
      <c r="I966" s="68"/>
      <c r="J966" s="68"/>
      <c r="K966" s="20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</row>
    <row x14ac:dyDescent="0.25" r="967" customHeight="1" ht="17.25" customFormat="1" s="30">
      <c r="A967" s="76"/>
      <c r="B967" s="52"/>
      <c r="C967" s="52"/>
      <c r="D967" s="20"/>
      <c r="E967" s="77"/>
      <c r="F967" s="77"/>
      <c r="G967" s="77"/>
      <c r="H967" s="77"/>
      <c r="I967" s="68"/>
      <c r="J967" s="68"/>
      <c r="K967" s="20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</row>
    <row x14ac:dyDescent="0.25" r="968" customHeight="1" ht="17.25" customFormat="1" s="30">
      <c r="A968" s="76"/>
      <c r="B968" s="52"/>
      <c r="C968" s="52"/>
      <c r="D968" s="20"/>
      <c r="E968" s="77"/>
      <c r="F968" s="77"/>
      <c r="G968" s="77"/>
      <c r="H968" s="77"/>
      <c r="I968" s="68"/>
      <c r="J968" s="68"/>
      <c r="K968" s="20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</row>
    <row x14ac:dyDescent="0.25" r="969" customHeight="1" ht="17.25" customFormat="1" s="30">
      <c r="A969" s="76"/>
      <c r="B969" s="52"/>
      <c r="C969" s="52"/>
      <c r="D969" s="20"/>
      <c r="E969" s="77"/>
      <c r="F969" s="77"/>
      <c r="G969" s="77"/>
      <c r="H969" s="77"/>
      <c r="I969" s="68"/>
      <c r="J969" s="68"/>
      <c r="K969" s="20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</row>
    <row x14ac:dyDescent="0.25" r="970" customHeight="1" ht="17.25" customFormat="1" s="30">
      <c r="A970" s="76"/>
      <c r="B970" s="52"/>
      <c r="C970" s="52"/>
      <c r="D970" s="20"/>
      <c r="E970" s="77"/>
      <c r="F970" s="77"/>
      <c r="G970" s="77"/>
      <c r="H970" s="77"/>
      <c r="I970" s="68"/>
      <c r="J970" s="68"/>
      <c r="K970" s="20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</row>
    <row x14ac:dyDescent="0.25" r="971" customHeight="1" ht="17.25" customFormat="1" s="30">
      <c r="A971" s="76"/>
      <c r="B971" s="52"/>
      <c r="C971" s="52"/>
      <c r="D971" s="20"/>
      <c r="E971" s="77"/>
      <c r="F971" s="77"/>
      <c r="G971" s="77"/>
      <c r="H971" s="77"/>
      <c r="I971" s="68"/>
      <c r="J971" s="68"/>
      <c r="K971" s="20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</row>
    <row x14ac:dyDescent="0.25" r="972" customHeight="1" ht="17.25" customFormat="1" s="30">
      <c r="A972" s="76"/>
      <c r="B972" s="52"/>
      <c r="C972" s="52"/>
      <c r="D972" s="20"/>
      <c r="E972" s="77"/>
      <c r="F972" s="77"/>
      <c r="G972" s="77"/>
      <c r="H972" s="77"/>
      <c r="I972" s="68"/>
      <c r="J972" s="68"/>
      <c r="K972" s="20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</row>
    <row x14ac:dyDescent="0.25" r="973" customHeight="1" ht="17.25" customFormat="1" s="30">
      <c r="A973" s="76"/>
      <c r="B973" s="52"/>
      <c r="C973" s="52"/>
      <c r="D973" s="20"/>
      <c r="E973" s="77"/>
      <c r="F973" s="77"/>
      <c r="G973" s="77"/>
      <c r="H973" s="77"/>
      <c r="I973" s="68"/>
      <c r="J973" s="68"/>
      <c r="K973" s="20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</row>
    <row x14ac:dyDescent="0.25" r="974" customHeight="1" ht="17.25" customFormat="1" s="30">
      <c r="A974" s="76"/>
      <c r="B974" s="52"/>
      <c r="C974" s="52"/>
      <c r="D974" s="20"/>
      <c r="E974" s="77"/>
      <c r="F974" s="77"/>
      <c r="G974" s="77"/>
      <c r="H974" s="77"/>
      <c r="I974" s="68"/>
      <c r="J974" s="68"/>
      <c r="K974" s="20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</row>
    <row x14ac:dyDescent="0.25" r="975" customHeight="1" ht="17.25" customFormat="1" s="30">
      <c r="A975" s="76"/>
      <c r="B975" s="52"/>
      <c r="C975" s="52"/>
      <c r="D975" s="20"/>
      <c r="E975" s="77"/>
      <c r="F975" s="77"/>
      <c r="G975" s="77"/>
      <c r="H975" s="77"/>
      <c r="I975" s="68"/>
      <c r="J975" s="68"/>
      <c r="K975" s="20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</row>
    <row x14ac:dyDescent="0.25" r="976" customHeight="1" ht="17.25" customFormat="1" s="30">
      <c r="A976" s="76"/>
      <c r="B976" s="52"/>
      <c r="C976" s="52"/>
      <c r="D976" s="20"/>
      <c r="E976" s="77"/>
      <c r="F976" s="77"/>
      <c r="G976" s="77"/>
      <c r="H976" s="77"/>
      <c r="I976" s="68"/>
      <c r="J976" s="68"/>
      <c r="K976" s="20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</row>
    <row x14ac:dyDescent="0.25" r="977" customHeight="1" ht="17.25" customFormat="1" s="30">
      <c r="A977" s="76"/>
      <c r="B977" s="52"/>
      <c r="C977" s="52"/>
      <c r="D977" s="20"/>
      <c r="E977" s="77"/>
      <c r="F977" s="77"/>
      <c r="G977" s="77"/>
      <c r="H977" s="77"/>
      <c r="I977" s="68"/>
      <c r="J977" s="68"/>
      <c r="K977" s="20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</row>
    <row x14ac:dyDescent="0.25" r="978" customHeight="1" ht="17.25" customFormat="1" s="30">
      <c r="A978" s="76"/>
      <c r="B978" s="52"/>
      <c r="C978" s="52"/>
      <c r="D978" s="20"/>
      <c r="E978" s="77"/>
      <c r="F978" s="77"/>
      <c r="G978" s="77"/>
      <c r="H978" s="77"/>
      <c r="I978" s="68"/>
      <c r="J978" s="68"/>
      <c r="K978" s="20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</row>
    <row x14ac:dyDescent="0.25" r="979" customHeight="1" ht="17.25" customFormat="1" s="30">
      <c r="A979" s="76"/>
      <c r="B979" s="52"/>
      <c r="C979" s="52"/>
      <c r="D979" s="20"/>
      <c r="E979" s="77"/>
      <c r="F979" s="77"/>
      <c r="G979" s="77"/>
      <c r="H979" s="77"/>
      <c r="I979" s="68"/>
      <c r="J979" s="68"/>
      <c r="K979" s="20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</row>
    <row x14ac:dyDescent="0.25" r="980" customHeight="1" ht="17.25" customFormat="1" s="30">
      <c r="A980" s="76"/>
      <c r="B980" s="52"/>
      <c r="C980" s="52"/>
      <c r="D980" s="20"/>
      <c r="E980" s="77"/>
      <c r="F980" s="77"/>
      <c r="G980" s="77"/>
      <c r="H980" s="77"/>
      <c r="I980" s="68"/>
      <c r="J980" s="68"/>
      <c r="K980" s="20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</row>
    <row x14ac:dyDescent="0.25" r="981" customHeight="1" ht="17.25" customFormat="1" s="30">
      <c r="A981" s="76"/>
      <c r="B981" s="52"/>
      <c r="C981" s="52"/>
      <c r="D981" s="20"/>
      <c r="E981" s="77"/>
      <c r="F981" s="77"/>
      <c r="G981" s="77"/>
      <c r="H981" s="77"/>
      <c r="I981" s="68"/>
      <c r="J981" s="68"/>
      <c r="K981" s="20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</row>
    <row x14ac:dyDescent="0.25" r="982" customHeight="1" ht="17.25" customFormat="1" s="30">
      <c r="A982" s="76"/>
      <c r="B982" s="52"/>
      <c r="C982" s="52"/>
      <c r="D982" s="20"/>
      <c r="E982" s="77"/>
      <c r="F982" s="77"/>
      <c r="G982" s="77"/>
      <c r="H982" s="77"/>
      <c r="I982" s="68"/>
      <c r="J982" s="68"/>
      <c r="K982" s="20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</row>
    <row x14ac:dyDescent="0.25" r="983" customHeight="1" ht="17.25" customFormat="1" s="30">
      <c r="A983" s="76"/>
      <c r="B983" s="52"/>
      <c r="C983" s="52"/>
      <c r="D983" s="20"/>
      <c r="E983" s="77"/>
      <c r="F983" s="77"/>
      <c r="G983" s="77"/>
      <c r="H983" s="77"/>
      <c r="I983" s="68"/>
      <c r="J983" s="68"/>
      <c r="K983" s="20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</row>
    <row x14ac:dyDescent="0.25" r="984" customHeight="1" ht="17.25" customFormat="1" s="30">
      <c r="A984" s="76"/>
      <c r="B984" s="52"/>
      <c r="C984" s="52"/>
      <c r="D984" s="20"/>
      <c r="E984" s="77"/>
      <c r="F984" s="77"/>
      <c r="G984" s="77"/>
      <c r="H984" s="77"/>
      <c r="I984" s="68"/>
      <c r="J984" s="68"/>
      <c r="K984" s="20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</row>
    <row x14ac:dyDescent="0.25" r="985" customHeight="1" ht="17.25" customFormat="1" s="30">
      <c r="A985" s="76"/>
      <c r="B985" s="52"/>
      <c r="C985" s="52"/>
      <c r="D985" s="20"/>
      <c r="E985" s="77"/>
      <c r="F985" s="77"/>
      <c r="G985" s="77"/>
      <c r="H985" s="77"/>
      <c r="I985" s="68"/>
      <c r="J985" s="68"/>
      <c r="K985" s="20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</row>
    <row x14ac:dyDescent="0.25" r="986" customHeight="1" ht="17.25" customFormat="1" s="30">
      <c r="A986" s="76"/>
      <c r="B986" s="52"/>
      <c r="C986" s="52"/>
      <c r="D986" s="20"/>
      <c r="E986" s="77"/>
      <c r="F986" s="77"/>
      <c r="G986" s="77"/>
      <c r="H986" s="77"/>
      <c r="I986" s="68"/>
      <c r="J986" s="68"/>
      <c r="K986" s="20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</row>
    <row x14ac:dyDescent="0.25" r="987" customHeight="1" ht="17.25" customFormat="1" s="30">
      <c r="A987" s="76"/>
      <c r="B987" s="52"/>
      <c r="C987" s="52"/>
      <c r="D987" s="20"/>
      <c r="E987" s="77"/>
      <c r="F987" s="77"/>
      <c r="G987" s="77"/>
      <c r="H987" s="77"/>
      <c r="I987" s="68"/>
      <c r="J987" s="68"/>
      <c r="K987" s="20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</row>
    <row x14ac:dyDescent="0.25" r="988" customHeight="1" ht="17.25" customFormat="1" s="30">
      <c r="A988" s="76"/>
      <c r="B988" s="52"/>
      <c r="C988" s="52"/>
      <c r="D988" s="20"/>
      <c r="E988" s="77"/>
      <c r="F988" s="77"/>
      <c r="G988" s="77"/>
      <c r="H988" s="77"/>
      <c r="I988" s="68"/>
      <c r="J988" s="68"/>
      <c r="K988" s="20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</row>
    <row x14ac:dyDescent="0.25" r="989" customHeight="1" ht="17.25" customFormat="1" s="30">
      <c r="A989" s="76"/>
      <c r="B989" s="52"/>
      <c r="C989" s="52"/>
      <c r="D989" s="20"/>
      <c r="E989" s="77"/>
      <c r="F989" s="77"/>
      <c r="G989" s="77"/>
      <c r="H989" s="77"/>
      <c r="I989" s="68"/>
      <c r="J989" s="68"/>
      <c r="K989" s="20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</row>
    <row x14ac:dyDescent="0.25" r="990" customHeight="1" ht="17.25" customFormat="1" s="30">
      <c r="A990" s="76"/>
      <c r="B990" s="52"/>
      <c r="C990" s="52"/>
      <c r="D990" s="20"/>
      <c r="E990" s="77"/>
      <c r="F990" s="77"/>
      <c r="G990" s="77"/>
      <c r="H990" s="77"/>
      <c r="I990" s="68"/>
      <c r="J990" s="68"/>
      <c r="K990" s="20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</row>
    <row x14ac:dyDescent="0.25" r="991" customHeight="1" ht="17.25" customFormat="1" s="30">
      <c r="A991" s="76"/>
      <c r="B991" s="52"/>
      <c r="C991" s="52"/>
      <c r="D991" s="20"/>
      <c r="E991" s="77"/>
      <c r="F991" s="77"/>
      <c r="G991" s="77"/>
      <c r="H991" s="77"/>
      <c r="I991" s="68"/>
      <c r="J991" s="68"/>
      <c r="K991" s="20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</row>
    <row x14ac:dyDescent="0.25" r="992" customHeight="1" ht="17.25" customFormat="1" s="30">
      <c r="A992" s="76"/>
      <c r="B992" s="52"/>
      <c r="C992" s="52"/>
      <c r="D992" s="20"/>
      <c r="E992" s="77"/>
      <c r="F992" s="77"/>
      <c r="G992" s="77"/>
      <c r="H992" s="77"/>
      <c r="I992" s="68"/>
      <c r="J992" s="68"/>
      <c r="K992" s="20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</row>
    <row x14ac:dyDescent="0.25" r="993" customHeight="1" ht="17.25" customFormat="1" s="30">
      <c r="A993" s="76"/>
      <c r="B993" s="52"/>
      <c r="C993" s="52"/>
      <c r="D993" s="20"/>
      <c r="E993" s="77"/>
      <c r="F993" s="77"/>
      <c r="G993" s="77"/>
      <c r="H993" s="77"/>
      <c r="I993" s="68"/>
      <c r="J993" s="68"/>
      <c r="K993" s="20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</row>
    <row x14ac:dyDescent="0.25" r="994" customHeight="1" ht="17.25" customFormat="1" s="30">
      <c r="A994" s="76"/>
      <c r="B994" s="52"/>
      <c r="C994" s="52"/>
      <c r="D994" s="20"/>
      <c r="E994" s="77"/>
      <c r="F994" s="77"/>
      <c r="G994" s="77"/>
      <c r="H994" s="77"/>
      <c r="I994" s="68"/>
      <c r="J994" s="68"/>
      <c r="K994" s="20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</row>
    <row x14ac:dyDescent="0.25" r="995" customHeight="1" ht="17.25" customFormat="1" s="30">
      <c r="A995" s="76"/>
      <c r="B995" s="52"/>
      <c r="C995" s="52"/>
      <c r="D995" s="20"/>
      <c r="E995" s="77"/>
      <c r="F995" s="77"/>
      <c r="G995" s="77"/>
      <c r="H995" s="77"/>
      <c r="I995" s="68"/>
      <c r="J995" s="68"/>
      <c r="K995" s="20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</row>
    <row x14ac:dyDescent="0.25" r="996" customHeight="1" ht="17.25" customFormat="1" s="30">
      <c r="A996" s="76"/>
      <c r="B996" s="52"/>
      <c r="C996" s="52"/>
      <c r="D996" s="20"/>
      <c r="E996" s="77"/>
      <c r="F996" s="77"/>
      <c r="G996" s="77"/>
      <c r="H996" s="77"/>
      <c r="I996" s="68"/>
      <c r="J996" s="68"/>
      <c r="K996" s="20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</row>
    <row x14ac:dyDescent="0.25" r="997" customHeight="1" ht="17.25" customFormat="1" s="30">
      <c r="A997" s="76"/>
      <c r="B997" s="52"/>
      <c r="C997" s="52"/>
      <c r="D997" s="20"/>
      <c r="E997" s="77"/>
      <c r="F997" s="77"/>
      <c r="G997" s="77"/>
      <c r="H997" s="77"/>
      <c r="I997" s="68"/>
      <c r="J997" s="68"/>
      <c r="K997" s="20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</row>
    <row x14ac:dyDescent="0.25" r="998" customHeight="1" ht="17.25" customFormat="1" s="30">
      <c r="A998" s="76"/>
      <c r="B998" s="52"/>
      <c r="C998" s="52"/>
      <c r="D998" s="20"/>
      <c r="E998" s="77"/>
      <c r="F998" s="77"/>
      <c r="G998" s="77"/>
      <c r="H998" s="77"/>
      <c r="I998" s="68"/>
      <c r="J998" s="68"/>
      <c r="K998" s="20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</row>
    <row x14ac:dyDescent="0.25" r="999" customHeight="1" ht="17.25" customFormat="1" s="30">
      <c r="A999" s="76"/>
      <c r="B999" s="52"/>
      <c r="C999" s="52"/>
      <c r="D999" s="20"/>
      <c r="E999" s="77"/>
      <c r="F999" s="77"/>
      <c r="G999" s="77"/>
      <c r="H999" s="77"/>
      <c r="I999" s="68"/>
      <c r="J999" s="68"/>
      <c r="K999" s="20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</row>
    <row x14ac:dyDescent="0.25" r="1000" customHeight="1" ht="17.25" customFormat="1" s="30">
      <c r="A1000" s="76"/>
      <c r="B1000" s="52"/>
      <c r="C1000" s="52"/>
      <c r="D1000" s="20"/>
      <c r="E1000" s="77"/>
      <c r="F1000" s="77"/>
      <c r="G1000" s="77"/>
      <c r="H1000" s="77"/>
      <c r="I1000" s="68"/>
      <c r="J1000" s="68"/>
      <c r="K1000" s="20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</row>
    <row x14ac:dyDescent="0.25" r="1001" customHeight="1" ht="17.25" customFormat="1" s="30">
      <c r="A1001" s="76"/>
      <c r="B1001" s="52"/>
      <c r="C1001" s="52"/>
      <c r="D1001" s="20"/>
      <c r="E1001" s="77"/>
      <c r="F1001" s="77"/>
      <c r="G1001" s="77"/>
      <c r="H1001" s="77"/>
      <c r="I1001" s="68"/>
      <c r="J1001" s="68"/>
      <c r="K1001" s="20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</row>
    <row x14ac:dyDescent="0.25" r="1002" customHeight="1" ht="17.25" customFormat="1" s="30">
      <c r="A1002" s="76"/>
      <c r="B1002" s="52"/>
      <c r="C1002" s="52"/>
      <c r="D1002" s="20"/>
      <c r="E1002" s="77"/>
      <c r="F1002" s="77"/>
      <c r="G1002" s="77"/>
      <c r="H1002" s="77"/>
      <c r="I1002" s="68"/>
      <c r="J1002" s="68"/>
      <c r="K1002" s="20"/>
      <c r="L1002" s="78"/>
      <c r="M1002" s="78"/>
      <c r="N1002" s="78"/>
      <c r="O1002" s="78"/>
      <c r="P1002" s="78"/>
      <c r="Q1002" s="78"/>
      <c r="R1002" s="78"/>
      <c r="S1002" s="78"/>
      <c r="T1002" s="78"/>
      <c r="U1002" s="78"/>
      <c r="V1002" s="78"/>
      <c r="W1002" s="78"/>
      <c r="X1002" s="78"/>
      <c r="Y1002" s="78"/>
      <c r="Z1002" s="78"/>
      <c r="AA1002" s="78"/>
      <c r="AB1002" s="78"/>
      <c r="AC1002" s="78"/>
    </row>
    <row x14ac:dyDescent="0.25" r="1003" customHeight="1" ht="17.25" customFormat="1" s="30">
      <c r="A1003" s="76"/>
      <c r="B1003" s="52"/>
      <c r="C1003" s="52"/>
      <c r="D1003" s="20"/>
      <c r="E1003" s="77"/>
      <c r="F1003" s="77"/>
      <c r="G1003" s="77"/>
      <c r="H1003" s="77"/>
      <c r="I1003" s="68"/>
      <c r="J1003" s="68"/>
      <c r="K1003" s="20"/>
      <c r="L1003" s="78"/>
      <c r="M1003" s="78"/>
      <c r="N1003" s="78"/>
      <c r="O1003" s="78"/>
      <c r="P1003" s="78"/>
      <c r="Q1003" s="78"/>
      <c r="R1003" s="78"/>
      <c r="S1003" s="78"/>
      <c r="T1003" s="78"/>
      <c r="U1003" s="78"/>
      <c r="V1003" s="78"/>
      <c r="W1003" s="78"/>
      <c r="X1003" s="78"/>
      <c r="Y1003" s="78"/>
      <c r="Z1003" s="78"/>
      <c r="AA1003" s="78"/>
      <c r="AB1003" s="78"/>
      <c r="AC1003" s="78"/>
    </row>
    <row x14ac:dyDescent="0.25" r="1004" customHeight="1" ht="17.25" customFormat="1" s="30">
      <c r="A1004" s="76"/>
      <c r="B1004" s="52"/>
      <c r="C1004" s="52"/>
      <c r="D1004" s="20"/>
      <c r="E1004" s="77"/>
      <c r="F1004" s="77"/>
      <c r="G1004" s="77"/>
      <c r="H1004" s="77"/>
      <c r="I1004" s="68"/>
      <c r="J1004" s="68"/>
      <c r="K1004" s="20"/>
      <c r="L1004" s="78"/>
      <c r="M1004" s="78"/>
      <c r="N1004" s="78"/>
      <c r="O1004" s="78"/>
      <c r="P1004" s="78"/>
      <c r="Q1004" s="78"/>
      <c r="R1004" s="78"/>
      <c r="S1004" s="78"/>
      <c r="T1004" s="78"/>
      <c r="U1004" s="78"/>
      <c r="V1004" s="78"/>
      <c r="W1004" s="78"/>
      <c r="X1004" s="78"/>
      <c r="Y1004" s="78"/>
      <c r="Z1004" s="78"/>
      <c r="AA1004" s="78"/>
      <c r="AB1004" s="78"/>
      <c r="AC1004" s="78"/>
    </row>
    <row x14ac:dyDescent="0.25" r="1005" customHeight="1" ht="17.25" customFormat="1" s="30">
      <c r="A1005" s="76"/>
      <c r="B1005" s="52"/>
      <c r="C1005" s="52"/>
      <c r="D1005" s="20"/>
      <c r="E1005" s="77"/>
      <c r="F1005" s="77"/>
      <c r="G1005" s="77"/>
      <c r="H1005" s="77"/>
      <c r="I1005" s="68"/>
      <c r="J1005" s="68"/>
      <c r="K1005" s="20"/>
      <c r="L1005" s="78"/>
      <c r="M1005" s="78"/>
      <c r="N1005" s="78"/>
      <c r="O1005" s="78"/>
      <c r="P1005" s="78"/>
      <c r="Q1005" s="78"/>
      <c r="R1005" s="78"/>
      <c r="S1005" s="78"/>
      <c r="T1005" s="78"/>
      <c r="U1005" s="78"/>
      <c r="V1005" s="78"/>
      <c r="W1005" s="78"/>
      <c r="X1005" s="78"/>
      <c r="Y1005" s="78"/>
      <c r="Z1005" s="78"/>
      <c r="AA1005" s="78"/>
      <c r="AB1005" s="78"/>
      <c r="AC1005" s="78"/>
    </row>
    <row x14ac:dyDescent="0.25" r="1006" customHeight="1" ht="17.25" customFormat="1" s="30">
      <c r="A1006" s="76"/>
      <c r="B1006" s="52"/>
      <c r="C1006" s="52"/>
      <c r="D1006" s="20"/>
      <c r="E1006" s="77"/>
      <c r="F1006" s="77"/>
      <c r="G1006" s="77"/>
      <c r="H1006" s="77"/>
      <c r="I1006" s="68"/>
      <c r="J1006" s="68"/>
      <c r="K1006" s="20"/>
      <c r="L1006" s="78"/>
      <c r="M1006" s="78"/>
      <c r="N1006" s="78"/>
      <c r="O1006" s="78"/>
      <c r="P1006" s="78"/>
      <c r="Q1006" s="78"/>
      <c r="R1006" s="78"/>
      <c r="S1006" s="78"/>
      <c r="T1006" s="78"/>
      <c r="U1006" s="78"/>
      <c r="V1006" s="78"/>
      <c r="W1006" s="78"/>
      <c r="X1006" s="78"/>
      <c r="Y1006" s="78"/>
      <c r="Z1006" s="78"/>
      <c r="AA1006" s="78"/>
      <c r="AB1006" s="78"/>
      <c r="AC1006" s="78"/>
    </row>
    <row x14ac:dyDescent="0.25" r="1007" customHeight="1" ht="17.25" customFormat="1" s="30">
      <c r="A1007" s="76"/>
      <c r="B1007" s="52"/>
      <c r="C1007" s="52"/>
      <c r="D1007" s="20"/>
      <c r="E1007" s="77"/>
      <c r="F1007" s="77"/>
      <c r="G1007" s="77"/>
      <c r="H1007" s="77"/>
      <c r="I1007" s="68"/>
      <c r="J1007" s="68"/>
      <c r="K1007" s="20"/>
      <c r="L1007" s="78"/>
      <c r="M1007" s="78"/>
      <c r="N1007" s="78"/>
      <c r="O1007" s="78"/>
      <c r="P1007" s="78"/>
      <c r="Q1007" s="78"/>
      <c r="R1007" s="78"/>
      <c r="S1007" s="78"/>
      <c r="T1007" s="78"/>
      <c r="U1007" s="78"/>
      <c r="V1007" s="78"/>
      <c r="W1007" s="78"/>
      <c r="X1007" s="78"/>
      <c r="Y1007" s="78"/>
      <c r="Z1007" s="78"/>
      <c r="AA1007" s="78"/>
      <c r="AB1007" s="78"/>
      <c r="AC1007" s="78"/>
    </row>
    <row x14ac:dyDescent="0.25" r="1008" customHeight="1" ht="17.25" customFormat="1" s="30">
      <c r="A1008" s="76"/>
      <c r="B1008" s="52"/>
      <c r="C1008" s="52"/>
      <c r="D1008" s="20"/>
      <c r="E1008" s="77"/>
      <c r="F1008" s="77"/>
      <c r="G1008" s="77"/>
      <c r="H1008" s="77"/>
      <c r="I1008" s="68"/>
      <c r="J1008" s="68"/>
      <c r="K1008" s="20"/>
      <c r="L1008" s="78"/>
      <c r="M1008" s="78"/>
      <c r="N1008" s="78"/>
      <c r="O1008" s="78"/>
      <c r="P1008" s="78"/>
      <c r="Q1008" s="78"/>
      <c r="R1008" s="78"/>
      <c r="S1008" s="78"/>
      <c r="T1008" s="78"/>
      <c r="U1008" s="78"/>
      <c r="V1008" s="78"/>
      <c r="W1008" s="78"/>
      <c r="X1008" s="78"/>
      <c r="Y1008" s="78"/>
      <c r="Z1008" s="78"/>
      <c r="AA1008" s="78"/>
      <c r="AB1008" s="78"/>
      <c r="AC1008" s="78"/>
    </row>
    <row x14ac:dyDescent="0.25" r="1009" customHeight="1" ht="17.25" customFormat="1" s="30">
      <c r="A1009" s="76"/>
      <c r="B1009" s="52"/>
      <c r="C1009" s="52"/>
      <c r="D1009" s="20"/>
      <c r="E1009" s="77"/>
      <c r="F1009" s="77"/>
      <c r="G1009" s="77"/>
      <c r="H1009" s="77"/>
      <c r="I1009" s="68"/>
      <c r="J1009" s="68"/>
      <c r="K1009" s="20"/>
      <c r="L1009" s="78"/>
      <c r="M1009" s="78"/>
      <c r="N1009" s="78"/>
      <c r="O1009" s="78"/>
      <c r="P1009" s="78"/>
      <c r="Q1009" s="78"/>
      <c r="R1009" s="78"/>
      <c r="S1009" s="78"/>
      <c r="T1009" s="78"/>
      <c r="U1009" s="78"/>
      <c r="V1009" s="78"/>
      <c r="W1009" s="78"/>
      <c r="X1009" s="78"/>
      <c r="Y1009" s="78"/>
      <c r="Z1009" s="78"/>
      <c r="AA1009" s="78"/>
      <c r="AB1009" s="78"/>
      <c r="AC1009" s="78"/>
    </row>
    <row x14ac:dyDescent="0.25" r="1010" customHeight="1" ht="17.25" customFormat="1" s="30">
      <c r="A1010" s="76"/>
      <c r="B1010" s="52"/>
      <c r="C1010" s="52"/>
      <c r="D1010" s="20"/>
      <c r="E1010" s="77"/>
      <c r="F1010" s="77"/>
      <c r="G1010" s="77"/>
      <c r="H1010" s="77"/>
      <c r="I1010" s="68"/>
      <c r="J1010" s="68"/>
      <c r="K1010" s="20"/>
      <c r="L1010" s="78"/>
      <c r="M1010" s="78"/>
      <c r="N1010" s="78"/>
      <c r="O1010" s="78"/>
      <c r="P1010" s="78"/>
      <c r="Q1010" s="78"/>
      <c r="R1010" s="78"/>
      <c r="S1010" s="78"/>
      <c r="T1010" s="78"/>
      <c r="U1010" s="78"/>
      <c r="V1010" s="78"/>
      <c r="W1010" s="78"/>
      <c r="X1010" s="78"/>
      <c r="Y1010" s="78"/>
      <c r="Z1010" s="78"/>
      <c r="AA1010" s="78"/>
      <c r="AB1010" s="78"/>
      <c r="AC1010" s="78"/>
    </row>
    <row x14ac:dyDescent="0.25" r="1011" customHeight="1" ht="17.25" customFormat="1" s="30">
      <c r="A1011" s="76"/>
      <c r="B1011" s="52"/>
      <c r="C1011" s="52"/>
      <c r="D1011" s="20"/>
      <c r="E1011" s="77"/>
      <c r="F1011" s="77"/>
      <c r="G1011" s="77"/>
      <c r="H1011" s="77"/>
      <c r="I1011" s="68"/>
      <c r="J1011" s="68"/>
      <c r="K1011" s="20"/>
      <c r="L1011" s="78"/>
      <c r="M1011" s="78"/>
      <c r="N1011" s="78"/>
      <c r="O1011" s="78"/>
      <c r="P1011" s="78"/>
      <c r="Q1011" s="78"/>
      <c r="R1011" s="78"/>
      <c r="S1011" s="78"/>
      <c r="T1011" s="78"/>
      <c r="U1011" s="78"/>
      <c r="V1011" s="78"/>
      <c r="W1011" s="78"/>
      <c r="X1011" s="78"/>
      <c r="Y1011" s="78"/>
      <c r="Z1011" s="78"/>
      <c r="AA1011" s="78"/>
      <c r="AB1011" s="78"/>
      <c r="AC1011" s="78"/>
    </row>
    <row x14ac:dyDescent="0.25" r="1012" customHeight="1" ht="17.25" customFormat="1" s="30">
      <c r="A1012" s="76"/>
      <c r="B1012" s="52"/>
      <c r="C1012" s="52"/>
      <c r="D1012" s="20"/>
      <c r="E1012" s="77"/>
      <c r="F1012" s="77"/>
      <c r="G1012" s="77"/>
      <c r="H1012" s="77"/>
      <c r="I1012" s="68"/>
      <c r="J1012" s="68"/>
      <c r="K1012" s="20"/>
      <c r="L1012" s="78"/>
      <c r="M1012" s="78"/>
      <c r="N1012" s="78"/>
      <c r="O1012" s="78"/>
      <c r="P1012" s="78"/>
      <c r="Q1012" s="78"/>
      <c r="R1012" s="78"/>
      <c r="S1012" s="78"/>
      <c r="T1012" s="78"/>
      <c r="U1012" s="78"/>
      <c r="V1012" s="78"/>
      <c r="W1012" s="78"/>
      <c r="X1012" s="78"/>
      <c r="Y1012" s="78"/>
      <c r="Z1012" s="78"/>
      <c r="AA1012" s="78"/>
      <c r="AB1012" s="78"/>
      <c r="AC1012" s="78"/>
    </row>
    <row x14ac:dyDescent="0.25" r="1013" customHeight="1" ht="17.25" customFormat="1" s="30">
      <c r="A1013" s="76"/>
      <c r="B1013" s="52"/>
      <c r="C1013" s="52"/>
      <c r="D1013" s="20"/>
      <c r="E1013" s="77"/>
      <c r="F1013" s="77"/>
      <c r="G1013" s="77"/>
      <c r="H1013" s="77"/>
      <c r="I1013" s="68"/>
      <c r="J1013" s="68"/>
      <c r="K1013" s="20"/>
      <c r="L1013" s="78"/>
      <c r="M1013" s="78"/>
      <c r="N1013" s="78"/>
      <c r="O1013" s="78"/>
      <c r="P1013" s="78"/>
      <c r="Q1013" s="78"/>
      <c r="R1013" s="78"/>
      <c r="S1013" s="78"/>
      <c r="T1013" s="78"/>
      <c r="U1013" s="78"/>
      <c r="V1013" s="78"/>
      <c r="W1013" s="78"/>
      <c r="X1013" s="78"/>
      <c r="Y1013" s="78"/>
      <c r="Z1013" s="78"/>
      <c r="AA1013" s="78"/>
      <c r="AB1013" s="78"/>
      <c r="AC1013" s="78"/>
    </row>
    <row x14ac:dyDescent="0.25" r="1014" customHeight="1" ht="17.25" customFormat="1" s="30">
      <c r="A1014" s="76"/>
      <c r="B1014" s="52"/>
      <c r="C1014" s="52"/>
      <c r="D1014" s="20"/>
      <c r="E1014" s="77"/>
      <c r="F1014" s="77"/>
      <c r="G1014" s="77"/>
      <c r="H1014" s="77"/>
      <c r="I1014" s="68"/>
      <c r="J1014" s="68"/>
      <c r="K1014" s="20"/>
      <c r="L1014" s="78"/>
      <c r="M1014" s="78"/>
      <c r="N1014" s="78"/>
      <c r="O1014" s="78"/>
      <c r="P1014" s="78"/>
      <c r="Q1014" s="78"/>
      <c r="R1014" s="78"/>
      <c r="S1014" s="78"/>
      <c r="T1014" s="78"/>
      <c r="U1014" s="78"/>
      <c r="V1014" s="78"/>
      <c r="W1014" s="78"/>
      <c r="X1014" s="78"/>
      <c r="Y1014" s="78"/>
      <c r="Z1014" s="78"/>
      <c r="AA1014" s="78"/>
      <c r="AB1014" s="78"/>
      <c r="AC1014" s="78"/>
    </row>
    <row x14ac:dyDescent="0.25" r="1015" customHeight="1" ht="17.25" customFormat="1" s="30">
      <c r="A1015" s="76"/>
      <c r="B1015" s="52"/>
      <c r="C1015" s="52"/>
      <c r="D1015" s="20"/>
      <c r="E1015" s="77"/>
      <c r="F1015" s="77"/>
      <c r="G1015" s="77"/>
      <c r="H1015" s="77"/>
      <c r="I1015" s="68"/>
      <c r="J1015" s="68"/>
      <c r="K1015" s="20"/>
      <c r="L1015" s="78"/>
      <c r="M1015" s="78"/>
      <c r="N1015" s="78"/>
      <c r="O1015" s="78"/>
      <c r="P1015" s="78"/>
      <c r="Q1015" s="78"/>
      <c r="R1015" s="78"/>
      <c r="S1015" s="78"/>
      <c r="T1015" s="78"/>
      <c r="U1015" s="78"/>
      <c r="V1015" s="78"/>
      <c r="W1015" s="78"/>
      <c r="X1015" s="78"/>
      <c r="Y1015" s="78"/>
      <c r="Z1015" s="78"/>
      <c r="AA1015" s="78"/>
      <c r="AB1015" s="78"/>
      <c r="AC1015" s="78"/>
    </row>
    <row x14ac:dyDescent="0.25" r="1016" customHeight="1" ht="17.25" customFormat="1" s="30">
      <c r="A1016" s="76"/>
      <c r="B1016" s="52"/>
      <c r="C1016" s="52"/>
      <c r="D1016" s="20"/>
      <c r="E1016" s="77"/>
      <c r="F1016" s="77"/>
      <c r="G1016" s="77"/>
      <c r="H1016" s="77"/>
      <c r="I1016" s="68"/>
      <c r="J1016" s="68"/>
      <c r="K1016" s="20"/>
      <c r="L1016" s="78"/>
      <c r="M1016" s="78"/>
      <c r="N1016" s="78"/>
      <c r="O1016" s="78"/>
      <c r="P1016" s="78"/>
      <c r="Q1016" s="78"/>
      <c r="R1016" s="78"/>
      <c r="S1016" s="78"/>
      <c r="T1016" s="78"/>
      <c r="U1016" s="78"/>
      <c r="V1016" s="78"/>
      <c r="W1016" s="78"/>
      <c r="X1016" s="78"/>
      <c r="Y1016" s="78"/>
      <c r="Z1016" s="78"/>
      <c r="AA1016" s="78"/>
      <c r="AB1016" s="78"/>
      <c r="AC1016" s="78"/>
    </row>
    <row x14ac:dyDescent="0.25" r="1017" customHeight="1" ht="17.25" customFormat="1" s="30">
      <c r="A1017" s="76"/>
      <c r="B1017" s="52"/>
      <c r="C1017" s="52"/>
      <c r="D1017" s="20"/>
      <c r="E1017" s="77"/>
      <c r="F1017" s="77"/>
      <c r="G1017" s="77"/>
      <c r="H1017" s="77"/>
      <c r="I1017" s="68"/>
      <c r="J1017" s="68"/>
      <c r="K1017" s="20"/>
      <c r="L1017" s="78"/>
      <c r="M1017" s="78"/>
      <c r="N1017" s="78"/>
      <c r="O1017" s="78"/>
      <c r="P1017" s="78"/>
      <c r="Q1017" s="78"/>
      <c r="R1017" s="78"/>
      <c r="S1017" s="78"/>
      <c r="T1017" s="78"/>
      <c r="U1017" s="78"/>
      <c r="V1017" s="78"/>
      <c r="W1017" s="78"/>
      <c r="X1017" s="78"/>
      <c r="Y1017" s="78"/>
      <c r="Z1017" s="78"/>
      <c r="AA1017" s="78"/>
      <c r="AB1017" s="78"/>
      <c r="AC1017" s="78"/>
    </row>
    <row x14ac:dyDescent="0.25" r="1018" customHeight="1" ht="17.25" customFormat="1" s="30">
      <c r="A1018" s="76"/>
      <c r="B1018" s="52"/>
      <c r="C1018" s="52"/>
      <c r="D1018" s="20"/>
      <c r="E1018" s="77"/>
      <c r="F1018" s="77"/>
      <c r="G1018" s="77"/>
      <c r="H1018" s="77"/>
      <c r="I1018" s="68"/>
      <c r="J1018" s="68"/>
      <c r="K1018" s="20"/>
      <c r="L1018" s="78"/>
      <c r="M1018" s="78"/>
      <c r="N1018" s="78"/>
      <c r="O1018" s="78"/>
      <c r="P1018" s="78"/>
      <c r="Q1018" s="78"/>
      <c r="R1018" s="78"/>
      <c r="S1018" s="78"/>
      <c r="T1018" s="78"/>
      <c r="U1018" s="78"/>
      <c r="V1018" s="78"/>
      <c r="W1018" s="78"/>
      <c r="X1018" s="78"/>
      <c r="Y1018" s="78"/>
      <c r="Z1018" s="78"/>
      <c r="AA1018" s="78"/>
      <c r="AB1018" s="78"/>
      <c r="AC1018" s="78"/>
    </row>
    <row x14ac:dyDescent="0.25" r="1019" customHeight="1" ht="17.25" customFormat="1" s="30">
      <c r="A1019" s="76"/>
      <c r="B1019" s="52"/>
      <c r="C1019" s="52"/>
      <c r="D1019" s="20"/>
      <c r="E1019" s="77"/>
      <c r="F1019" s="77"/>
      <c r="G1019" s="77"/>
      <c r="H1019" s="77"/>
      <c r="I1019" s="68"/>
      <c r="J1019" s="68"/>
      <c r="K1019" s="20"/>
      <c r="L1019" s="78"/>
      <c r="M1019" s="78"/>
      <c r="N1019" s="78"/>
      <c r="O1019" s="78"/>
      <c r="P1019" s="78"/>
      <c r="Q1019" s="78"/>
      <c r="R1019" s="78"/>
      <c r="S1019" s="78"/>
      <c r="T1019" s="78"/>
      <c r="U1019" s="78"/>
      <c r="V1019" s="78"/>
      <c r="W1019" s="78"/>
      <c r="X1019" s="78"/>
      <c r="Y1019" s="78"/>
      <c r="Z1019" s="78"/>
      <c r="AA1019" s="78"/>
      <c r="AB1019" s="78"/>
      <c r="AC1019" s="78"/>
    </row>
    <row x14ac:dyDescent="0.25" r="1020" customHeight="1" ht="17.25" customFormat="1" s="30">
      <c r="A1020" s="76"/>
      <c r="B1020" s="52"/>
      <c r="C1020" s="52"/>
      <c r="D1020" s="20"/>
      <c r="E1020" s="77"/>
      <c r="F1020" s="77"/>
      <c r="G1020" s="77"/>
      <c r="H1020" s="77"/>
      <c r="I1020" s="68"/>
      <c r="J1020" s="68"/>
      <c r="K1020" s="20"/>
      <c r="L1020" s="78"/>
      <c r="M1020" s="78"/>
      <c r="N1020" s="78"/>
      <c r="O1020" s="78"/>
      <c r="P1020" s="78"/>
      <c r="Q1020" s="78"/>
      <c r="R1020" s="78"/>
      <c r="S1020" s="78"/>
      <c r="T1020" s="78"/>
      <c r="U1020" s="78"/>
      <c r="V1020" s="78"/>
      <c r="W1020" s="78"/>
      <c r="X1020" s="78"/>
      <c r="Y1020" s="78"/>
      <c r="Z1020" s="78"/>
      <c r="AA1020" s="78"/>
      <c r="AB1020" s="78"/>
      <c r="AC1020" s="78"/>
    </row>
    <row x14ac:dyDescent="0.25" r="1021" customHeight="1" ht="17.25" customFormat="1" s="30">
      <c r="A1021" s="76"/>
      <c r="B1021" s="52"/>
      <c r="C1021" s="52"/>
      <c r="D1021" s="20"/>
      <c r="E1021" s="77"/>
      <c r="F1021" s="77"/>
      <c r="G1021" s="77"/>
      <c r="H1021" s="77"/>
      <c r="I1021" s="68"/>
      <c r="J1021" s="68"/>
      <c r="K1021" s="20"/>
      <c r="L1021" s="78"/>
      <c r="M1021" s="78"/>
      <c r="N1021" s="78"/>
      <c r="O1021" s="78"/>
      <c r="P1021" s="78"/>
      <c r="Q1021" s="78"/>
      <c r="R1021" s="78"/>
      <c r="S1021" s="78"/>
      <c r="T1021" s="78"/>
      <c r="U1021" s="78"/>
      <c r="V1021" s="78"/>
      <c r="W1021" s="78"/>
      <c r="X1021" s="78"/>
      <c r="Y1021" s="78"/>
      <c r="Z1021" s="78"/>
      <c r="AA1021" s="78"/>
      <c r="AB1021" s="78"/>
      <c r="AC1021" s="78"/>
    </row>
    <row x14ac:dyDescent="0.25" r="1022" customHeight="1" ht="17.25" customFormat="1" s="30">
      <c r="A1022" s="76"/>
      <c r="B1022" s="52"/>
      <c r="C1022" s="52"/>
      <c r="D1022" s="20"/>
      <c r="E1022" s="77"/>
      <c r="F1022" s="77"/>
      <c r="G1022" s="77"/>
      <c r="H1022" s="77"/>
      <c r="I1022" s="68"/>
      <c r="J1022" s="68"/>
      <c r="K1022" s="20"/>
      <c r="L1022" s="78"/>
      <c r="M1022" s="78"/>
      <c r="N1022" s="78"/>
      <c r="O1022" s="78"/>
      <c r="P1022" s="78"/>
      <c r="Q1022" s="78"/>
      <c r="R1022" s="78"/>
      <c r="S1022" s="78"/>
      <c r="T1022" s="78"/>
      <c r="U1022" s="78"/>
      <c r="V1022" s="78"/>
      <c r="W1022" s="78"/>
      <c r="X1022" s="78"/>
      <c r="Y1022" s="78"/>
      <c r="Z1022" s="78"/>
      <c r="AA1022" s="78"/>
      <c r="AB1022" s="78"/>
      <c r="AC1022" s="78"/>
    </row>
    <row x14ac:dyDescent="0.25" r="1023" customHeight="1" ht="17.25" customFormat="1" s="30">
      <c r="A1023" s="76"/>
      <c r="B1023" s="52"/>
      <c r="C1023" s="52"/>
      <c r="D1023" s="20"/>
      <c r="E1023" s="77"/>
      <c r="F1023" s="77"/>
      <c r="G1023" s="77"/>
      <c r="H1023" s="77"/>
      <c r="I1023" s="68"/>
      <c r="J1023" s="68"/>
      <c r="K1023" s="20"/>
      <c r="L1023" s="78"/>
      <c r="M1023" s="78"/>
      <c r="N1023" s="78"/>
      <c r="O1023" s="78"/>
      <c r="P1023" s="78"/>
      <c r="Q1023" s="78"/>
      <c r="R1023" s="78"/>
      <c r="S1023" s="78"/>
      <c r="T1023" s="78"/>
      <c r="U1023" s="78"/>
      <c r="V1023" s="78"/>
      <c r="W1023" s="78"/>
      <c r="X1023" s="78"/>
      <c r="Y1023" s="78"/>
      <c r="Z1023" s="78"/>
      <c r="AA1023" s="78"/>
      <c r="AB1023" s="78"/>
      <c r="AC1023" s="78"/>
    </row>
    <row x14ac:dyDescent="0.25" r="1024" customHeight="1" ht="17.25" customFormat="1" s="30">
      <c r="A1024" s="76"/>
      <c r="B1024" s="52"/>
      <c r="C1024" s="52"/>
      <c r="D1024" s="20"/>
      <c r="E1024" s="77"/>
      <c r="F1024" s="77"/>
      <c r="G1024" s="77"/>
      <c r="H1024" s="77"/>
      <c r="I1024" s="68"/>
      <c r="J1024" s="68"/>
      <c r="K1024" s="20"/>
      <c r="L1024" s="78"/>
      <c r="M1024" s="78"/>
      <c r="N1024" s="78"/>
      <c r="O1024" s="78"/>
      <c r="P1024" s="78"/>
      <c r="Q1024" s="78"/>
      <c r="R1024" s="78"/>
      <c r="S1024" s="78"/>
      <c r="T1024" s="78"/>
      <c r="U1024" s="78"/>
      <c r="V1024" s="78"/>
      <c r="W1024" s="78"/>
      <c r="X1024" s="78"/>
      <c r="Y1024" s="78"/>
      <c r="Z1024" s="78"/>
      <c r="AA1024" s="78"/>
      <c r="AB1024" s="78"/>
      <c r="AC1024" s="78"/>
    </row>
    <row x14ac:dyDescent="0.25" r="1025" customHeight="1" ht="17.25" customFormat="1" s="30">
      <c r="A1025" s="76"/>
      <c r="B1025" s="52"/>
      <c r="C1025" s="52"/>
      <c r="D1025" s="20"/>
      <c r="E1025" s="77"/>
      <c r="F1025" s="77"/>
      <c r="G1025" s="77"/>
      <c r="H1025" s="77"/>
      <c r="I1025" s="68"/>
      <c r="J1025" s="68"/>
      <c r="K1025" s="20"/>
      <c r="L1025" s="78"/>
      <c r="M1025" s="78"/>
      <c r="N1025" s="78"/>
      <c r="O1025" s="78"/>
      <c r="P1025" s="78"/>
      <c r="Q1025" s="78"/>
      <c r="R1025" s="78"/>
      <c r="S1025" s="78"/>
      <c r="T1025" s="78"/>
      <c r="U1025" s="78"/>
      <c r="V1025" s="78"/>
      <c r="W1025" s="78"/>
      <c r="X1025" s="78"/>
      <c r="Y1025" s="78"/>
      <c r="Z1025" s="78"/>
      <c r="AA1025" s="78"/>
      <c r="AB1025" s="78"/>
      <c r="AC1025" s="78"/>
    </row>
    <row x14ac:dyDescent="0.25" r="1026" customHeight="1" ht="17.25" customFormat="1" s="30">
      <c r="A1026" s="76"/>
      <c r="B1026" s="52"/>
      <c r="C1026" s="52"/>
      <c r="D1026" s="20"/>
      <c r="E1026" s="77"/>
      <c r="F1026" s="77"/>
      <c r="G1026" s="77"/>
      <c r="H1026" s="77"/>
      <c r="I1026" s="68"/>
      <c r="J1026" s="68"/>
      <c r="K1026" s="20"/>
      <c r="L1026" s="78"/>
      <c r="M1026" s="78"/>
      <c r="N1026" s="78"/>
      <c r="O1026" s="78"/>
      <c r="P1026" s="78"/>
      <c r="Q1026" s="78"/>
      <c r="R1026" s="78"/>
      <c r="S1026" s="78"/>
      <c r="T1026" s="78"/>
      <c r="U1026" s="78"/>
      <c r="V1026" s="78"/>
      <c r="W1026" s="78"/>
      <c r="X1026" s="78"/>
      <c r="Y1026" s="78"/>
      <c r="Z1026" s="78"/>
      <c r="AA1026" s="78"/>
      <c r="AB1026" s="78"/>
      <c r="AC1026" s="78"/>
    </row>
    <row x14ac:dyDescent="0.25" r="1027" customHeight="1" ht="17.25" customFormat="1" s="30">
      <c r="A1027" s="76"/>
      <c r="B1027" s="52"/>
      <c r="C1027" s="52"/>
      <c r="D1027" s="20"/>
      <c r="E1027" s="77"/>
      <c r="F1027" s="77"/>
      <c r="G1027" s="77"/>
      <c r="H1027" s="77"/>
      <c r="I1027" s="68"/>
      <c r="J1027" s="68"/>
      <c r="K1027" s="20"/>
      <c r="L1027" s="78"/>
      <c r="M1027" s="78"/>
      <c r="N1027" s="78"/>
      <c r="O1027" s="78"/>
      <c r="P1027" s="78"/>
      <c r="Q1027" s="78"/>
      <c r="R1027" s="78"/>
      <c r="S1027" s="78"/>
      <c r="T1027" s="78"/>
      <c r="U1027" s="78"/>
      <c r="V1027" s="78"/>
      <c r="W1027" s="78"/>
      <c r="X1027" s="78"/>
      <c r="Y1027" s="78"/>
      <c r="Z1027" s="78"/>
      <c r="AA1027" s="78"/>
      <c r="AB1027" s="78"/>
      <c r="AC1027" s="78"/>
    </row>
    <row x14ac:dyDescent="0.25" r="1028" customHeight="1" ht="17.25" customFormat="1" s="30">
      <c r="A1028" s="76"/>
      <c r="B1028" s="52"/>
      <c r="C1028" s="52"/>
      <c r="D1028" s="20"/>
      <c r="E1028" s="77"/>
      <c r="F1028" s="77"/>
      <c r="G1028" s="77"/>
      <c r="H1028" s="77"/>
      <c r="I1028" s="68"/>
      <c r="J1028" s="68"/>
      <c r="K1028" s="20"/>
      <c r="L1028" s="78"/>
      <c r="M1028" s="78"/>
      <c r="N1028" s="78"/>
      <c r="O1028" s="78"/>
      <c r="P1028" s="78"/>
      <c r="Q1028" s="78"/>
      <c r="R1028" s="78"/>
      <c r="S1028" s="78"/>
      <c r="T1028" s="78"/>
      <c r="U1028" s="78"/>
      <c r="V1028" s="78"/>
      <c r="W1028" s="78"/>
      <c r="X1028" s="78"/>
      <c r="Y1028" s="78"/>
      <c r="Z1028" s="78"/>
      <c r="AA1028" s="78"/>
      <c r="AB1028" s="78"/>
      <c r="AC1028" s="78"/>
    </row>
    <row x14ac:dyDescent="0.25" r="1029" customHeight="1" ht="17.25" customFormat="1" s="30">
      <c r="A1029" s="76"/>
      <c r="B1029" s="52"/>
      <c r="C1029" s="52"/>
      <c r="D1029" s="20"/>
      <c r="E1029" s="77"/>
      <c r="F1029" s="77"/>
      <c r="G1029" s="77"/>
      <c r="H1029" s="77"/>
      <c r="I1029" s="68"/>
      <c r="J1029" s="68"/>
      <c r="K1029" s="20"/>
      <c r="L1029" s="78"/>
      <c r="M1029" s="78"/>
      <c r="N1029" s="78"/>
      <c r="O1029" s="78"/>
      <c r="P1029" s="78"/>
      <c r="Q1029" s="78"/>
      <c r="R1029" s="78"/>
      <c r="S1029" s="78"/>
      <c r="T1029" s="78"/>
      <c r="U1029" s="78"/>
      <c r="V1029" s="78"/>
      <c r="W1029" s="78"/>
      <c r="X1029" s="78"/>
      <c r="Y1029" s="78"/>
      <c r="Z1029" s="78"/>
      <c r="AA1029" s="78"/>
      <c r="AB1029" s="78"/>
      <c r="AC1029" s="78"/>
    </row>
    <row x14ac:dyDescent="0.25" r="1030" customHeight="1" ht="17.25" customFormat="1" s="30">
      <c r="A1030" s="76"/>
      <c r="B1030" s="52"/>
      <c r="C1030" s="52"/>
      <c r="D1030" s="20"/>
      <c r="E1030" s="77"/>
      <c r="F1030" s="77"/>
      <c r="G1030" s="77"/>
      <c r="H1030" s="77"/>
      <c r="I1030" s="68"/>
      <c r="J1030" s="68"/>
      <c r="K1030" s="20"/>
      <c r="L1030" s="78"/>
      <c r="M1030" s="78"/>
      <c r="N1030" s="78"/>
      <c r="O1030" s="78"/>
      <c r="P1030" s="78"/>
      <c r="Q1030" s="78"/>
      <c r="R1030" s="78"/>
      <c r="S1030" s="78"/>
      <c r="T1030" s="78"/>
      <c r="U1030" s="78"/>
      <c r="V1030" s="78"/>
      <c r="W1030" s="78"/>
      <c r="X1030" s="78"/>
      <c r="Y1030" s="78"/>
      <c r="Z1030" s="78"/>
      <c r="AA1030" s="78"/>
      <c r="AB1030" s="78"/>
      <c r="AC1030" s="78"/>
    </row>
    <row x14ac:dyDescent="0.25" r="1031" customHeight="1" ht="17.25" customFormat="1" s="30">
      <c r="A1031" s="76"/>
      <c r="B1031" s="52"/>
      <c r="C1031" s="52"/>
      <c r="D1031" s="20"/>
      <c r="E1031" s="77"/>
      <c r="F1031" s="77"/>
      <c r="G1031" s="77"/>
      <c r="H1031" s="77"/>
      <c r="I1031" s="68"/>
      <c r="J1031" s="68"/>
      <c r="K1031" s="20"/>
      <c r="L1031" s="78"/>
      <c r="M1031" s="78"/>
      <c r="N1031" s="78"/>
      <c r="O1031" s="78"/>
      <c r="P1031" s="78"/>
      <c r="Q1031" s="78"/>
      <c r="R1031" s="78"/>
      <c r="S1031" s="78"/>
      <c r="T1031" s="78"/>
      <c r="U1031" s="78"/>
      <c r="V1031" s="78"/>
      <c r="W1031" s="78"/>
      <c r="X1031" s="78"/>
      <c r="Y1031" s="78"/>
      <c r="Z1031" s="78"/>
      <c r="AA1031" s="78"/>
      <c r="AB1031" s="78"/>
      <c r="AC1031" s="78"/>
    </row>
    <row x14ac:dyDescent="0.25" r="1032" customHeight="1" ht="17.25" customFormat="1" s="30">
      <c r="A1032" s="76"/>
      <c r="B1032" s="52"/>
      <c r="C1032" s="52"/>
      <c r="D1032" s="20"/>
      <c r="E1032" s="77"/>
      <c r="F1032" s="77"/>
      <c r="G1032" s="77"/>
      <c r="H1032" s="77"/>
      <c r="I1032" s="68"/>
      <c r="J1032" s="68"/>
      <c r="K1032" s="20"/>
      <c r="L1032" s="78"/>
      <c r="M1032" s="78"/>
      <c r="N1032" s="78"/>
      <c r="O1032" s="78"/>
      <c r="P1032" s="78"/>
      <c r="Q1032" s="78"/>
      <c r="R1032" s="78"/>
      <c r="S1032" s="78"/>
      <c r="T1032" s="78"/>
      <c r="U1032" s="78"/>
      <c r="V1032" s="78"/>
      <c r="W1032" s="78"/>
      <c r="X1032" s="78"/>
      <c r="Y1032" s="78"/>
      <c r="Z1032" s="78"/>
      <c r="AA1032" s="78"/>
      <c r="AB1032" s="78"/>
      <c r="AC1032" s="78"/>
    </row>
    <row x14ac:dyDescent="0.25" r="1033" customHeight="1" ht="17.25" customFormat="1" s="30">
      <c r="A1033" s="76"/>
      <c r="B1033" s="52"/>
      <c r="C1033" s="52"/>
      <c r="D1033" s="20"/>
      <c r="E1033" s="77"/>
      <c r="F1033" s="77"/>
      <c r="G1033" s="77"/>
      <c r="H1033" s="77"/>
      <c r="I1033" s="68"/>
      <c r="J1033" s="68"/>
      <c r="K1033" s="20"/>
      <c r="L1033" s="78"/>
      <c r="M1033" s="78"/>
      <c r="N1033" s="78"/>
      <c r="O1033" s="78"/>
      <c r="P1033" s="78"/>
      <c r="Q1033" s="78"/>
      <c r="R1033" s="78"/>
      <c r="S1033" s="78"/>
      <c r="T1033" s="78"/>
      <c r="U1033" s="78"/>
      <c r="V1033" s="78"/>
      <c r="W1033" s="78"/>
      <c r="X1033" s="78"/>
      <c r="Y1033" s="78"/>
      <c r="Z1033" s="78"/>
      <c r="AA1033" s="78"/>
      <c r="AB1033" s="78"/>
      <c r="AC1033" s="78"/>
    </row>
    <row x14ac:dyDescent="0.25" r="1034" customHeight="1" ht="17.25" customFormat="1" s="30">
      <c r="A1034" s="76"/>
      <c r="B1034" s="52"/>
      <c r="C1034" s="52"/>
      <c r="D1034" s="20"/>
      <c r="E1034" s="77"/>
      <c r="F1034" s="77"/>
      <c r="G1034" s="77"/>
      <c r="H1034" s="77"/>
      <c r="I1034" s="68"/>
      <c r="J1034" s="68"/>
      <c r="K1034" s="20"/>
      <c r="L1034" s="78"/>
      <c r="M1034" s="78"/>
      <c r="N1034" s="78"/>
      <c r="O1034" s="78"/>
      <c r="P1034" s="78"/>
      <c r="Q1034" s="78"/>
      <c r="R1034" s="78"/>
      <c r="S1034" s="78"/>
      <c r="T1034" s="78"/>
      <c r="U1034" s="78"/>
      <c r="V1034" s="78"/>
      <c r="W1034" s="78"/>
      <c r="X1034" s="78"/>
      <c r="Y1034" s="78"/>
      <c r="Z1034" s="78"/>
      <c r="AA1034" s="78"/>
      <c r="AB1034" s="78"/>
      <c r="AC1034" s="78"/>
    </row>
    <row x14ac:dyDescent="0.25" r="1035" customHeight="1" ht="17.25" customFormat="1" s="30">
      <c r="A1035" s="76"/>
      <c r="B1035" s="52"/>
      <c r="C1035" s="52"/>
      <c r="D1035" s="20"/>
      <c r="E1035" s="77"/>
      <c r="F1035" s="77"/>
      <c r="G1035" s="77"/>
      <c r="H1035" s="77"/>
      <c r="I1035" s="68"/>
      <c r="J1035" s="68"/>
      <c r="K1035" s="20"/>
      <c r="L1035" s="78"/>
      <c r="M1035" s="78"/>
      <c r="N1035" s="78"/>
      <c r="O1035" s="78"/>
      <c r="P1035" s="78"/>
      <c r="Q1035" s="78"/>
      <c r="R1035" s="78"/>
      <c r="S1035" s="78"/>
      <c r="T1035" s="78"/>
      <c r="U1035" s="78"/>
      <c r="V1035" s="78"/>
      <c r="W1035" s="78"/>
      <c r="X1035" s="78"/>
      <c r="Y1035" s="78"/>
      <c r="Z1035" s="78"/>
      <c r="AA1035" s="78"/>
      <c r="AB1035" s="78"/>
      <c r="AC1035" s="78"/>
    </row>
    <row x14ac:dyDescent="0.25" r="1036" customHeight="1" ht="17.25" customFormat="1" s="30">
      <c r="A1036" s="76"/>
      <c r="B1036" s="52"/>
      <c r="C1036" s="52"/>
      <c r="D1036" s="20"/>
      <c r="E1036" s="77"/>
      <c r="F1036" s="77"/>
      <c r="G1036" s="77"/>
      <c r="H1036" s="77"/>
      <c r="I1036" s="68"/>
      <c r="J1036" s="68"/>
      <c r="K1036" s="20"/>
      <c r="L1036" s="78"/>
      <c r="M1036" s="78"/>
      <c r="N1036" s="78"/>
      <c r="O1036" s="78"/>
      <c r="P1036" s="78"/>
      <c r="Q1036" s="78"/>
      <c r="R1036" s="78"/>
      <c r="S1036" s="78"/>
      <c r="T1036" s="78"/>
      <c r="U1036" s="78"/>
      <c r="V1036" s="78"/>
      <c r="W1036" s="78"/>
      <c r="X1036" s="78"/>
      <c r="Y1036" s="78"/>
      <c r="Z1036" s="78"/>
      <c r="AA1036" s="78"/>
      <c r="AB1036" s="78"/>
      <c r="AC1036" s="78"/>
    </row>
    <row x14ac:dyDescent="0.25" r="1037" customHeight="1" ht="17.25" customFormat="1" s="30">
      <c r="A1037" s="76"/>
      <c r="B1037" s="52"/>
      <c r="C1037" s="52"/>
      <c r="D1037" s="20"/>
      <c r="E1037" s="77"/>
      <c r="F1037" s="77"/>
      <c r="G1037" s="77"/>
      <c r="H1037" s="77"/>
      <c r="I1037" s="68"/>
      <c r="J1037" s="68"/>
      <c r="K1037" s="20"/>
      <c r="L1037" s="78"/>
      <c r="M1037" s="78"/>
      <c r="N1037" s="78"/>
      <c r="O1037" s="78"/>
      <c r="P1037" s="78"/>
      <c r="Q1037" s="78"/>
      <c r="R1037" s="78"/>
      <c r="S1037" s="78"/>
      <c r="T1037" s="78"/>
      <c r="U1037" s="78"/>
      <c r="V1037" s="78"/>
      <c r="W1037" s="78"/>
      <c r="X1037" s="78"/>
      <c r="Y1037" s="78"/>
      <c r="Z1037" s="78"/>
      <c r="AA1037" s="78"/>
      <c r="AB1037" s="78"/>
      <c r="AC1037" s="78"/>
    </row>
    <row x14ac:dyDescent="0.25" r="1038" customHeight="1" ht="17.25" customFormat="1" s="30">
      <c r="A1038" s="76"/>
      <c r="B1038" s="52"/>
      <c r="C1038" s="52"/>
      <c r="D1038" s="20"/>
      <c r="E1038" s="77"/>
      <c r="F1038" s="77"/>
      <c r="G1038" s="77"/>
      <c r="H1038" s="77"/>
      <c r="I1038" s="68"/>
      <c r="J1038" s="68"/>
      <c r="K1038" s="20"/>
      <c r="L1038" s="78"/>
      <c r="M1038" s="78"/>
      <c r="N1038" s="78"/>
      <c r="O1038" s="78"/>
      <c r="P1038" s="78"/>
      <c r="Q1038" s="78"/>
      <c r="R1038" s="78"/>
      <c r="S1038" s="78"/>
      <c r="T1038" s="78"/>
      <c r="U1038" s="78"/>
      <c r="V1038" s="78"/>
      <c r="W1038" s="78"/>
      <c r="X1038" s="78"/>
      <c r="Y1038" s="78"/>
      <c r="Z1038" s="78"/>
      <c r="AA1038" s="78"/>
      <c r="AB1038" s="78"/>
      <c r="AC1038" s="78"/>
    </row>
    <row x14ac:dyDescent="0.25" r="1039" customHeight="1" ht="17.25" customFormat="1" s="30">
      <c r="A1039" s="76"/>
      <c r="B1039" s="52"/>
      <c r="C1039" s="52"/>
      <c r="D1039" s="20"/>
      <c r="E1039" s="77"/>
      <c r="F1039" s="77"/>
      <c r="G1039" s="77"/>
      <c r="H1039" s="77"/>
      <c r="I1039" s="68"/>
      <c r="J1039" s="68"/>
      <c r="K1039" s="20"/>
      <c r="L1039" s="78"/>
      <c r="M1039" s="78"/>
      <c r="N1039" s="78"/>
      <c r="O1039" s="78"/>
      <c r="P1039" s="78"/>
      <c r="Q1039" s="78"/>
      <c r="R1039" s="78"/>
      <c r="S1039" s="78"/>
      <c r="T1039" s="78"/>
      <c r="U1039" s="78"/>
      <c r="V1039" s="78"/>
      <c r="W1039" s="78"/>
      <c r="X1039" s="78"/>
      <c r="Y1039" s="78"/>
      <c r="Z1039" s="78"/>
      <c r="AA1039" s="78"/>
      <c r="AB1039" s="78"/>
      <c r="AC1039" s="78"/>
    </row>
    <row x14ac:dyDescent="0.25" r="1040" customHeight="1" ht="17.25" customFormat="1" s="30">
      <c r="A1040" s="76"/>
      <c r="B1040" s="52"/>
      <c r="C1040" s="52"/>
      <c r="D1040" s="20"/>
      <c r="E1040" s="77"/>
      <c r="F1040" s="77"/>
      <c r="G1040" s="77"/>
      <c r="H1040" s="77"/>
      <c r="I1040" s="68"/>
      <c r="J1040" s="68"/>
      <c r="K1040" s="20"/>
      <c r="L1040" s="78"/>
      <c r="M1040" s="78"/>
      <c r="N1040" s="78"/>
      <c r="O1040" s="78"/>
      <c r="P1040" s="78"/>
      <c r="Q1040" s="78"/>
      <c r="R1040" s="78"/>
      <c r="S1040" s="78"/>
      <c r="T1040" s="78"/>
      <c r="U1040" s="78"/>
      <c r="V1040" s="78"/>
      <c r="W1040" s="78"/>
      <c r="X1040" s="78"/>
      <c r="Y1040" s="78"/>
      <c r="Z1040" s="78"/>
      <c r="AA1040" s="78"/>
      <c r="AB1040" s="78"/>
      <c r="AC1040" s="78"/>
    </row>
    <row x14ac:dyDescent="0.25" r="1041" customHeight="1" ht="17.25" customFormat="1" s="30">
      <c r="A1041" s="76"/>
      <c r="B1041" s="52"/>
      <c r="C1041" s="52"/>
      <c r="D1041" s="20"/>
      <c r="E1041" s="77"/>
      <c r="F1041" s="77"/>
      <c r="G1041" s="77"/>
      <c r="H1041" s="77"/>
      <c r="I1041" s="68"/>
      <c r="J1041" s="68"/>
      <c r="K1041" s="20"/>
      <c r="L1041" s="78"/>
      <c r="M1041" s="78"/>
      <c r="N1041" s="78"/>
      <c r="O1041" s="78"/>
      <c r="P1041" s="78"/>
      <c r="Q1041" s="78"/>
      <c r="R1041" s="78"/>
      <c r="S1041" s="78"/>
      <c r="T1041" s="78"/>
      <c r="U1041" s="78"/>
      <c r="V1041" s="78"/>
      <c r="W1041" s="78"/>
      <c r="X1041" s="78"/>
      <c r="Y1041" s="78"/>
      <c r="Z1041" s="78"/>
      <c r="AA1041" s="78"/>
      <c r="AB1041" s="78"/>
      <c r="AC1041" s="78"/>
    </row>
    <row x14ac:dyDescent="0.25" r="1042" customHeight="1" ht="17.25" customFormat="1" s="30">
      <c r="A1042" s="76"/>
      <c r="B1042" s="52"/>
      <c r="C1042" s="52"/>
      <c r="D1042" s="20"/>
      <c r="E1042" s="77"/>
      <c r="F1042" s="77"/>
      <c r="G1042" s="77"/>
      <c r="H1042" s="77"/>
      <c r="I1042" s="68"/>
      <c r="J1042" s="68"/>
      <c r="K1042" s="20"/>
      <c r="L1042" s="78"/>
      <c r="M1042" s="78"/>
      <c r="N1042" s="78"/>
      <c r="O1042" s="78"/>
      <c r="P1042" s="78"/>
      <c r="Q1042" s="78"/>
      <c r="R1042" s="78"/>
      <c r="S1042" s="78"/>
      <c r="T1042" s="78"/>
      <c r="U1042" s="78"/>
      <c r="V1042" s="78"/>
      <c r="W1042" s="78"/>
      <c r="X1042" s="78"/>
      <c r="Y1042" s="78"/>
      <c r="Z1042" s="78"/>
      <c r="AA1042" s="78"/>
      <c r="AB1042" s="78"/>
      <c r="AC1042" s="78"/>
    </row>
    <row x14ac:dyDescent="0.25" r="1043" customHeight="1" ht="17.25" customFormat="1" s="30">
      <c r="A1043" s="76"/>
      <c r="B1043" s="52"/>
      <c r="C1043" s="52"/>
      <c r="D1043" s="20"/>
      <c r="E1043" s="77"/>
      <c r="F1043" s="77"/>
      <c r="G1043" s="77"/>
      <c r="H1043" s="77"/>
      <c r="I1043" s="68"/>
      <c r="J1043" s="68"/>
      <c r="K1043" s="20"/>
      <c r="L1043" s="78"/>
      <c r="M1043" s="78"/>
      <c r="N1043" s="78"/>
      <c r="O1043" s="78"/>
      <c r="P1043" s="78"/>
      <c r="Q1043" s="78"/>
      <c r="R1043" s="78"/>
      <c r="S1043" s="78"/>
      <c r="T1043" s="78"/>
      <c r="U1043" s="78"/>
      <c r="V1043" s="78"/>
      <c r="W1043" s="78"/>
      <c r="X1043" s="78"/>
      <c r="Y1043" s="78"/>
      <c r="Z1043" s="78"/>
      <c r="AA1043" s="78"/>
      <c r="AB1043" s="78"/>
      <c r="AC1043" s="78"/>
    </row>
    <row x14ac:dyDescent="0.25" r="1044" customHeight="1" ht="17.25" customFormat="1" s="30">
      <c r="A1044" s="76"/>
      <c r="B1044" s="52"/>
      <c r="C1044" s="52"/>
      <c r="D1044" s="20"/>
      <c r="E1044" s="77"/>
      <c r="F1044" s="77"/>
      <c r="G1044" s="77"/>
      <c r="H1044" s="77"/>
      <c r="I1044" s="68"/>
      <c r="J1044" s="68"/>
      <c r="K1044" s="20"/>
      <c r="L1044" s="78"/>
      <c r="M1044" s="78"/>
      <c r="N1044" s="78"/>
      <c r="O1044" s="78"/>
      <c r="P1044" s="78"/>
      <c r="Q1044" s="78"/>
      <c r="R1044" s="78"/>
      <c r="S1044" s="78"/>
      <c r="T1044" s="78"/>
      <c r="U1044" s="78"/>
      <c r="V1044" s="78"/>
      <c r="W1044" s="78"/>
      <c r="X1044" s="78"/>
      <c r="Y1044" s="78"/>
      <c r="Z1044" s="78"/>
      <c r="AA1044" s="78"/>
      <c r="AB1044" s="78"/>
      <c r="AC1044" s="78"/>
    </row>
    <row x14ac:dyDescent="0.25" r="1045" customHeight="1" ht="17.25" customFormat="1" s="30">
      <c r="A1045" s="76"/>
      <c r="B1045" s="52"/>
      <c r="C1045" s="52"/>
      <c r="D1045" s="20"/>
      <c r="E1045" s="77"/>
      <c r="F1045" s="77"/>
      <c r="G1045" s="77"/>
      <c r="H1045" s="77"/>
      <c r="I1045" s="68"/>
      <c r="J1045" s="68"/>
      <c r="K1045" s="20"/>
      <c r="L1045" s="78"/>
      <c r="M1045" s="78"/>
      <c r="N1045" s="78"/>
      <c r="O1045" s="78"/>
      <c r="P1045" s="78"/>
      <c r="Q1045" s="78"/>
      <c r="R1045" s="78"/>
      <c r="S1045" s="78"/>
      <c r="T1045" s="78"/>
      <c r="U1045" s="78"/>
      <c r="V1045" s="78"/>
      <c r="W1045" s="78"/>
      <c r="X1045" s="78"/>
      <c r="Y1045" s="78"/>
      <c r="Z1045" s="78"/>
      <c r="AA1045" s="78"/>
      <c r="AB1045" s="78"/>
      <c r="AC1045" s="78"/>
    </row>
    <row x14ac:dyDescent="0.25" r="1046" customHeight="1" ht="17.25" customFormat="1" s="30">
      <c r="A1046" s="76"/>
      <c r="B1046" s="52"/>
      <c r="C1046" s="52"/>
      <c r="D1046" s="20"/>
      <c r="E1046" s="77"/>
      <c r="F1046" s="77"/>
      <c r="G1046" s="77"/>
      <c r="H1046" s="77"/>
      <c r="I1046" s="68"/>
      <c r="J1046" s="68"/>
      <c r="K1046" s="20"/>
      <c r="L1046" s="78"/>
      <c r="M1046" s="78"/>
      <c r="N1046" s="78"/>
      <c r="O1046" s="78"/>
      <c r="P1046" s="78"/>
      <c r="Q1046" s="78"/>
      <c r="R1046" s="78"/>
      <c r="S1046" s="78"/>
      <c r="T1046" s="78"/>
      <c r="U1046" s="78"/>
      <c r="V1046" s="78"/>
      <c r="W1046" s="78"/>
      <c r="X1046" s="78"/>
      <c r="Y1046" s="78"/>
      <c r="Z1046" s="78"/>
      <c r="AA1046" s="78"/>
      <c r="AB1046" s="78"/>
      <c r="AC1046" s="78"/>
    </row>
    <row x14ac:dyDescent="0.25" r="1047" customHeight="1" ht="17.25" customFormat="1" s="30">
      <c r="A1047" s="76"/>
      <c r="B1047" s="52"/>
      <c r="C1047" s="52"/>
      <c r="D1047" s="20"/>
      <c r="E1047" s="77"/>
      <c r="F1047" s="77"/>
      <c r="G1047" s="77"/>
      <c r="H1047" s="77"/>
      <c r="I1047" s="68"/>
      <c r="J1047" s="68"/>
      <c r="K1047" s="20"/>
      <c r="L1047" s="78"/>
      <c r="M1047" s="78"/>
      <c r="N1047" s="78"/>
      <c r="O1047" s="78"/>
      <c r="P1047" s="78"/>
      <c r="Q1047" s="78"/>
      <c r="R1047" s="78"/>
      <c r="S1047" s="78"/>
      <c r="T1047" s="78"/>
      <c r="U1047" s="78"/>
      <c r="V1047" s="78"/>
      <c r="W1047" s="78"/>
      <c r="X1047" s="78"/>
      <c r="Y1047" s="78"/>
      <c r="Z1047" s="78"/>
      <c r="AA1047" s="78"/>
      <c r="AB1047" s="78"/>
      <c r="AC1047" s="78"/>
    </row>
    <row x14ac:dyDescent="0.25" r="1048" customHeight="1" ht="17.25" customFormat="1" s="30">
      <c r="A1048" s="76"/>
      <c r="B1048" s="52"/>
      <c r="C1048" s="52"/>
      <c r="D1048" s="20"/>
      <c r="E1048" s="77"/>
      <c r="F1048" s="77"/>
      <c r="G1048" s="77"/>
      <c r="H1048" s="77"/>
      <c r="I1048" s="68"/>
      <c r="J1048" s="68"/>
      <c r="K1048" s="20"/>
      <c r="L1048" s="78"/>
      <c r="M1048" s="78"/>
      <c r="N1048" s="78"/>
      <c r="O1048" s="78"/>
      <c r="P1048" s="78"/>
      <c r="Q1048" s="78"/>
      <c r="R1048" s="78"/>
      <c r="S1048" s="78"/>
      <c r="T1048" s="78"/>
      <c r="U1048" s="78"/>
      <c r="V1048" s="78"/>
      <c r="W1048" s="78"/>
      <c r="X1048" s="78"/>
      <c r="Y1048" s="78"/>
      <c r="Z1048" s="78"/>
      <c r="AA1048" s="78"/>
      <c r="AB1048" s="78"/>
      <c r="AC1048" s="78"/>
    </row>
    <row x14ac:dyDescent="0.25" r="1049" customHeight="1" ht="17.25" customFormat="1" s="30">
      <c r="A1049" s="76"/>
      <c r="B1049" s="52"/>
      <c r="C1049" s="52"/>
      <c r="D1049" s="20"/>
      <c r="E1049" s="77"/>
      <c r="F1049" s="77"/>
      <c r="G1049" s="77"/>
      <c r="H1049" s="77"/>
      <c r="I1049" s="68"/>
      <c r="J1049" s="68"/>
      <c r="K1049" s="20"/>
      <c r="L1049" s="78"/>
      <c r="M1049" s="78"/>
      <c r="N1049" s="78"/>
      <c r="O1049" s="78"/>
      <c r="P1049" s="78"/>
      <c r="Q1049" s="78"/>
      <c r="R1049" s="78"/>
      <c r="S1049" s="78"/>
      <c r="T1049" s="78"/>
      <c r="U1049" s="78"/>
      <c r="V1049" s="78"/>
      <c r="W1049" s="78"/>
      <c r="X1049" s="78"/>
      <c r="Y1049" s="78"/>
      <c r="Z1049" s="78"/>
      <c r="AA1049" s="78"/>
      <c r="AB1049" s="78"/>
      <c r="AC1049" s="78"/>
    </row>
    <row x14ac:dyDescent="0.25" r="1050" customHeight="1" ht="17.25" customFormat="1" s="30">
      <c r="A1050" s="76"/>
      <c r="B1050" s="52"/>
      <c r="C1050" s="52"/>
      <c r="D1050" s="20"/>
      <c r="E1050" s="77"/>
      <c r="F1050" s="77"/>
      <c r="G1050" s="77"/>
      <c r="H1050" s="77"/>
      <c r="I1050" s="68"/>
      <c r="J1050" s="68"/>
      <c r="K1050" s="20"/>
      <c r="L1050" s="78"/>
      <c r="M1050" s="78"/>
      <c r="N1050" s="78"/>
      <c r="O1050" s="78"/>
      <c r="P1050" s="78"/>
      <c r="Q1050" s="78"/>
      <c r="R1050" s="78"/>
      <c r="S1050" s="78"/>
      <c r="T1050" s="78"/>
      <c r="U1050" s="78"/>
      <c r="V1050" s="78"/>
      <c r="W1050" s="78"/>
      <c r="X1050" s="78"/>
      <c r="Y1050" s="78"/>
      <c r="Z1050" s="78"/>
      <c r="AA1050" s="78"/>
      <c r="AB1050" s="78"/>
      <c r="AC1050" s="78"/>
    </row>
    <row x14ac:dyDescent="0.25" r="1051" customHeight="1" ht="17.25" customFormat="1" s="30">
      <c r="A1051" s="76"/>
      <c r="B1051" s="52"/>
      <c r="C1051" s="52"/>
      <c r="D1051" s="20"/>
      <c r="E1051" s="77"/>
      <c r="F1051" s="77"/>
      <c r="G1051" s="77"/>
      <c r="H1051" s="77"/>
      <c r="I1051" s="68"/>
      <c r="J1051" s="68"/>
      <c r="K1051" s="20"/>
      <c r="L1051" s="78"/>
      <c r="M1051" s="78"/>
      <c r="N1051" s="78"/>
      <c r="O1051" s="78"/>
      <c r="P1051" s="78"/>
      <c r="Q1051" s="78"/>
      <c r="R1051" s="78"/>
      <c r="S1051" s="78"/>
      <c r="T1051" s="78"/>
      <c r="U1051" s="78"/>
      <c r="V1051" s="78"/>
      <c r="W1051" s="78"/>
      <c r="X1051" s="78"/>
      <c r="Y1051" s="78"/>
      <c r="Z1051" s="78"/>
      <c r="AA1051" s="78"/>
      <c r="AB1051" s="78"/>
      <c r="AC1051" s="78"/>
    </row>
    <row x14ac:dyDescent="0.25" r="1052" customHeight="1" ht="17.25" customFormat="1" s="30">
      <c r="A1052" s="76"/>
      <c r="B1052" s="52"/>
      <c r="C1052" s="52"/>
      <c r="D1052" s="20"/>
      <c r="E1052" s="77"/>
      <c r="F1052" s="77"/>
      <c r="G1052" s="77"/>
      <c r="H1052" s="77"/>
      <c r="I1052" s="68"/>
      <c r="J1052" s="68"/>
      <c r="K1052" s="20"/>
      <c r="L1052" s="78"/>
      <c r="M1052" s="78"/>
      <c r="N1052" s="78"/>
      <c r="O1052" s="78"/>
      <c r="P1052" s="78"/>
      <c r="Q1052" s="78"/>
      <c r="R1052" s="78"/>
      <c r="S1052" s="78"/>
      <c r="T1052" s="78"/>
      <c r="U1052" s="78"/>
      <c r="V1052" s="78"/>
      <c r="W1052" s="78"/>
      <c r="X1052" s="78"/>
      <c r="Y1052" s="78"/>
      <c r="Z1052" s="78"/>
      <c r="AA1052" s="78"/>
      <c r="AB1052" s="78"/>
      <c r="AC1052" s="78"/>
    </row>
    <row x14ac:dyDescent="0.25" r="1053" customHeight="1" ht="17.25" customFormat="1" s="30">
      <c r="A1053" s="76"/>
      <c r="B1053" s="52"/>
      <c r="C1053" s="52"/>
      <c r="D1053" s="20"/>
      <c r="E1053" s="77"/>
      <c r="F1053" s="77"/>
      <c r="G1053" s="77"/>
      <c r="H1053" s="77"/>
      <c r="I1053" s="68"/>
      <c r="J1053" s="68"/>
      <c r="K1053" s="20"/>
      <c r="L1053" s="78"/>
      <c r="M1053" s="78"/>
      <c r="N1053" s="78"/>
      <c r="O1053" s="78"/>
      <c r="P1053" s="78"/>
      <c r="Q1053" s="78"/>
      <c r="R1053" s="78"/>
      <c r="S1053" s="78"/>
      <c r="T1053" s="78"/>
      <c r="U1053" s="78"/>
      <c r="V1053" s="78"/>
      <c r="W1053" s="78"/>
      <c r="X1053" s="78"/>
      <c r="Y1053" s="78"/>
      <c r="Z1053" s="78"/>
      <c r="AA1053" s="78"/>
      <c r="AB1053" s="78"/>
      <c r="AC1053" s="78"/>
    </row>
    <row x14ac:dyDescent="0.25" r="1054" customHeight="1" ht="17.25" customFormat="1" s="30">
      <c r="A1054" s="76"/>
      <c r="B1054" s="52"/>
      <c r="C1054" s="52"/>
      <c r="D1054" s="20"/>
      <c r="E1054" s="77"/>
      <c r="F1054" s="77"/>
      <c r="G1054" s="77"/>
      <c r="H1054" s="77"/>
      <c r="I1054" s="68"/>
      <c r="J1054" s="68"/>
      <c r="K1054" s="20"/>
      <c r="L1054" s="78"/>
      <c r="M1054" s="78"/>
      <c r="N1054" s="78"/>
      <c r="O1054" s="78"/>
      <c r="P1054" s="78"/>
      <c r="Q1054" s="78"/>
      <c r="R1054" s="78"/>
      <c r="S1054" s="78"/>
      <c r="T1054" s="78"/>
      <c r="U1054" s="78"/>
      <c r="V1054" s="78"/>
      <c r="W1054" s="78"/>
      <c r="X1054" s="78"/>
      <c r="Y1054" s="78"/>
      <c r="Z1054" s="78"/>
      <c r="AA1054" s="78"/>
      <c r="AB1054" s="78"/>
      <c r="AC1054" s="78"/>
    </row>
    <row x14ac:dyDescent="0.25" r="1055" customHeight="1" ht="17.25" customFormat="1" s="30">
      <c r="A1055" s="76"/>
      <c r="B1055" s="52"/>
      <c r="C1055" s="52"/>
      <c r="D1055" s="20"/>
      <c r="E1055" s="77"/>
      <c r="F1055" s="77"/>
      <c r="G1055" s="77"/>
      <c r="H1055" s="77"/>
      <c r="I1055" s="68"/>
      <c r="J1055" s="68"/>
      <c r="K1055" s="20"/>
      <c r="L1055" s="78"/>
      <c r="M1055" s="78"/>
      <c r="N1055" s="78"/>
      <c r="O1055" s="78"/>
      <c r="P1055" s="78"/>
      <c r="Q1055" s="78"/>
      <c r="R1055" s="78"/>
      <c r="S1055" s="78"/>
      <c r="T1055" s="78"/>
      <c r="U1055" s="78"/>
      <c r="V1055" s="78"/>
      <c r="W1055" s="78"/>
      <c r="X1055" s="78"/>
      <c r="Y1055" s="78"/>
      <c r="Z1055" s="78"/>
      <c r="AA1055" s="78"/>
      <c r="AB1055" s="78"/>
      <c r="AC1055" s="78"/>
    </row>
    <row x14ac:dyDescent="0.25" r="1056" customHeight="1" ht="17.25" customFormat="1" s="30">
      <c r="A1056" s="76"/>
      <c r="B1056" s="52"/>
      <c r="C1056" s="52"/>
      <c r="D1056" s="20"/>
      <c r="E1056" s="77"/>
      <c r="F1056" s="77"/>
      <c r="G1056" s="77"/>
      <c r="H1056" s="77"/>
      <c r="I1056" s="68"/>
      <c r="J1056" s="68"/>
      <c r="K1056" s="20"/>
      <c r="L1056" s="78"/>
      <c r="M1056" s="78"/>
      <c r="N1056" s="78"/>
      <c r="O1056" s="78"/>
      <c r="P1056" s="78"/>
      <c r="Q1056" s="78"/>
      <c r="R1056" s="78"/>
      <c r="S1056" s="78"/>
      <c r="T1056" s="78"/>
      <c r="U1056" s="78"/>
      <c r="V1056" s="78"/>
      <c r="W1056" s="78"/>
      <c r="X1056" s="78"/>
      <c r="Y1056" s="78"/>
      <c r="Z1056" s="78"/>
      <c r="AA1056" s="78"/>
      <c r="AB1056" s="78"/>
      <c r="AC1056" s="78"/>
    </row>
    <row x14ac:dyDescent="0.25" r="1057" customHeight="1" ht="17.25" customFormat="1" s="30">
      <c r="A1057" s="76"/>
      <c r="B1057" s="52"/>
      <c r="C1057" s="52"/>
      <c r="D1057" s="20"/>
      <c r="E1057" s="77"/>
      <c r="F1057" s="77"/>
      <c r="G1057" s="77"/>
      <c r="H1057" s="77"/>
      <c r="I1057" s="68"/>
      <c r="J1057" s="68"/>
      <c r="K1057" s="20"/>
      <c r="L1057" s="78"/>
      <c r="M1057" s="78"/>
      <c r="N1057" s="78"/>
      <c r="O1057" s="78"/>
      <c r="P1057" s="78"/>
      <c r="Q1057" s="78"/>
      <c r="R1057" s="78"/>
      <c r="S1057" s="78"/>
      <c r="T1057" s="78"/>
      <c r="U1057" s="78"/>
      <c r="V1057" s="78"/>
      <c r="W1057" s="78"/>
      <c r="X1057" s="78"/>
      <c r="Y1057" s="78"/>
      <c r="Z1057" s="78"/>
      <c r="AA1057" s="78"/>
      <c r="AB1057" s="78"/>
      <c r="AC1057" s="78"/>
    </row>
    <row x14ac:dyDescent="0.25" r="1058" customHeight="1" ht="17.25" customFormat="1" s="30">
      <c r="A1058" s="76"/>
      <c r="B1058" s="52"/>
      <c r="C1058" s="52"/>
      <c r="D1058" s="20"/>
      <c r="E1058" s="77"/>
      <c r="F1058" s="77"/>
      <c r="G1058" s="77"/>
      <c r="H1058" s="77"/>
      <c r="I1058" s="68"/>
      <c r="J1058" s="68"/>
      <c r="K1058" s="20"/>
      <c r="L1058" s="78"/>
      <c r="M1058" s="78"/>
      <c r="N1058" s="78"/>
      <c r="O1058" s="78"/>
      <c r="P1058" s="78"/>
      <c r="Q1058" s="78"/>
      <c r="R1058" s="78"/>
      <c r="S1058" s="78"/>
      <c r="T1058" s="78"/>
      <c r="U1058" s="78"/>
      <c r="V1058" s="78"/>
      <c r="W1058" s="78"/>
      <c r="X1058" s="78"/>
      <c r="Y1058" s="78"/>
      <c r="Z1058" s="78"/>
      <c r="AA1058" s="78"/>
      <c r="AB1058" s="78"/>
      <c r="AC1058" s="78"/>
    </row>
    <row x14ac:dyDescent="0.25" r="1059" customHeight="1" ht="17.25" customFormat="1" s="30">
      <c r="A1059" s="76"/>
      <c r="B1059" s="52"/>
      <c r="C1059" s="52"/>
      <c r="D1059" s="20"/>
      <c r="E1059" s="77"/>
      <c r="F1059" s="77"/>
      <c r="G1059" s="77"/>
      <c r="H1059" s="77"/>
      <c r="I1059" s="68"/>
      <c r="J1059" s="68"/>
      <c r="K1059" s="20"/>
      <c r="L1059" s="78"/>
      <c r="M1059" s="78"/>
      <c r="N1059" s="78"/>
      <c r="O1059" s="78"/>
      <c r="P1059" s="78"/>
      <c r="Q1059" s="78"/>
      <c r="R1059" s="78"/>
      <c r="S1059" s="78"/>
      <c r="T1059" s="78"/>
      <c r="U1059" s="78"/>
      <c r="V1059" s="78"/>
      <c r="W1059" s="78"/>
      <c r="X1059" s="78"/>
      <c r="Y1059" s="78"/>
      <c r="Z1059" s="78"/>
      <c r="AA1059" s="78"/>
      <c r="AB1059" s="78"/>
      <c r="AC1059" s="78"/>
    </row>
    <row x14ac:dyDescent="0.25" r="1060" customHeight="1" ht="17.25" customFormat="1" s="30">
      <c r="A1060" s="76"/>
      <c r="B1060" s="52"/>
      <c r="C1060" s="52"/>
      <c r="D1060" s="20"/>
      <c r="E1060" s="77"/>
      <c r="F1060" s="77"/>
      <c r="G1060" s="77"/>
      <c r="H1060" s="77"/>
      <c r="I1060" s="68"/>
      <c r="J1060" s="68"/>
      <c r="K1060" s="20"/>
      <c r="L1060" s="78"/>
      <c r="M1060" s="78"/>
      <c r="N1060" s="78"/>
      <c r="O1060" s="78"/>
      <c r="P1060" s="78"/>
      <c r="Q1060" s="78"/>
      <c r="R1060" s="78"/>
      <c r="S1060" s="78"/>
      <c r="T1060" s="78"/>
      <c r="U1060" s="78"/>
      <c r="V1060" s="78"/>
      <c r="W1060" s="78"/>
      <c r="X1060" s="78"/>
      <c r="Y1060" s="78"/>
      <c r="Z1060" s="78"/>
      <c r="AA1060" s="78"/>
      <c r="AB1060" s="78"/>
      <c r="AC1060" s="78"/>
    </row>
    <row x14ac:dyDescent="0.25" r="1061" customHeight="1" ht="17.25" customFormat="1" s="30">
      <c r="A1061" s="76"/>
      <c r="B1061" s="52"/>
      <c r="C1061" s="52"/>
      <c r="D1061" s="20"/>
      <c r="E1061" s="77"/>
      <c r="F1061" s="77"/>
      <c r="G1061" s="77"/>
      <c r="H1061" s="77"/>
      <c r="I1061" s="68"/>
      <c r="J1061" s="68"/>
      <c r="K1061" s="20"/>
      <c r="L1061" s="78"/>
      <c r="M1061" s="78"/>
      <c r="N1061" s="78"/>
      <c r="O1061" s="78"/>
      <c r="P1061" s="78"/>
      <c r="Q1061" s="78"/>
      <c r="R1061" s="78"/>
      <c r="S1061" s="78"/>
      <c r="T1061" s="78"/>
      <c r="U1061" s="78"/>
      <c r="V1061" s="78"/>
      <c r="W1061" s="78"/>
      <c r="X1061" s="78"/>
      <c r="Y1061" s="78"/>
      <c r="Z1061" s="78"/>
      <c r="AA1061" s="78"/>
      <c r="AB1061" s="78"/>
      <c r="AC1061" s="78"/>
    </row>
    <row x14ac:dyDescent="0.25" r="1062" customHeight="1" ht="17.25" customFormat="1" s="30">
      <c r="A1062" s="76"/>
      <c r="B1062" s="52"/>
      <c r="C1062" s="52"/>
      <c r="D1062" s="20"/>
      <c r="E1062" s="77"/>
      <c r="F1062" s="77"/>
      <c r="G1062" s="77"/>
      <c r="H1062" s="77"/>
      <c r="I1062" s="68"/>
      <c r="J1062" s="68"/>
      <c r="K1062" s="20"/>
      <c r="L1062" s="78"/>
      <c r="M1062" s="78"/>
      <c r="N1062" s="78"/>
      <c r="O1062" s="78"/>
      <c r="P1062" s="78"/>
      <c r="Q1062" s="78"/>
      <c r="R1062" s="78"/>
      <c r="S1062" s="78"/>
      <c r="T1062" s="78"/>
      <c r="U1062" s="78"/>
      <c r="V1062" s="78"/>
      <c r="W1062" s="78"/>
      <c r="X1062" s="78"/>
      <c r="Y1062" s="78"/>
      <c r="Z1062" s="78"/>
      <c r="AA1062" s="78"/>
      <c r="AB1062" s="78"/>
      <c r="AC1062" s="78"/>
    </row>
    <row x14ac:dyDescent="0.25" r="1063" customHeight="1" ht="17.25" customFormat="1" s="30">
      <c r="A1063" s="76"/>
      <c r="B1063" s="52"/>
      <c r="C1063" s="52"/>
      <c r="D1063" s="20"/>
      <c r="E1063" s="77"/>
      <c r="F1063" s="77"/>
      <c r="G1063" s="77"/>
      <c r="H1063" s="77"/>
      <c r="I1063" s="68"/>
      <c r="J1063" s="68"/>
      <c r="K1063" s="20"/>
      <c r="L1063" s="78"/>
      <c r="M1063" s="78"/>
      <c r="N1063" s="78"/>
      <c r="O1063" s="78"/>
      <c r="P1063" s="78"/>
      <c r="Q1063" s="78"/>
      <c r="R1063" s="78"/>
      <c r="S1063" s="78"/>
      <c r="T1063" s="78"/>
      <c r="U1063" s="78"/>
      <c r="V1063" s="78"/>
      <c r="W1063" s="78"/>
      <c r="X1063" s="78"/>
      <c r="Y1063" s="78"/>
      <c r="Z1063" s="78"/>
      <c r="AA1063" s="78"/>
      <c r="AB1063" s="78"/>
      <c r="AC1063" s="7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24"/>
  <sheetViews>
    <sheetView workbookViewId="0"/>
  </sheetViews>
  <sheetFormatPr defaultRowHeight="15" x14ac:dyDescent="0.25"/>
  <cols>
    <col min="1" max="1" style="47" width="12.862142857142858" customWidth="1" bestFit="1"/>
    <col min="2" max="2" style="48" width="25.290714285714284" customWidth="1" bestFit="1"/>
    <col min="3" max="3" style="48" width="21.433571428571426" customWidth="1" bestFit="1"/>
    <col min="4" max="4" style="29" width="6.576428571428571" customWidth="1" bestFit="1"/>
    <col min="5" max="5" style="28" width="14.43357142857143" customWidth="1" bestFit="1"/>
    <col min="6" max="6" style="49" width="12.005" customWidth="1" bestFit="1"/>
    <col min="7" max="7" style="49" width="13.290714285714287" customWidth="1" bestFit="1"/>
    <col min="8" max="8" style="49" width="8.576428571428572" customWidth="1" bestFit="1"/>
    <col min="9" max="9" style="50" width="14.290714285714287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63" t="s">
        <v>1</v>
      </c>
      <c r="C1" s="63" t="s">
        <v>2</v>
      </c>
      <c r="D1" s="7" t="s">
        <v>3</v>
      </c>
      <c r="E1" s="33" t="s">
        <v>4</v>
      </c>
      <c r="F1" s="33" t="s">
        <v>5</v>
      </c>
      <c r="G1" s="64" t="s">
        <v>14</v>
      </c>
      <c r="H1" s="33" t="s">
        <v>7</v>
      </c>
      <c r="I1" s="34" t="s">
        <v>8</v>
      </c>
      <c r="J1" s="6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41">
        <v>43942</v>
      </c>
      <c r="B2" s="52" t="s">
        <v>390</v>
      </c>
      <c r="C2" s="52" t="s">
        <v>391</v>
      </c>
      <c r="D2" s="14">
        <v>1</v>
      </c>
      <c r="E2" s="21">
        <v>2.69</v>
      </c>
      <c r="F2" s="21">
        <f>MULTIPLY(D2, E2)</f>
      </c>
      <c r="G2" s="66"/>
      <c r="H2" s="38"/>
      <c r="I2" s="39">
        <f>Round(AVERAGE(H2:H1024), 2)</f>
      </c>
      <c r="J2" s="60">
        <f>SUM(G2:G1024)</f>
      </c>
      <c r="K2" s="14">
        <f>Round(sum(D2:D1024), 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52" t="s">
        <v>392</v>
      </c>
      <c r="C3" s="52" t="s">
        <v>393</v>
      </c>
      <c r="D3" s="14">
        <v>1</v>
      </c>
      <c r="E3" s="21">
        <v>1.99</v>
      </c>
      <c r="F3" s="21">
        <f>MULTIPLY(D3, E3)</f>
      </c>
      <c r="G3" s="66"/>
      <c r="H3" s="21">
        <f>sum(F2, F3)</f>
      </c>
      <c r="I3" s="44"/>
      <c r="J3" s="21">
        <f>sum(F2:F1024)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>
        <v>43945</v>
      </c>
      <c r="B4" s="52" t="s">
        <v>394</v>
      </c>
      <c r="C4" s="52" t="s">
        <v>395</v>
      </c>
      <c r="D4" s="14">
        <v>3</v>
      </c>
      <c r="E4" s="21">
        <v>11.99</v>
      </c>
      <c r="F4" s="21">
        <f>multiply(1, E4)</f>
      </c>
      <c r="G4" s="61">
        <f>multiply(E4, 2)</f>
      </c>
      <c r="H4" s="38"/>
      <c r="I4" s="39">
        <f>MAX(H2:H1024)</f>
      </c>
      <c r="J4" s="43">
        <f>SUM(H2:H1024)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396</v>
      </c>
      <c r="C5" s="52" t="s">
        <v>397</v>
      </c>
      <c r="D5" s="14">
        <v>4</v>
      </c>
      <c r="E5" s="21">
        <v>4.99</v>
      </c>
      <c r="F5" s="38"/>
      <c r="G5" s="61">
        <f>multiply(D5,E5)</f>
      </c>
      <c r="H5" s="38"/>
      <c r="I5" s="34" t="s">
        <v>13</v>
      </c>
      <c r="J5" s="39">
        <f>MAX(H2:H1024)</f>
      </c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398</v>
      </c>
      <c r="C6" s="52" t="s">
        <v>395</v>
      </c>
      <c r="D6" s="14">
        <v>1</v>
      </c>
      <c r="E6" s="21">
        <v>4.79</v>
      </c>
      <c r="F6" s="38"/>
      <c r="G6" s="61">
        <f>multiply(D6,E6)</f>
      </c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399</v>
      </c>
      <c r="C7" s="52" t="s">
        <v>400</v>
      </c>
      <c r="D7" s="14">
        <v>1</v>
      </c>
      <c r="E7" s="21">
        <v>1.45</v>
      </c>
      <c r="F7" s="21">
        <f>MULTIPLY(D7, E7)</f>
      </c>
      <c r="G7" s="66"/>
      <c r="H7" s="21">
        <f>sum(F4:G7)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>
        <v>43945</v>
      </c>
      <c r="B8" s="52" t="s">
        <v>401</v>
      </c>
      <c r="C8" s="52" t="s">
        <v>402</v>
      </c>
      <c r="D8" s="14">
        <v>5</v>
      </c>
      <c r="E8" s="21">
        <v>0.37</v>
      </c>
      <c r="F8" s="21">
        <f>MULTIPLY(D8, E8)</f>
      </c>
      <c r="G8" s="6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52" t="s">
        <v>403</v>
      </c>
      <c r="C9" s="52" t="s">
        <v>404</v>
      </c>
      <c r="D9" s="14">
        <v>2</v>
      </c>
      <c r="E9" s="21">
        <v>2.19</v>
      </c>
      <c r="F9" s="38"/>
      <c r="G9" s="61">
        <f>multiply(D9,E9)</f>
      </c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405</v>
      </c>
      <c r="C10" s="52" t="s">
        <v>404</v>
      </c>
      <c r="D10" s="14">
        <v>13</v>
      </c>
      <c r="E10" s="21">
        <v>1.29</v>
      </c>
      <c r="F10" s="38"/>
      <c r="G10" s="61">
        <f>multiply(D10,E10)</f>
      </c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396</v>
      </c>
      <c r="C11" s="52" t="s">
        <v>406</v>
      </c>
      <c r="D11" s="14">
        <v>1</v>
      </c>
      <c r="E11" s="21">
        <v>4.99</v>
      </c>
      <c r="F11" s="38"/>
      <c r="G11" s="61">
        <f>multiply(D11,E11)</f>
      </c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/>
      <c r="B12" s="52" t="s">
        <v>407</v>
      </c>
      <c r="C12" s="52" t="s">
        <v>408</v>
      </c>
      <c r="D12" s="14">
        <v>1</v>
      </c>
      <c r="E12" s="21">
        <v>2.28</v>
      </c>
      <c r="F12" s="21">
        <f>MULTIPLY(D12, E12)</f>
      </c>
      <c r="G12" s="66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52" t="s">
        <v>409</v>
      </c>
      <c r="C13" s="52" t="s">
        <v>410</v>
      </c>
      <c r="D13" s="14">
        <v>1</v>
      </c>
      <c r="E13" s="21">
        <v>3.29</v>
      </c>
      <c r="F13" s="21">
        <f>MULTIPLY(D13, E13)</f>
      </c>
      <c r="G13" s="66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392</v>
      </c>
      <c r="C14" s="52" t="s">
        <v>393</v>
      </c>
      <c r="D14" s="14">
        <v>1</v>
      </c>
      <c r="E14" s="21">
        <v>1.99</v>
      </c>
      <c r="F14" s="21">
        <f>MULTIPLY(D14, E14)</f>
      </c>
      <c r="G14" s="66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411</v>
      </c>
      <c r="C15" s="52" t="s">
        <v>370</v>
      </c>
      <c r="D15" s="14">
        <v>2</v>
      </c>
      <c r="E15" s="21">
        <v>2.09</v>
      </c>
      <c r="F15" s="21">
        <f>MULTIPLY(D15, E15)</f>
      </c>
      <c r="G15" s="66"/>
      <c r="H15" s="21">
        <f>sum(F8:G15)</f>
      </c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>
        <v>43946</v>
      </c>
      <c r="B16" s="52" t="s">
        <v>412</v>
      </c>
      <c r="C16" s="52" t="s">
        <v>413</v>
      </c>
      <c r="D16" s="14">
        <v>3</v>
      </c>
      <c r="E16" s="21">
        <v>2.19</v>
      </c>
      <c r="F16" s="21">
        <f>MULTIPLY(D16, E16)</f>
      </c>
      <c r="G16" s="66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52" t="s">
        <v>414</v>
      </c>
      <c r="C17" s="52" t="s">
        <v>413</v>
      </c>
      <c r="D17" s="14">
        <v>2</v>
      </c>
      <c r="E17" s="21">
        <v>3.29</v>
      </c>
      <c r="F17" s="21">
        <f>MULTIPLY(D17, E17)</f>
      </c>
      <c r="G17" s="66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415</v>
      </c>
      <c r="C18" s="52" t="s">
        <v>416</v>
      </c>
      <c r="D18" s="14">
        <v>2</v>
      </c>
      <c r="E18" s="21">
        <v>1.78</v>
      </c>
      <c r="F18" s="21">
        <f>MULTIPLY(D18, E18)</f>
      </c>
      <c r="G18" s="66"/>
      <c r="H18" s="21">
        <f>sum(F16:G18)</f>
      </c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>
        <v>43947</v>
      </c>
      <c r="B19" s="52" t="s">
        <v>417</v>
      </c>
      <c r="C19" s="52" t="s">
        <v>418</v>
      </c>
      <c r="D19" s="14">
        <v>2</v>
      </c>
      <c r="E19" s="21">
        <v>1.89</v>
      </c>
      <c r="F19" s="21">
        <f>MULTIPLY(D19, E19)</f>
      </c>
      <c r="G19" s="66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52" t="s">
        <v>419</v>
      </c>
      <c r="C20" s="52" t="s">
        <v>420</v>
      </c>
      <c r="D20" s="14">
        <v>1</v>
      </c>
      <c r="E20" s="21">
        <v>2.29</v>
      </c>
      <c r="F20" s="21">
        <f>MULTIPLY(D20, E20)</f>
      </c>
      <c r="G20" s="66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421</v>
      </c>
      <c r="C21" s="52" t="s">
        <v>422</v>
      </c>
      <c r="D21" s="14">
        <v>1</v>
      </c>
      <c r="E21" s="21">
        <v>4.79</v>
      </c>
      <c r="F21" s="21">
        <f>MULTIPLY(D21, E21)</f>
      </c>
      <c r="G21" s="66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423</v>
      </c>
      <c r="C22" s="52" t="s">
        <v>424</v>
      </c>
      <c r="D22" s="14">
        <v>1</v>
      </c>
      <c r="E22" s="21">
        <v>1.49</v>
      </c>
      <c r="F22" s="21">
        <f>MULTIPLY(D22, E22)</f>
      </c>
      <c r="G22" s="66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52" t="s">
        <v>425</v>
      </c>
      <c r="C23" s="52" t="s">
        <v>404</v>
      </c>
      <c r="D23" s="39">
        <v>1.04</v>
      </c>
      <c r="E23" s="21">
        <v>0.56</v>
      </c>
      <c r="F23" s="21">
        <f>MULTIPLY(D23, E23)</f>
      </c>
      <c r="G23" s="66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52" t="s">
        <v>426</v>
      </c>
      <c r="C24" s="52" t="s">
        <v>404</v>
      </c>
      <c r="D24" s="14">
        <v>1</v>
      </c>
      <c r="E24" s="21">
        <v>3.29</v>
      </c>
      <c r="F24" s="21">
        <f>MULTIPLY(D24, E24)</f>
      </c>
      <c r="G24" s="66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405</v>
      </c>
      <c r="C25" s="52" t="s">
        <v>404</v>
      </c>
      <c r="D25" s="14">
        <v>1</v>
      </c>
      <c r="E25" s="21">
        <v>1.29</v>
      </c>
      <c r="F25" s="21">
        <f>MULTIPLY(D25, E25)</f>
      </c>
      <c r="G25" s="66"/>
      <c r="H25" s="21">
        <f>sum(F19:G25)</f>
      </c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43949</v>
      </c>
      <c r="B26" s="52" t="s">
        <v>427</v>
      </c>
      <c r="C26" s="52"/>
      <c r="D26" s="14">
        <v>1</v>
      </c>
      <c r="E26" s="21">
        <v>5.99</v>
      </c>
      <c r="F26" s="21">
        <f>MULTIPLY(D26, E26)</f>
      </c>
      <c r="G26" s="66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52" t="s">
        <v>428</v>
      </c>
      <c r="C27" s="52" t="s">
        <v>429</v>
      </c>
      <c r="D27" s="14">
        <v>1</v>
      </c>
      <c r="E27" s="21">
        <v>5.15</v>
      </c>
      <c r="F27" s="21">
        <f>MULTIPLY(D27, E27)</f>
      </c>
      <c r="G27" s="66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430</v>
      </c>
      <c r="C28" s="52" t="s">
        <v>431</v>
      </c>
      <c r="D28" s="14">
        <v>1</v>
      </c>
      <c r="E28" s="21">
        <v>2.19</v>
      </c>
      <c r="F28" s="21">
        <f>MULTIPLY(D28, E28)</f>
      </c>
      <c r="G28" s="66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52" t="s">
        <v>432</v>
      </c>
      <c r="C29" s="52" t="s">
        <v>370</v>
      </c>
      <c r="D29" s="14">
        <v>1</v>
      </c>
      <c r="E29" s="21">
        <v>0.99</v>
      </c>
      <c r="F29" s="21">
        <f>MULTIPLY(D29, E29)</f>
      </c>
      <c r="G29" s="66"/>
      <c r="H29" s="38"/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/>
      <c r="B30" s="52" t="s">
        <v>433</v>
      </c>
      <c r="C30" s="52" t="s">
        <v>434</v>
      </c>
      <c r="D30" s="14">
        <v>1</v>
      </c>
      <c r="E30" s="21">
        <v>2.99</v>
      </c>
      <c r="F30" s="38"/>
      <c r="G30" s="61">
        <f>multiply(D30,E30)</f>
      </c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52" t="s">
        <v>435</v>
      </c>
      <c r="C31" s="52" t="s">
        <v>436</v>
      </c>
      <c r="D31" s="14">
        <v>1</v>
      </c>
      <c r="E31" s="21">
        <v>2.45</v>
      </c>
      <c r="F31" s="21">
        <f>MULTIPLY(D31, E31)</f>
      </c>
      <c r="G31" s="66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437</v>
      </c>
      <c r="C32" s="52" t="s">
        <v>438</v>
      </c>
      <c r="D32" s="14">
        <v>1</v>
      </c>
      <c r="E32" s="21">
        <v>4.39</v>
      </c>
      <c r="F32" s="21">
        <f>MULTIPLY(D32, E32)</f>
      </c>
      <c r="G32" s="66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439</v>
      </c>
      <c r="C33" s="52" t="s">
        <v>438</v>
      </c>
      <c r="D33" s="14">
        <v>4</v>
      </c>
      <c r="E33" s="21">
        <v>3.29</v>
      </c>
      <c r="F33" s="21">
        <f>MULTIPLY(D33, E33)</f>
      </c>
      <c r="G33" s="66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440</v>
      </c>
      <c r="C34" s="52" t="s">
        <v>441</v>
      </c>
      <c r="D34" s="14">
        <v>4</v>
      </c>
      <c r="E34" s="21">
        <v>1.65</v>
      </c>
      <c r="F34" s="21">
        <f>MULTIPLY(D34, E34)</f>
      </c>
      <c r="G34" s="66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442</v>
      </c>
      <c r="C35" s="52" t="s">
        <v>443</v>
      </c>
      <c r="D35" s="14">
        <v>2</v>
      </c>
      <c r="E35" s="21">
        <v>3.29</v>
      </c>
      <c r="F35" s="21">
        <f>MULTIPLY(D35, E35)</f>
      </c>
      <c r="G35" s="66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444</v>
      </c>
      <c r="C36" s="52" t="s">
        <v>445</v>
      </c>
      <c r="D36" s="14">
        <v>1</v>
      </c>
      <c r="E36" s="21">
        <v>3.29</v>
      </c>
      <c r="F36" s="21">
        <f>MULTIPLY(D36, E36)</f>
      </c>
      <c r="G36" s="66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446</v>
      </c>
      <c r="C37" s="52" t="s">
        <v>447</v>
      </c>
      <c r="D37" s="14">
        <v>1</v>
      </c>
      <c r="E37" s="21">
        <v>3.29</v>
      </c>
      <c r="F37" s="21">
        <f>MULTIPLY(D37, E37)</f>
      </c>
      <c r="G37" s="66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448</v>
      </c>
      <c r="C38" s="52" t="s">
        <v>449</v>
      </c>
      <c r="D38" s="14">
        <v>1</v>
      </c>
      <c r="E38" s="21">
        <v>4.99</v>
      </c>
      <c r="F38" s="38"/>
      <c r="G38" s="61">
        <f>multiply(D38,E38)</f>
      </c>
      <c r="H38" s="21">
        <f>sum(F26:G38)</f>
      </c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>
        <v>43949</v>
      </c>
      <c r="B39" s="52" t="s">
        <v>401</v>
      </c>
      <c r="C39" s="52" t="s">
        <v>450</v>
      </c>
      <c r="D39" s="39">
        <v>15.6</v>
      </c>
      <c r="E39" s="21">
        <v>0.37</v>
      </c>
      <c r="F39" s="21">
        <f>multiply(E39, 8.32)</f>
      </c>
      <c r="G39" s="61">
        <f>multiply(E39,7.28)</f>
      </c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440</v>
      </c>
      <c r="C40" s="52"/>
      <c r="D40" s="14">
        <v>5</v>
      </c>
      <c r="E40" s="21">
        <v>1.65</v>
      </c>
      <c r="F40" s="21">
        <f>multiply(E40, 1)</f>
      </c>
      <c r="G40" s="61">
        <f>multiply(E40,4)</f>
      </c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451</v>
      </c>
      <c r="C41" s="52"/>
      <c r="D41" s="14">
        <v>1</v>
      </c>
      <c r="E41" s="21">
        <v>3.85</v>
      </c>
      <c r="F41" s="21">
        <f>MULTIPLY(D41, E41)</f>
      </c>
      <c r="G41" s="66"/>
      <c r="H41" s="21">
        <f>sum(F39:G41)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36">
        <v>43953</v>
      </c>
      <c r="B42" s="52" t="s">
        <v>452</v>
      </c>
      <c r="C42" s="52"/>
      <c r="D42" s="14">
        <v>1</v>
      </c>
      <c r="E42" s="38"/>
      <c r="F42" s="38"/>
      <c r="G42" s="66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453</v>
      </c>
      <c r="C43" s="52"/>
      <c r="D43" s="14">
        <v>1</v>
      </c>
      <c r="E43" s="38"/>
      <c r="F43" s="38"/>
      <c r="G43" s="66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454</v>
      </c>
      <c r="C44" s="52" t="s">
        <v>455</v>
      </c>
      <c r="D44" s="14">
        <v>22</v>
      </c>
      <c r="E44" s="21">
        <v>1.75</v>
      </c>
      <c r="F44" s="38"/>
      <c r="G44" s="61">
        <f>multiply(D44, E44)</f>
      </c>
      <c r="H44" s="39">
        <f>sum(F42:G44)</f>
      </c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>
        <v>43964</v>
      </c>
      <c r="B45" s="52" t="s">
        <v>456</v>
      </c>
      <c r="C45" s="52" t="s">
        <v>457</v>
      </c>
      <c r="D45" s="14">
        <v>3</v>
      </c>
      <c r="E45" s="21">
        <v>3.29</v>
      </c>
      <c r="F45" s="21">
        <f>MULTIPLY(D45, E45)</f>
      </c>
      <c r="G45" s="66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458</v>
      </c>
      <c r="C46" s="52"/>
      <c r="D46" s="14">
        <v>5</v>
      </c>
      <c r="E46" s="21">
        <v>2.45</v>
      </c>
      <c r="F46" s="21">
        <f>MULTIPLY(D46, E46)</f>
      </c>
      <c r="G46" s="66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459</v>
      </c>
      <c r="C47" s="52"/>
      <c r="D47" s="14">
        <v>2</v>
      </c>
      <c r="E47" s="21">
        <v>3.85</v>
      </c>
      <c r="F47" s="21">
        <f>MULTIPLY(D47, E47)</f>
      </c>
      <c r="G47" s="66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460</v>
      </c>
      <c r="C48" s="52"/>
      <c r="D48" s="14">
        <v>1</v>
      </c>
      <c r="E48" s="21">
        <v>2.55</v>
      </c>
      <c r="F48" s="21">
        <f>MULTIPLY(D48, E48)</f>
      </c>
      <c r="G48" s="66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461</v>
      </c>
      <c r="C49" s="52"/>
      <c r="D49" s="14">
        <v>1</v>
      </c>
      <c r="E49" s="21">
        <v>3.19</v>
      </c>
      <c r="F49" s="21">
        <f>MULTIPLY(D49, E49)</f>
      </c>
      <c r="G49" s="66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462</v>
      </c>
      <c r="C50" s="52"/>
      <c r="D50" s="14">
        <v>1</v>
      </c>
      <c r="E50" s="21">
        <v>2.09</v>
      </c>
      <c r="F50" s="21">
        <f>MULTIPLY(D50, E50)</f>
      </c>
      <c r="G50" s="66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463</v>
      </c>
      <c r="C51" s="52"/>
      <c r="D51" s="14">
        <v>6</v>
      </c>
      <c r="E51" s="21">
        <v>0.22</v>
      </c>
      <c r="F51" s="21">
        <f>MULTIPLY(D51, E51)</f>
      </c>
      <c r="G51" s="66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464</v>
      </c>
      <c r="C52" s="52"/>
      <c r="D52" s="14">
        <v>1</v>
      </c>
      <c r="E52" s="21">
        <v>2.19</v>
      </c>
      <c r="F52" s="21">
        <f>MULTIPLY(D52, E52)</f>
      </c>
      <c r="G52" s="66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465</v>
      </c>
      <c r="C53" s="52"/>
      <c r="D53" s="14">
        <v>1</v>
      </c>
      <c r="E53" s="21">
        <v>2.19</v>
      </c>
      <c r="F53" s="21">
        <f>MULTIPLY(D53, E53)</f>
      </c>
      <c r="G53" s="66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466</v>
      </c>
      <c r="C54" s="52"/>
      <c r="D54" s="14">
        <v>1</v>
      </c>
      <c r="E54" s="21">
        <v>2.19</v>
      </c>
      <c r="F54" s="21">
        <f>MULTIPLY(D54, E54)</f>
      </c>
      <c r="G54" s="66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467</v>
      </c>
      <c r="C55" s="52"/>
      <c r="D55" s="14">
        <v>1</v>
      </c>
      <c r="E55" s="21">
        <v>2.95</v>
      </c>
      <c r="F55" s="21">
        <f>MULTIPLY(D55, E55)</f>
      </c>
      <c r="G55" s="66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468</v>
      </c>
      <c r="C56" s="52"/>
      <c r="D56" s="14">
        <v>1</v>
      </c>
      <c r="E56" s="21">
        <v>3.95</v>
      </c>
      <c r="F56" s="21">
        <f>MULTIPLY(D56, E56)</f>
      </c>
      <c r="G56" s="66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469</v>
      </c>
      <c r="C57" s="52"/>
      <c r="D57" s="14">
        <v>2</v>
      </c>
      <c r="E57" s="38"/>
      <c r="F57" s="14">
        <f>MULTIPLY(D57, E57)</f>
      </c>
      <c r="G57" s="66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470</v>
      </c>
      <c r="C58" s="52"/>
      <c r="D58" s="14">
        <v>1</v>
      </c>
      <c r="E58" s="21">
        <v>3.85</v>
      </c>
      <c r="F58" s="21">
        <f>MULTIPLY(D58, E58)</f>
      </c>
      <c r="G58" s="66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471</v>
      </c>
      <c r="C59" s="52"/>
      <c r="D59" s="14">
        <v>1</v>
      </c>
      <c r="E59" s="21">
        <v>1.99</v>
      </c>
      <c r="F59" s="21">
        <f>MULTIPLY(D59, E59)</f>
      </c>
      <c r="G59" s="66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472</v>
      </c>
      <c r="C60" s="52"/>
      <c r="D60" s="14">
        <v>2</v>
      </c>
      <c r="E60" s="21">
        <v>1.65</v>
      </c>
      <c r="F60" s="21">
        <f>MULTIPLY(D60, E60)</f>
      </c>
      <c r="G60" s="66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473</v>
      </c>
      <c r="C61" s="52"/>
      <c r="D61" s="14">
        <v>2</v>
      </c>
      <c r="E61" s="21">
        <v>0.85</v>
      </c>
      <c r="F61" s="21">
        <f>MULTIPLY(D61, E61)</f>
      </c>
      <c r="G61" s="66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474</v>
      </c>
      <c r="C62" s="52"/>
      <c r="D62" s="14">
        <v>1</v>
      </c>
      <c r="E62" s="38"/>
      <c r="F62" s="14">
        <f>MULTIPLY(D62, E62)</f>
      </c>
      <c r="G62" s="66"/>
      <c r="H62" s="21">
        <f>sum(F45:G62)</f>
      </c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>
        <v>43967</v>
      </c>
      <c r="B63" s="52" t="s">
        <v>475</v>
      </c>
      <c r="C63" s="52"/>
      <c r="D63" s="14">
        <v>10</v>
      </c>
      <c r="E63" s="21">
        <v>2.19</v>
      </c>
      <c r="F63" s="21">
        <f>MULTIPLY(D63, E63)</f>
      </c>
      <c r="G63" s="66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464</v>
      </c>
      <c r="C64" s="52"/>
      <c r="D64" s="14">
        <v>1</v>
      </c>
      <c r="E64" s="21">
        <v>2.19</v>
      </c>
      <c r="F64" s="21">
        <f>MULTIPLY(D64, E64)</f>
      </c>
      <c r="G64" s="66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459</v>
      </c>
      <c r="C65" s="52"/>
      <c r="D65" s="14">
        <v>2</v>
      </c>
      <c r="E65" s="21">
        <v>3.85</v>
      </c>
      <c r="F65" s="21">
        <f>MULTIPLY(D65, E65)</f>
      </c>
      <c r="G65" s="66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460</v>
      </c>
      <c r="C66" s="52"/>
      <c r="D66" s="14">
        <v>4</v>
      </c>
      <c r="E66" s="21">
        <v>2.55</v>
      </c>
      <c r="F66" s="21">
        <f>MULTIPLY(D66, E66)</f>
      </c>
      <c r="G66" s="66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476</v>
      </c>
      <c r="C67" s="52"/>
      <c r="D67" s="14">
        <v>2</v>
      </c>
      <c r="E67" s="21">
        <v>3.29</v>
      </c>
      <c r="F67" s="21">
        <f>MULTIPLY(D67, E67)</f>
      </c>
      <c r="G67" s="66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477</v>
      </c>
      <c r="C68" s="52"/>
      <c r="D68" s="14">
        <v>1</v>
      </c>
      <c r="E68" s="21">
        <v>2.75</v>
      </c>
      <c r="F68" s="21">
        <f>MULTIPLY(D68, E68)</f>
      </c>
      <c r="G68" s="66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478</v>
      </c>
      <c r="C69" s="52"/>
      <c r="D69" s="39">
        <v>1.25</v>
      </c>
      <c r="E69" s="21">
        <v>0.2</v>
      </c>
      <c r="F69" s="21">
        <f>MULTIPLY(D69, E69)</f>
      </c>
      <c r="G69" s="66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479</v>
      </c>
      <c r="C70" s="52"/>
      <c r="D70" s="14">
        <v>1</v>
      </c>
      <c r="E70" s="21">
        <v>2.19</v>
      </c>
      <c r="F70" s="21">
        <f>MULTIPLY(D70, E70)</f>
      </c>
      <c r="G70" s="66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480</v>
      </c>
      <c r="C71" s="52"/>
      <c r="D71" s="14">
        <v>3</v>
      </c>
      <c r="E71" s="21">
        <v>2.19</v>
      </c>
      <c r="F71" s="21">
        <f>MULTIPLY(D71, E71)</f>
      </c>
      <c r="G71" s="66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52" t="s">
        <v>481</v>
      </c>
      <c r="C72" s="52"/>
      <c r="D72" s="14">
        <v>1</v>
      </c>
      <c r="E72" s="21">
        <v>1.25</v>
      </c>
      <c r="F72" s="21">
        <f>MULTIPLY(D72, E72)</f>
      </c>
      <c r="G72" s="66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482</v>
      </c>
      <c r="C73" s="52"/>
      <c r="D73" s="14">
        <v>1</v>
      </c>
      <c r="E73" s="21">
        <v>2.95</v>
      </c>
      <c r="F73" s="21">
        <f>MULTIPLY(D73, E73)</f>
      </c>
      <c r="G73" s="66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483</v>
      </c>
      <c r="C74" s="52"/>
      <c r="D74" s="14">
        <v>2</v>
      </c>
      <c r="E74" s="21">
        <v>2.19</v>
      </c>
      <c r="F74" s="38"/>
      <c r="G74" s="61">
        <f>multiply(D74, E74)</f>
      </c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484</v>
      </c>
      <c r="C75" s="52"/>
      <c r="D75" s="14">
        <v>1</v>
      </c>
      <c r="E75" s="21">
        <v>3.85</v>
      </c>
      <c r="F75" s="21">
        <f>MULTIPLY(D75, E75)</f>
      </c>
      <c r="G75" s="66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485</v>
      </c>
      <c r="C76" s="52"/>
      <c r="D76" s="14">
        <v>5</v>
      </c>
      <c r="E76" s="21">
        <v>1.99</v>
      </c>
      <c r="F76" s="21">
        <f>multiply(E76, 3)</f>
      </c>
      <c r="G76" s="61">
        <f>multiply(E76, 2)</f>
      </c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486</v>
      </c>
      <c r="C77" s="52"/>
      <c r="D77" s="14">
        <v>5</v>
      </c>
      <c r="E77" s="21">
        <v>1.99</v>
      </c>
      <c r="F77" s="21">
        <f>multiply(E77,4)</f>
      </c>
      <c r="G77" s="61">
        <f>multiply(E77, 1)</f>
      </c>
      <c r="H77" s="21">
        <f>sum(F63:G77)</f>
      </c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>
        <v>43976</v>
      </c>
      <c r="B78" s="52" t="s">
        <v>487</v>
      </c>
      <c r="C78" s="52" t="s">
        <v>488</v>
      </c>
      <c r="D78" s="14">
        <v>2</v>
      </c>
      <c r="E78" s="21">
        <v>5.99</v>
      </c>
      <c r="F78" s="21">
        <f>MULTIPLY(D78, E78)</f>
      </c>
      <c r="G78" s="66"/>
      <c r="H78" s="21">
        <f>F78</f>
      </c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>
        <v>43978</v>
      </c>
      <c r="B79" s="52" t="s">
        <v>440</v>
      </c>
      <c r="C79" s="52" t="s">
        <v>489</v>
      </c>
      <c r="D79" s="14">
        <v>14</v>
      </c>
      <c r="E79" s="21">
        <v>1.65</v>
      </c>
      <c r="F79" s="21">
        <f>MULTIPLY(D79, E79)</f>
      </c>
      <c r="G79" s="66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52" t="s">
        <v>490</v>
      </c>
      <c r="C80" s="52" t="s">
        <v>404</v>
      </c>
      <c r="D80" s="14">
        <v>2</v>
      </c>
      <c r="E80" s="21">
        <v>2.75</v>
      </c>
      <c r="F80" s="21">
        <f>MULTIPLY(D80, E80)</f>
      </c>
      <c r="G80" s="66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491</v>
      </c>
      <c r="C81" s="52" t="s">
        <v>404</v>
      </c>
      <c r="D81" s="14">
        <v>1</v>
      </c>
      <c r="E81" s="21">
        <v>1.35</v>
      </c>
      <c r="F81" s="21">
        <f>MULTIPLY(D81, E81)</f>
      </c>
      <c r="G81" s="66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492</v>
      </c>
      <c r="C82" s="52" t="s">
        <v>404</v>
      </c>
      <c r="D82" s="14">
        <v>1</v>
      </c>
      <c r="E82" s="21">
        <v>1.05</v>
      </c>
      <c r="F82" s="21">
        <f>MULTIPLY(D82, E82)</f>
      </c>
      <c r="G82" s="66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493</v>
      </c>
      <c r="C83" s="52" t="s">
        <v>494</v>
      </c>
      <c r="D83" s="14">
        <v>1</v>
      </c>
      <c r="E83" s="21">
        <v>0.99</v>
      </c>
      <c r="F83" s="21">
        <f>MULTIPLY(D83, E83)</f>
      </c>
      <c r="G83" s="66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52" t="s">
        <v>495</v>
      </c>
      <c r="C84" s="52" t="s">
        <v>404</v>
      </c>
      <c r="D84" s="14">
        <v>2</v>
      </c>
      <c r="E84" s="21">
        <v>2.09</v>
      </c>
      <c r="F84" s="21">
        <f>MULTIPLY(D84, E84)</f>
      </c>
      <c r="G84" s="66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496</v>
      </c>
      <c r="C85" s="52" t="s">
        <v>497</v>
      </c>
      <c r="D85" s="14">
        <v>2</v>
      </c>
      <c r="E85" s="21">
        <v>2.75</v>
      </c>
      <c r="F85" s="21">
        <f>MULTIPLY(D85, E85)</f>
      </c>
      <c r="G85" s="66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498</v>
      </c>
      <c r="C86" s="52"/>
      <c r="D86" s="14">
        <v>1</v>
      </c>
      <c r="E86" s="21">
        <v>13.19</v>
      </c>
      <c r="F86" s="38"/>
      <c r="G86" s="61">
        <f>multiply(D86, E86)</f>
      </c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499</v>
      </c>
      <c r="C87" s="52" t="s">
        <v>404</v>
      </c>
      <c r="D87" s="14">
        <v>1</v>
      </c>
      <c r="E87" s="21">
        <v>3.29</v>
      </c>
      <c r="F87" s="38"/>
      <c r="G87" s="61">
        <f>multiply(D87, E87)</f>
      </c>
      <c r="H87" s="21">
        <f>sum(F79:G87)</f>
      </c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>
        <v>43979</v>
      </c>
      <c r="B88" s="52" t="s">
        <v>440</v>
      </c>
      <c r="C88" s="52" t="s">
        <v>404</v>
      </c>
      <c r="D88" s="14">
        <v>1</v>
      </c>
      <c r="E88" s="21">
        <v>2.09</v>
      </c>
      <c r="F88" s="21">
        <f>MULTIPLY(D88, E88)</f>
      </c>
      <c r="G88" s="66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500</v>
      </c>
      <c r="C89" s="52" t="s">
        <v>501</v>
      </c>
      <c r="D89" s="14">
        <v>1</v>
      </c>
      <c r="E89" s="21">
        <v>1.45</v>
      </c>
      <c r="F89" s="21">
        <f>MULTIPLY(D89, E89)</f>
      </c>
      <c r="G89" s="66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502</v>
      </c>
      <c r="C90" s="52" t="s">
        <v>503</v>
      </c>
      <c r="D90" s="14">
        <v>2</v>
      </c>
      <c r="E90" s="21">
        <v>3.55</v>
      </c>
      <c r="F90" s="21">
        <f>MULTIPLY(D90, E90)</f>
      </c>
      <c r="G90" s="66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504</v>
      </c>
      <c r="C91" s="52" t="s">
        <v>505</v>
      </c>
      <c r="D91" s="14">
        <v>2</v>
      </c>
      <c r="E91" s="21">
        <v>1.65</v>
      </c>
      <c r="F91" s="21">
        <f>MULTIPLY(D91, E91)</f>
      </c>
      <c r="G91" s="66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506</v>
      </c>
      <c r="C92" s="52" t="s">
        <v>507</v>
      </c>
      <c r="D92" s="14">
        <v>3</v>
      </c>
      <c r="E92" s="21">
        <v>1.99</v>
      </c>
      <c r="F92" s="21">
        <f>MULTIPLY(D92, E92)</f>
      </c>
      <c r="G92" s="66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2" t="s">
        <v>508</v>
      </c>
      <c r="C93" s="52" t="s">
        <v>509</v>
      </c>
      <c r="D93" s="14">
        <v>1</v>
      </c>
      <c r="E93" s="21">
        <v>2.39</v>
      </c>
      <c r="F93" s="21">
        <f>MULTIPLY(D93, E93)</f>
      </c>
      <c r="G93" s="66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 t="s">
        <v>510</v>
      </c>
      <c r="C94" s="52" t="s">
        <v>404</v>
      </c>
      <c r="D94" s="14">
        <v>2</v>
      </c>
      <c r="E94" s="21">
        <v>3.19</v>
      </c>
      <c r="F94" s="21">
        <f>MULTIPLY(D94, E94)</f>
      </c>
      <c r="G94" s="66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 t="s">
        <v>511</v>
      </c>
      <c r="C95" s="52" t="s">
        <v>494</v>
      </c>
      <c r="D95" s="14">
        <v>3</v>
      </c>
      <c r="E95" s="21">
        <v>2.09</v>
      </c>
      <c r="F95" s="21">
        <f>MULTIPLY(D95, E95)</f>
      </c>
      <c r="G95" s="66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 t="s">
        <v>512</v>
      </c>
      <c r="C96" s="52" t="s">
        <v>513</v>
      </c>
      <c r="D96" s="39">
        <v>2.65</v>
      </c>
      <c r="E96" s="21">
        <v>0.37</v>
      </c>
      <c r="F96" s="21">
        <f>MULTIPLY(D96, E96)</f>
      </c>
      <c r="G96" s="66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 t="s">
        <v>491</v>
      </c>
      <c r="C97" s="52" t="s">
        <v>514</v>
      </c>
      <c r="D97" s="14">
        <v>1</v>
      </c>
      <c r="E97" s="21">
        <v>1.35</v>
      </c>
      <c r="F97" s="21">
        <f>MULTIPLY(D97, E97)</f>
      </c>
      <c r="G97" s="66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 t="s">
        <v>515</v>
      </c>
      <c r="C98" s="52" t="s">
        <v>404</v>
      </c>
      <c r="D98" s="14">
        <v>1</v>
      </c>
      <c r="E98" s="21">
        <v>2.19</v>
      </c>
      <c r="F98" s="21">
        <f>MULTIPLY(D98, E98)</f>
      </c>
      <c r="G98" s="66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 t="s">
        <v>516</v>
      </c>
      <c r="C99" s="52" t="s">
        <v>404</v>
      </c>
      <c r="D99" s="14">
        <v>4</v>
      </c>
      <c r="E99" s="21">
        <v>1.69</v>
      </c>
      <c r="F99" s="21">
        <f>MULTIPLY(D99, E99)</f>
      </c>
      <c r="G99" s="66"/>
      <c r="H99" s="21">
        <f>sum(F88:G99)</f>
      </c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>
        <v>43980</v>
      </c>
      <c r="B100" s="52" t="s">
        <v>517</v>
      </c>
      <c r="C100" s="52" t="s">
        <v>404</v>
      </c>
      <c r="D100" s="14">
        <v>6</v>
      </c>
      <c r="E100" s="21">
        <v>4.95</v>
      </c>
      <c r="F100" s="21">
        <f>MULTIPLY(D100, E100)</f>
      </c>
      <c r="G100" s="66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 t="s">
        <v>468</v>
      </c>
      <c r="C101" s="52" t="s">
        <v>494</v>
      </c>
      <c r="D101" s="14">
        <v>1</v>
      </c>
      <c r="E101" s="21">
        <v>3.95</v>
      </c>
      <c r="F101" s="21">
        <f>MULTIPLY(D101, E101)</f>
      </c>
      <c r="G101" s="66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 t="s">
        <v>518</v>
      </c>
      <c r="C102" s="52" t="s">
        <v>519</v>
      </c>
      <c r="D102" s="14">
        <v>15</v>
      </c>
      <c r="E102" s="21">
        <v>1.65</v>
      </c>
      <c r="F102" s="21">
        <f>multiply(E102, 9)</f>
      </c>
      <c r="G102" s="61">
        <f>multiply(E102, 6)</f>
      </c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 t="s">
        <v>520</v>
      </c>
      <c r="C103" s="52" t="s">
        <v>521</v>
      </c>
      <c r="D103" s="14">
        <v>40</v>
      </c>
      <c r="E103" s="21">
        <v>0.95</v>
      </c>
      <c r="F103" s="38"/>
      <c r="G103" s="61">
        <f>multiply(D103, E103)</f>
      </c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 t="s">
        <v>522</v>
      </c>
      <c r="C104" s="52"/>
      <c r="D104" s="14">
        <v>17</v>
      </c>
      <c r="E104" s="38"/>
      <c r="F104" s="38"/>
      <c r="G104" s="66"/>
      <c r="H104" s="21">
        <f>sum(F100:G104)</f>
      </c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36">
        <v>43981</v>
      </c>
      <c r="B105" s="52" t="s">
        <v>523</v>
      </c>
      <c r="C105" s="52"/>
      <c r="D105" s="14">
        <v>4</v>
      </c>
      <c r="E105" s="21">
        <v>0.89</v>
      </c>
      <c r="F105" s="21">
        <f>MULTIPLY(D105, E105)</f>
      </c>
      <c r="G105" s="66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 t="s">
        <v>524</v>
      </c>
      <c r="C106" s="52" t="s">
        <v>525</v>
      </c>
      <c r="D106" s="14">
        <v>9</v>
      </c>
      <c r="E106" s="21">
        <v>4.39</v>
      </c>
      <c r="F106" s="21">
        <f>MULTIPLY(D106, E106)</f>
      </c>
      <c r="G106" s="66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 t="s">
        <v>526</v>
      </c>
      <c r="C107" s="52" t="s">
        <v>404</v>
      </c>
      <c r="D107" s="14">
        <v>1</v>
      </c>
      <c r="E107" s="21">
        <v>2.99</v>
      </c>
      <c r="F107" s="21">
        <f>MULTIPLY(D107, E107)</f>
      </c>
      <c r="G107" s="66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 t="s">
        <v>527</v>
      </c>
      <c r="C108" s="52" t="s">
        <v>404</v>
      </c>
      <c r="D108" s="14">
        <v>8</v>
      </c>
      <c r="E108" s="21">
        <v>2.43</v>
      </c>
      <c r="F108" s="21">
        <f>MULTIPLY(D108, E108)</f>
      </c>
      <c r="G108" s="66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 t="s">
        <v>528</v>
      </c>
      <c r="C109" s="52"/>
      <c r="D109" s="14">
        <v>1</v>
      </c>
      <c r="E109" s="21">
        <v>3.55</v>
      </c>
      <c r="F109" s="21">
        <f>MULTIPLY(D109, E109)</f>
      </c>
      <c r="G109" s="66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 t="s">
        <v>529</v>
      </c>
      <c r="C110" s="52" t="s">
        <v>530</v>
      </c>
      <c r="D110" s="14">
        <v>2</v>
      </c>
      <c r="E110" s="21">
        <v>3.65</v>
      </c>
      <c r="F110" s="21">
        <f>MULTIPLY(D110, E110)</f>
      </c>
      <c r="G110" s="66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 t="s">
        <v>531</v>
      </c>
      <c r="C111" s="52" t="s">
        <v>404</v>
      </c>
      <c r="D111" s="14">
        <v>1</v>
      </c>
      <c r="E111" s="21">
        <v>4.09</v>
      </c>
      <c r="F111" s="21">
        <f>MULTIPLY(D111, E111)</f>
      </c>
      <c r="G111" s="66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 t="s">
        <v>532</v>
      </c>
      <c r="C112" s="52"/>
      <c r="D112" s="14">
        <v>1</v>
      </c>
      <c r="E112" s="21">
        <v>6.5</v>
      </c>
      <c r="F112" s="21">
        <f>MULTIPLY(D112, E112)</f>
      </c>
      <c r="G112" s="66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 t="s">
        <v>533</v>
      </c>
      <c r="C113" s="52" t="s">
        <v>429</v>
      </c>
      <c r="D113" s="14">
        <v>4</v>
      </c>
      <c r="E113" s="21">
        <v>2.75</v>
      </c>
      <c r="F113" s="21">
        <f>multiply(E113, 2)</f>
      </c>
      <c r="G113" s="61">
        <f>multiply(E113, 2)</f>
      </c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 t="s">
        <v>534</v>
      </c>
      <c r="C114" s="52"/>
      <c r="D114" s="14">
        <v>2</v>
      </c>
      <c r="E114" s="21">
        <v>2.15</v>
      </c>
      <c r="F114" s="21">
        <f>multiply(E114, 1)</f>
      </c>
      <c r="G114" s="61">
        <f>multiply(E114, 1)</f>
      </c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 t="s">
        <v>535</v>
      </c>
      <c r="C115" s="52" t="s">
        <v>536</v>
      </c>
      <c r="D115" s="14">
        <v>8</v>
      </c>
      <c r="E115" s="21">
        <v>2.49</v>
      </c>
      <c r="F115" s="38"/>
      <c r="G115" s="61">
        <f>multiply(D115, E115)</f>
      </c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 t="s">
        <v>537</v>
      </c>
      <c r="C116" s="52"/>
      <c r="D116" s="14">
        <v>1</v>
      </c>
      <c r="E116" s="21">
        <v>4.38</v>
      </c>
      <c r="F116" s="21">
        <f>MULTIPLY(D116, E116)</f>
      </c>
      <c r="G116" s="66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36"/>
      <c r="B117" s="52" t="s">
        <v>538</v>
      </c>
      <c r="C117" s="52" t="s">
        <v>539</v>
      </c>
      <c r="D117" s="14">
        <v>1</v>
      </c>
      <c r="E117" s="21">
        <v>3.25</v>
      </c>
      <c r="F117" s="38"/>
      <c r="G117" s="61">
        <f>multiply(D117, E117)</f>
      </c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36"/>
      <c r="B118" s="52" t="s">
        <v>421</v>
      </c>
      <c r="C118" s="52" t="s">
        <v>404</v>
      </c>
      <c r="D118" s="14">
        <v>1</v>
      </c>
      <c r="E118" s="21">
        <v>4.79</v>
      </c>
      <c r="F118" s="38"/>
      <c r="G118" s="66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36"/>
      <c r="B119" s="52" t="s">
        <v>540</v>
      </c>
      <c r="C119" s="52" t="s">
        <v>404</v>
      </c>
      <c r="D119" s="14">
        <v>1</v>
      </c>
      <c r="E119" s="21">
        <v>2.45</v>
      </c>
      <c r="F119" s="38"/>
      <c r="G119" s="66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36"/>
      <c r="B120" s="52" t="s">
        <v>541</v>
      </c>
      <c r="C120" s="52" t="s">
        <v>542</v>
      </c>
      <c r="D120" s="14">
        <v>1</v>
      </c>
      <c r="E120" s="21">
        <v>6.49</v>
      </c>
      <c r="F120" s="38"/>
      <c r="G120" s="66"/>
      <c r="H120" s="21">
        <f>sum(F105:G120)</f>
      </c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36">
        <v>43982</v>
      </c>
      <c r="B121" s="52" t="s">
        <v>543</v>
      </c>
      <c r="C121" s="52" t="s">
        <v>544</v>
      </c>
      <c r="D121" s="14">
        <v>2</v>
      </c>
      <c r="E121" s="21">
        <v>3.85</v>
      </c>
      <c r="F121" s="21">
        <f>MULTIPLY(D121, E121)</f>
      </c>
      <c r="G121" s="66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 t="s">
        <v>451</v>
      </c>
      <c r="C122" s="52" t="s">
        <v>544</v>
      </c>
      <c r="D122" s="14">
        <v>1</v>
      </c>
      <c r="E122" s="21">
        <v>3.85</v>
      </c>
      <c r="F122" s="21">
        <f>MULTIPLY(D122, E122)</f>
      </c>
      <c r="G122" s="66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 t="s">
        <v>545</v>
      </c>
      <c r="C123" s="52" t="s">
        <v>546</v>
      </c>
      <c r="D123" s="14">
        <v>7</v>
      </c>
      <c r="E123" s="21">
        <v>4.09</v>
      </c>
      <c r="F123" s="21">
        <f>MULTIPLY(D123, E123)</f>
      </c>
      <c r="G123" s="66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 t="s">
        <v>547</v>
      </c>
      <c r="C124" s="52"/>
      <c r="D124" s="42"/>
      <c r="E124" s="21">
        <v>2.99</v>
      </c>
      <c r="F124" s="21">
        <f>MULTIPLY(D124, E124)</f>
      </c>
      <c r="G124" s="66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 t="s">
        <v>548</v>
      </c>
      <c r="C125" s="52" t="s">
        <v>549</v>
      </c>
      <c r="D125" s="14">
        <v>4</v>
      </c>
      <c r="E125" s="21">
        <v>2.45</v>
      </c>
      <c r="F125" s="21">
        <f>MULTIPLY(D125, E125)</f>
      </c>
      <c r="G125" s="66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 t="s">
        <v>440</v>
      </c>
      <c r="C126" s="52" t="s">
        <v>404</v>
      </c>
      <c r="D126" s="14">
        <v>1</v>
      </c>
      <c r="E126" s="21">
        <v>1.65</v>
      </c>
      <c r="F126" s="21">
        <f>MULTIPLY(D126, E126)</f>
      </c>
      <c r="G126" s="66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 t="s">
        <v>550</v>
      </c>
      <c r="C127" s="52" t="s">
        <v>404</v>
      </c>
      <c r="D127" s="14">
        <v>1</v>
      </c>
      <c r="E127" s="21">
        <v>2.43</v>
      </c>
      <c r="F127" s="21">
        <f>MULTIPLY(D127, E127)</f>
      </c>
      <c r="G127" s="66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 t="s">
        <v>551</v>
      </c>
      <c r="C128" s="52" t="s">
        <v>552</v>
      </c>
      <c r="D128" s="14">
        <v>1</v>
      </c>
      <c r="E128" s="21">
        <v>4.45</v>
      </c>
      <c r="F128" s="21">
        <f>MULTIPLY(D128, E128)</f>
      </c>
      <c r="G128" s="66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 t="s">
        <v>553</v>
      </c>
      <c r="C129" s="52" t="s">
        <v>554</v>
      </c>
      <c r="D129" s="14">
        <v>31</v>
      </c>
      <c r="E129" s="21">
        <v>0.55</v>
      </c>
      <c r="F129" s="21">
        <f>MULTIPLY(D129, E129)</f>
      </c>
      <c r="G129" s="66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 t="s">
        <v>515</v>
      </c>
      <c r="C130" s="52" t="s">
        <v>549</v>
      </c>
      <c r="D130" s="14">
        <v>1</v>
      </c>
      <c r="E130" s="21">
        <v>2.19</v>
      </c>
      <c r="F130" s="21">
        <f>MULTIPLY(D130, E130)</f>
      </c>
      <c r="G130" s="66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 t="s">
        <v>491</v>
      </c>
      <c r="C131" s="52" t="s">
        <v>549</v>
      </c>
      <c r="D131" s="14">
        <v>1</v>
      </c>
      <c r="E131" s="21">
        <v>1.35</v>
      </c>
      <c r="F131" s="21">
        <f>MULTIPLY(D131, E131)</f>
      </c>
      <c r="G131" s="66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 t="s">
        <v>555</v>
      </c>
      <c r="C132" s="52" t="s">
        <v>556</v>
      </c>
      <c r="D132" s="14">
        <v>1</v>
      </c>
      <c r="E132" s="21">
        <v>3.09</v>
      </c>
      <c r="F132" s="21">
        <f>MULTIPLY(D132, E132)</f>
      </c>
      <c r="G132" s="66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 t="s">
        <v>537</v>
      </c>
      <c r="C133" s="52" t="s">
        <v>557</v>
      </c>
      <c r="D133" s="14">
        <v>1</v>
      </c>
      <c r="E133" s="21">
        <v>4.38</v>
      </c>
      <c r="F133" s="21">
        <f>MULTIPLY(D133, E133)</f>
      </c>
      <c r="G133" s="66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 t="s">
        <v>558</v>
      </c>
      <c r="C134" s="52" t="s">
        <v>559</v>
      </c>
      <c r="D134" s="14">
        <v>1</v>
      </c>
      <c r="E134" s="21">
        <v>17.4</v>
      </c>
      <c r="F134" s="21">
        <f>MULTIPLY(D134, E134)</f>
      </c>
      <c r="G134" s="66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 t="s">
        <v>560</v>
      </c>
      <c r="C135" s="52" t="s">
        <v>404</v>
      </c>
      <c r="D135" s="42"/>
      <c r="E135" s="38"/>
      <c r="F135" s="14">
        <f>MULTIPLY(D135, E135)</f>
      </c>
      <c r="G135" s="66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 t="s">
        <v>561</v>
      </c>
      <c r="C136" s="52" t="s">
        <v>404</v>
      </c>
      <c r="D136" s="14">
        <v>1</v>
      </c>
      <c r="E136" s="21">
        <v>1.55</v>
      </c>
      <c r="F136" s="21">
        <f>MULTIPLY(D136, E136)</f>
      </c>
      <c r="G136" s="66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 t="s">
        <v>562</v>
      </c>
      <c r="C137" s="52" t="s">
        <v>563</v>
      </c>
      <c r="D137" s="14">
        <v>1</v>
      </c>
      <c r="E137" s="21">
        <v>3.65</v>
      </c>
      <c r="F137" s="21">
        <f>MULTIPLY(D137, E137)</f>
      </c>
      <c r="G137" s="66"/>
      <c r="H137" s="21">
        <f>sum(F121:G137)</f>
      </c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 t="s">
        <v>564</v>
      </c>
      <c r="C138" s="52" t="s">
        <v>565</v>
      </c>
      <c r="D138" s="42"/>
      <c r="E138" s="38"/>
      <c r="F138" s="38"/>
      <c r="G138" s="66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>
        <v>43984</v>
      </c>
      <c r="B139" s="52" t="s">
        <v>440</v>
      </c>
      <c r="C139" s="52" t="s">
        <v>404</v>
      </c>
      <c r="D139" s="14">
        <v>16</v>
      </c>
      <c r="E139" s="21">
        <v>1.65</v>
      </c>
      <c r="F139" s="21">
        <f>MULTIPLY(D139, E139)</f>
      </c>
      <c r="G139" s="66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 t="s">
        <v>566</v>
      </c>
      <c r="C140" s="52" t="s">
        <v>402</v>
      </c>
      <c r="D140" s="14">
        <v>17</v>
      </c>
      <c r="E140" s="21">
        <v>1.45</v>
      </c>
      <c r="F140" s="21">
        <f>MULTIPLY(D140, E140)</f>
      </c>
      <c r="G140" s="66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 t="s">
        <v>567</v>
      </c>
      <c r="C141" s="52" t="s">
        <v>404</v>
      </c>
      <c r="D141" s="14">
        <v>1</v>
      </c>
      <c r="E141" s="21">
        <v>2.29</v>
      </c>
      <c r="F141" s="21">
        <f>MULTIPLY(D141, E141)</f>
      </c>
      <c r="G141" s="66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 t="s">
        <v>568</v>
      </c>
      <c r="C142" s="52" t="s">
        <v>404</v>
      </c>
      <c r="D142" s="14">
        <v>2</v>
      </c>
      <c r="E142" s="21">
        <v>3.85</v>
      </c>
      <c r="F142" s="21">
        <f>MULTIPLY(D142, E142)</f>
      </c>
      <c r="G142" s="66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 t="s">
        <v>569</v>
      </c>
      <c r="C143" s="52" t="s">
        <v>513</v>
      </c>
      <c r="D143" s="14">
        <v>3</v>
      </c>
      <c r="E143" s="21">
        <v>0.79</v>
      </c>
      <c r="F143" s="21">
        <f>MULTIPLY(D143, E143)</f>
      </c>
      <c r="G143" s="66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 t="s">
        <v>570</v>
      </c>
      <c r="C144" s="52" t="s">
        <v>513</v>
      </c>
      <c r="D144" s="14">
        <v>1</v>
      </c>
      <c r="E144" s="21">
        <v>4.09</v>
      </c>
      <c r="F144" s="21">
        <f>MULTIPLY(D144, E144)</f>
      </c>
      <c r="G144" s="66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 t="s">
        <v>571</v>
      </c>
      <c r="C145" s="52" t="s">
        <v>404</v>
      </c>
      <c r="D145" s="14">
        <v>2</v>
      </c>
      <c r="E145" s="21">
        <v>2.19</v>
      </c>
      <c r="F145" s="21">
        <f>MULTIPLY(D145, E145)</f>
      </c>
      <c r="G145" s="66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 t="s">
        <v>487</v>
      </c>
      <c r="C146" s="52" t="s">
        <v>404</v>
      </c>
      <c r="D146" s="14">
        <v>2</v>
      </c>
      <c r="E146" s="21">
        <v>5.99</v>
      </c>
      <c r="F146" s="21">
        <f>MULTIPLY(D146, E146)</f>
      </c>
      <c r="G146" s="66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 t="s">
        <v>572</v>
      </c>
      <c r="C147" s="52" t="s">
        <v>573</v>
      </c>
      <c r="D147" s="14">
        <v>1</v>
      </c>
      <c r="E147" s="21">
        <v>4.29</v>
      </c>
      <c r="F147" s="21">
        <f>MULTIPLY(D147, E147)</f>
      </c>
      <c r="G147" s="66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 t="s">
        <v>574</v>
      </c>
      <c r="C148" s="52" t="s">
        <v>404</v>
      </c>
      <c r="D148" s="14">
        <v>1</v>
      </c>
      <c r="E148" s="21">
        <v>1.49</v>
      </c>
      <c r="F148" s="21">
        <f>MULTIPLY(D148, E148)</f>
      </c>
      <c r="G148" s="66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 t="s">
        <v>575</v>
      </c>
      <c r="C149" s="52" t="s">
        <v>404</v>
      </c>
      <c r="D149" s="14">
        <v>1</v>
      </c>
      <c r="E149" s="21">
        <v>2.75</v>
      </c>
      <c r="F149" s="21">
        <f>MULTIPLY(D149, E149)</f>
      </c>
      <c r="G149" s="66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 t="s">
        <v>576</v>
      </c>
      <c r="C150" s="52" t="s">
        <v>404</v>
      </c>
      <c r="D150" s="14">
        <v>1</v>
      </c>
      <c r="E150" s="21">
        <v>1.99</v>
      </c>
      <c r="F150" s="21">
        <f>MULTIPLY(D150, E150)</f>
      </c>
      <c r="G150" s="66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 t="s">
        <v>577</v>
      </c>
      <c r="C151" s="52" t="s">
        <v>578</v>
      </c>
      <c r="D151" s="14">
        <v>1</v>
      </c>
      <c r="E151" s="38"/>
      <c r="F151" s="38"/>
      <c r="G151" s="66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 t="s">
        <v>579</v>
      </c>
      <c r="C152" s="52" t="s">
        <v>404</v>
      </c>
      <c r="D152" s="14">
        <v>2</v>
      </c>
      <c r="E152" s="21">
        <v>2.19</v>
      </c>
      <c r="F152" s="38"/>
      <c r="G152" s="61">
        <f>multiply(D152, E152)</f>
      </c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 t="s">
        <v>580</v>
      </c>
      <c r="C153" s="52" t="s">
        <v>581</v>
      </c>
      <c r="D153" s="14">
        <v>2</v>
      </c>
      <c r="E153" s="21">
        <v>16.33</v>
      </c>
      <c r="F153" s="38"/>
      <c r="G153" s="61">
        <f>multiply(D153, E153)</f>
      </c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 t="s">
        <v>582</v>
      </c>
      <c r="C154" s="52" t="s">
        <v>583</v>
      </c>
      <c r="D154" s="14">
        <v>2</v>
      </c>
      <c r="E154" s="21">
        <v>7.14</v>
      </c>
      <c r="F154" s="38"/>
      <c r="G154" s="61">
        <f>multiply(D154, E154)</f>
      </c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 t="s">
        <v>584</v>
      </c>
      <c r="C155" s="52" t="s">
        <v>585</v>
      </c>
      <c r="D155" s="14">
        <v>2</v>
      </c>
      <c r="E155" s="21">
        <v>10.81</v>
      </c>
      <c r="F155" s="38"/>
      <c r="G155" s="61">
        <f>multiply(D155, E155)</f>
      </c>
      <c r="H155" s="21">
        <f>sum(F139:G155)</f>
      </c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>
        <v>43995</v>
      </c>
      <c r="B156" s="52" t="s">
        <v>550</v>
      </c>
      <c r="C156" s="52" t="s">
        <v>404</v>
      </c>
      <c r="D156" s="14">
        <v>16</v>
      </c>
      <c r="E156" s="21">
        <v>2.43</v>
      </c>
      <c r="F156" s="21">
        <f>MULTIPLY(D156, E156)</f>
      </c>
      <c r="G156" s="66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 t="s">
        <v>586</v>
      </c>
      <c r="C157" s="52" t="s">
        <v>573</v>
      </c>
      <c r="D157" s="42"/>
      <c r="E157" s="38"/>
      <c r="F157" s="38"/>
      <c r="G157" s="66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 t="s">
        <v>587</v>
      </c>
      <c r="C158" s="52" t="s">
        <v>404</v>
      </c>
      <c r="D158" s="14">
        <v>2</v>
      </c>
      <c r="E158" s="21">
        <v>4.09</v>
      </c>
      <c r="F158" s="38"/>
      <c r="G158" s="66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 t="s">
        <v>588</v>
      </c>
      <c r="C159" s="52" t="s">
        <v>513</v>
      </c>
      <c r="D159" s="14">
        <v>5</v>
      </c>
      <c r="E159" s="21">
        <v>3.85</v>
      </c>
      <c r="F159" s="38"/>
      <c r="G159" s="61">
        <f>multiply(D159, E159)</f>
      </c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 t="s">
        <v>589</v>
      </c>
      <c r="C160" s="52" t="s">
        <v>513</v>
      </c>
      <c r="D160" s="14">
        <v>2</v>
      </c>
      <c r="E160" s="21">
        <v>3.19</v>
      </c>
      <c r="F160" s="38"/>
      <c r="G160" s="61">
        <f>multiply(D160, E160)</f>
      </c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 t="s">
        <v>440</v>
      </c>
      <c r="C161" s="52" t="s">
        <v>404</v>
      </c>
      <c r="D161" s="14">
        <v>1</v>
      </c>
      <c r="E161" s="21">
        <v>1.09</v>
      </c>
      <c r="F161" s="21">
        <f>MULTIPLY(D161, E161)</f>
      </c>
      <c r="G161" s="66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 t="s">
        <v>590</v>
      </c>
      <c r="C162" s="52" t="s">
        <v>404</v>
      </c>
      <c r="D162" s="14">
        <v>1</v>
      </c>
      <c r="E162" s="21">
        <v>2.65</v>
      </c>
      <c r="F162" s="21">
        <f>MULTIPLY(D162, E162)</f>
      </c>
      <c r="G162" s="66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 t="s">
        <v>591</v>
      </c>
      <c r="C163" s="52" t="s">
        <v>404</v>
      </c>
      <c r="D163" s="14">
        <v>1</v>
      </c>
      <c r="E163" s="21">
        <v>4.19</v>
      </c>
      <c r="F163" s="21">
        <f>MULTIPLY(D163, E163)</f>
      </c>
      <c r="G163" s="66"/>
      <c r="H163" s="21">
        <f>sum(F156:G163)</f>
      </c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>
        <v>43996</v>
      </c>
      <c r="B164" s="52" t="s">
        <v>592</v>
      </c>
      <c r="C164" s="52" t="s">
        <v>494</v>
      </c>
      <c r="D164" s="14">
        <v>1</v>
      </c>
      <c r="E164" s="21">
        <v>4.39</v>
      </c>
      <c r="F164" s="21">
        <f>MULTIPLY(D164, E164)</f>
      </c>
      <c r="G164" s="66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 t="s">
        <v>593</v>
      </c>
      <c r="C165" s="52" t="s">
        <v>494</v>
      </c>
      <c r="D165" s="14">
        <v>3</v>
      </c>
      <c r="E165" s="21">
        <v>6.59</v>
      </c>
      <c r="F165" s="21">
        <f>MULTIPLY(D165, E165)</f>
      </c>
      <c r="G165" s="66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 t="s">
        <v>594</v>
      </c>
      <c r="C166" s="52" t="s">
        <v>573</v>
      </c>
      <c r="D166" s="14">
        <v>1</v>
      </c>
      <c r="E166" s="21">
        <v>0.89</v>
      </c>
      <c r="F166" s="21">
        <f>MULTIPLY(D166, E166)</f>
      </c>
      <c r="G166" s="66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 t="s">
        <v>595</v>
      </c>
      <c r="C167" s="52" t="s">
        <v>596</v>
      </c>
      <c r="D167" s="14">
        <v>1</v>
      </c>
      <c r="E167" s="21">
        <v>1.55</v>
      </c>
      <c r="F167" s="38"/>
      <c r="G167" s="61">
        <f>multiply(D167, E167)</f>
      </c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 t="s">
        <v>597</v>
      </c>
      <c r="C168" s="52" t="s">
        <v>404</v>
      </c>
      <c r="D168" s="14">
        <v>2</v>
      </c>
      <c r="E168" s="21">
        <v>1.09</v>
      </c>
      <c r="F168" s="21">
        <f>MULTIPLY(D168, E168)</f>
      </c>
      <c r="G168" s="66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 t="s">
        <v>598</v>
      </c>
      <c r="C169" s="52" t="s">
        <v>404</v>
      </c>
      <c r="D169" s="14">
        <v>1</v>
      </c>
      <c r="E169" s="21">
        <v>3.29</v>
      </c>
      <c r="F169" s="21">
        <f>MULTIPLY(D169, E169)</f>
      </c>
      <c r="G169" s="66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 t="s">
        <v>599</v>
      </c>
      <c r="C170" s="52" t="s">
        <v>573</v>
      </c>
      <c r="D170" s="14">
        <v>1</v>
      </c>
      <c r="E170" s="21">
        <v>2.69</v>
      </c>
      <c r="F170" s="21">
        <f>MULTIPLY(D170, E170)</f>
      </c>
      <c r="G170" s="66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 t="s">
        <v>600</v>
      </c>
      <c r="C171" s="52" t="s">
        <v>601</v>
      </c>
      <c r="D171" s="14">
        <v>2</v>
      </c>
      <c r="E171" s="21">
        <v>3.85</v>
      </c>
      <c r="F171" s="21">
        <f>MULTIPLY(D171, E171)</f>
      </c>
      <c r="G171" s="66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 t="s">
        <v>451</v>
      </c>
      <c r="C172" s="52" t="s">
        <v>602</v>
      </c>
      <c r="D172" s="14">
        <v>1</v>
      </c>
      <c r="E172" s="21">
        <v>3.85</v>
      </c>
      <c r="F172" s="21">
        <f>MULTIPLY(D172, E172)</f>
      </c>
      <c r="G172" s="66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 t="s">
        <v>550</v>
      </c>
      <c r="C173" s="52" t="s">
        <v>404</v>
      </c>
      <c r="D173" s="14">
        <v>7</v>
      </c>
      <c r="E173" s="21">
        <v>2.43</v>
      </c>
      <c r="F173" s="21">
        <f>MULTIPLY(D173, E173)</f>
      </c>
      <c r="G173" s="66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 t="s">
        <v>603</v>
      </c>
      <c r="C174" s="52" t="s">
        <v>494</v>
      </c>
      <c r="D174" s="14">
        <v>1</v>
      </c>
      <c r="E174" s="21">
        <v>1.89</v>
      </c>
      <c r="F174" s="21">
        <f>MULTIPLY(D174, E174)</f>
      </c>
      <c r="G174" s="66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 t="s">
        <v>604</v>
      </c>
      <c r="C175" s="52" t="s">
        <v>494</v>
      </c>
      <c r="D175" s="14">
        <v>2</v>
      </c>
      <c r="E175" s="21">
        <v>4.39</v>
      </c>
      <c r="F175" s="21">
        <f>MULTIPLY(D175, E175)</f>
      </c>
      <c r="G175" s="66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 t="s">
        <v>605</v>
      </c>
      <c r="C176" s="52" t="s">
        <v>573</v>
      </c>
      <c r="D176" s="14">
        <v>3</v>
      </c>
      <c r="E176" s="21">
        <v>4.39</v>
      </c>
      <c r="F176" s="21">
        <f>MULTIPLY(D176, E176)</f>
      </c>
      <c r="G176" s="66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 t="s">
        <v>606</v>
      </c>
      <c r="C177" s="52" t="s">
        <v>404</v>
      </c>
      <c r="D177" s="14">
        <v>1</v>
      </c>
      <c r="E177" s="21">
        <v>2.99</v>
      </c>
      <c r="F177" s="21">
        <f>MULTIPLY(D177, E177)</f>
      </c>
      <c r="G177" s="66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 t="s">
        <v>401</v>
      </c>
      <c r="C178" s="52" t="s">
        <v>513</v>
      </c>
      <c r="D178" s="14">
        <v>200</v>
      </c>
      <c r="E178" s="21">
        <v>0.49</v>
      </c>
      <c r="F178" s="21">
        <f>multiply(80, E178)</f>
      </c>
      <c r="G178" s="61">
        <f>multiply(120, E178)</f>
      </c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 t="s">
        <v>607</v>
      </c>
      <c r="C179" s="52" t="s">
        <v>404</v>
      </c>
      <c r="D179" s="14">
        <v>1</v>
      </c>
      <c r="E179" s="21">
        <v>3.25</v>
      </c>
      <c r="F179" s="21">
        <f>MULTIPLY(D179, E179)</f>
      </c>
      <c r="G179" s="66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 t="s">
        <v>608</v>
      </c>
      <c r="C180" s="52" t="s">
        <v>494</v>
      </c>
      <c r="D180" s="14">
        <v>1</v>
      </c>
      <c r="E180" s="21">
        <v>4.39</v>
      </c>
      <c r="F180" s="21">
        <f>MULTIPLY(D180, E180)</f>
      </c>
      <c r="G180" s="66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 t="s">
        <v>609</v>
      </c>
      <c r="C181" s="52" t="s">
        <v>610</v>
      </c>
      <c r="D181" s="14">
        <v>1</v>
      </c>
      <c r="E181" s="21">
        <v>3.19</v>
      </c>
      <c r="F181" s="38"/>
      <c r="G181" s="61">
        <f>multiply(D181, E181)</f>
      </c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 t="s">
        <v>458</v>
      </c>
      <c r="C182" s="52" t="s">
        <v>611</v>
      </c>
      <c r="D182" s="14">
        <v>1</v>
      </c>
      <c r="E182" s="21">
        <v>2.45</v>
      </c>
      <c r="F182" s="21">
        <f>MULTIPLY(D182, E182)</f>
      </c>
      <c r="G182" s="66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 t="s">
        <v>612</v>
      </c>
      <c r="C183" s="52" t="s">
        <v>494</v>
      </c>
      <c r="D183" s="14">
        <v>2</v>
      </c>
      <c r="E183" s="21">
        <v>17.63</v>
      </c>
      <c r="F183" s="38"/>
      <c r="G183" s="61">
        <f>multiply(D183, E183)</f>
      </c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 t="s">
        <v>613</v>
      </c>
      <c r="C184" s="52" t="s">
        <v>494</v>
      </c>
      <c r="D184" s="14">
        <v>1</v>
      </c>
      <c r="E184" s="21">
        <v>6.45</v>
      </c>
      <c r="F184" s="38"/>
      <c r="G184" s="61">
        <f>multiply(D184, E184)</f>
      </c>
      <c r="H184" s="21">
        <f>sum(F164:G184)</f>
      </c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>
        <v>11137</v>
      </c>
      <c r="B185" s="52" t="s">
        <v>614</v>
      </c>
      <c r="C185" s="52" t="s">
        <v>404</v>
      </c>
      <c r="D185" s="14">
        <v>1</v>
      </c>
      <c r="E185" s="21">
        <v>4.79</v>
      </c>
      <c r="F185" s="21">
        <f>MULTIPLY(D185, E185)</f>
      </c>
      <c r="G185" s="66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 t="s">
        <v>615</v>
      </c>
      <c r="C186" s="52" t="s">
        <v>404</v>
      </c>
      <c r="D186" s="14">
        <v>1</v>
      </c>
      <c r="E186" s="21">
        <v>1.49</v>
      </c>
      <c r="F186" s="21">
        <f>MULTIPLY(D186, E186)</f>
      </c>
      <c r="G186" s="66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 t="s">
        <v>440</v>
      </c>
      <c r="C187" s="52" t="s">
        <v>616</v>
      </c>
      <c r="D187" s="14">
        <v>3</v>
      </c>
      <c r="E187" s="21">
        <v>1.65</v>
      </c>
      <c r="F187" s="21">
        <f>MULTIPLY(D187, E187)</f>
      </c>
      <c r="G187" s="66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 t="s">
        <v>599</v>
      </c>
      <c r="C188" s="52" t="s">
        <v>617</v>
      </c>
      <c r="D188" s="14">
        <v>1</v>
      </c>
      <c r="E188" s="21">
        <v>2.69</v>
      </c>
      <c r="F188" s="21">
        <f>MULTIPLY(D188, E188)</f>
      </c>
      <c r="G188" s="66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 t="s">
        <v>618</v>
      </c>
      <c r="C189" s="52" t="s">
        <v>404</v>
      </c>
      <c r="D189" s="14">
        <v>1</v>
      </c>
      <c r="E189" s="21">
        <v>4.09</v>
      </c>
      <c r="F189" s="21">
        <f>MULTIPLY(D189, E189)</f>
      </c>
      <c r="G189" s="66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 t="s">
        <v>619</v>
      </c>
      <c r="C190" s="52" t="s">
        <v>617</v>
      </c>
      <c r="D190" s="14">
        <v>1</v>
      </c>
      <c r="E190" s="21">
        <v>3.29</v>
      </c>
      <c r="F190" s="21">
        <f>MULTIPLY(D190, E190)</f>
      </c>
      <c r="G190" s="66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 t="s">
        <v>620</v>
      </c>
      <c r="C191" s="52" t="s">
        <v>404</v>
      </c>
      <c r="D191" s="14">
        <v>1</v>
      </c>
      <c r="E191" s="21">
        <v>3.19</v>
      </c>
      <c r="F191" s="21">
        <f>MULTIPLY(D191, E191)</f>
      </c>
      <c r="G191" s="66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 t="s">
        <v>621</v>
      </c>
      <c r="C192" s="52" t="s">
        <v>404</v>
      </c>
      <c r="D192" s="14">
        <v>1</v>
      </c>
      <c r="E192" s="21">
        <v>2.29</v>
      </c>
      <c r="F192" s="21">
        <f>MULTIPLY(D192, E192)</f>
      </c>
      <c r="G192" s="66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 t="s">
        <v>550</v>
      </c>
      <c r="C193" s="52" t="s">
        <v>404</v>
      </c>
      <c r="D193" s="14">
        <v>2</v>
      </c>
      <c r="E193" s="21">
        <v>2.19</v>
      </c>
      <c r="F193" s="21">
        <f>MULTIPLY(D193, E193)</f>
      </c>
      <c r="G193" s="66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 t="s">
        <v>411</v>
      </c>
      <c r="C194" s="52" t="s">
        <v>404</v>
      </c>
      <c r="D194" s="14">
        <v>1</v>
      </c>
      <c r="E194" s="21">
        <v>2.09</v>
      </c>
      <c r="F194" s="21">
        <f>MULTIPLY(D194, E194)</f>
      </c>
      <c r="G194" s="66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52" t="s">
        <v>622</v>
      </c>
      <c r="C195" s="52" t="s">
        <v>513</v>
      </c>
      <c r="D195" s="14">
        <v>1</v>
      </c>
      <c r="E195" s="21">
        <v>0.79</v>
      </c>
      <c r="F195" s="21">
        <f>MULTIPLY(D195, E195)</f>
      </c>
      <c r="G195" s="66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52" t="s">
        <v>623</v>
      </c>
      <c r="C196" s="52" t="s">
        <v>494</v>
      </c>
      <c r="D196" s="14">
        <v>2</v>
      </c>
      <c r="E196" s="21">
        <v>2.95</v>
      </c>
      <c r="F196" s="21">
        <f>MULTIPLY(D196, E196)</f>
      </c>
      <c r="G196" s="66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52" t="s">
        <v>624</v>
      </c>
      <c r="C197" s="52" t="s">
        <v>494</v>
      </c>
      <c r="D197" s="14">
        <v>1</v>
      </c>
      <c r="E197" s="38"/>
      <c r="F197" s="38"/>
      <c r="G197" s="66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52" t="s">
        <v>625</v>
      </c>
      <c r="C198" s="52" t="s">
        <v>494</v>
      </c>
      <c r="D198" s="14">
        <v>2</v>
      </c>
      <c r="E198" s="38"/>
      <c r="F198" s="38"/>
      <c r="G198" s="66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52" t="s">
        <v>626</v>
      </c>
      <c r="C199" s="52" t="s">
        <v>627</v>
      </c>
      <c r="D199" s="14">
        <v>1</v>
      </c>
      <c r="E199" s="21">
        <v>19.68</v>
      </c>
      <c r="F199" s="38"/>
      <c r="G199" s="61">
        <f>multiply(D199, E199)</f>
      </c>
      <c r="H199" s="21">
        <f>sum(F185:G199)</f>
      </c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>
        <v>44011</v>
      </c>
      <c r="B200" s="52" t="s">
        <v>628</v>
      </c>
      <c r="C200" s="52" t="s">
        <v>494</v>
      </c>
      <c r="D200" s="14">
        <v>22</v>
      </c>
      <c r="E200" s="21">
        <v>2.05</v>
      </c>
      <c r="F200" s="21">
        <f>MULTIPLY(D200, E200)</f>
      </c>
      <c r="G200" s="66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52" t="s">
        <v>629</v>
      </c>
      <c r="C201" s="52" t="s">
        <v>345</v>
      </c>
      <c r="D201" s="14">
        <v>1</v>
      </c>
      <c r="E201" s="21">
        <v>99.99</v>
      </c>
      <c r="F201" s="21">
        <f>MULTIPLY(D201, E201)</f>
      </c>
      <c r="G201" s="66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52" t="s">
        <v>550</v>
      </c>
      <c r="C202" s="52" t="s">
        <v>404</v>
      </c>
      <c r="D202" s="14">
        <v>1</v>
      </c>
      <c r="E202" s="21">
        <v>2.19</v>
      </c>
      <c r="F202" s="21">
        <f>MULTIPLY(D202, E202)</f>
      </c>
      <c r="G202" s="66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52" t="s">
        <v>630</v>
      </c>
      <c r="C203" s="52" t="s">
        <v>404</v>
      </c>
      <c r="D203" s="14">
        <v>2</v>
      </c>
      <c r="E203" s="21">
        <v>3.29</v>
      </c>
      <c r="F203" s="21">
        <f>MULTIPLY(D203, E203)</f>
      </c>
      <c r="G203" s="66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52" t="s">
        <v>631</v>
      </c>
      <c r="C204" s="52" t="s">
        <v>404</v>
      </c>
      <c r="D204" s="14">
        <v>1</v>
      </c>
      <c r="E204" s="21">
        <v>3.29</v>
      </c>
      <c r="F204" s="21">
        <f>MULTIPLY(D204, E204)</f>
      </c>
      <c r="G204" s="66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52" t="s">
        <v>632</v>
      </c>
      <c r="C205" s="52" t="s">
        <v>445</v>
      </c>
      <c r="D205" s="14">
        <v>1</v>
      </c>
      <c r="E205" s="38"/>
      <c r="F205" s="38"/>
      <c r="G205" s="66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52" t="s">
        <v>633</v>
      </c>
      <c r="C206" s="52" t="s">
        <v>513</v>
      </c>
      <c r="D206" s="14">
        <v>1</v>
      </c>
      <c r="E206" s="38"/>
      <c r="F206" s="38"/>
      <c r="G206" s="66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52" t="s">
        <v>634</v>
      </c>
      <c r="C207" s="52" t="s">
        <v>635</v>
      </c>
      <c r="D207" s="14">
        <v>1</v>
      </c>
      <c r="E207" s="21">
        <v>4.39</v>
      </c>
      <c r="F207" s="21">
        <f>MULTIPLY(D207, E207)</f>
      </c>
      <c r="G207" s="66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52" t="s">
        <v>440</v>
      </c>
      <c r="C208" s="52" t="s">
        <v>404</v>
      </c>
      <c r="D208" s="14">
        <v>1</v>
      </c>
      <c r="E208" s="21">
        <v>1.65</v>
      </c>
      <c r="F208" s="21">
        <f>MULTIPLY(D208, E208)</f>
      </c>
      <c r="G208" s="66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52" t="s">
        <v>636</v>
      </c>
      <c r="C209" s="52" t="s">
        <v>404</v>
      </c>
      <c r="D209" s="14">
        <v>1</v>
      </c>
      <c r="E209" s="21">
        <v>0.95</v>
      </c>
      <c r="F209" s="21">
        <f>MULTIPLY(D209, E209)</f>
      </c>
      <c r="G209" s="66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52" t="s">
        <v>637</v>
      </c>
      <c r="C210" s="52" t="s">
        <v>404</v>
      </c>
      <c r="D210" s="14">
        <v>1</v>
      </c>
      <c r="E210" s="38"/>
      <c r="F210" s="38"/>
      <c r="G210" s="66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52" t="s">
        <v>638</v>
      </c>
      <c r="C211" s="52" t="s">
        <v>404</v>
      </c>
      <c r="D211" s="14">
        <v>1</v>
      </c>
      <c r="E211" s="38"/>
      <c r="F211" s="38"/>
      <c r="G211" s="66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52" t="s">
        <v>639</v>
      </c>
      <c r="C212" s="52" t="s">
        <v>404</v>
      </c>
      <c r="D212" s="14">
        <v>1</v>
      </c>
      <c r="E212" s="38"/>
      <c r="F212" s="38"/>
      <c r="G212" s="66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52" t="s">
        <v>640</v>
      </c>
      <c r="C213" s="52" t="s">
        <v>404</v>
      </c>
      <c r="D213" s="14">
        <v>1</v>
      </c>
      <c r="E213" s="38"/>
      <c r="F213" s="38"/>
      <c r="G213" s="66"/>
      <c r="H213" s="21">
        <f>sum(F200:G213)</f>
      </c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>
        <v>44020</v>
      </c>
      <c r="B214" s="52" t="s">
        <v>641</v>
      </c>
      <c r="C214" s="52" t="s">
        <v>642</v>
      </c>
      <c r="D214" s="14">
        <v>3</v>
      </c>
      <c r="E214" s="21">
        <v>1.09</v>
      </c>
      <c r="F214" s="21">
        <f>MULTIPLY(D214, E214)</f>
      </c>
      <c r="G214" s="66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52" t="s">
        <v>458</v>
      </c>
      <c r="C215" s="52" t="s">
        <v>643</v>
      </c>
      <c r="D215" s="14">
        <v>1</v>
      </c>
      <c r="E215" s="21">
        <v>2.45</v>
      </c>
      <c r="F215" s="21">
        <f>MULTIPLY(D215, E215)</f>
      </c>
      <c r="G215" s="66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52" t="s">
        <v>644</v>
      </c>
      <c r="C216" s="52" t="s">
        <v>645</v>
      </c>
      <c r="D216" s="14">
        <v>4</v>
      </c>
      <c r="E216" s="21">
        <v>2.75</v>
      </c>
      <c r="F216" s="21">
        <f>MULTIPLY(D216, E216)</f>
      </c>
      <c r="G216" s="66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52" t="s">
        <v>646</v>
      </c>
      <c r="C217" s="52" t="s">
        <v>404</v>
      </c>
      <c r="D217" s="14">
        <v>1</v>
      </c>
      <c r="E217" s="21">
        <v>3.65</v>
      </c>
      <c r="F217" s="21">
        <f>MULTIPLY(D217, E217)</f>
      </c>
      <c r="G217" s="66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52" t="s">
        <v>647</v>
      </c>
      <c r="C218" s="52" t="s">
        <v>494</v>
      </c>
      <c r="D218" s="14">
        <v>1</v>
      </c>
      <c r="E218" s="38"/>
      <c r="F218" s="38"/>
      <c r="G218" s="66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52" t="s">
        <v>648</v>
      </c>
      <c r="C219" s="52" t="s">
        <v>596</v>
      </c>
      <c r="D219" s="14">
        <v>1</v>
      </c>
      <c r="E219" s="21">
        <v>2.09</v>
      </c>
      <c r="F219" s="21">
        <f>MULTIPLY(D219, E219)</f>
      </c>
      <c r="G219" s="66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52" t="s">
        <v>649</v>
      </c>
      <c r="C220" s="52" t="s">
        <v>404</v>
      </c>
      <c r="D220" s="14">
        <v>1</v>
      </c>
      <c r="E220" s="21">
        <v>2.55</v>
      </c>
      <c r="F220" s="21">
        <f>MULTIPLY(D220, E220)</f>
      </c>
      <c r="G220" s="66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52" t="s">
        <v>650</v>
      </c>
      <c r="C221" s="52" t="s">
        <v>404</v>
      </c>
      <c r="D221" s="14">
        <v>1</v>
      </c>
      <c r="E221" s="21">
        <v>2.55</v>
      </c>
      <c r="F221" s="21">
        <f>MULTIPLY(D221, E221)</f>
      </c>
      <c r="G221" s="66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52" t="s">
        <v>651</v>
      </c>
      <c r="C222" s="52" t="s">
        <v>494</v>
      </c>
      <c r="D222" s="14">
        <v>1</v>
      </c>
      <c r="E222" s="21">
        <v>3.45</v>
      </c>
      <c r="F222" s="21">
        <f>MULTIPLY(D222, E222)</f>
      </c>
      <c r="G222" s="66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52" t="s">
        <v>652</v>
      </c>
      <c r="C223" s="52" t="s">
        <v>494</v>
      </c>
      <c r="D223" s="14">
        <v>1</v>
      </c>
      <c r="E223" s="21">
        <v>3.65</v>
      </c>
      <c r="F223" s="21">
        <f>MULTIPLY(D223, E223)</f>
      </c>
      <c r="G223" s="66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52" t="s">
        <v>653</v>
      </c>
      <c r="C224" s="52" t="s">
        <v>404</v>
      </c>
      <c r="D224" s="39">
        <v>1.59</v>
      </c>
      <c r="E224" s="21">
        <v>0.37</v>
      </c>
      <c r="F224" s="21">
        <f>MULTIPLY(D224, E224)</f>
      </c>
      <c r="G224" s="66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52" t="s">
        <v>654</v>
      </c>
      <c r="C225" s="52" t="s">
        <v>655</v>
      </c>
      <c r="D225" s="14">
        <v>1</v>
      </c>
      <c r="E225" s="21">
        <v>4.75</v>
      </c>
      <c r="F225" s="21">
        <f>MULTIPLY(D225, E225)</f>
      </c>
      <c r="G225" s="66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52" t="s">
        <v>656</v>
      </c>
      <c r="C226" s="52" t="s">
        <v>642</v>
      </c>
      <c r="D226" s="14">
        <v>1</v>
      </c>
      <c r="E226" s="38"/>
      <c r="F226" s="38"/>
      <c r="G226" s="66"/>
      <c r="H226" s="21">
        <f>sum(F214:G226)</f>
      </c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>
        <v>44021</v>
      </c>
      <c r="B227" s="52" t="s">
        <v>657</v>
      </c>
      <c r="C227" s="52" t="s">
        <v>642</v>
      </c>
      <c r="D227" s="14">
        <v>2</v>
      </c>
      <c r="E227" s="21">
        <v>2.19</v>
      </c>
      <c r="F227" s="21">
        <f>MULTIPLY(D227, E227)</f>
      </c>
      <c r="G227" s="66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52" t="s">
        <v>491</v>
      </c>
      <c r="C228" s="52" t="s">
        <v>643</v>
      </c>
      <c r="D228" s="14">
        <v>1</v>
      </c>
      <c r="E228" s="21">
        <v>1.35</v>
      </c>
      <c r="F228" s="21">
        <f>MULTIPLY(D228, E228)</f>
      </c>
      <c r="G228" s="66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52" t="s">
        <v>658</v>
      </c>
      <c r="C229" s="52" t="s">
        <v>642</v>
      </c>
      <c r="D229" s="39">
        <v>2.91</v>
      </c>
      <c r="E229" s="21">
        <v>0.37</v>
      </c>
      <c r="F229" s="21">
        <f>MULTIPLY(D229, E229)</f>
      </c>
      <c r="G229" s="66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52" t="s">
        <v>659</v>
      </c>
      <c r="C230" s="52" t="s">
        <v>642</v>
      </c>
      <c r="D230" s="14">
        <v>7</v>
      </c>
      <c r="E230" s="21">
        <v>2.55</v>
      </c>
      <c r="F230" s="21">
        <f>MULTIPLY(D230, E230)</f>
      </c>
      <c r="G230" s="66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52" t="s">
        <v>440</v>
      </c>
      <c r="C231" s="52" t="s">
        <v>642</v>
      </c>
      <c r="D231" s="14">
        <v>1</v>
      </c>
      <c r="E231" s="21">
        <v>1.65</v>
      </c>
      <c r="F231" s="21">
        <f>MULTIPLY(D231, E231)</f>
      </c>
      <c r="G231" s="66"/>
      <c r="H231" s="21">
        <f>sum(F227:G231)</f>
      </c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>
        <v>44021</v>
      </c>
      <c r="B232" s="52" t="s">
        <v>660</v>
      </c>
      <c r="C232" s="52" t="s">
        <v>661</v>
      </c>
      <c r="D232" s="14">
        <v>85</v>
      </c>
      <c r="E232" s="21">
        <v>0.89</v>
      </c>
      <c r="F232" s="38"/>
      <c r="G232" s="61">
        <f>multiply(D232, E232)</f>
      </c>
      <c r="H232" s="38">
        <f>F232</f>
      </c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>
        <v>44024</v>
      </c>
      <c r="B233" s="52" t="s">
        <v>662</v>
      </c>
      <c r="C233" s="52" t="s">
        <v>596</v>
      </c>
      <c r="D233" s="14">
        <v>1</v>
      </c>
      <c r="E233" s="21">
        <v>2.19</v>
      </c>
      <c r="F233" s="21">
        <f>MULTIPLY(D233, E233)</f>
      </c>
      <c r="G233" s="66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52" t="s">
        <v>663</v>
      </c>
      <c r="C234" s="52" t="s">
        <v>404</v>
      </c>
      <c r="D234" s="14">
        <v>1</v>
      </c>
      <c r="E234" s="21">
        <v>1.55</v>
      </c>
      <c r="F234" s="21">
        <f>MULTIPLY(D234, E234)</f>
      </c>
      <c r="G234" s="66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52" t="s">
        <v>664</v>
      </c>
      <c r="C235" s="52" t="s">
        <v>665</v>
      </c>
      <c r="D235" s="14">
        <v>1</v>
      </c>
      <c r="E235" s="21">
        <v>1.65</v>
      </c>
      <c r="F235" s="21">
        <f>MULTIPLY(D235, E235)</f>
      </c>
      <c r="G235" s="66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52" t="s">
        <v>666</v>
      </c>
      <c r="C236" s="52" t="s">
        <v>445</v>
      </c>
      <c r="D236" s="14">
        <v>1</v>
      </c>
      <c r="E236" s="21">
        <v>15.39</v>
      </c>
      <c r="F236" s="21">
        <f>MULTIPLY(D236, E236)</f>
      </c>
      <c r="G236" s="66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52" t="s">
        <v>667</v>
      </c>
      <c r="C237" s="52" t="s">
        <v>404</v>
      </c>
      <c r="D237" s="14">
        <v>1</v>
      </c>
      <c r="E237" s="21">
        <v>4.19</v>
      </c>
      <c r="F237" s="21">
        <f>MULTIPLY(D237, E237)</f>
      </c>
      <c r="G237" s="66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52" t="s">
        <v>668</v>
      </c>
      <c r="C238" s="52" t="s">
        <v>404</v>
      </c>
      <c r="D238" s="14">
        <v>1</v>
      </c>
      <c r="E238" s="21">
        <v>1.09</v>
      </c>
      <c r="F238" s="21">
        <f>MULTIPLY(D238, E238)</f>
      </c>
      <c r="G238" s="66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52" t="s">
        <v>669</v>
      </c>
      <c r="C239" s="52" t="s">
        <v>670</v>
      </c>
      <c r="D239" s="14">
        <v>1</v>
      </c>
      <c r="E239" s="21">
        <v>3.05</v>
      </c>
      <c r="F239" s="21">
        <f>MULTIPLY(D239, E239)</f>
      </c>
      <c r="G239" s="66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52" t="s">
        <v>671</v>
      </c>
      <c r="C240" s="52" t="s">
        <v>404</v>
      </c>
      <c r="D240" s="14">
        <v>1</v>
      </c>
      <c r="E240" s="21">
        <v>3.19</v>
      </c>
      <c r="F240" s="21">
        <f>MULTIPLY(D240, E240)</f>
      </c>
      <c r="G240" s="66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52" t="s">
        <v>672</v>
      </c>
      <c r="C241" s="52" t="s">
        <v>673</v>
      </c>
      <c r="D241" s="14">
        <v>1</v>
      </c>
      <c r="E241" s="21">
        <v>2.19</v>
      </c>
      <c r="F241" s="21">
        <f>MULTIPLY(D241, E241)</f>
      </c>
      <c r="G241" s="66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52" t="s">
        <v>674</v>
      </c>
      <c r="C242" s="52" t="s">
        <v>404</v>
      </c>
      <c r="D242" s="14">
        <v>1</v>
      </c>
      <c r="E242" s="21">
        <v>2.15</v>
      </c>
      <c r="F242" s="21">
        <f>MULTIPLY(D242, E242)</f>
      </c>
      <c r="G242" s="66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52" t="s">
        <v>675</v>
      </c>
      <c r="C243" s="52" t="s">
        <v>404</v>
      </c>
      <c r="D243" s="14">
        <v>2</v>
      </c>
      <c r="E243" s="21">
        <v>0.99</v>
      </c>
      <c r="F243" s="21">
        <f>MULTIPLY(D243, E243)</f>
      </c>
      <c r="G243" s="66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52" t="s">
        <v>676</v>
      </c>
      <c r="C244" s="52" t="s">
        <v>670</v>
      </c>
      <c r="D244" s="14">
        <v>3</v>
      </c>
      <c r="E244" s="21">
        <v>0.55</v>
      </c>
      <c r="F244" s="21">
        <f>MULTIPLY(D244, E244)</f>
      </c>
      <c r="G244" s="66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52" t="s">
        <v>677</v>
      </c>
      <c r="C245" s="52" t="s">
        <v>404</v>
      </c>
      <c r="D245" s="14">
        <v>1</v>
      </c>
      <c r="E245" s="21">
        <v>0.45</v>
      </c>
      <c r="F245" s="21">
        <f>MULTIPLY(D245, E245)</f>
      </c>
      <c r="G245" s="66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52" t="s">
        <v>678</v>
      </c>
      <c r="C246" s="52" t="s">
        <v>343</v>
      </c>
      <c r="D246" s="14">
        <v>1</v>
      </c>
      <c r="E246" s="21">
        <v>1.35</v>
      </c>
      <c r="F246" s="21">
        <f>MULTIPLY(D246, E246)</f>
      </c>
      <c r="G246" s="66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52" t="s">
        <v>679</v>
      </c>
      <c r="C247" s="52" t="s">
        <v>404</v>
      </c>
      <c r="D247" s="14">
        <v>1</v>
      </c>
      <c r="E247" s="21">
        <v>2.19</v>
      </c>
      <c r="F247" s="21">
        <f>MULTIPLY(D247, E247)</f>
      </c>
      <c r="G247" s="66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52" t="s">
        <v>680</v>
      </c>
      <c r="C248" s="52" t="s">
        <v>404</v>
      </c>
      <c r="D248" s="14">
        <v>1</v>
      </c>
      <c r="E248" s="38"/>
      <c r="F248" s="38"/>
      <c r="G248" s="66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52" t="s">
        <v>681</v>
      </c>
      <c r="C249" s="52" t="s">
        <v>404</v>
      </c>
      <c r="D249" s="14">
        <v>1</v>
      </c>
      <c r="E249" s="21">
        <v>1.99</v>
      </c>
      <c r="F249" s="21">
        <f>MULTIPLY(D249, E249)</f>
      </c>
      <c r="G249" s="66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52" t="s">
        <v>682</v>
      </c>
      <c r="C250" s="52" t="s">
        <v>404</v>
      </c>
      <c r="D250" s="14">
        <v>1</v>
      </c>
      <c r="E250" s="21">
        <v>1.55</v>
      </c>
      <c r="F250" s="21">
        <f>MULTIPLY(D250, E250)</f>
      </c>
      <c r="G250" s="66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>
      <c r="A251" s="41"/>
      <c r="B251" s="52" t="s">
        <v>683</v>
      </c>
      <c r="C251" s="52" t="s">
        <v>404</v>
      </c>
      <c r="D251" s="14">
        <v>3</v>
      </c>
      <c r="E251" s="12">
        <v>2.45</v>
      </c>
      <c r="F251" s="21">
        <f>multiply(E251, 1)</f>
      </c>
      <c r="G251" s="61">
        <f>multiply(E251, 2)</f>
      </c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52" t="s">
        <v>684</v>
      </c>
      <c r="C252" s="52" t="s">
        <v>404</v>
      </c>
      <c r="D252" s="14">
        <v>1</v>
      </c>
      <c r="E252" s="21">
        <v>1.65</v>
      </c>
      <c r="F252" s="21">
        <f>MULTIPLY(D252, E252)</f>
      </c>
      <c r="G252" s="66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52" t="s">
        <v>685</v>
      </c>
      <c r="C253" s="52" t="s">
        <v>404</v>
      </c>
      <c r="D253" s="14">
        <v>2</v>
      </c>
      <c r="E253" s="21">
        <v>2.15</v>
      </c>
      <c r="F253" s="21">
        <f>MULTIPLY(D253, E253)</f>
      </c>
      <c r="G253" s="66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52" t="s">
        <v>686</v>
      </c>
      <c r="C254" s="52" t="s">
        <v>687</v>
      </c>
      <c r="D254" s="14">
        <v>3</v>
      </c>
      <c r="E254" s="21">
        <v>0.89</v>
      </c>
      <c r="F254" s="21">
        <f>multiply(E254, 1)</f>
      </c>
      <c r="G254" s="61">
        <f>multiply(E254, 2)</f>
      </c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52" t="s">
        <v>688</v>
      </c>
      <c r="C255" s="52" t="s">
        <v>596</v>
      </c>
      <c r="D255" s="14">
        <v>1</v>
      </c>
      <c r="E255" s="21">
        <v>1.65</v>
      </c>
      <c r="F255" s="21">
        <f>MULTIPLY(D255, E255)</f>
      </c>
      <c r="G255" s="66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52" t="s">
        <v>689</v>
      </c>
      <c r="C256" s="52" t="s">
        <v>596</v>
      </c>
      <c r="D256" s="14">
        <v>1</v>
      </c>
      <c r="E256" s="21">
        <v>3.29</v>
      </c>
      <c r="F256" s="21">
        <f>MULTIPLY(D256, E256)</f>
      </c>
      <c r="G256" s="66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52" t="s">
        <v>690</v>
      </c>
      <c r="C257" s="52" t="s">
        <v>691</v>
      </c>
      <c r="D257" s="14">
        <v>1</v>
      </c>
      <c r="E257" s="21">
        <v>10.89</v>
      </c>
      <c r="F257" s="21">
        <f>MULTIPLY(D257, E257)</f>
      </c>
      <c r="G257" s="66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52" t="s">
        <v>692</v>
      </c>
      <c r="C258" s="52" t="s">
        <v>691</v>
      </c>
      <c r="D258" s="14">
        <v>1</v>
      </c>
      <c r="E258" s="21">
        <v>10.89</v>
      </c>
      <c r="F258" s="21">
        <f>MULTIPLY(D258, E258)</f>
      </c>
      <c r="G258" s="66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52" t="s">
        <v>693</v>
      </c>
      <c r="C259" s="52" t="s">
        <v>596</v>
      </c>
      <c r="D259" s="14">
        <v>2</v>
      </c>
      <c r="E259" s="21">
        <v>1.89</v>
      </c>
      <c r="F259" s="21">
        <f>MULTIPLY(D259, E259)</f>
      </c>
      <c r="G259" s="66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52" t="s">
        <v>551</v>
      </c>
      <c r="C260" s="52" t="s">
        <v>404</v>
      </c>
      <c r="D260" s="14">
        <v>1</v>
      </c>
      <c r="E260" s="21">
        <v>5.49</v>
      </c>
      <c r="F260" s="21">
        <f>MULTIPLY(D260, E260)</f>
      </c>
      <c r="G260" s="66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52" t="s">
        <v>694</v>
      </c>
      <c r="C261" s="52" t="s">
        <v>695</v>
      </c>
      <c r="D261" s="14">
        <v>1</v>
      </c>
      <c r="E261" s="21">
        <v>5.49</v>
      </c>
      <c r="F261" s="21">
        <f>MULTIPLY(D261, E261)</f>
      </c>
      <c r="G261" s="66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52" t="s">
        <v>696</v>
      </c>
      <c r="C262" s="52" t="s">
        <v>404</v>
      </c>
      <c r="D262" s="14">
        <v>1</v>
      </c>
      <c r="E262" s="21">
        <v>0.75</v>
      </c>
      <c r="F262" s="21">
        <f>MULTIPLY(D262, E262)</f>
      </c>
      <c r="G262" s="66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52" t="s">
        <v>697</v>
      </c>
      <c r="C263" s="52" t="s">
        <v>404</v>
      </c>
      <c r="D263" s="14">
        <v>2</v>
      </c>
      <c r="E263" s="21">
        <v>2.45</v>
      </c>
      <c r="F263" s="21">
        <f>MULTIPLY(D263, E263)</f>
      </c>
      <c r="G263" s="66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52" t="s">
        <v>698</v>
      </c>
      <c r="C264" s="52" t="s">
        <v>699</v>
      </c>
      <c r="D264" s="14">
        <v>1</v>
      </c>
      <c r="E264" s="21">
        <v>2.55</v>
      </c>
      <c r="F264" s="21">
        <f>MULTIPLY(D264, E264)</f>
      </c>
      <c r="G264" s="66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52" t="s">
        <v>700</v>
      </c>
      <c r="C265" s="52" t="s">
        <v>404</v>
      </c>
      <c r="D265" s="14">
        <v>1</v>
      </c>
      <c r="E265" s="21">
        <v>2.45</v>
      </c>
      <c r="F265" s="21">
        <f>MULTIPLY(D265, E265)</f>
      </c>
      <c r="G265" s="66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52" t="s">
        <v>701</v>
      </c>
      <c r="C266" s="52" t="s">
        <v>404</v>
      </c>
      <c r="D266" s="14">
        <v>1</v>
      </c>
      <c r="E266" s="21">
        <v>1.09</v>
      </c>
      <c r="F266" s="21">
        <f>MULTIPLY(D266, E266)</f>
      </c>
      <c r="G266" s="66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52" t="s">
        <v>702</v>
      </c>
      <c r="C267" s="52" t="s">
        <v>703</v>
      </c>
      <c r="D267" s="14">
        <v>1</v>
      </c>
      <c r="E267" s="21">
        <v>1.45</v>
      </c>
      <c r="F267" s="21">
        <f>MULTIPLY(D267, E267)</f>
      </c>
      <c r="G267" s="66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52" t="s">
        <v>704</v>
      </c>
      <c r="C268" s="52" t="s">
        <v>665</v>
      </c>
      <c r="D268" s="14">
        <v>1</v>
      </c>
      <c r="E268" s="21">
        <v>2.45</v>
      </c>
      <c r="F268" s="21">
        <f>MULTIPLY(D268, E268)</f>
      </c>
      <c r="G268" s="66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52" t="s">
        <v>705</v>
      </c>
      <c r="C269" s="52" t="s">
        <v>404</v>
      </c>
      <c r="D269" s="14">
        <v>1</v>
      </c>
      <c r="E269" s="21">
        <v>3.85</v>
      </c>
      <c r="F269" s="21">
        <f>MULTIPLY(D269, E269)</f>
      </c>
      <c r="G269" s="66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52" t="s">
        <v>706</v>
      </c>
      <c r="C270" s="52" t="s">
        <v>596</v>
      </c>
      <c r="D270" s="14">
        <v>1</v>
      </c>
      <c r="E270" s="21">
        <v>3.85</v>
      </c>
      <c r="F270" s="21">
        <f>MULTIPLY(D270, E270)</f>
      </c>
      <c r="G270" s="66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52" t="s">
        <v>707</v>
      </c>
      <c r="C271" s="52" t="s">
        <v>596</v>
      </c>
      <c r="D271" s="14">
        <v>1</v>
      </c>
      <c r="E271" s="21">
        <v>1.25</v>
      </c>
      <c r="F271" s="21">
        <f>MULTIPLY(D271, E271)</f>
      </c>
      <c r="G271" s="66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52" t="s">
        <v>708</v>
      </c>
      <c r="C272" s="52" t="s">
        <v>404</v>
      </c>
      <c r="D272" s="14">
        <v>1</v>
      </c>
      <c r="E272" s="21">
        <v>0.95</v>
      </c>
      <c r="F272" s="21">
        <f>MULTIPLY(D272, E272)</f>
      </c>
      <c r="G272" s="66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52" t="s">
        <v>709</v>
      </c>
      <c r="C273" s="52" t="s">
        <v>404</v>
      </c>
      <c r="D273" s="14">
        <v>1</v>
      </c>
      <c r="E273" s="21">
        <v>0.89</v>
      </c>
      <c r="F273" s="21">
        <f>MULTIPLY(D273, E273)</f>
      </c>
      <c r="G273" s="66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52" t="s">
        <v>710</v>
      </c>
      <c r="C274" s="52" t="s">
        <v>404</v>
      </c>
      <c r="D274" s="14">
        <v>1</v>
      </c>
      <c r="E274" s="21">
        <v>1.35</v>
      </c>
      <c r="F274" s="21">
        <f>MULTIPLY(D274, E274)</f>
      </c>
      <c r="G274" s="66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52" t="s">
        <v>711</v>
      </c>
      <c r="C275" s="52" t="s">
        <v>404</v>
      </c>
      <c r="D275" s="14">
        <v>1</v>
      </c>
      <c r="E275" s="21">
        <v>2.95</v>
      </c>
      <c r="F275" s="21">
        <f>MULTIPLY(D275, E275)</f>
      </c>
      <c r="G275" s="66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52" t="s">
        <v>712</v>
      </c>
      <c r="C276" s="52" t="s">
        <v>596</v>
      </c>
      <c r="D276" s="14">
        <v>1</v>
      </c>
      <c r="E276" s="21">
        <v>5.29</v>
      </c>
      <c r="F276" s="21">
        <f>MULTIPLY(D276, E276)</f>
      </c>
      <c r="G276" s="66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52" t="s">
        <v>713</v>
      </c>
      <c r="C277" s="52" t="s">
        <v>714</v>
      </c>
      <c r="D277" s="14">
        <v>1</v>
      </c>
      <c r="E277" s="21">
        <v>3.75</v>
      </c>
      <c r="F277" s="21">
        <f>MULTIPLY(D277, E277)</f>
      </c>
      <c r="G277" s="66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52" t="s">
        <v>715</v>
      </c>
      <c r="C278" s="52" t="s">
        <v>673</v>
      </c>
      <c r="D278" s="14">
        <v>1</v>
      </c>
      <c r="E278" s="21">
        <v>3.29</v>
      </c>
      <c r="F278" s="21">
        <f>MULTIPLY(D278, E278)</f>
      </c>
      <c r="G278" s="66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52" t="s">
        <v>716</v>
      </c>
      <c r="C279" s="52" t="s">
        <v>717</v>
      </c>
      <c r="D279" s="14">
        <v>1</v>
      </c>
      <c r="E279" s="21">
        <v>2.65</v>
      </c>
      <c r="F279" s="21">
        <f>MULTIPLY(D279, E279)</f>
      </c>
      <c r="G279" s="66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52" t="s">
        <v>718</v>
      </c>
      <c r="C280" s="52" t="s">
        <v>717</v>
      </c>
      <c r="D280" s="14">
        <v>1</v>
      </c>
      <c r="E280" s="21">
        <v>4.19</v>
      </c>
      <c r="F280" s="21">
        <f>MULTIPLY(D280, E280)</f>
      </c>
      <c r="G280" s="66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52" t="s">
        <v>719</v>
      </c>
      <c r="C281" s="52" t="s">
        <v>404</v>
      </c>
      <c r="D281" s="14">
        <v>1</v>
      </c>
      <c r="E281" s="21">
        <v>2.19</v>
      </c>
      <c r="F281" s="21">
        <f>MULTIPLY(D281, E281)</f>
      </c>
      <c r="G281" s="66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52" t="s">
        <v>720</v>
      </c>
      <c r="C282" s="52" t="s">
        <v>513</v>
      </c>
      <c r="D282" s="14">
        <v>1</v>
      </c>
      <c r="E282" s="21">
        <v>2.09</v>
      </c>
      <c r="F282" s="21">
        <f>MULTIPLY(D282, E282)</f>
      </c>
      <c r="G282" s="66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52" t="s">
        <v>621</v>
      </c>
      <c r="C283" s="52" t="s">
        <v>404</v>
      </c>
      <c r="D283" s="14">
        <v>1</v>
      </c>
      <c r="E283" s="21">
        <v>3.19</v>
      </c>
      <c r="F283" s="21">
        <f>MULTIPLY(D283, E283)</f>
      </c>
      <c r="G283" s="66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52" t="s">
        <v>721</v>
      </c>
      <c r="C284" s="52" t="s">
        <v>404</v>
      </c>
      <c r="D284" s="14">
        <v>1</v>
      </c>
      <c r="E284" s="21">
        <v>2.65</v>
      </c>
      <c r="F284" s="21">
        <f>MULTIPLY(D284, E284)</f>
      </c>
      <c r="G284" s="66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52" t="s">
        <v>632</v>
      </c>
      <c r="C285" s="52" t="s">
        <v>404</v>
      </c>
      <c r="D285" s="14">
        <v>1</v>
      </c>
      <c r="E285" s="38"/>
      <c r="F285" s="14">
        <f>MULTIPLY(D285, E285)</f>
      </c>
      <c r="G285" s="66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52" t="s">
        <v>722</v>
      </c>
      <c r="C286" s="52" t="s">
        <v>404</v>
      </c>
      <c r="D286" s="14">
        <v>1</v>
      </c>
      <c r="E286" s="38"/>
      <c r="F286" s="14">
        <f>MULTIPLY(D286, E286)</f>
      </c>
      <c r="G286" s="66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52" t="s">
        <v>723</v>
      </c>
      <c r="C287" s="52" t="s">
        <v>404</v>
      </c>
      <c r="D287" s="14">
        <v>2</v>
      </c>
      <c r="E287" s="21">
        <v>0.95</v>
      </c>
      <c r="F287" s="21">
        <f>MULTIPLY(D287, E287)</f>
      </c>
      <c r="G287" s="66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52" t="s">
        <v>724</v>
      </c>
      <c r="C288" s="52" t="s">
        <v>404</v>
      </c>
      <c r="D288" s="14">
        <v>1</v>
      </c>
      <c r="E288" s="21">
        <v>1.45</v>
      </c>
      <c r="F288" s="21">
        <f>MULTIPLY(D288, E288)</f>
      </c>
      <c r="G288" s="66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52" t="s">
        <v>725</v>
      </c>
      <c r="C289" s="52" t="s">
        <v>404</v>
      </c>
      <c r="D289" s="14">
        <v>1</v>
      </c>
      <c r="E289" s="21">
        <v>1.65</v>
      </c>
      <c r="F289" s="21">
        <f>MULTIPLY(D289, E289)</f>
      </c>
      <c r="G289" s="66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52" t="s">
        <v>726</v>
      </c>
      <c r="C290" s="52" t="s">
        <v>404</v>
      </c>
      <c r="D290" s="14">
        <v>1</v>
      </c>
      <c r="E290" s="21">
        <v>0.99</v>
      </c>
      <c r="F290" s="21">
        <f>MULTIPLY(D290, E290)</f>
      </c>
      <c r="G290" s="66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52" t="s">
        <v>727</v>
      </c>
      <c r="C291" s="52" t="s">
        <v>404</v>
      </c>
      <c r="D291" s="14">
        <v>1</v>
      </c>
      <c r="E291" s="38"/>
      <c r="F291" s="38"/>
      <c r="G291" s="66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52" t="s">
        <v>728</v>
      </c>
      <c r="C292" s="52" t="s">
        <v>578</v>
      </c>
      <c r="D292" s="14">
        <v>1</v>
      </c>
      <c r="E292" s="38"/>
      <c r="F292" s="38"/>
      <c r="G292" s="66"/>
      <c r="H292" s="21">
        <f>sum(F233:G292)</f>
      </c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>
        <v>44025</v>
      </c>
      <c r="B293" s="52" t="s">
        <v>729</v>
      </c>
      <c r="C293" s="52" t="s">
        <v>404</v>
      </c>
      <c r="D293" s="14">
        <v>1</v>
      </c>
      <c r="E293" s="21">
        <v>29.99</v>
      </c>
      <c r="F293" s="21">
        <f>MULTIPLY(D293, E293)</f>
      </c>
      <c r="G293" s="66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52" t="s">
        <v>730</v>
      </c>
      <c r="C294" s="52" t="s">
        <v>404</v>
      </c>
      <c r="D294" s="14">
        <v>1</v>
      </c>
      <c r="E294" s="21">
        <v>4.99</v>
      </c>
      <c r="F294" s="21">
        <f>MULTIPLY(D294, E294)</f>
      </c>
      <c r="G294" s="66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52" t="s">
        <v>731</v>
      </c>
      <c r="C295" s="52" t="s">
        <v>404</v>
      </c>
      <c r="D295" s="14">
        <v>2</v>
      </c>
      <c r="E295" s="21">
        <v>4.99</v>
      </c>
      <c r="F295" s="21">
        <f>MULTIPLY(D295, E295)</f>
      </c>
      <c r="G295" s="66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52" t="s">
        <v>732</v>
      </c>
      <c r="C296" s="52" t="s">
        <v>404</v>
      </c>
      <c r="D296" s="14">
        <v>2</v>
      </c>
      <c r="E296" s="38"/>
      <c r="F296" s="38"/>
      <c r="G296" s="66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52" t="s">
        <v>733</v>
      </c>
      <c r="C297" s="52" t="s">
        <v>404</v>
      </c>
      <c r="D297" s="14">
        <v>1</v>
      </c>
      <c r="E297" s="38"/>
      <c r="F297" s="38"/>
      <c r="G297" s="66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52" t="s">
        <v>734</v>
      </c>
      <c r="C298" s="52" t="s">
        <v>404</v>
      </c>
      <c r="D298" s="14">
        <v>1</v>
      </c>
      <c r="E298" s="21">
        <v>29.99</v>
      </c>
      <c r="F298" s="21">
        <f>MULTIPLY(D298, E298)</f>
      </c>
      <c r="G298" s="66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52" t="s">
        <v>735</v>
      </c>
      <c r="C299" s="52" t="s">
        <v>404</v>
      </c>
      <c r="D299" s="14">
        <v>4</v>
      </c>
      <c r="E299" s="21">
        <v>2.49</v>
      </c>
      <c r="F299" s="21">
        <f>MULTIPLY(D299, E299)</f>
      </c>
      <c r="G299" s="66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52" t="s">
        <v>736</v>
      </c>
      <c r="C300" s="52" t="s">
        <v>404</v>
      </c>
      <c r="D300" s="14">
        <v>4</v>
      </c>
      <c r="E300" s="21">
        <v>4.99</v>
      </c>
      <c r="F300" s="21">
        <f>MULTIPLY(D300, E300)</f>
      </c>
      <c r="G300" s="66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52" t="s">
        <v>737</v>
      </c>
      <c r="C301" s="52" t="s">
        <v>404</v>
      </c>
      <c r="D301" s="14">
        <v>4</v>
      </c>
      <c r="E301" s="21">
        <v>3.97</v>
      </c>
      <c r="F301" s="21">
        <f>MULTIPLY(D301, E301)</f>
      </c>
      <c r="G301" s="66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52" t="s">
        <v>738</v>
      </c>
      <c r="C302" s="52" t="s">
        <v>404</v>
      </c>
      <c r="D302" s="14">
        <v>5</v>
      </c>
      <c r="E302" s="21">
        <v>7.99</v>
      </c>
      <c r="F302" s="21">
        <f>MULTIPLY(D302, E302)</f>
      </c>
      <c r="G302" s="66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52" t="s">
        <v>739</v>
      </c>
      <c r="C303" s="52" t="s">
        <v>404</v>
      </c>
      <c r="D303" s="14">
        <v>2</v>
      </c>
      <c r="E303" s="21">
        <v>4.99</v>
      </c>
      <c r="F303" s="21">
        <f>MULTIPLY(D303, E303)</f>
      </c>
      <c r="G303" s="66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52" t="s">
        <v>740</v>
      </c>
      <c r="C304" s="52" t="s">
        <v>404</v>
      </c>
      <c r="D304" s="14">
        <v>1</v>
      </c>
      <c r="E304" s="38"/>
      <c r="F304" s="38"/>
      <c r="G304" s="66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52" t="s">
        <v>741</v>
      </c>
      <c r="C305" s="52" t="s">
        <v>404</v>
      </c>
      <c r="D305" s="14">
        <v>4</v>
      </c>
      <c r="E305" s="21">
        <v>4.99</v>
      </c>
      <c r="F305" s="21">
        <f>MULTIPLY(D305, E305)</f>
      </c>
      <c r="G305" s="66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52" t="s">
        <v>742</v>
      </c>
      <c r="C306" s="52" t="s">
        <v>404</v>
      </c>
      <c r="D306" s="42"/>
      <c r="E306" s="38"/>
      <c r="F306" s="38"/>
      <c r="G306" s="66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52" t="s">
        <v>743</v>
      </c>
      <c r="C307" s="52" t="s">
        <v>404</v>
      </c>
      <c r="D307" s="14">
        <v>1</v>
      </c>
      <c r="E307" s="21">
        <v>2.49</v>
      </c>
      <c r="F307" s="21">
        <f>MULTIPLY(D307, E307)</f>
      </c>
      <c r="G307" s="66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52" t="s">
        <v>744</v>
      </c>
      <c r="C308" s="52" t="s">
        <v>404</v>
      </c>
      <c r="D308" s="14">
        <v>1</v>
      </c>
      <c r="E308" s="38"/>
      <c r="F308" s="38"/>
      <c r="G308" s="66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52" t="s">
        <v>745</v>
      </c>
      <c r="C309" s="52" t="s">
        <v>404</v>
      </c>
      <c r="D309" s="14">
        <v>1</v>
      </c>
      <c r="E309" s="21">
        <v>2.99</v>
      </c>
      <c r="F309" s="21">
        <f>MULTIPLY(D309, E309)</f>
      </c>
      <c r="G309" s="66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52" t="s">
        <v>746</v>
      </c>
      <c r="C310" s="52" t="s">
        <v>404</v>
      </c>
      <c r="D310" s="14">
        <v>1</v>
      </c>
      <c r="E310" s="21">
        <v>4.99</v>
      </c>
      <c r="F310" s="21">
        <f>MULTIPLY(D310, E310)</f>
      </c>
      <c r="G310" s="66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52" t="s">
        <v>747</v>
      </c>
      <c r="C311" s="52" t="s">
        <v>404</v>
      </c>
      <c r="D311" s="14">
        <v>1</v>
      </c>
      <c r="E311" s="21">
        <v>4.99</v>
      </c>
      <c r="F311" s="21">
        <f>MULTIPLY(D311, E311)</f>
      </c>
      <c r="G311" s="66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52" t="s">
        <v>748</v>
      </c>
      <c r="C312" s="52" t="s">
        <v>404</v>
      </c>
      <c r="D312" s="14">
        <v>1</v>
      </c>
      <c r="E312" s="21">
        <v>6.99</v>
      </c>
      <c r="F312" s="21">
        <f>MULTIPLY(D312, E312)</f>
      </c>
      <c r="G312" s="66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52" t="s">
        <v>749</v>
      </c>
      <c r="C313" s="52" t="s">
        <v>404</v>
      </c>
      <c r="D313" s="14">
        <v>1</v>
      </c>
      <c r="E313" s="21">
        <v>6.99</v>
      </c>
      <c r="F313" s="21">
        <f>MULTIPLY(D313, E313)</f>
      </c>
      <c r="G313" s="66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52" t="s">
        <v>750</v>
      </c>
      <c r="C314" s="52" t="s">
        <v>404</v>
      </c>
      <c r="D314" s="14">
        <v>2</v>
      </c>
      <c r="E314" s="21">
        <v>4.99</v>
      </c>
      <c r="F314" s="21">
        <f>MULTIPLY(D314, E314)</f>
      </c>
      <c r="G314" s="66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52" t="s">
        <v>751</v>
      </c>
      <c r="C315" s="52" t="s">
        <v>404</v>
      </c>
      <c r="D315" s="14">
        <v>2</v>
      </c>
      <c r="E315" s="21">
        <v>12.99</v>
      </c>
      <c r="F315" s="21">
        <f>MULTIPLY(D315, E315)</f>
      </c>
      <c r="G315" s="66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52" t="s">
        <v>752</v>
      </c>
      <c r="C316" s="52" t="s">
        <v>404</v>
      </c>
      <c r="D316" s="14">
        <v>1</v>
      </c>
      <c r="E316" s="21">
        <v>7.99</v>
      </c>
      <c r="F316" s="21">
        <f>MULTIPLY(D316, E316)</f>
      </c>
      <c r="G316" s="66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52" t="s">
        <v>753</v>
      </c>
      <c r="C317" s="52" t="s">
        <v>404</v>
      </c>
      <c r="D317" s="14">
        <v>1</v>
      </c>
      <c r="E317" s="21">
        <v>6.99</v>
      </c>
      <c r="F317" s="21">
        <f>MULTIPLY(D317, E317)</f>
      </c>
      <c r="G317" s="66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52" t="s">
        <v>754</v>
      </c>
      <c r="C318" s="52" t="s">
        <v>404</v>
      </c>
      <c r="D318" s="14">
        <v>1</v>
      </c>
      <c r="E318" s="38"/>
      <c r="F318" s="38"/>
      <c r="G318" s="66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52" t="s">
        <v>755</v>
      </c>
      <c r="C319" s="52" t="s">
        <v>404</v>
      </c>
      <c r="D319" s="14">
        <v>1</v>
      </c>
      <c r="E319" s="21">
        <v>34.95</v>
      </c>
      <c r="F319" s="21">
        <f>MULTIPLY(D319, E319)</f>
      </c>
      <c r="G319" s="66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52" t="s">
        <v>756</v>
      </c>
      <c r="C320" s="52" t="s">
        <v>404</v>
      </c>
      <c r="D320" s="14">
        <v>1</v>
      </c>
      <c r="E320" s="21">
        <v>1.99</v>
      </c>
      <c r="F320" s="21">
        <v>1.99</v>
      </c>
      <c r="G320" s="66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52" t="s">
        <v>576</v>
      </c>
      <c r="C321" s="52" t="s">
        <v>404</v>
      </c>
      <c r="D321" s="14">
        <v>1</v>
      </c>
      <c r="E321" s="21">
        <v>1.99</v>
      </c>
      <c r="F321" s="21">
        <f>MULTIPLY(D321, E321)</f>
      </c>
      <c r="G321" s="66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52" t="s">
        <v>757</v>
      </c>
      <c r="C322" s="52" t="s">
        <v>404</v>
      </c>
      <c r="D322" s="14">
        <v>1</v>
      </c>
      <c r="E322" s="21">
        <v>3.25</v>
      </c>
      <c r="F322" s="21">
        <f>MULTIPLY(D322, E322)</f>
      </c>
      <c r="G322" s="66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52" t="s">
        <v>758</v>
      </c>
      <c r="C323" s="52" t="s">
        <v>404</v>
      </c>
      <c r="D323" s="39">
        <v>2.11</v>
      </c>
      <c r="E323" s="21">
        <v>0.37</v>
      </c>
      <c r="F323" s="21">
        <f>MULTIPLY(D323, E323)</f>
      </c>
      <c r="G323" s="66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52" t="s">
        <v>759</v>
      </c>
      <c r="C324" s="52" t="s">
        <v>404</v>
      </c>
      <c r="D324" s="14">
        <v>1</v>
      </c>
      <c r="E324" s="21">
        <v>0.95</v>
      </c>
      <c r="F324" s="21">
        <f>MULTIPLY(D324, E324)</f>
      </c>
      <c r="G324" s="66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52" t="s">
        <v>760</v>
      </c>
      <c r="C325" s="52" t="s">
        <v>404</v>
      </c>
      <c r="D325" s="14">
        <v>1</v>
      </c>
      <c r="E325" s="21">
        <v>4.39</v>
      </c>
      <c r="F325" s="21">
        <f>MULTIPLY(D325, E325)</f>
      </c>
      <c r="G325" s="66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52" t="s">
        <v>761</v>
      </c>
      <c r="C326" s="52" t="s">
        <v>404</v>
      </c>
      <c r="D326" s="14">
        <v>1</v>
      </c>
      <c r="E326" s="21">
        <v>2.09</v>
      </c>
      <c r="F326" s="21">
        <f>MULTIPLY(D326, E326)</f>
      </c>
      <c r="G326" s="66"/>
      <c r="H326" s="21">
        <f>sum(F293:G326)</f>
      </c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>
        <v>44028</v>
      </c>
      <c r="B327" s="52" t="s">
        <v>762</v>
      </c>
      <c r="C327" s="52" t="s">
        <v>404</v>
      </c>
      <c r="D327" s="14">
        <v>2</v>
      </c>
      <c r="E327" s="21">
        <v>3.29</v>
      </c>
      <c r="F327" s="21">
        <f>MULTIPLY(D327, E327)</f>
      </c>
      <c r="G327" s="66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52" t="s">
        <v>548</v>
      </c>
      <c r="C328" s="52" t="s">
        <v>763</v>
      </c>
      <c r="D328" s="14">
        <v>1</v>
      </c>
      <c r="E328" s="21">
        <v>2.19</v>
      </c>
      <c r="F328" s="21">
        <f>MULTIPLY(D328, E328)</f>
      </c>
      <c r="G328" s="66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52" t="s">
        <v>764</v>
      </c>
      <c r="C329" s="52" t="s">
        <v>765</v>
      </c>
      <c r="D329" s="14">
        <v>1</v>
      </c>
      <c r="E329" s="21">
        <v>1.99</v>
      </c>
      <c r="F329" s="21">
        <f>MULTIPLY(D329, E329)</f>
      </c>
      <c r="G329" s="66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52" t="s">
        <v>766</v>
      </c>
      <c r="C330" s="52" t="s">
        <v>404</v>
      </c>
      <c r="D330" s="14">
        <v>1</v>
      </c>
      <c r="E330" s="21">
        <v>4.09</v>
      </c>
      <c r="F330" s="21">
        <f>MULTIPLY(D330, E330)</f>
      </c>
      <c r="G330" s="66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52" t="s">
        <v>608</v>
      </c>
      <c r="C331" s="52" t="s">
        <v>767</v>
      </c>
      <c r="D331" s="14">
        <v>1</v>
      </c>
      <c r="E331" s="21">
        <v>4.39</v>
      </c>
      <c r="F331" s="21">
        <f>MULTIPLY(D331, E331)</f>
      </c>
      <c r="G331" s="66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52" t="s">
        <v>768</v>
      </c>
      <c r="C332" s="52" t="s">
        <v>404</v>
      </c>
      <c r="D332" s="14">
        <v>6</v>
      </c>
      <c r="E332" s="21">
        <v>1.45</v>
      </c>
      <c r="F332" s="21">
        <f>MULTIPLY(E332, 3)</f>
      </c>
      <c r="G332" s="61">
        <f>MULTIPLY(E332, 3)</f>
      </c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52" t="s">
        <v>440</v>
      </c>
      <c r="C333" s="52" t="s">
        <v>404</v>
      </c>
      <c r="D333" s="14">
        <v>1</v>
      </c>
      <c r="E333" s="21">
        <v>1.65</v>
      </c>
      <c r="F333" s="21">
        <f>MULTIPLY(D333, E333)</f>
      </c>
      <c r="G333" s="66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52" t="s">
        <v>769</v>
      </c>
      <c r="C334" s="52" t="s">
        <v>770</v>
      </c>
      <c r="D334" s="14">
        <v>1</v>
      </c>
      <c r="E334" s="21">
        <v>2.15</v>
      </c>
      <c r="F334" s="21">
        <f>MULTIPLY(D334, E334)</f>
      </c>
      <c r="G334" s="66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52" t="s">
        <v>771</v>
      </c>
      <c r="C335" s="52" t="s">
        <v>770</v>
      </c>
      <c r="D335" s="14">
        <v>1</v>
      </c>
      <c r="E335" s="38"/>
      <c r="F335" s="38"/>
      <c r="G335" s="66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52" t="s">
        <v>772</v>
      </c>
      <c r="C336" s="52" t="s">
        <v>429</v>
      </c>
      <c r="D336" s="14">
        <v>1</v>
      </c>
      <c r="E336" s="21">
        <v>49.99</v>
      </c>
      <c r="F336" s="21">
        <f>MULTIPLY(D336, E336)</f>
      </c>
      <c r="G336" s="66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52" t="s">
        <v>773</v>
      </c>
      <c r="C337" s="52" t="s">
        <v>404</v>
      </c>
      <c r="D337" s="14">
        <v>1</v>
      </c>
      <c r="E337" s="38"/>
      <c r="F337" s="38"/>
      <c r="G337" s="66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52" t="s">
        <v>774</v>
      </c>
      <c r="C338" s="52" t="s">
        <v>404</v>
      </c>
      <c r="D338" s="14">
        <v>1</v>
      </c>
      <c r="E338" s="38"/>
      <c r="F338" s="38"/>
      <c r="G338" s="66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52" t="s">
        <v>775</v>
      </c>
      <c r="C339" s="52" t="s">
        <v>404</v>
      </c>
      <c r="D339" s="14">
        <v>1</v>
      </c>
      <c r="E339" s="38"/>
      <c r="F339" s="38"/>
      <c r="G339" s="66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52" t="s">
        <v>776</v>
      </c>
      <c r="C340" s="52" t="s">
        <v>404</v>
      </c>
      <c r="D340" s="14">
        <v>1</v>
      </c>
      <c r="E340" s="38"/>
      <c r="F340" s="38"/>
      <c r="G340" s="66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52" t="s">
        <v>777</v>
      </c>
      <c r="C341" s="52" t="s">
        <v>404</v>
      </c>
      <c r="D341" s="14">
        <v>1</v>
      </c>
      <c r="E341" s="21">
        <v>69.99</v>
      </c>
      <c r="F341" s="21">
        <f>MULTIPLY(D341, E341)</f>
      </c>
      <c r="G341" s="66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52" t="s">
        <v>778</v>
      </c>
      <c r="C342" s="52" t="s">
        <v>404</v>
      </c>
      <c r="D342" s="14">
        <v>1</v>
      </c>
      <c r="E342" s="38"/>
      <c r="F342" s="38"/>
      <c r="G342" s="66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52" t="s">
        <v>779</v>
      </c>
      <c r="C343" s="52" t="s">
        <v>404</v>
      </c>
      <c r="D343" s="14">
        <v>1</v>
      </c>
      <c r="E343" s="38"/>
      <c r="F343" s="38"/>
      <c r="G343" s="66"/>
      <c r="H343" s="21">
        <f>sum(F327:G343)</f>
      </c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 t="s">
        <v>780</v>
      </c>
      <c r="B344" s="52" t="s">
        <v>649</v>
      </c>
      <c r="C344" s="52" t="s">
        <v>429</v>
      </c>
      <c r="D344" s="14">
        <v>15</v>
      </c>
      <c r="E344" s="21">
        <v>2.55</v>
      </c>
      <c r="F344" s="21">
        <f>MULTIPLY(D344, E344)</f>
      </c>
      <c r="G344" s="66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52" t="s">
        <v>594</v>
      </c>
      <c r="C345" s="52"/>
      <c r="D345" s="14">
        <v>11</v>
      </c>
      <c r="E345" s="21">
        <v>0.89</v>
      </c>
      <c r="F345" s="21">
        <f>MULTIPLY(D345, E345)</f>
      </c>
      <c r="G345" s="66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52" t="s">
        <v>781</v>
      </c>
      <c r="C346" s="52"/>
      <c r="D346" s="14">
        <v>2</v>
      </c>
      <c r="E346" s="21">
        <v>1.78</v>
      </c>
      <c r="F346" s="21">
        <f>MULTIPLY(D346, E346)</f>
      </c>
      <c r="G346" s="66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52" t="s">
        <v>782</v>
      </c>
      <c r="C347" s="52"/>
      <c r="D347" s="14">
        <v>1</v>
      </c>
      <c r="E347" s="21">
        <v>4.39</v>
      </c>
      <c r="F347" s="21">
        <f>MULTIPLY(D347, E347)</f>
      </c>
      <c r="G347" s="66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52" t="s">
        <v>783</v>
      </c>
      <c r="C348" s="52"/>
      <c r="D348" s="14">
        <v>4</v>
      </c>
      <c r="E348" s="21">
        <v>2.09</v>
      </c>
      <c r="F348" s="21">
        <f>MULTIPLY(D348, E348)</f>
      </c>
      <c r="G348" s="66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52" t="s">
        <v>784</v>
      </c>
      <c r="C349" s="52"/>
      <c r="D349" s="14">
        <v>7</v>
      </c>
      <c r="E349" s="21">
        <v>2.19</v>
      </c>
      <c r="F349" s="21">
        <f>MULTIPLY(D349, E349)</f>
      </c>
      <c r="G349" s="66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52" t="s">
        <v>504</v>
      </c>
      <c r="C350" s="52"/>
      <c r="D350" s="14">
        <v>3</v>
      </c>
      <c r="E350" s="21">
        <v>2.19</v>
      </c>
      <c r="F350" s="21">
        <f>MULTIPLY(D350, E350)</f>
      </c>
      <c r="G350" s="66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52" t="s">
        <v>506</v>
      </c>
      <c r="C351" s="52"/>
      <c r="D351" s="14">
        <v>2</v>
      </c>
      <c r="E351" s="21">
        <v>2.19</v>
      </c>
      <c r="F351" s="21">
        <f>MULTIPLY(D351, E351)</f>
      </c>
      <c r="G351" s="66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52" t="s">
        <v>569</v>
      </c>
      <c r="C352" s="52"/>
      <c r="D352" s="14">
        <v>6</v>
      </c>
      <c r="E352" s="21">
        <v>0.79</v>
      </c>
      <c r="F352" s="21">
        <f>MULTIPLY(D352, E352)</f>
      </c>
      <c r="G352" s="66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52" t="s">
        <v>785</v>
      </c>
      <c r="C353" s="52"/>
      <c r="D353" s="14">
        <v>1</v>
      </c>
      <c r="E353" s="21">
        <v>3.85</v>
      </c>
      <c r="F353" s="21">
        <f>MULTIPLY(D353, E353)</f>
      </c>
      <c r="G353" s="66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52" t="s">
        <v>786</v>
      </c>
      <c r="C354" s="52"/>
      <c r="D354" s="14">
        <v>1</v>
      </c>
      <c r="E354" s="21">
        <v>2.97</v>
      </c>
      <c r="F354" s="21">
        <f>MULTIPLY(D354, E354)</f>
      </c>
      <c r="G354" s="66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52" t="s">
        <v>787</v>
      </c>
      <c r="C355" s="52"/>
      <c r="D355" s="14">
        <v>2</v>
      </c>
      <c r="E355" s="21">
        <v>3.69</v>
      </c>
      <c r="F355" s="21">
        <f>multiply(E355, 1)</f>
      </c>
      <c r="G355" s="61">
        <f>multiply(E355, 1)</f>
      </c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52" t="s">
        <v>788</v>
      </c>
      <c r="C356" s="52"/>
      <c r="D356" s="14">
        <v>4</v>
      </c>
      <c r="E356" s="21">
        <v>3.69</v>
      </c>
      <c r="F356" s="21">
        <f>MULTIPLY(E356, 1)</f>
      </c>
      <c r="G356" s="61">
        <f>multiply(E356, 3)</f>
      </c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52" t="s">
        <v>789</v>
      </c>
      <c r="C357" s="52"/>
      <c r="D357" s="14">
        <v>2</v>
      </c>
      <c r="E357" s="21">
        <v>2.75</v>
      </c>
      <c r="F357" s="21">
        <f>MULTIPLY(D357, E357)</f>
      </c>
      <c r="G357" s="66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52" t="s">
        <v>790</v>
      </c>
      <c r="C358" s="52"/>
      <c r="D358" s="14">
        <v>1</v>
      </c>
      <c r="E358" s="21">
        <v>4.39</v>
      </c>
      <c r="F358" s="21">
        <f>MULTIPLY(D358, E358)</f>
      </c>
      <c r="G358" s="66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52" t="s">
        <v>791</v>
      </c>
      <c r="C359" s="52"/>
      <c r="D359" s="14">
        <v>1</v>
      </c>
      <c r="E359" s="21">
        <v>4.39</v>
      </c>
      <c r="F359" s="21">
        <f>MULTIPLY(D359, E359)</f>
      </c>
      <c r="G359" s="66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52" t="s">
        <v>792</v>
      </c>
      <c r="C360" s="52"/>
      <c r="D360" s="14">
        <v>2</v>
      </c>
      <c r="E360" s="21">
        <v>4.39</v>
      </c>
      <c r="F360" s="21">
        <f>MULTIPLY(D360, E360)</f>
      </c>
      <c r="G360" s="66"/>
      <c r="H360" s="21">
        <f>sum(F344:G360)</f>
      </c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>
        <v>43911</v>
      </c>
      <c r="B361" s="52" t="s">
        <v>537</v>
      </c>
      <c r="C361" s="52"/>
      <c r="D361" s="14">
        <v>1</v>
      </c>
      <c r="E361" s="21">
        <v>3.25</v>
      </c>
      <c r="F361" s="21">
        <f>MULTIPLY(D361, E361)</f>
      </c>
      <c r="G361" s="66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52" t="s">
        <v>793</v>
      </c>
      <c r="C362" s="52"/>
      <c r="D362" s="14">
        <v>3</v>
      </c>
      <c r="E362" s="21">
        <v>3.29</v>
      </c>
      <c r="F362" s="21">
        <f>MULTIPLY(D362, E362)</f>
      </c>
      <c r="G362" s="66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52" t="s">
        <v>794</v>
      </c>
      <c r="C363" s="52"/>
      <c r="D363" s="14">
        <v>1</v>
      </c>
      <c r="E363" s="21">
        <v>2.45</v>
      </c>
      <c r="F363" s="21">
        <f>MULTIPLY(D363, E363)</f>
      </c>
      <c r="G363" s="66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52" t="s">
        <v>550</v>
      </c>
      <c r="C364" s="52"/>
      <c r="D364" s="14">
        <v>2</v>
      </c>
      <c r="E364" s="21">
        <v>2.19</v>
      </c>
      <c r="F364" s="21">
        <f>multiply(E364, 1)</f>
      </c>
      <c r="G364" s="61">
        <f>multiply(E364, 1)</f>
      </c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52" t="s">
        <v>795</v>
      </c>
      <c r="C365" s="52"/>
      <c r="D365" s="14">
        <v>2</v>
      </c>
      <c r="E365" s="21">
        <v>2.19</v>
      </c>
      <c r="F365" s="38"/>
      <c r="G365" s="61">
        <f>multiply(D365, E365)</f>
      </c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52" t="s">
        <v>796</v>
      </c>
      <c r="C366" s="52"/>
      <c r="D366" s="14">
        <v>14</v>
      </c>
      <c r="E366" s="21">
        <v>2.09</v>
      </c>
      <c r="F366" s="21">
        <f>multiply(E366, 3)</f>
      </c>
      <c r="G366" s="61">
        <f>multiply(E366, 11)</f>
      </c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52" t="s">
        <v>473</v>
      </c>
      <c r="C367" s="52"/>
      <c r="D367" s="14">
        <v>1</v>
      </c>
      <c r="E367" s="21">
        <v>0.99</v>
      </c>
      <c r="F367" s="21">
        <f>MULTIPLY(D367, E367)</f>
      </c>
      <c r="G367" s="66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52" t="s">
        <v>474</v>
      </c>
      <c r="C368" s="52"/>
      <c r="D368" s="14">
        <v>1</v>
      </c>
      <c r="E368" s="21">
        <v>4.39</v>
      </c>
      <c r="F368" s="21">
        <f>MULTIPLY(D368, E368)</f>
      </c>
      <c r="G368" s="66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52" t="s">
        <v>411</v>
      </c>
      <c r="C369" s="52"/>
      <c r="D369" s="14">
        <v>17</v>
      </c>
      <c r="E369" s="21">
        <v>2.09</v>
      </c>
      <c r="F369" s="21">
        <f>multiply(E369, 7)</f>
      </c>
      <c r="G369" s="61">
        <f>multiply(E369, 10)</f>
      </c>
      <c r="H369" s="21">
        <f>sum(F361:G369)</f>
      </c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>
        <v>11168</v>
      </c>
      <c r="B370" s="52" t="s">
        <v>797</v>
      </c>
      <c r="C370" s="52"/>
      <c r="D370" s="14">
        <v>1</v>
      </c>
      <c r="E370" s="21">
        <v>6.59</v>
      </c>
      <c r="F370" s="21">
        <f>multiply(E370, 7)</f>
      </c>
      <c r="G370" s="66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52" t="s">
        <v>785</v>
      </c>
      <c r="C371" s="52"/>
      <c r="D371" s="14">
        <v>1</v>
      </c>
      <c r="E371" s="21">
        <v>2.69</v>
      </c>
      <c r="F371" s="21">
        <f>multiply(E371, 7)</f>
      </c>
      <c r="G371" s="66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52" t="s">
        <v>798</v>
      </c>
      <c r="C372" s="52"/>
      <c r="D372" s="14">
        <v>1</v>
      </c>
      <c r="E372" s="21">
        <v>2.69</v>
      </c>
      <c r="F372" s="21">
        <f>multiply(E372, 7)</f>
      </c>
      <c r="G372" s="66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52" t="s">
        <v>537</v>
      </c>
      <c r="C373" s="52"/>
      <c r="D373" s="14">
        <v>1</v>
      </c>
      <c r="E373" s="21">
        <v>4.38</v>
      </c>
      <c r="F373" s="21">
        <f>multiply(E373, 7)</f>
      </c>
      <c r="G373" s="66"/>
      <c r="H373" s="21">
        <f>sum(F370:F373)</f>
      </c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>
        <v>44187</v>
      </c>
      <c r="B374" s="52" t="s">
        <v>550</v>
      </c>
      <c r="C374" s="52"/>
      <c r="D374" s="14">
        <v>20</v>
      </c>
      <c r="E374" s="21">
        <v>2.19</v>
      </c>
      <c r="F374" s="21">
        <f>multiply(E374, 7)</f>
      </c>
      <c r="G374" s="66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52" t="s">
        <v>621</v>
      </c>
      <c r="C375" s="52"/>
      <c r="D375" s="14">
        <v>4</v>
      </c>
      <c r="E375" s="21">
        <v>2.29</v>
      </c>
      <c r="F375" s="21">
        <f>multiply(E375, 7)</f>
      </c>
      <c r="G375" s="66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52" t="s">
        <v>799</v>
      </c>
      <c r="C376" s="52"/>
      <c r="D376" s="14">
        <v>3</v>
      </c>
      <c r="E376" s="21">
        <v>2.69</v>
      </c>
      <c r="F376" s="21">
        <f>multiply(E376, 7)</f>
      </c>
      <c r="G376" s="66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52" t="s">
        <v>606</v>
      </c>
      <c r="C377" s="52"/>
      <c r="D377" s="14">
        <v>1</v>
      </c>
      <c r="E377" s="21">
        <v>2.99</v>
      </c>
      <c r="F377" s="21">
        <f>multiply(E377, 7)</f>
      </c>
      <c r="G377" s="66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52" t="s">
        <v>800</v>
      </c>
      <c r="C378" s="52"/>
      <c r="D378" s="14">
        <v>1</v>
      </c>
      <c r="E378" s="21">
        <v>3.29</v>
      </c>
      <c r="F378" s="21">
        <f>multiply(E378, 7)</f>
      </c>
      <c r="G378" s="66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52" t="s">
        <v>801</v>
      </c>
      <c r="C379" s="52"/>
      <c r="D379" s="14">
        <v>1</v>
      </c>
      <c r="E379" s="21">
        <v>1.65</v>
      </c>
      <c r="F379" s="21">
        <f>multiply(E379, 7)</f>
      </c>
      <c r="G379" s="66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52" t="s">
        <v>802</v>
      </c>
      <c r="C380" s="52"/>
      <c r="D380" s="14">
        <v>1</v>
      </c>
      <c r="E380" s="38"/>
      <c r="F380" s="14">
        <f>multiply(E380, 7)</f>
      </c>
      <c r="G380" s="66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52" t="s">
        <v>803</v>
      </c>
      <c r="C381" s="52"/>
      <c r="D381" s="14">
        <v>1</v>
      </c>
      <c r="E381" s="21">
        <v>13.37</v>
      </c>
      <c r="F381" s="21">
        <f>multiply(E381, 7)</f>
      </c>
      <c r="G381" s="66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52" t="s">
        <v>804</v>
      </c>
      <c r="C382" s="52"/>
      <c r="D382" s="14">
        <v>1</v>
      </c>
      <c r="E382" s="21">
        <v>6.96</v>
      </c>
      <c r="F382" s="21">
        <f>multiply(E382, 7)</f>
      </c>
      <c r="G382" s="66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52" t="s">
        <v>805</v>
      </c>
      <c r="C383" s="52"/>
      <c r="D383" s="14">
        <v>1</v>
      </c>
      <c r="E383" s="21">
        <v>7.24</v>
      </c>
      <c r="F383" s="21">
        <f>multiply(E383, 7)</f>
      </c>
      <c r="G383" s="66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52" t="s">
        <v>806</v>
      </c>
      <c r="C384" s="52"/>
      <c r="D384" s="14">
        <v>1</v>
      </c>
      <c r="E384" s="21">
        <v>6.59</v>
      </c>
      <c r="F384" s="21">
        <f>multiply(E384, 7)</f>
      </c>
      <c r="G384" s="66"/>
      <c r="H384" s="21">
        <f>sum(F374:F384)</f>
      </c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>
        <v>44200</v>
      </c>
      <c r="B385" s="52" t="s">
        <v>795</v>
      </c>
      <c r="C385" s="52" t="s">
        <v>404</v>
      </c>
      <c r="D385" s="14">
        <v>5</v>
      </c>
      <c r="E385" s="21">
        <v>2.19</v>
      </c>
      <c r="F385" s="21">
        <f>multiply(E385, 7)</f>
      </c>
      <c r="G385" s="66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52" t="s">
        <v>807</v>
      </c>
      <c r="C386" s="52" t="s">
        <v>808</v>
      </c>
      <c r="D386" s="39">
        <v>2.4</v>
      </c>
      <c r="E386" s="21">
        <v>1.35</v>
      </c>
      <c r="F386" s="21">
        <f>multiply(E386, 7)</f>
      </c>
      <c r="G386" s="66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52" t="s">
        <v>809</v>
      </c>
      <c r="C387" s="52"/>
      <c r="D387" s="14">
        <v>3</v>
      </c>
      <c r="E387" s="21">
        <v>1.75</v>
      </c>
      <c r="F387" s="21">
        <f>multiply(E387, 7)</f>
      </c>
      <c r="G387" s="66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52" t="s">
        <v>810</v>
      </c>
      <c r="C388" s="52" t="s">
        <v>811</v>
      </c>
      <c r="D388" s="14">
        <v>4</v>
      </c>
      <c r="E388" s="21">
        <v>1.38</v>
      </c>
      <c r="F388" s="21">
        <f>multiply(E388, 7)</f>
      </c>
      <c r="G388" s="66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52" t="s">
        <v>812</v>
      </c>
      <c r="C389" s="52" t="s">
        <v>404</v>
      </c>
      <c r="D389" s="14">
        <v>2</v>
      </c>
      <c r="E389" s="21">
        <v>2.75</v>
      </c>
      <c r="F389" s="21">
        <f>multiply(E389, 7)</f>
      </c>
      <c r="G389" s="66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52" t="s">
        <v>813</v>
      </c>
      <c r="C390" s="52" t="s">
        <v>814</v>
      </c>
      <c r="D390" s="14">
        <v>3</v>
      </c>
      <c r="E390" s="21">
        <v>2.19</v>
      </c>
      <c r="F390" s="21">
        <f>multiply(E390, 7)</f>
      </c>
      <c r="G390" s="66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52" t="s">
        <v>781</v>
      </c>
      <c r="C391" s="52" t="s">
        <v>815</v>
      </c>
      <c r="D391" s="14">
        <v>11</v>
      </c>
      <c r="E391" s="21">
        <v>2.09</v>
      </c>
      <c r="F391" s="21">
        <f>multiply(E391, 7)</f>
      </c>
      <c r="G391" s="66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52" t="s">
        <v>816</v>
      </c>
      <c r="C392" s="52" t="s">
        <v>817</v>
      </c>
      <c r="D392" s="14">
        <v>1</v>
      </c>
      <c r="E392" s="21">
        <v>3.85</v>
      </c>
      <c r="F392" s="21">
        <f>multiply(E392, 7)</f>
      </c>
      <c r="G392" s="66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52" t="s">
        <v>818</v>
      </c>
      <c r="C393" s="52" t="s">
        <v>819</v>
      </c>
      <c r="D393" s="14">
        <v>1</v>
      </c>
      <c r="E393" s="21">
        <v>3.05</v>
      </c>
      <c r="F393" s="21">
        <f>multiply(E393, 7)</f>
      </c>
      <c r="G393" s="66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52" t="s">
        <v>820</v>
      </c>
      <c r="C394" s="52"/>
      <c r="D394" s="14">
        <v>1</v>
      </c>
      <c r="E394" s="21">
        <v>4.39</v>
      </c>
      <c r="F394" s="21">
        <f>multiply(E394, 7)</f>
      </c>
      <c r="G394" s="66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52" t="s">
        <v>821</v>
      </c>
      <c r="C395" s="52" t="s">
        <v>822</v>
      </c>
      <c r="D395" s="14">
        <v>1</v>
      </c>
      <c r="E395" s="21">
        <v>2.45</v>
      </c>
      <c r="F395" s="38"/>
      <c r="G395" s="61">
        <f>multiply(D395, E395)</f>
      </c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52" t="s">
        <v>598</v>
      </c>
      <c r="C396" s="52" t="s">
        <v>823</v>
      </c>
      <c r="D396" s="39">
        <v>6.75</v>
      </c>
      <c r="E396" s="21">
        <v>1.65</v>
      </c>
      <c r="F396" s="21">
        <f>multiply(E396, 7)</f>
      </c>
      <c r="G396" s="66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52" t="s">
        <v>824</v>
      </c>
      <c r="C397" s="52" t="s">
        <v>825</v>
      </c>
      <c r="D397" s="14">
        <v>2</v>
      </c>
      <c r="E397" s="21">
        <v>1.75</v>
      </c>
      <c r="F397" s="21">
        <f>multiply(E397, 7)</f>
      </c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52" t="s">
        <v>442</v>
      </c>
      <c r="C398" s="52" t="s">
        <v>825</v>
      </c>
      <c r="D398" s="14">
        <v>1</v>
      </c>
      <c r="E398" s="21">
        <v>1.99</v>
      </c>
      <c r="F398" s="21">
        <f>multiply(E398, 7)</f>
      </c>
      <c r="G398" s="66"/>
      <c r="H398" s="38"/>
      <c r="I398" s="68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52" t="s">
        <v>826</v>
      </c>
      <c r="C399" s="52" t="s">
        <v>404</v>
      </c>
      <c r="D399" s="14">
        <v>1</v>
      </c>
      <c r="E399" s="21">
        <v>2.19</v>
      </c>
      <c r="F399" s="21">
        <f>multiply(E399, 7)</f>
      </c>
      <c r="G399" s="66"/>
      <c r="H399" s="21">
        <f>sum(F385:G399)</f>
      </c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>
        <v>44399</v>
      </c>
      <c r="B400" s="52" t="s">
        <v>827</v>
      </c>
      <c r="C400" s="52"/>
      <c r="D400" s="14">
        <v>1</v>
      </c>
      <c r="E400" s="21">
        <v>2.55</v>
      </c>
      <c r="F400" s="21">
        <f>multiply(E400, 7)</f>
      </c>
      <c r="G400" s="66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52" t="s">
        <v>828</v>
      </c>
      <c r="C401" s="52"/>
      <c r="D401" s="14">
        <v>1</v>
      </c>
      <c r="E401" s="21">
        <v>2.99</v>
      </c>
      <c r="F401" s="21">
        <f>multiply(E401, 7)</f>
      </c>
      <c r="G401" s="66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52" t="s">
        <v>829</v>
      </c>
      <c r="C402" s="52"/>
      <c r="D402" s="14">
        <v>2</v>
      </c>
      <c r="E402" s="21">
        <v>3.19</v>
      </c>
      <c r="F402" s="21">
        <f>multiply(E402, 7)</f>
      </c>
      <c r="G402" s="66"/>
      <c r="H402" s="21">
        <f>sum(F400:F402)</f>
      </c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>
        <v>44400</v>
      </c>
      <c r="B403" s="52" t="s">
        <v>830</v>
      </c>
      <c r="C403" s="52"/>
      <c r="D403" s="14">
        <v>1</v>
      </c>
      <c r="E403" s="21">
        <v>4.35</v>
      </c>
      <c r="F403" s="21">
        <f>multiply(E403, 7)</f>
      </c>
      <c r="G403" s="66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52" t="s">
        <v>831</v>
      </c>
      <c r="C404" s="52"/>
      <c r="D404" s="14">
        <v>1</v>
      </c>
      <c r="E404" s="21">
        <v>4.65</v>
      </c>
      <c r="F404" s="21">
        <f>multiply(E404, 7)</f>
      </c>
      <c r="G404" s="66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52" t="s">
        <v>832</v>
      </c>
      <c r="C405" s="52"/>
      <c r="D405" s="14">
        <v>1</v>
      </c>
      <c r="E405" s="21">
        <v>3.65</v>
      </c>
      <c r="F405" s="21">
        <f>multiply(E405, 7)</f>
      </c>
      <c r="G405" s="66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52" t="s">
        <v>833</v>
      </c>
      <c r="C406" s="52"/>
      <c r="D406" s="14">
        <v>1</v>
      </c>
      <c r="E406" s="21">
        <v>3.19</v>
      </c>
      <c r="F406" s="21">
        <f>multiply(E406, 7)</f>
      </c>
      <c r="G406" s="66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52" t="s">
        <v>834</v>
      </c>
      <c r="C407" s="52"/>
      <c r="D407" s="14">
        <v>1</v>
      </c>
      <c r="E407" s="21">
        <v>6.39</v>
      </c>
      <c r="F407" s="21">
        <f>multiply(E407, 7)</f>
      </c>
      <c r="G407" s="66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52" t="s">
        <v>835</v>
      </c>
      <c r="C408" s="52"/>
      <c r="D408" s="14">
        <v>1</v>
      </c>
      <c r="E408" s="21">
        <v>3.85</v>
      </c>
      <c r="F408" s="21">
        <f>multiply(E408, 7)</f>
      </c>
      <c r="G408" s="66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52" t="s">
        <v>836</v>
      </c>
      <c r="C409" s="52"/>
      <c r="D409" s="14">
        <v>5</v>
      </c>
      <c r="E409" s="21">
        <v>3.19</v>
      </c>
      <c r="F409" s="21">
        <f>multiply(E409, 7)</f>
      </c>
      <c r="G409" s="66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52" t="s">
        <v>837</v>
      </c>
      <c r="C410" s="52"/>
      <c r="D410" s="14">
        <v>2</v>
      </c>
      <c r="E410" s="38"/>
      <c r="F410" s="38"/>
      <c r="G410" s="66"/>
      <c r="H410" s="21">
        <f>sum(F403:F410)</f>
      </c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>
        <v>44401</v>
      </c>
      <c r="B411" s="52" t="s">
        <v>838</v>
      </c>
      <c r="C411" s="52"/>
      <c r="D411" s="14">
        <v>1</v>
      </c>
      <c r="E411" s="38"/>
      <c r="F411" s="38"/>
      <c r="G411" s="66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52"/>
      <c r="C412" s="52"/>
      <c r="D412" s="42"/>
      <c r="E412" s="38"/>
      <c r="F412" s="38"/>
      <c r="G412" s="66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52"/>
      <c r="C413" s="52"/>
      <c r="D413" s="42"/>
      <c r="E413" s="38"/>
      <c r="F413" s="38"/>
      <c r="G413" s="66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52"/>
      <c r="C414" s="52"/>
      <c r="D414" s="42"/>
      <c r="E414" s="38"/>
      <c r="F414" s="38"/>
      <c r="G414" s="66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52"/>
      <c r="C415" s="52"/>
      <c r="D415" s="42"/>
      <c r="E415" s="38"/>
      <c r="F415" s="38"/>
      <c r="G415" s="66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52"/>
      <c r="C416" s="52"/>
      <c r="D416" s="42"/>
      <c r="E416" s="38"/>
      <c r="F416" s="38"/>
      <c r="G416" s="66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52"/>
      <c r="C417" s="52"/>
      <c r="D417" s="42"/>
      <c r="E417" s="38"/>
      <c r="F417" s="38"/>
      <c r="G417" s="66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52"/>
      <c r="C418" s="52"/>
      <c r="D418" s="42"/>
      <c r="E418" s="38"/>
      <c r="F418" s="38"/>
      <c r="G418" s="66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52"/>
      <c r="C419" s="52"/>
      <c r="D419" s="42"/>
      <c r="E419" s="38"/>
      <c r="F419" s="38"/>
      <c r="G419" s="66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52"/>
      <c r="C420" s="52"/>
      <c r="D420" s="42"/>
      <c r="E420" s="38"/>
      <c r="F420" s="38"/>
      <c r="G420" s="66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52"/>
      <c r="C421" s="52"/>
      <c r="D421" s="42"/>
      <c r="E421" s="38"/>
      <c r="F421" s="38"/>
      <c r="G421" s="66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52"/>
      <c r="C422" s="52"/>
      <c r="D422" s="42"/>
      <c r="E422" s="38"/>
      <c r="F422" s="38"/>
      <c r="G422" s="66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52"/>
      <c r="C423" s="52"/>
      <c r="D423" s="42"/>
      <c r="E423" s="38"/>
      <c r="F423" s="38"/>
      <c r="G423" s="66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52"/>
      <c r="C424" s="52"/>
      <c r="D424" s="42"/>
      <c r="E424" s="38"/>
      <c r="F424" s="38"/>
      <c r="G424" s="66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52"/>
      <c r="C425" s="52"/>
      <c r="D425" s="42"/>
      <c r="E425" s="38"/>
      <c r="F425" s="38"/>
      <c r="G425" s="66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52"/>
      <c r="C426" s="52"/>
      <c r="D426" s="42"/>
      <c r="E426" s="38"/>
      <c r="F426" s="38"/>
      <c r="G426" s="66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52"/>
      <c r="C427" s="52"/>
      <c r="D427" s="42"/>
      <c r="E427" s="38"/>
      <c r="F427" s="38"/>
      <c r="G427" s="66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52"/>
      <c r="C428" s="52"/>
      <c r="D428" s="42"/>
      <c r="E428" s="38"/>
      <c r="F428" s="38"/>
      <c r="G428" s="66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52"/>
      <c r="C429" s="52"/>
      <c r="D429" s="42"/>
      <c r="E429" s="38"/>
      <c r="F429" s="38"/>
      <c r="G429" s="66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52"/>
      <c r="C430" s="52"/>
      <c r="D430" s="42"/>
      <c r="E430" s="38"/>
      <c r="F430" s="38"/>
      <c r="G430" s="66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52"/>
      <c r="C431" s="52"/>
      <c r="D431" s="42"/>
      <c r="E431" s="38"/>
      <c r="F431" s="38"/>
      <c r="G431" s="66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52"/>
      <c r="C432" s="52"/>
      <c r="D432" s="42"/>
      <c r="E432" s="38"/>
      <c r="F432" s="38"/>
      <c r="G432" s="66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52"/>
      <c r="C433" s="52"/>
      <c r="D433" s="42"/>
      <c r="E433" s="38"/>
      <c r="F433" s="38"/>
      <c r="G433" s="66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52"/>
      <c r="C434" s="52"/>
      <c r="D434" s="42"/>
      <c r="E434" s="38"/>
      <c r="F434" s="38"/>
      <c r="G434" s="66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52"/>
      <c r="C435" s="52"/>
      <c r="D435" s="42"/>
      <c r="E435" s="38"/>
      <c r="F435" s="38"/>
      <c r="G435" s="66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52"/>
      <c r="C436" s="52"/>
      <c r="D436" s="42"/>
      <c r="E436" s="38"/>
      <c r="F436" s="38"/>
      <c r="G436" s="66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52"/>
      <c r="C437" s="52"/>
      <c r="D437" s="42"/>
      <c r="E437" s="38"/>
      <c r="F437" s="38"/>
      <c r="G437" s="66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52"/>
      <c r="C438" s="52"/>
      <c r="D438" s="42"/>
      <c r="E438" s="38"/>
      <c r="F438" s="38"/>
      <c r="G438" s="66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52"/>
      <c r="C439" s="52"/>
      <c r="D439" s="42"/>
      <c r="E439" s="38"/>
      <c r="F439" s="38"/>
      <c r="G439" s="66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52"/>
      <c r="C440" s="52"/>
      <c r="D440" s="42"/>
      <c r="E440" s="38"/>
      <c r="F440" s="38"/>
      <c r="G440" s="66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52"/>
      <c r="C441" s="52"/>
      <c r="D441" s="42"/>
      <c r="E441" s="38"/>
      <c r="F441" s="38"/>
      <c r="G441" s="66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52"/>
      <c r="C442" s="52"/>
      <c r="D442" s="42"/>
      <c r="E442" s="38"/>
      <c r="F442" s="38"/>
      <c r="G442" s="66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52"/>
      <c r="C443" s="52"/>
      <c r="D443" s="42"/>
      <c r="E443" s="38"/>
      <c r="F443" s="38"/>
      <c r="G443" s="66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52"/>
      <c r="C444" s="52"/>
      <c r="D444" s="42"/>
      <c r="E444" s="38"/>
      <c r="F444" s="38"/>
      <c r="G444" s="66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52"/>
      <c r="C445" s="52"/>
      <c r="D445" s="42"/>
      <c r="E445" s="38"/>
      <c r="F445" s="38"/>
      <c r="G445" s="66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52"/>
      <c r="C446" s="52"/>
      <c r="D446" s="42"/>
      <c r="E446" s="38"/>
      <c r="F446" s="38"/>
      <c r="G446" s="66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52"/>
      <c r="C447" s="52"/>
      <c r="D447" s="42"/>
      <c r="E447" s="38"/>
      <c r="F447" s="38"/>
      <c r="G447" s="66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52"/>
      <c r="C448" s="52"/>
      <c r="D448" s="42"/>
      <c r="E448" s="38"/>
      <c r="F448" s="38"/>
      <c r="G448" s="66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52"/>
      <c r="C449" s="52"/>
      <c r="D449" s="42"/>
      <c r="E449" s="38"/>
      <c r="F449" s="38"/>
      <c r="G449" s="66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52"/>
      <c r="C450" s="52"/>
      <c r="D450" s="42"/>
      <c r="E450" s="38"/>
      <c r="F450" s="38"/>
      <c r="G450" s="66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52"/>
      <c r="C451" s="52"/>
      <c r="D451" s="42"/>
      <c r="E451" s="38"/>
      <c r="F451" s="38"/>
      <c r="G451" s="66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52"/>
      <c r="C452" s="52"/>
      <c r="D452" s="42"/>
      <c r="E452" s="38"/>
      <c r="F452" s="38"/>
      <c r="G452" s="66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52"/>
      <c r="C453" s="52"/>
      <c r="D453" s="42"/>
      <c r="E453" s="38"/>
      <c r="F453" s="38"/>
      <c r="G453" s="66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52"/>
      <c r="C454" s="52"/>
      <c r="D454" s="42"/>
      <c r="E454" s="38"/>
      <c r="F454" s="38"/>
      <c r="G454" s="66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52"/>
      <c r="C455" s="52"/>
      <c r="D455" s="42"/>
      <c r="E455" s="38"/>
      <c r="F455" s="38"/>
      <c r="G455" s="66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52"/>
      <c r="C456" s="52"/>
      <c r="D456" s="42"/>
      <c r="E456" s="38"/>
      <c r="F456" s="38"/>
      <c r="G456" s="66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52"/>
      <c r="C457" s="52"/>
      <c r="D457" s="42"/>
      <c r="E457" s="38"/>
      <c r="F457" s="38"/>
      <c r="G457" s="66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52"/>
      <c r="C458" s="52"/>
      <c r="D458" s="42"/>
      <c r="E458" s="38"/>
      <c r="F458" s="38"/>
      <c r="G458" s="66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52"/>
      <c r="C459" s="52"/>
      <c r="D459" s="42"/>
      <c r="E459" s="38"/>
      <c r="F459" s="38"/>
      <c r="G459" s="66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52"/>
      <c r="C460" s="52"/>
      <c r="D460" s="42"/>
      <c r="E460" s="38"/>
      <c r="F460" s="38"/>
      <c r="G460" s="66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52"/>
      <c r="C461" s="52"/>
      <c r="D461" s="42"/>
      <c r="E461" s="38"/>
      <c r="F461" s="38"/>
      <c r="G461" s="66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52"/>
      <c r="C462" s="52"/>
      <c r="D462" s="42"/>
      <c r="E462" s="38"/>
      <c r="F462" s="38"/>
      <c r="G462" s="66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52"/>
      <c r="C463" s="52"/>
      <c r="D463" s="42"/>
      <c r="E463" s="38"/>
      <c r="F463" s="38"/>
      <c r="G463" s="66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52"/>
      <c r="C464" s="52"/>
      <c r="D464" s="42"/>
      <c r="E464" s="38"/>
      <c r="F464" s="38"/>
      <c r="G464" s="66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52"/>
      <c r="C465" s="52"/>
      <c r="D465" s="42"/>
      <c r="E465" s="38"/>
      <c r="F465" s="38"/>
      <c r="G465" s="66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52"/>
      <c r="C466" s="52"/>
      <c r="D466" s="42"/>
      <c r="E466" s="38"/>
      <c r="F466" s="38"/>
      <c r="G466" s="66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52"/>
      <c r="C467" s="52"/>
      <c r="D467" s="42"/>
      <c r="E467" s="38"/>
      <c r="F467" s="38"/>
      <c r="G467" s="66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52"/>
      <c r="C468" s="52"/>
      <c r="D468" s="42"/>
      <c r="E468" s="38"/>
      <c r="F468" s="38"/>
      <c r="G468" s="66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52"/>
      <c r="C469" s="52"/>
      <c r="D469" s="42"/>
      <c r="E469" s="38"/>
      <c r="F469" s="38"/>
      <c r="G469" s="66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52"/>
      <c r="C470" s="52"/>
      <c r="D470" s="42"/>
      <c r="E470" s="38"/>
      <c r="F470" s="38"/>
      <c r="G470" s="66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52"/>
      <c r="C471" s="52"/>
      <c r="D471" s="42"/>
      <c r="E471" s="38"/>
      <c r="F471" s="38"/>
      <c r="G471" s="66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52"/>
      <c r="C472" s="52"/>
      <c r="D472" s="42"/>
      <c r="E472" s="38"/>
      <c r="F472" s="38"/>
      <c r="G472" s="66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52"/>
      <c r="C473" s="52"/>
      <c r="D473" s="42"/>
      <c r="E473" s="38"/>
      <c r="F473" s="38"/>
      <c r="G473" s="66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52"/>
      <c r="C474" s="52"/>
      <c r="D474" s="42"/>
      <c r="E474" s="38"/>
      <c r="F474" s="38"/>
      <c r="G474" s="66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52"/>
      <c r="C475" s="52"/>
      <c r="D475" s="42"/>
      <c r="E475" s="38"/>
      <c r="F475" s="38"/>
      <c r="G475" s="66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52"/>
      <c r="C476" s="52"/>
      <c r="D476" s="42"/>
      <c r="E476" s="38"/>
      <c r="F476" s="38"/>
      <c r="G476" s="66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52"/>
      <c r="C477" s="52"/>
      <c r="D477" s="42"/>
      <c r="E477" s="38"/>
      <c r="F477" s="38"/>
      <c r="G477" s="66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52"/>
      <c r="C478" s="52"/>
      <c r="D478" s="42"/>
      <c r="E478" s="38"/>
      <c r="F478" s="38"/>
      <c r="G478" s="66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52"/>
      <c r="C479" s="52"/>
      <c r="D479" s="42"/>
      <c r="E479" s="38"/>
      <c r="F479" s="38"/>
      <c r="G479" s="66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52"/>
      <c r="C480" s="52"/>
      <c r="D480" s="42"/>
      <c r="E480" s="38"/>
      <c r="F480" s="38"/>
      <c r="G480" s="66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52"/>
      <c r="C481" s="52"/>
      <c r="D481" s="42"/>
      <c r="E481" s="38"/>
      <c r="F481" s="38"/>
      <c r="G481" s="66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52"/>
      <c r="C482" s="52"/>
      <c r="D482" s="42"/>
      <c r="E482" s="38"/>
      <c r="F482" s="38"/>
      <c r="G482" s="66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52"/>
      <c r="C483" s="52"/>
      <c r="D483" s="42"/>
      <c r="E483" s="38"/>
      <c r="F483" s="38"/>
      <c r="G483" s="66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52"/>
      <c r="C484" s="52"/>
      <c r="D484" s="42"/>
      <c r="E484" s="38"/>
      <c r="F484" s="38"/>
      <c r="G484" s="66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52"/>
      <c r="C485" s="52"/>
      <c r="D485" s="42"/>
      <c r="E485" s="38"/>
      <c r="F485" s="38"/>
      <c r="G485" s="66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52"/>
      <c r="C486" s="52"/>
      <c r="D486" s="42"/>
      <c r="E486" s="38"/>
      <c r="F486" s="38"/>
      <c r="G486" s="66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52"/>
      <c r="C487" s="52"/>
      <c r="D487" s="42"/>
      <c r="E487" s="38"/>
      <c r="F487" s="38"/>
      <c r="G487" s="66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52"/>
      <c r="C488" s="52"/>
      <c r="D488" s="42"/>
      <c r="E488" s="38"/>
      <c r="F488" s="38"/>
      <c r="G488" s="66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52"/>
      <c r="C489" s="52"/>
      <c r="D489" s="42"/>
      <c r="E489" s="38"/>
      <c r="F489" s="38"/>
      <c r="G489" s="66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52"/>
      <c r="C490" s="52"/>
      <c r="D490" s="42"/>
      <c r="E490" s="38"/>
      <c r="F490" s="38"/>
      <c r="G490" s="66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52"/>
      <c r="C491" s="52"/>
      <c r="D491" s="42"/>
      <c r="E491" s="38"/>
      <c r="F491" s="38"/>
      <c r="G491" s="66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52"/>
      <c r="C492" s="52"/>
      <c r="D492" s="42"/>
      <c r="E492" s="38"/>
      <c r="F492" s="38"/>
      <c r="G492" s="66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52"/>
      <c r="C493" s="52"/>
      <c r="D493" s="42"/>
      <c r="E493" s="38"/>
      <c r="F493" s="38"/>
      <c r="G493" s="66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52"/>
      <c r="C494" s="52"/>
      <c r="D494" s="42"/>
      <c r="E494" s="38"/>
      <c r="F494" s="38"/>
      <c r="G494" s="66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52"/>
      <c r="C495" s="52"/>
      <c r="D495" s="42"/>
      <c r="E495" s="38"/>
      <c r="F495" s="38"/>
      <c r="G495" s="66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52"/>
      <c r="C496" s="52"/>
      <c r="D496" s="42"/>
      <c r="E496" s="38"/>
      <c r="F496" s="38"/>
      <c r="G496" s="66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52"/>
      <c r="C497" s="52"/>
      <c r="D497" s="42"/>
      <c r="E497" s="38"/>
      <c r="F497" s="38"/>
      <c r="G497" s="66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52"/>
      <c r="C498" s="52"/>
      <c r="D498" s="42"/>
      <c r="E498" s="38"/>
      <c r="F498" s="38"/>
      <c r="G498" s="66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52"/>
      <c r="C499" s="52"/>
      <c r="D499" s="42"/>
      <c r="E499" s="38"/>
      <c r="F499" s="38"/>
      <c r="G499" s="66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52"/>
      <c r="C500" s="52"/>
      <c r="D500" s="42"/>
      <c r="E500" s="38"/>
      <c r="F500" s="38"/>
      <c r="G500" s="66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52"/>
      <c r="C501" s="52"/>
      <c r="D501" s="42"/>
      <c r="E501" s="38"/>
      <c r="F501" s="38"/>
      <c r="G501" s="66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52"/>
      <c r="C502" s="52"/>
      <c r="D502" s="42"/>
      <c r="E502" s="38"/>
      <c r="F502" s="38"/>
      <c r="G502" s="66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52"/>
      <c r="C503" s="52"/>
      <c r="D503" s="42"/>
      <c r="E503" s="38"/>
      <c r="F503" s="38"/>
      <c r="G503" s="66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52"/>
      <c r="C504" s="52"/>
      <c r="D504" s="42"/>
      <c r="E504" s="38"/>
      <c r="F504" s="38"/>
      <c r="G504" s="66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52"/>
      <c r="C505" s="52"/>
      <c r="D505" s="42"/>
      <c r="E505" s="38"/>
      <c r="F505" s="38"/>
      <c r="G505" s="66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52"/>
      <c r="C506" s="52"/>
      <c r="D506" s="42"/>
      <c r="E506" s="38"/>
      <c r="F506" s="38"/>
      <c r="G506" s="66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52"/>
      <c r="C507" s="52"/>
      <c r="D507" s="42"/>
      <c r="E507" s="38"/>
      <c r="F507" s="38"/>
      <c r="G507" s="66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52"/>
      <c r="C508" s="52"/>
      <c r="D508" s="42"/>
      <c r="E508" s="38"/>
      <c r="F508" s="38"/>
      <c r="G508" s="66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52"/>
      <c r="C509" s="52"/>
      <c r="D509" s="42"/>
      <c r="E509" s="38"/>
      <c r="F509" s="38"/>
      <c r="G509" s="66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52"/>
      <c r="C510" s="52"/>
      <c r="D510" s="42"/>
      <c r="E510" s="38"/>
      <c r="F510" s="38"/>
      <c r="G510" s="66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52"/>
      <c r="C511" s="52"/>
      <c r="D511" s="42"/>
      <c r="E511" s="38"/>
      <c r="F511" s="38"/>
      <c r="G511" s="66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52"/>
      <c r="C512" s="52"/>
      <c r="D512" s="42"/>
      <c r="E512" s="38"/>
      <c r="F512" s="38"/>
      <c r="G512" s="66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52"/>
      <c r="C513" s="52"/>
      <c r="D513" s="42"/>
      <c r="E513" s="38"/>
      <c r="F513" s="38"/>
      <c r="G513" s="66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52"/>
      <c r="C514" s="52"/>
      <c r="D514" s="42"/>
      <c r="E514" s="38"/>
      <c r="F514" s="38"/>
      <c r="G514" s="66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52"/>
      <c r="C515" s="52"/>
      <c r="D515" s="42"/>
      <c r="E515" s="38"/>
      <c r="F515" s="38"/>
      <c r="G515" s="66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52"/>
      <c r="C516" s="52"/>
      <c r="D516" s="42"/>
      <c r="E516" s="38"/>
      <c r="F516" s="38"/>
      <c r="G516" s="66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52"/>
      <c r="C517" s="52"/>
      <c r="D517" s="42"/>
      <c r="E517" s="38"/>
      <c r="F517" s="38"/>
      <c r="G517" s="66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52"/>
      <c r="C518" s="52"/>
      <c r="D518" s="42"/>
      <c r="E518" s="38"/>
      <c r="F518" s="38"/>
      <c r="G518" s="66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52"/>
      <c r="C519" s="52"/>
      <c r="D519" s="42"/>
      <c r="E519" s="38"/>
      <c r="F519" s="38"/>
      <c r="G519" s="66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52"/>
      <c r="C520" s="52"/>
      <c r="D520" s="42"/>
      <c r="E520" s="38"/>
      <c r="F520" s="38"/>
      <c r="G520" s="66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52"/>
      <c r="C521" s="52"/>
      <c r="D521" s="42"/>
      <c r="E521" s="38"/>
      <c r="F521" s="38"/>
      <c r="G521" s="66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52"/>
      <c r="C522" s="52"/>
      <c r="D522" s="42"/>
      <c r="E522" s="38"/>
      <c r="F522" s="38"/>
      <c r="G522" s="66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52"/>
      <c r="C523" s="52"/>
      <c r="D523" s="42"/>
      <c r="E523" s="38"/>
      <c r="F523" s="38"/>
      <c r="G523" s="66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52"/>
      <c r="C524" s="52"/>
      <c r="D524" s="42"/>
      <c r="E524" s="38"/>
      <c r="F524" s="38"/>
      <c r="G524" s="66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52"/>
      <c r="C525" s="52"/>
      <c r="D525" s="42"/>
      <c r="E525" s="38"/>
      <c r="F525" s="38"/>
      <c r="G525" s="66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52"/>
      <c r="C526" s="52"/>
      <c r="D526" s="42"/>
      <c r="E526" s="38"/>
      <c r="F526" s="38"/>
      <c r="G526" s="66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52"/>
      <c r="C527" s="52"/>
      <c r="D527" s="42"/>
      <c r="E527" s="38"/>
      <c r="F527" s="38"/>
      <c r="G527" s="66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52"/>
      <c r="C528" s="52"/>
      <c r="D528" s="42"/>
      <c r="E528" s="38"/>
      <c r="F528" s="38"/>
      <c r="G528" s="66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52"/>
      <c r="C529" s="52"/>
      <c r="D529" s="42"/>
      <c r="E529" s="38"/>
      <c r="F529" s="38"/>
      <c r="G529" s="66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52"/>
      <c r="C530" s="52"/>
      <c r="D530" s="42"/>
      <c r="E530" s="38"/>
      <c r="F530" s="38"/>
      <c r="G530" s="66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52"/>
      <c r="C531" s="52"/>
      <c r="D531" s="42"/>
      <c r="E531" s="38"/>
      <c r="F531" s="38"/>
      <c r="G531" s="66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52"/>
      <c r="C532" s="52"/>
      <c r="D532" s="42"/>
      <c r="E532" s="38"/>
      <c r="F532" s="38"/>
      <c r="G532" s="66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52"/>
      <c r="C533" s="52"/>
      <c r="D533" s="42"/>
      <c r="E533" s="38"/>
      <c r="F533" s="38"/>
      <c r="G533" s="66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52"/>
      <c r="C534" s="52"/>
      <c r="D534" s="42"/>
      <c r="E534" s="38"/>
      <c r="F534" s="38"/>
      <c r="G534" s="66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52"/>
      <c r="C535" s="52"/>
      <c r="D535" s="42"/>
      <c r="E535" s="38"/>
      <c r="F535" s="38"/>
      <c r="G535" s="66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52"/>
      <c r="C536" s="52"/>
      <c r="D536" s="42"/>
      <c r="E536" s="38"/>
      <c r="F536" s="38"/>
      <c r="G536" s="66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52"/>
      <c r="C537" s="52"/>
      <c r="D537" s="42"/>
      <c r="E537" s="38"/>
      <c r="F537" s="38"/>
      <c r="G537" s="66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52"/>
      <c r="C538" s="52"/>
      <c r="D538" s="42"/>
      <c r="E538" s="38"/>
      <c r="F538" s="38"/>
      <c r="G538" s="66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52"/>
      <c r="C539" s="52"/>
      <c r="D539" s="42"/>
      <c r="E539" s="38"/>
      <c r="F539" s="38"/>
      <c r="G539" s="66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52"/>
      <c r="C540" s="52"/>
      <c r="D540" s="42"/>
      <c r="E540" s="38"/>
      <c r="F540" s="38"/>
      <c r="G540" s="66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52"/>
      <c r="C541" s="52"/>
      <c r="D541" s="42"/>
      <c r="E541" s="38"/>
      <c r="F541" s="38"/>
      <c r="G541" s="66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52"/>
      <c r="C542" s="52"/>
      <c r="D542" s="42"/>
      <c r="E542" s="38"/>
      <c r="F542" s="38"/>
      <c r="G542" s="66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52"/>
      <c r="C543" s="52"/>
      <c r="D543" s="42"/>
      <c r="E543" s="38"/>
      <c r="F543" s="38"/>
      <c r="G543" s="66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52"/>
      <c r="C544" s="52"/>
      <c r="D544" s="42"/>
      <c r="E544" s="38"/>
      <c r="F544" s="38"/>
      <c r="G544" s="66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52"/>
      <c r="C545" s="52"/>
      <c r="D545" s="42"/>
      <c r="E545" s="38"/>
      <c r="F545" s="38"/>
      <c r="G545" s="66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52"/>
      <c r="C546" s="52"/>
      <c r="D546" s="42"/>
      <c r="E546" s="38"/>
      <c r="F546" s="38"/>
      <c r="G546" s="66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52"/>
      <c r="C547" s="52"/>
      <c r="D547" s="42"/>
      <c r="E547" s="38"/>
      <c r="F547" s="38"/>
      <c r="G547" s="66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52"/>
      <c r="C548" s="52"/>
      <c r="D548" s="42"/>
      <c r="E548" s="38"/>
      <c r="F548" s="38"/>
      <c r="G548" s="66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52"/>
      <c r="C549" s="52"/>
      <c r="D549" s="42"/>
      <c r="E549" s="38"/>
      <c r="F549" s="38"/>
      <c r="G549" s="66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52"/>
      <c r="C550" s="52"/>
      <c r="D550" s="42"/>
      <c r="E550" s="38"/>
      <c r="F550" s="38"/>
      <c r="G550" s="66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52"/>
      <c r="C551" s="52"/>
      <c r="D551" s="42"/>
      <c r="E551" s="38"/>
      <c r="F551" s="38"/>
      <c r="G551" s="66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52"/>
      <c r="C552" s="52"/>
      <c r="D552" s="42"/>
      <c r="E552" s="38"/>
      <c r="F552" s="38"/>
      <c r="G552" s="66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52"/>
      <c r="C553" s="52"/>
      <c r="D553" s="42"/>
      <c r="E553" s="38"/>
      <c r="F553" s="38"/>
      <c r="G553" s="66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52"/>
      <c r="C554" s="52"/>
      <c r="D554" s="42"/>
      <c r="E554" s="38"/>
      <c r="F554" s="38"/>
      <c r="G554" s="66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52"/>
      <c r="C555" s="52"/>
      <c r="D555" s="42"/>
      <c r="E555" s="38"/>
      <c r="F555" s="38"/>
      <c r="G555" s="66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52"/>
      <c r="C556" s="52"/>
      <c r="D556" s="42"/>
      <c r="E556" s="38"/>
      <c r="F556" s="38"/>
      <c r="G556" s="66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52"/>
      <c r="C557" s="52"/>
      <c r="D557" s="42"/>
      <c r="E557" s="38"/>
      <c r="F557" s="38"/>
      <c r="G557" s="66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52"/>
      <c r="C558" s="52"/>
      <c r="D558" s="42"/>
      <c r="E558" s="38"/>
      <c r="F558" s="38"/>
      <c r="G558" s="66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52"/>
      <c r="C559" s="52"/>
      <c r="D559" s="42"/>
      <c r="E559" s="38"/>
      <c r="F559" s="38"/>
      <c r="G559" s="66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52"/>
      <c r="C560" s="52"/>
      <c r="D560" s="42"/>
      <c r="E560" s="38"/>
      <c r="F560" s="38"/>
      <c r="G560" s="66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52"/>
      <c r="C561" s="52"/>
      <c r="D561" s="42"/>
      <c r="E561" s="38"/>
      <c r="F561" s="38"/>
      <c r="G561" s="66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52"/>
      <c r="C562" s="52"/>
      <c r="D562" s="42"/>
      <c r="E562" s="38"/>
      <c r="F562" s="38"/>
      <c r="G562" s="66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52"/>
      <c r="C563" s="52"/>
      <c r="D563" s="42"/>
      <c r="E563" s="38"/>
      <c r="F563" s="38"/>
      <c r="G563" s="66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52"/>
      <c r="C564" s="52"/>
      <c r="D564" s="42"/>
      <c r="E564" s="38"/>
      <c r="F564" s="38"/>
      <c r="G564" s="66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52"/>
      <c r="C565" s="52"/>
      <c r="D565" s="42"/>
      <c r="E565" s="38"/>
      <c r="F565" s="38"/>
      <c r="G565" s="66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52"/>
      <c r="C566" s="52"/>
      <c r="D566" s="42"/>
      <c r="E566" s="38"/>
      <c r="F566" s="38"/>
      <c r="G566" s="66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52"/>
      <c r="C567" s="52"/>
      <c r="D567" s="42"/>
      <c r="E567" s="38"/>
      <c r="F567" s="38"/>
      <c r="G567" s="66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52"/>
      <c r="C568" s="52"/>
      <c r="D568" s="42"/>
      <c r="E568" s="38"/>
      <c r="F568" s="38"/>
      <c r="G568" s="66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52"/>
      <c r="C569" s="52"/>
      <c r="D569" s="42"/>
      <c r="E569" s="38"/>
      <c r="F569" s="38"/>
      <c r="G569" s="66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52"/>
      <c r="C570" s="52"/>
      <c r="D570" s="42"/>
      <c r="E570" s="38"/>
      <c r="F570" s="38"/>
      <c r="G570" s="66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52"/>
      <c r="C571" s="52"/>
      <c r="D571" s="42"/>
      <c r="E571" s="38"/>
      <c r="F571" s="38"/>
      <c r="G571" s="66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52"/>
      <c r="C572" s="52"/>
      <c r="D572" s="42"/>
      <c r="E572" s="38"/>
      <c r="F572" s="38"/>
      <c r="G572" s="66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52"/>
      <c r="C573" s="52"/>
      <c r="D573" s="42"/>
      <c r="E573" s="38"/>
      <c r="F573" s="38"/>
      <c r="G573" s="66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52"/>
      <c r="C574" s="52"/>
      <c r="D574" s="42"/>
      <c r="E574" s="38"/>
      <c r="F574" s="38"/>
      <c r="G574" s="66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52"/>
      <c r="C575" s="52"/>
      <c r="D575" s="42"/>
      <c r="E575" s="38"/>
      <c r="F575" s="38"/>
      <c r="G575" s="66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52"/>
      <c r="C576" s="52"/>
      <c r="D576" s="42"/>
      <c r="E576" s="38"/>
      <c r="F576" s="38"/>
      <c r="G576" s="66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52"/>
      <c r="C577" s="52"/>
      <c r="D577" s="42"/>
      <c r="E577" s="38"/>
      <c r="F577" s="38"/>
      <c r="G577" s="66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52"/>
      <c r="C578" s="52"/>
      <c r="D578" s="42"/>
      <c r="E578" s="38"/>
      <c r="F578" s="38"/>
      <c r="G578" s="66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52"/>
      <c r="C579" s="52"/>
      <c r="D579" s="42"/>
      <c r="E579" s="38"/>
      <c r="F579" s="38"/>
      <c r="G579" s="66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52"/>
      <c r="C580" s="52"/>
      <c r="D580" s="42"/>
      <c r="E580" s="38"/>
      <c r="F580" s="38"/>
      <c r="G580" s="66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52"/>
      <c r="C581" s="52"/>
      <c r="D581" s="42"/>
      <c r="E581" s="38"/>
      <c r="F581" s="38"/>
      <c r="G581" s="66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52"/>
      <c r="C582" s="52"/>
      <c r="D582" s="42"/>
      <c r="E582" s="38"/>
      <c r="F582" s="38"/>
      <c r="G582" s="66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52"/>
      <c r="C583" s="52"/>
      <c r="D583" s="42"/>
      <c r="E583" s="38"/>
      <c r="F583" s="38"/>
      <c r="G583" s="66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52"/>
      <c r="C584" s="52"/>
      <c r="D584" s="42"/>
      <c r="E584" s="38"/>
      <c r="F584" s="38"/>
      <c r="G584" s="66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52"/>
      <c r="C585" s="52"/>
      <c r="D585" s="42"/>
      <c r="E585" s="38"/>
      <c r="F585" s="38"/>
      <c r="G585" s="66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52"/>
      <c r="C586" s="52"/>
      <c r="D586" s="42"/>
      <c r="E586" s="38"/>
      <c r="F586" s="38"/>
      <c r="G586" s="66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52"/>
      <c r="C587" s="52"/>
      <c r="D587" s="42"/>
      <c r="E587" s="38"/>
      <c r="F587" s="38"/>
      <c r="G587" s="66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52"/>
      <c r="C588" s="52"/>
      <c r="D588" s="42"/>
      <c r="E588" s="38"/>
      <c r="F588" s="38"/>
      <c r="G588" s="66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52"/>
      <c r="C589" s="52"/>
      <c r="D589" s="42"/>
      <c r="E589" s="38"/>
      <c r="F589" s="38"/>
      <c r="G589" s="66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52"/>
      <c r="C590" s="52"/>
      <c r="D590" s="42"/>
      <c r="E590" s="38"/>
      <c r="F590" s="38"/>
      <c r="G590" s="66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52"/>
      <c r="C591" s="52"/>
      <c r="D591" s="42"/>
      <c r="E591" s="38"/>
      <c r="F591" s="38"/>
      <c r="G591" s="66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52"/>
      <c r="C592" s="52"/>
      <c r="D592" s="42"/>
      <c r="E592" s="38"/>
      <c r="F592" s="38"/>
      <c r="G592" s="66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52"/>
      <c r="C593" s="52"/>
      <c r="D593" s="42"/>
      <c r="E593" s="38"/>
      <c r="F593" s="38"/>
      <c r="G593" s="66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52"/>
      <c r="C594" s="52"/>
      <c r="D594" s="42"/>
      <c r="E594" s="38"/>
      <c r="F594" s="38"/>
      <c r="G594" s="66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52"/>
      <c r="C595" s="52"/>
      <c r="D595" s="42"/>
      <c r="E595" s="38"/>
      <c r="F595" s="38"/>
      <c r="G595" s="66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52"/>
      <c r="C596" s="52"/>
      <c r="D596" s="42"/>
      <c r="E596" s="38"/>
      <c r="F596" s="38"/>
      <c r="G596" s="66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52"/>
      <c r="C597" s="52"/>
      <c r="D597" s="42"/>
      <c r="E597" s="38"/>
      <c r="F597" s="38"/>
      <c r="G597" s="66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52"/>
      <c r="C598" s="52"/>
      <c r="D598" s="42"/>
      <c r="E598" s="38"/>
      <c r="F598" s="38"/>
      <c r="G598" s="66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52"/>
      <c r="C599" s="52"/>
      <c r="D599" s="42"/>
      <c r="E599" s="38"/>
      <c r="F599" s="38"/>
      <c r="G599" s="66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52"/>
      <c r="C600" s="52"/>
      <c r="D600" s="42"/>
      <c r="E600" s="38"/>
      <c r="F600" s="38"/>
      <c r="G600" s="66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52"/>
      <c r="C601" s="52"/>
      <c r="D601" s="42"/>
      <c r="E601" s="38"/>
      <c r="F601" s="38"/>
      <c r="G601" s="66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52"/>
      <c r="C602" s="52"/>
      <c r="D602" s="42"/>
      <c r="E602" s="38"/>
      <c r="F602" s="38"/>
      <c r="G602" s="66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52"/>
      <c r="C603" s="52"/>
      <c r="D603" s="42"/>
      <c r="E603" s="38"/>
      <c r="F603" s="38"/>
      <c r="G603" s="66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52"/>
      <c r="C604" s="52"/>
      <c r="D604" s="42"/>
      <c r="E604" s="38"/>
      <c r="F604" s="38"/>
      <c r="G604" s="66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52"/>
      <c r="C605" s="52"/>
      <c r="D605" s="42"/>
      <c r="E605" s="38"/>
      <c r="F605" s="38"/>
      <c r="G605" s="66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52"/>
      <c r="C606" s="52"/>
      <c r="D606" s="42"/>
      <c r="E606" s="38"/>
      <c r="F606" s="38"/>
      <c r="G606" s="66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52"/>
      <c r="C607" s="52"/>
      <c r="D607" s="42"/>
      <c r="E607" s="38"/>
      <c r="F607" s="38"/>
      <c r="G607" s="66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52"/>
      <c r="C608" s="52"/>
      <c r="D608" s="42"/>
      <c r="E608" s="38"/>
      <c r="F608" s="38"/>
      <c r="G608" s="66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52"/>
      <c r="C609" s="52"/>
      <c r="D609" s="42"/>
      <c r="E609" s="38"/>
      <c r="F609" s="38"/>
      <c r="G609" s="66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52"/>
      <c r="C610" s="52"/>
      <c r="D610" s="42"/>
      <c r="E610" s="38"/>
      <c r="F610" s="38"/>
      <c r="G610" s="66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52"/>
      <c r="C611" s="52"/>
      <c r="D611" s="42"/>
      <c r="E611" s="38"/>
      <c r="F611" s="38"/>
      <c r="G611" s="66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52"/>
      <c r="C612" s="52"/>
      <c r="D612" s="42"/>
      <c r="E612" s="38"/>
      <c r="F612" s="38"/>
      <c r="G612" s="66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52"/>
      <c r="C613" s="52"/>
      <c r="D613" s="42"/>
      <c r="E613" s="38"/>
      <c r="F613" s="38"/>
      <c r="G613" s="66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52"/>
      <c r="C614" s="52"/>
      <c r="D614" s="42"/>
      <c r="E614" s="38"/>
      <c r="F614" s="38"/>
      <c r="G614" s="66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52"/>
      <c r="C615" s="52"/>
      <c r="D615" s="42"/>
      <c r="E615" s="38"/>
      <c r="F615" s="38"/>
      <c r="G615" s="66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52"/>
      <c r="C616" s="52"/>
      <c r="D616" s="42"/>
      <c r="E616" s="38"/>
      <c r="F616" s="38"/>
      <c r="G616" s="66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52"/>
      <c r="C617" s="52"/>
      <c r="D617" s="42"/>
      <c r="E617" s="38"/>
      <c r="F617" s="38"/>
      <c r="G617" s="66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52"/>
      <c r="C618" s="52"/>
      <c r="D618" s="42"/>
      <c r="E618" s="38"/>
      <c r="F618" s="38"/>
      <c r="G618" s="66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52"/>
      <c r="C619" s="52"/>
      <c r="D619" s="42"/>
      <c r="E619" s="38"/>
      <c r="F619" s="38"/>
      <c r="G619" s="66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52"/>
      <c r="C620" s="52"/>
      <c r="D620" s="42"/>
      <c r="E620" s="38"/>
      <c r="F620" s="38"/>
      <c r="G620" s="66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52"/>
      <c r="C621" s="52"/>
      <c r="D621" s="42"/>
      <c r="E621" s="38"/>
      <c r="F621" s="38"/>
      <c r="G621" s="66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52"/>
      <c r="C622" s="52"/>
      <c r="D622" s="42"/>
      <c r="E622" s="38"/>
      <c r="F622" s="38"/>
      <c r="G622" s="66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52"/>
      <c r="C623" s="52"/>
      <c r="D623" s="42"/>
      <c r="E623" s="38"/>
      <c r="F623" s="38"/>
      <c r="G623" s="66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52"/>
      <c r="C624" s="52"/>
      <c r="D624" s="42"/>
      <c r="E624" s="38"/>
      <c r="F624" s="38"/>
      <c r="G624" s="66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52"/>
      <c r="C625" s="52"/>
      <c r="D625" s="42"/>
      <c r="E625" s="38"/>
      <c r="F625" s="38"/>
      <c r="G625" s="66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52"/>
      <c r="C626" s="52"/>
      <c r="D626" s="42"/>
      <c r="E626" s="38"/>
      <c r="F626" s="38"/>
      <c r="G626" s="66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52"/>
      <c r="C627" s="52"/>
      <c r="D627" s="42"/>
      <c r="E627" s="38"/>
      <c r="F627" s="38"/>
      <c r="G627" s="66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52"/>
      <c r="C628" s="52"/>
      <c r="D628" s="42"/>
      <c r="E628" s="38"/>
      <c r="F628" s="38"/>
      <c r="G628" s="66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52"/>
      <c r="C629" s="52"/>
      <c r="D629" s="42"/>
      <c r="E629" s="38"/>
      <c r="F629" s="38"/>
      <c r="G629" s="66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52"/>
      <c r="C630" s="52"/>
      <c r="D630" s="42"/>
      <c r="E630" s="38"/>
      <c r="F630" s="38"/>
      <c r="G630" s="66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52"/>
      <c r="C631" s="52"/>
      <c r="D631" s="42"/>
      <c r="E631" s="38"/>
      <c r="F631" s="38"/>
      <c r="G631" s="66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52"/>
      <c r="C632" s="52"/>
      <c r="D632" s="42"/>
      <c r="E632" s="38"/>
      <c r="F632" s="38"/>
      <c r="G632" s="66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52"/>
      <c r="C633" s="52"/>
      <c r="D633" s="42"/>
      <c r="E633" s="38"/>
      <c r="F633" s="38"/>
      <c r="G633" s="66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52"/>
      <c r="C634" s="52"/>
      <c r="D634" s="42"/>
      <c r="E634" s="38"/>
      <c r="F634" s="38"/>
      <c r="G634" s="66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52"/>
      <c r="C635" s="52"/>
      <c r="D635" s="42"/>
      <c r="E635" s="38"/>
      <c r="F635" s="38"/>
      <c r="G635" s="66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52"/>
      <c r="C636" s="52"/>
      <c r="D636" s="42"/>
      <c r="E636" s="38"/>
      <c r="F636" s="38"/>
      <c r="G636" s="66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52"/>
      <c r="C637" s="52"/>
      <c r="D637" s="42"/>
      <c r="E637" s="38"/>
      <c r="F637" s="38"/>
      <c r="G637" s="66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52"/>
      <c r="C638" s="52"/>
      <c r="D638" s="42"/>
      <c r="E638" s="38"/>
      <c r="F638" s="38"/>
      <c r="G638" s="66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52"/>
      <c r="C639" s="52"/>
      <c r="D639" s="42"/>
      <c r="E639" s="38"/>
      <c r="F639" s="38"/>
      <c r="G639" s="66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52"/>
      <c r="C640" s="52"/>
      <c r="D640" s="42"/>
      <c r="E640" s="38"/>
      <c r="F640" s="38"/>
      <c r="G640" s="66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52"/>
      <c r="C641" s="52"/>
      <c r="D641" s="42"/>
      <c r="E641" s="38"/>
      <c r="F641" s="38"/>
      <c r="G641" s="66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52"/>
      <c r="C642" s="52"/>
      <c r="D642" s="42"/>
      <c r="E642" s="38"/>
      <c r="F642" s="38"/>
      <c r="G642" s="66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52"/>
      <c r="C643" s="52"/>
      <c r="D643" s="42"/>
      <c r="E643" s="38"/>
      <c r="F643" s="38"/>
      <c r="G643" s="66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52"/>
      <c r="C644" s="52"/>
      <c r="D644" s="42"/>
      <c r="E644" s="38"/>
      <c r="F644" s="38"/>
      <c r="G644" s="66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52"/>
      <c r="C645" s="52"/>
      <c r="D645" s="42"/>
      <c r="E645" s="38"/>
      <c r="F645" s="38"/>
      <c r="G645" s="66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52"/>
      <c r="C646" s="52"/>
      <c r="D646" s="42"/>
      <c r="E646" s="38"/>
      <c r="F646" s="38"/>
      <c r="G646" s="66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52"/>
      <c r="C647" s="52"/>
      <c r="D647" s="42"/>
      <c r="E647" s="38"/>
      <c r="F647" s="38"/>
      <c r="G647" s="66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52"/>
      <c r="C648" s="52"/>
      <c r="D648" s="42"/>
      <c r="E648" s="38"/>
      <c r="F648" s="38"/>
      <c r="G648" s="66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52"/>
      <c r="C649" s="52"/>
      <c r="D649" s="42"/>
      <c r="E649" s="38"/>
      <c r="F649" s="38"/>
      <c r="G649" s="66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52"/>
      <c r="C650" s="52"/>
      <c r="D650" s="42"/>
      <c r="E650" s="38"/>
      <c r="F650" s="38"/>
      <c r="G650" s="66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52"/>
      <c r="C651" s="52"/>
      <c r="D651" s="42"/>
      <c r="E651" s="38"/>
      <c r="F651" s="38"/>
      <c r="G651" s="66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52"/>
      <c r="C652" s="52"/>
      <c r="D652" s="42"/>
      <c r="E652" s="38"/>
      <c r="F652" s="38"/>
      <c r="G652" s="66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52"/>
      <c r="C653" s="52"/>
      <c r="D653" s="42"/>
      <c r="E653" s="38"/>
      <c r="F653" s="38"/>
      <c r="G653" s="66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52"/>
      <c r="C654" s="52"/>
      <c r="D654" s="42"/>
      <c r="E654" s="38"/>
      <c r="F654" s="38"/>
      <c r="G654" s="66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52"/>
      <c r="C655" s="52"/>
      <c r="D655" s="42"/>
      <c r="E655" s="38"/>
      <c r="F655" s="38"/>
      <c r="G655" s="66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52"/>
      <c r="C656" s="52"/>
      <c r="D656" s="42"/>
      <c r="E656" s="38"/>
      <c r="F656" s="38"/>
      <c r="G656" s="66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52"/>
      <c r="C657" s="52"/>
      <c r="D657" s="42"/>
      <c r="E657" s="38"/>
      <c r="F657" s="38"/>
      <c r="G657" s="66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52"/>
      <c r="C658" s="52"/>
      <c r="D658" s="42"/>
      <c r="E658" s="38"/>
      <c r="F658" s="38"/>
      <c r="G658" s="66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52"/>
      <c r="C659" s="52"/>
      <c r="D659" s="42"/>
      <c r="E659" s="38"/>
      <c r="F659" s="38"/>
      <c r="G659" s="66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52"/>
      <c r="C660" s="52"/>
      <c r="D660" s="42"/>
      <c r="E660" s="38"/>
      <c r="F660" s="38"/>
      <c r="G660" s="66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52"/>
      <c r="C661" s="52"/>
      <c r="D661" s="42"/>
      <c r="E661" s="38"/>
      <c r="F661" s="38"/>
      <c r="G661" s="66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52"/>
      <c r="C662" s="52"/>
      <c r="D662" s="42"/>
      <c r="E662" s="38"/>
      <c r="F662" s="38"/>
      <c r="G662" s="66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52"/>
      <c r="C663" s="52"/>
      <c r="D663" s="42"/>
      <c r="E663" s="38"/>
      <c r="F663" s="38"/>
      <c r="G663" s="66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52"/>
      <c r="C664" s="52"/>
      <c r="D664" s="42"/>
      <c r="E664" s="38"/>
      <c r="F664" s="38"/>
      <c r="G664" s="66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52"/>
      <c r="C665" s="52"/>
      <c r="D665" s="42"/>
      <c r="E665" s="38"/>
      <c r="F665" s="38"/>
      <c r="G665" s="66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52"/>
      <c r="C666" s="52"/>
      <c r="D666" s="42"/>
      <c r="E666" s="38"/>
      <c r="F666" s="38"/>
      <c r="G666" s="66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52"/>
      <c r="C667" s="52"/>
      <c r="D667" s="42"/>
      <c r="E667" s="38"/>
      <c r="F667" s="38"/>
      <c r="G667" s="66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52"/>
      <c r="C668" s="52"/>
      <c r="D668" s="42"/>
      <c r="E668" s="38"/>
      <c r="F668" s="38"/>
      <c r="G668" s="66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52"/>
      <c r="C669" s="52"/>
      <c r="D669" s="42"/>
      <c r="E669" s="38"/>
      <c r="F669" s="38"/>
      <c r="G669" s="66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52"/>
      <c r="C670" s="52"/>
      <c r="D670" s="42"/>
      <c r="E670" s="38"/>
      <c r="F670" s="38"/>
      <c r="G670" s="66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52"/>
      <c r="C671" s="52"/>
      <c r="D671" s="42"/>
      <c r="E671" s="38"/>
      <c r="F671" s="38"/>
      <c r="G671" s="66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52"/>
      <c r="C672" s="52"/>
      <c r="D672" s="42"/>
      <c r="E672" s="38"/>
      <c r="F672" s="38"/>
      <c r="G672" s="66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52"/>
      <c r="C673" s="52"/>
      <c r="D673" s="42"/>
      <c r="E673" s="38"/>
      <c r="F673" s="38"/>
      <c r="G673" s="66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52"/>
      <c r="C674" s="52"/>
      <c r="D674" s="42"/>
      <c r="E674" s="38"/>
      <c r="F674" s="38"/>
      <c r="G674" s="66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52"/>
      <c r="C675" s="52"/>
      <c r="D675" s="42"/>
      <c r="E675" s="38"/>
      <c r="F675" s="38"/>
      <c r="G675" s="66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52"/>
      <c r="C676" s="52"/>
      <c r="D676" s="42"/>
      <c r="E676" s="38"/>
      <c r="F676" s="38"/>
      <c r="G676" s="66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52"/>
      <c r="C677" s="52"/>
      <c r="D677" s="42"/>
      <c r="E677" s="38"/>
      <c r="F677" s="38"/>
      <c r="G677" s="66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52"/>
      <c r="C678" s="52"/>
      <c r="D678" s="42"/>
      <c r="E678" s="38"/>
      <c r="F678" s="38"/>
      <c r="G678" s="66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52"/>
      <c r="C679" s="52"/>
      <c r="D679" s="42"/>
      <c r="E679" s="38"/>
      <c r="F679" s="38"/>
      <c r="G679" s="66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52"/>
      <c r="C680" s="52"/>
      <c r="D680" s="42"/>
      <c r="E680" s="38"/>
      <c r="F680" s="38"/>
      <c r="G680" s="66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52"/>
      <c r="C681" s="52"/>
      <c r="D681" s="42"/>
      <c r="E681" s="38"/>
      <c r="F681" s="38"/>
      <c r="G681" s="66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52"/>
      <c r="C682" s="52"/>
      <c r="D682" s="42"/>
      <c r="E682" s="38"/>
      <c r="F682" s="38"/>
      <c r="G682" s="66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52"/>
      <c r="C683" s="52"/>
      <c r="D683" s="42"/>
      <c r="E683" s="38"/>
      <c r="F683" s="38"/>
      <c r="G683" s="66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52"/>
      <c r="C684" s="52"/>
      <c r="D684" s="42"/>
      <c r="E684" s="38"/>
      <c r="F684" s="38"/>
      <c r="G684" s="66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52"/>
      <c r="C685" s="52"/>
      <c r="D685" s="42"/>
      <c r="E685" s="38"/>
      <c r="F685" s="38"/>
      <c r="G685" s="66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52"/>
      <c r="C686" s="52"/>
      <c r="D686" s="42"/>
      <c r="E686" s="38"/>
      <c r="F686" s="38"/>
      <c r="G686" s="66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52"/>
      <c r="C687" s="52"/>
      <c r="D687" s="42"/>
      <c r="E687" s="38"/>
      <c r="F687" s="38"/>
      <c r="G687" s="66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52"/>
      <c r="C688" s="52"/>
      <c r="D688" s="42"/>
      <c r="E688" s="38"/>
      <c r="F688" s="38"/>
      <c r="G688" s="66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52"/>
      <c r="C689" s="52"/>
      <c r="D689" s="42"/>
      <c r="E689" s="38"/>
      <c r="F689" s="38"/>
      <c r="G689" s="66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52"/>
      <c r="C690" s="52"/>
      <c r="D690" s="42"/>
      <c r="E690" s="38"/>
      <c r="F690" s="38"/>
      <c r="G690" s="66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52"/>
      <c r="C691" s="52"/>
      <c r="D691" s="42"/>
      <c r="E691" s="38"/>
      <c r="F691" s="38"/>
      <c r="G691" s="66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52"/>
      <c r="C692" s="52"/>
      <c r="D692" s="42"/>
      <c r="E692" s="38"/>
      <c r="F692" s="38"/>
      <c r="G692" s="66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52"/>
      <c r="C693" s="52"/>
      <c r="D693" s="42"/>
      <c r="E693" s="38"/>
      <c r="F693" s="38"/>
      <c r="G693" s="66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52"/>
      <c r="C694" s="52"/>
      <c r="D694" s="42"/>
      <c r="E694" s="38"/>
      <c r="F694" s="38"/>
      <c r="G694" s="66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52"/>
      <c r="C695" s="52"/>
      <c r="D695" s="42"/>
      <c r="E695" s="38"/>
      <c r="F695" s="38"/>
      <c r="G695" s="66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52"/>
      <c r="C696" s="52"/>
      <c r="D696" s="42"/>
      <c r="E696" s="38"/>
      <c r="F696" s="38"/>
      <c r="G696" s="66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52"/>
      <c r="C697" s="52"/>
      <c r="D697" s="42"/>
      <c r="E697" s="38"/>
      <c r="F697" s="38"/>
      <c r="G697" s="66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52"/>
      <c r="C698" s="52"/>
      <c r="D698" s="42"/>
      <c r="E698" s="38"/>
      <c r="F698" s="38"/>
      <c r="G698" s="66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52"/>
      <c r="C699" s="52"/>
      <c r="D699" s="42"/>
      <c r="E699" s="38"/>
      <c r="F699" s="38"/>
      <c r="G699" s="66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52"/>
      <c r="C700" s="52"/>
      <c r="D700" s="42"/>
      <c r="E700" s="38"/>
      <c r="F700" s="38"/>
      <c r="G700" s="66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52"/>
      <c r="C701" s="52"/>
      <c r="D701" s="42"/>
      <c r="E701" s="38"/>
      <c r="F701" s="38"/>
      <c r="G701" s="66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52"/>
      <c r="C702" s="52"/>
      <c r="D702" s="42"/>
      <c r="E702" s="38"/>
      <c r="F702" s="38"/>
      <c r="G702" s="66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52"/>
      <c r="C703" s="52"/>
      <c r="D703" s="42"/>
      <c r="E703" s="38"/>
      <c r="F703" s="38"/>
      <c r="G703" s="66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52"/>
      <c r="C704" s="52"/>
      <c r="D704" s="42"/>
      <c r="E704" s="38"/>
      <c r="F704" s="38"/>
      <c r="G704" s="66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52"/>
      <c r="C705" s="52"/>
      <c r="D705" s="42"/>
      <c r="E705" s="38"/>
      <c r="F705" s="38"/>
      <c r="G705" s="66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52"/>
      <c r="C706" s="52"/>
      <c r="D706" s="42"/>
      <c r="E706" s="38"/>
      <c r="F706" s="38"/>
      <c r="G706" s="66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52"/>
      <c r="C707" s="52"/>
      <c r="D707" s="42"/>
      <c r="E707" s="38"/>
      <c r="F707" s="38"/>
      <c r="G707" s="66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52"/>
      <c r="C708" s="52"/>
      <c r="D708" s="42"/>
      <c r="E708" s="38"/>
      <c r="F708" s="38"/>
      <c r="G708" s="66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52"/>
      <c r="C709" s="52"/>
      <c r="D709" s="42"/>
      <c r="E709" s="38"/>
      <c r="F709" s="38"/>
      <c r="G709" s="66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52"/>
      <c r="C710" s="52"/>
      <c r="D710" s="42"/>
      <c r="E710" s="38"/>
      <c r="F710" s="38"/>
      <c r="G710" s="66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52"/>
      <c r="C711" s="52"/>
      <c r="D711" s="42"/>
      <c r="E711" s="38"/>
      <c r="F711" s="38"/>
      <c r="G711" s="66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52"/>
      <c r="C712" s="52"/>
      <c r="D712" s="42"/>
      <c r="E712" s="38"/>
      <c r="F712" s="38"/>
      <c r="G712" s="66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52"/>
      <c r="C713" s="52"/>
      <c r="D713" s="42"/>
      <c r="E713" s="38"/>
      <c r="F713" s="38"/>
      <c r="G713" s="66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52"/>
      <c r="C714" s="52"/>
      <c r="D714" s="42"/>
      <c r="E714" s="38"/>
      <c r="F714" s="38"/>
      <c r="G714" s="66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52"/>
      <c r="C715" s="52"/>
      <c r="D715" s="42"/>
      <c r="E715" s="38"/>
      <c r="F715" s="38"/>
      <c r="G715" s="66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52"/>
      <c r="C716" s="52"/>
      <c r="D716" s="42"/>
      <c r="E716" s="38"/>
      <c r="F716" s="38"/>
      <c r="G716" s="66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52"/>
      <c r="C717" s="52"/>
      <c r="D717" s="42"/>
      <c r="E717" s="38"/>
      <c r="F717" s="38"/>
      <c r="G717" s="66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52"/>
      <c r="C718" s="52"/>
      <c r="D718" s="42"/>
      <c r="E718" s="38"/>
      <c r="F718" s="38"/>
      <c r="G718" s="66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52"/>
      <c r="C719" s="52"/>
      <c r="D719" s="42"/>
      <c r="E719" s="38"/>
      <c r="F719" s="38"/>
      <c r="G719" s="66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52"/>
      <c r="C720" s="52"/>
      <c r="D720" s="42"/>
      <c r="E720" s="38"/>
      <c r="F720" s="38"/>
      <c r="G720" s="66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52"/>
      <c r="C721" s="52"/>
      <c r="D721" s="42"/>
      <c r="E721" s="38"/>
      <c r="F721" s="38"/>
      <c r="G721" s="66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52"/>
      <c r="C722" s="52"/>
      <c r="D722" s="42"/>
      <c r="E722" s="38"/>
      <c r="F722" s="38"/>
      <c r="G722" s="66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52"/>
      <c r="C723" s="52"/>
      <c r="D723" s="42"/>
      <c r="E723" s="38"/>
      <c r="F723" s="38"/>
      <c r="G723" s="66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52"/>
      <c r="C724" s="52"/>
      <c r="D724" s="42"/>
      <c r="E724" s="38"/>
      <c r="F724" s="38"/>
      <c r="G724" s="66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52"/>
      <c r="C725" s="52"/>
      <c r="D725" s="42"/>
      <c r="E725" s="38"/>
      <c r="F725" s="38"/>
      <c r="G725" s="66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52"/>
      <c r="C726" s="52"/>
      <c r="D726" s="42"/>
      <c r="E726" s="38"/>
      <c r="F726" s="38"/>
      <c r="G726" s="66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52"/>
      <c r="C727" s="52"/>
      <c r="D727" s="42"/>
      <c r="E727" s="38"/>
      <c r="F727" s="38"/>
      <c r="G727" s="66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52"/>
      <c r="C728" s="52"/>
      <c r="D728" s="42"/>
      <c r="E728" s="38"/>
      <c r="F728" s="38"/>
      <c r="G728" s="66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52"/>
      <c r="C729" s="52"/>
      <c r="D729" s="42"/>
      <c r="E729" s="38"/>
      <c r="F729" s="38"/>
      <c r="G729" s="66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52"/>
      <c r="C730" s="52"/>
      <c r="D730" s="42"/>
      <c r="E730" s="38"/>
      <c r="F730" s="38"/>
      <c r="G730" s="66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52"/>
      <c r="C731" s="52"/>
      <c r="D731" s="42"/>
      <c r="E731" s="38"/>
      <c r="F731" s="38"/>
      <c r="G731" s="66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52"/>
      <c r="C732" s="52"/>
      <c r="D732" s="42"/>
      <c r="E732" s="38"/>
      <c r="F732" s="38"/>
      <c r="G732" s="66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52"/>
      <c r="C733" s="52"/>
      <c r="D733" s="42"/>
      <c r="E733" s="38"/>
      <c r="F733" s="38"/>
      <c r="G733" s="66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52"/>
      <c r="C734" s="52"/>
      <c r="D734" s="42"/>
      <c r="E734" s="38"/>
      <c r="F734" s="38"/>
      <c r="G734" s="66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52"/>
      <c r="C735" s="52"/>
      <c r="D735" s="42"/>
      <c r="E735" s="38"/>
      <c r="F735" s="38"/>
      <c r="G735" s="66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52"/>
      <c r="C736" s="52"/>
      <c r="D736" s="42"/>
      <c r="E736" s="38"/>
      <c r="F736" s="38"/>
      <c r="G736" s="66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52"/>
      <c r="C737" s="52"/>
      <c r="D737" s="42"/>
      <c r="E737" s="38"/>
      <c r="F737" s="38"/>
      <c r="G737" s="66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52"/>
      <c r="C738" s="52"/>
      <c r="D738" s="42"/>
      <c r="E738" s="38"/>
      <c r="F738" s="38"/>
      <c r="G738" s="66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52"/>
      <c r="C739" s="52"/>
      <c r="D739" s="42"/>
      <c r="E739" s="38"/>
      <c r="F739" s="38"/>
      <c r="G739" s="66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52"/>
      <c r="C740" s="52"/>
      <c r="D740" s="42"/>
      <c r="E740" s="38"/>
      <c r="F740" s="38"/>
      <c r="G740" s="66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52"/>
      <c r="C741" s="52"/>
      <c r="D741" s="42"/>
      <c r="E741" s="38"/>
      <c r="F741" s="38"/>
      <c r="G741" s="66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52"/>
      <c r="C742" s="52"/>
      <c r="D742" s="42"/>
      <c r="E742" s="38"/>
      <c r="F742" s="38"/>
      <c r="G742" s="66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52"/>
      <c r="C743" s="52"/>
      <c r="D743" s="42"/>
      <c r="E743" s="38"/>
      <c r="F743" s="38"/>
      <c r="G743" s="66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52"/>
      <c r="C744" s="52"/>
      <c r="D744" s="42"/>
      <c r="E744" s="38"/>
      <c r="F744" s="38"/>
      <c r="G744" s="66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52"/>
      <c r="C745" s="52"/>
      <c r="D745" s="42"/>
      <c r="E745" s="38"/>
      <c r="F745" s="38"/>
      <c r="G745" s="66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52"/>
      <c r="C746" s="52"/>
      <c r="D746" s="42"/>
      <c r="E746" s="38"/>
      <c r="F746" s="38"/>
      <c r="G746" s="66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52"/>
      <c r="C747" s="52"/>
      <c r="D747" s="42"/>
      <c r="E747" s="38"/>
      <c r="F747" s="38"/>
      <c r="G747" s="66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52"/>
      <c r="C748" s="52"/>
      <c r="D748" s="42"/>
      <c r="E748" s="38"/>
      <c r="F748" s="38"/>
      <c r="G748" s="66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52"/>
      <c r="C749" s="52"/>
      <c r="D749" s="42"/>
      <c r="E749" s="38"/>
      <c r="F749" s="38"/>
      <c r="G749" s="66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52"/>
      <c r="C750" s="52"/>
      <c r="D750" s="42"/>
      <c r="E750" s="38"/>
      <c r="F750" s="38"/>
      <c r="G750" s="66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52"/>
      <c r="C751" s="52"/>
      <c r="D751" s="42"/>
      <c r="E751" s="38"/>
      <c r="F751" s="38"/>
      <c r="G751" s="66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52"/>
      <c r="C752" s="52"/>
      <c r="D752" s="42"/>
      <c r="E752" s="38"/>
      <c r="F752" s="38"/>
      <c r="G752" s="66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52"/>
      <c r="C753" s="52"/>
      <c r="D753" s="42"/>
      <c r="E753" s="38"/>
      <c r="F753" s="38"/>
      <c r="G753" s="66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52"/>
      <c r="C754" s="52"/>
      <c r="D754" s="42"/>
      <c r="E754" s="38"/>
      <c r="F754" s="38"/>
      <c r="G754" s="66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52"/>
      <c r="C755" s="52"/>
      <c r="D755" s="42"/>
      <c r="E755" s="38"/>
      <c r="F755" s="38"/>
      <c r="G755" s="66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52"/>
      <c r="C756" s="52"/>
      <c r="D756" s="42"/>
      <c r="E756" s="38"/>
      <c r="F756" s="38"/>
      <c r="G756" s="66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52"/>
      <c r="C757" s="52"/>
      <c r="D757" s="42"/>
      <c r="E757" s="38"/>
      <c r="F757" s="38"/>
      <c r="G757" s="66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52"/>
      <c r="C758" s="52"/>
      <c r="D758" s="42"/>
      <c r="E758" s="38"/>
      <c r="F758" s="38"/>
      <c r="G758" s="66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52"/>
      <c r="C759" s="52"/>
      <c r="D759" s="42"/>
      <c r="E759" s="38"/>
      <c r="F759" s="38"/>
      <c r="G759" s="66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52"/>
      <c r="C760" s="52"/>
      <c r="D760" s="42"/>
      <c r="E760" s="38"/>
      <c r="F760" s="38"/>
      <c r="G760" s="66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52"/>
      <c r="C761" s="52"/>
      <c r="D761" s="42"/>
      <c r="E761" s="38"/>
      <c r="F761" s="38"/>
      <c r="G761" s="66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52"/>
      <c r="C762" s="52"/>
      <c r="D762" s="42"/>
      <c r="E762" s="38"/>
      <c r="F762" s="38"/>
      <c r="G762" s="66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52"/>
      <c r="C763" s="52"/>
      <c r="D763" s="42"/>
      <c r="E763" s="38"/>
      <c r="F763" s="38"/>
      <c r="G763" s="66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52"/>
      <c r="C764" s="52"/>
      <c r="D764" s="42"/>
      <c r="E764" s="38"/>
      <c r="F764" s="38"/>
      <c r="G764" s="66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52"/>
      <c r="C765" s="52"/>
      <c r="D765" s="42"/>
      <c r="E765" s="38"/>
      <c r="F765" s="38"/>
      <c r="G765" s="66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52"/>
      <c r="C766" s="52"/>
      <c r="D766" s="42"/>
      <c r="E766" s="38"/>
      <c r="F766" s="38"/>
      <c r="G766" s="66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52"/>
      <c r="C767" s="52"/>
      <c r="D767" s="42"/>
      <c r="E767" s="38"/>
      <c r="F767" s="38"/>
      <c r="G767" s="66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52"/>
      <c r="C768" s="52"/>
      <c r="D768" s="42"/>
      <c r="E768" s="38"/>
      <c r="F768" s="38"/>
      <c r="G768" s="66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52"/>
      <c r="C769" s="52"/>
      <c r="D769" s="42"/>
      <c r="E769" s="38"/>
      <c r="F769" s="38"/>
      <c r="G769" s="66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52"/>
      <c r="C770" s="52"/>
      <c r="D770" s="42"/>
      <c r="E770" s="38"/>
      <c r="F770" s="38"/>
      <c r="G770" s="66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52"/>
      <c r="C771" s="52"/>
      <c r="D771" s="42"/>
      <c r="E771" s="38"/>
      <c r="F771" s="38"/>
      <c r="G771" s="66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52"/>
      <c r="C772" s="52"/>
      <c r="D772" s="42"/>
      <c r="E772" s="38"/>
      <c r="F772" s="38"/>
      <c r="G772" s="66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52"/>
      <c r="C773" s="52"/>
      <c r="D773" s="42"/>
      <c r="E773" s="38"/>
      <c r="F773" s="38"/>
      <c r="G773" s="66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52"/>
      <c r="C774" s="52"/>
      <c r="D774" s="42"/>
      <c r="E774" s="38"/>
      <c r="F774" s="38"/>
      <c r="G774" s="66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52"/>
      <c r="C775" s="52"/>
      <c r="D775" s="42"/>
      <c r="E775" s="38"/>
      <c r="F775" s="38"/>
      <c r="G775" s="66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52"/>
      <c r="C776" s="52"/>
      <c r="D776" s="42"/>
      <c r="E776" s="38"/>
      <c r="F776" s="38"/>
      <c r="G776" s="66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52"/>
      <c r="C777" s="52"/>
      <c r="D777" s="42"/>
      <c r="E777" s="38"/>
      <c r="F777" s="38"/>
      <c r="G777" s="66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52"/>
      <c r="C778" s="52"/>
      <c r="D778" s="42"/>
      <c r="E778" s="38"/>
      <c r="F778" s="38"/>
      <c r="G778" s="66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52"/>
      <c r="C779" s="52"/>
      <c r="D779" s="42"/>
      <c r="E779" s="38"/>
      <c r="F779" s="38"/>
      <c r="G779" s="66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52"/>
      <c r="C780" s="52"/>
      <c r="D780" s="42"/>
      <c r="E780" s="38"/>
      <c r="F780" s="38"/>
      <c r="G780" s="66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52"/>
      <c r="C781" s="52"/>
      <c r="D781" s="42"/>
      <c r="E781" s="38"/>
      <c r="F781" s="38"/>
      <c r="G781" s="66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52"/>
      <c r="C782" s="52"/>
      <c r="D782" s="42"/>
      <c r="E782" s="38"/>
      <c r="F782" s="38"/>
      <c r="G782" s="66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52"/>
      <c r="C783" s="52"/>
      <c r="D783" s="42"/>
      <c r="E783" s="38"/>
      <c r="F783" s="38"/>
      <c r="G783" s="66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52"/>
      <c r="C784" s="52"/>
      <c r="D784" s="42"/>
      <c r="E784" s="38"/>
      <c r="F784" s="38"/>
      <c r="G784" s="66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52"/>
      <c r="C785" s="52"/>
      <c r="D785" s="42"/>
      <c r="E785" s="38"/>
      <c r="F785" s="38"/>
      <c r="G785" s="66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52"/>
      <c r="C786" s="52"/>
      <c r="D786" s="42"/>
      <c r="E786" s="38"/>
      <c r="F786" s="38"/>
      <c r="G786" s="66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52"/>
      <c r="C787" s="52"/>
      <c r="D787" s="42"/>
      <c r="E787" s="38"/>
      <c r="F787" s="38"/>
      <c r="G787" s="66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52"/>
      <c r="C788" s="52"/>
      <c r="D788" s="42"/>
      <c r="E788" s="38"/>
      <c r="F788" s="38"/>
      <c r="G788" s="66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52"/>
      <c r="C789" s="52"/>
      <c r="D789" s="42"/>
      <c r="E789" s="38"/>
      <c r="F789" s="38"/>
      <c r="G789" s="66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52"/>
      <c r="C790" s="52"/>
      <c r="D790" s="42"/>
      <c r="E790" s="38"/>
      <c r="F790" s="38"/>
      <c r="G790" s="66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52"/>
      <c r="C791" s="52"/>
      <c r="D791" s="42"/>
      <c r="E791" s="38"/>
      <c r="F791" s="38"/>
      <c r="G791" s="66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52"/>
      <c r="C792" s="52"/>
      <c r="D792" s="42"/>
      <c r="E792" s="38"/>
      <c r="F792" s="38"/>
      <c r="G792" s="66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52"/>
      <c r="C793" s="52"/>
      <c r="D793" s="42"/>
      <c r="E793" s="38"/>
      <c r="F793" s="38"/>
      <c r="G793" s="66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52"/>
      <c r="C794" s="52"/>
      <c r="D794" s="42"/>
      <c r="E794" s="38"/>
      <c r="F794" s="38"/>
      <c r="G794" s="66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52"/>
      <c r="C795" s="52"/>
      <c r="D795" s="42"/>
      <c r="E795" s="38"/>
      <c r="F795" s="38"/>
      <c r="G795" s="66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52"/>
      <c r="C796" s="52"/>
      <c r="D796" s="42"/>
      <c r="E796" s="38"/>
      <c r="F796" s="38"/>
      <c r="G796" s="66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52"/>
      <c r="C797" s="52"/>
      <c r="D797" s="42"/>
      <c r="E797" s="38"/>
      <c r="F797" s="38"/>
      <c r="G797" s="66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52"/>
      <c r="C798" s="52"/>
      <c r="D798" s="42"/>
      <c r="E798" s="38"/>
      <c r="F798" s="38"/>
      <c r="G798" s="66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52"/>
      <c r="C799" s="52"/>
      <c r="D799" s="42"/>
      <c r="E799" s="38"/>
      <c r="F799" s="38"/>
      <c r="G799" s="66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52"/>
      <c r="C800" s="52"/>
      <c r="D800" s="42"/>
      <c r="E800" s="38"/>
      <c r="F800" s="38"/>
      <c r="G800" s="66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52"/>
      <c r="C801" s="52"/>
      <c r="D801" s="42"/>
      <c r="E801" s="38"/>
      <c r="F801" s="38"/>
      <c r="G801" s="66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52"/>
      <c r="C802" s="52"/>
      <c r="D802" s="42"/>
      <c r="E802" s="38"/>
      <c r="F802" s="38"/>
      <c r="G802" s="66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52"/>
      <c r="C803" s="52"/>
      <c r="D803" s="42"/>
      <c r="E803" s="38"/>
      <c r="F803" s="38"/>
      <c r="G803" s="66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52"/>
      <c r="C804" s="52"/>
      <c r="D804" s="42"/>
      <c r="E804" s="38"/>
      <c r="F804" s="38"/>
      <c r="G804" s="66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52"/>
      <c r="C805" s="52"/>
      <c r="D805" s="42"/>
      <c r="E805" s="38"/>
      <c r="F805" s="38"/>
      <c r="G805" s="66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52"/>
      <c r="C806" s="52"/>
      <c r="D806" s="42"/>
      <c r="E806" s="38"/>
      <c r="F806" s="38"/>
      <c r="G806" s="66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52"/>
      <c r="C807" s="52"/>
      <c r="D807" s="42"/>
      <c r="E807" s="38"/>
      <c r="F807" s="38"/>
      <c r="G807" s="66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52"/>
      <c r="C808" s="52"/>
      <c r="D808" s="42"/>
      <c r="E808" s="38"/>
      <c r="F808" s="38"/>
      <c r="G808" s="66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52"/>
      <c r="C809" s="52"/>
      <c r="D809" s="42"/>
      <c r="E809" s="38"/>
      <c r="F809" s="38"/>
      <c r="G809" s="66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52"/>
      <c r="C810" s="52"/>
      <c r="D810" s="42"/>
      <c r="E810" s="38"/>
      <c r="F810" s="38"/>
      <c r="G810" s="66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52"/>
      <c r="C811" s="52"/>
      <c r="D811" s="42"/>
      <c r="E811" s="38"/>
      <c r="F811" s="38"/>
      <c r="G811" s="66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52"/>
      <c r="C812" s="52"/>
      <c r="D812" s="42"/>
      <c r="E812" s="38"/>
      <c r="F812" s="38"/>
      <c r="G812" s="66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52"/>
      <c r="C813" s="52"/>
      <c r="D813" s="42"/>
      <c r="E813" s="38"/>
      <c r="F813" s="38"/>
      <c r="G813" s="66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52"/>
      <c r="C814" s="52"/>
      <c r="D814" s="42"/>
      <c r="E814" s="38"/>
      <c r="F814" s="38"/>
      <c r="G814" s="66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52"/>
      <c r="C815" s="52"/>
      <c r="D815" s="42"/>
      <c r="E815" s="38"/>
      <c r="F815" s="38"/>
      <c r="G815" s="66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52"/>
      <c r="C816" s="52"/>
      <c r="D816" s="42"/>
      <c r="E816" s="38"/>
      <c r="F816" s="38"/>
      <c r="G816" s="66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52"/>
      <c r="C817" s="52"/>
      <c r="D817" s="42"/>
      <c r="E817" s="38"/>
      <c r="F817" s="38"/>
      <c r="G817" s="66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52"/>
      <c r="C818" s="52"/>
      <c r="D818" s="42"/>
      <c r="E818" s="38"/>
      <c r="F818" s="38"/>
      <c r="G818" s="66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52"/>
      <c r="C819" s="52"/>
      <c r="D819" s="42"/>
      <c r="E819" s="38"/>
      <c r="F819" s="38"/>
      <c r="G819" s="66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52"/>
      <c r="C820" s="52"/>
      <c r="D820" s="42"/>
      <c r="E820" s="38"/>
      <c r="F820" s="38"/>
      <c r="G820" s="66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52"/>
      <c r="C821" s="52"/>
      <c r="D821" s="42"/>
      <c r="E821" s="38"/>
      <c r="F821" s="38"/>
      <c r="G821" s="66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52"/>
      <c r="C822" s="52"/>
      <c r="D822" s="42"/>
      <c r="E822" s="38"/>
      <c r="F822" s="38"/>
      <c r="G822" s="66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52"/>
      <c r="C823" s="52"/>
      <c r="D823" s="42"/>
      <c r="E823" s="38"/>
      <c r="F823" s="38"/>
      <c r="G823" s="66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52"/>
      <c r="C824" s="52"/>
      <c r="D824" s="42"/>
      <c r="E824" s="38"/>
      <c r="F824" s="38"/>
      <c r="G824" s="66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52"/>
      <c r="C825" s="52"/>
      <c r="D825" s="42"/>
      <c r="E825" s="38"/>
      <c r="F825" s="38"/>
      <c r="G825" s="66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52"/>
      <c r="C826" s="52"/>
      <c r="D826" s="42"/>
      <c r="E826" s="38"/>
      <c r="F826" s="38"/>
      <c r="G826" s="66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52"/>
      <c r="C827" s="52"/>
      <c r="D827" s="42"/>
      <c r="E827" s="38"/>
      <c r="F827" s="38"/>
      <c r="G827" s="66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52"/>
      <c r="C828" s="52"/>
      <c r="D828" s="42"/>
      <c r="E828" s="38"/>
      <c r="F828" s="38"/>
      <c r="G828" s="66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52"/>
      <c r="C829" s="52"/>
      <c r="D829" s="42"/>
      <c r="E829" s="38"/>
      <c r="F829" s="38"/>
      <c r="G829" s="66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52"/>
      <c r="C830" s="52"/>
      <c r="D830" s="42"/>
      <c r="E830" s="38"/>
      <c r="F830" s="38"/>
      <c r="G830" s="66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52"/>
      <c r="C831" s="52"/>
      <c r="D831" s="42"/>
      <c r="E831" s="38"/>
      <c r="F831" s="38"/>
      <c r="G831" s="66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52"/>
      <c r="C832" s="52"/>
      <c r="D832" s="42"/>
      <c r="E832" s="38"/>
      <c r="F832" s="38"/>
      <c r="G832" s="66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52"/>
      <c r="C833" s="52"/>
      <c r="D833" s="42"/>
      <c r="E833" s="38"/>
      <c r="F833" s="38"/>
      <c r="G833" s="66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52"/>
      <c r="C834" s="52"/>
      <c r="D834" s="42"/>
      <c r="E834" s="38"/>
      <c r="F834" s="38"/>
      <c r="G834" s="66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52"/>
      <c r="C835" s="52"/>
      <c r="D835" s="42"/>
      <c r="E835" s="38"/>
      <c r="F835" s="38"/>
      <c r="G835" s="66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52"/>
      <c r="C836" s="52"/>
      <c r="D836" s="42"/>
      <c r="E836" s="38"/>
      <c r="F836" s="38"/>
      <c r="G836" s="66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52"/>
      <c r="C837" s="52"/>
      <c r="D837" s="42"/>
      <c r="E837" s="38"/>
      <c r="F837" s="38"/>
      <c r="G837" s="66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52"/>
      <c r="C838" s="52"/>
      <c r="D838" s="42"/>
      <c r="E838" s="38"/>
      <c r="F838" s="38"/>
      <c r="G838" s="66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52"/>
      <c r="C839" s="52"/>
      <c r="D839" s="42"/>
      <c r="E839" s="38"/>
      <c r="F839" s="38"/>
      <c r="G839" s="66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52"/>
      <c r="C840" s="52"/>
      <c r="D840" s="42"/>
      <c r="E840" s="38"/>
      <c r="F840" s="38"/>
      <c r="G840" s="66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52"/>
      <c r="C841" s="52"/>
      <c r="D841" s="42"/>
      <c r="E841" s="38"/>
      <c r="F841" s="38"/>
      <c r="G841" s="66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52"/>
      <c r="C842" s="52"/>
      <c r="D842" s="42"/>
      <c r="E842" s="38"/>
      <c r="F842" s="38"/>
      <c r="G842" s="66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52"/>
      <c r="C843" s="52"/>
      <c r="D843" s="42"/>
      <c r="E843" s="38"/>
      <c r="F843" s="38"/>
      <c r="G843" s="66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52"/>
      <c r="C844" s="52"/>
      <c r="D844" s="42"/>
      <c r="E844" s="38"/>
      <c r="F844" s="38"/>
      <c r="G844" s="66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52"/>
      <c r="C845" s="52"/>
      <c r="D845" s="42"/>
      <c r="E845" s="38"/>
      <c r="F845" s="38"/>
      <c r="G845" s="66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52"/>
      <c r="C846" s="52"/>
      <c r="D846" s="42"/>
      <c r="E846" s="38"/>
      <c r="F846" s="38"/>
      <c r="G846" s="66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52"/>
      <c r="C847" s="52"/>
      <c r="D847" s="42"/>
      <c r="E847" s="38"/>
      <c r="F847" s="38"/>
      <c r="G847" s="66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52"/>
      <c r="C848" s="52"/>
      <c r="D848" s="42"/>
      <c r="E848" s="38"/>
      <c r="F848" s="38"/>
      <c r="G848" s="66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52"/>
      <c r="C849" s="52"/>
      <c r="D849" s="42"/>
      <c r="E849" s="38"/>
      <c r="F849" s="38"/>
      <c r="G849" s="66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52"/>
      <c r="C850" s="52"/>
      <c r="D850" s="42"/>
      <c r="E850" s="38"/>
      <c r="F850" s="38"/>
      <c r="G850" s="66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52"/>
      <c r="C851" s="52"/>
      <c r="D851" s="42"/>
      <c r="E851" s="38"/>
      <c r="F851" s="38"/>
      <c r="G851" s="66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52"/>
      <c r="C852" s="52"/>
      <c r="D852" s="42"/>
      <c r="E852" s="38"/>
      <c r="F852" s="38"/>
      <c r="G852" s="66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52"/>
      <c r="C853" s="52"/>
      <c r="D853" s="42"/>
      <c r="E853" s="38"/>
      <c r="F853" s="38"/>
      <c r="G853" s="66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52"/>
      <c r="C854" s="52"/>
      <c r="D854" s="42"/>
      <c r="E854" s="38"/>
      <c r="F854" s="38"/>
      <c r="G854" s="66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52"/>
      <c r="C855" s="52"/>
      <c r="D855" s="42"/>
      <c r="E855" s="38"/>
      <c r="F855" s="38"/>
      <c r="G855" s="66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52"/>
      <c r="C856" s="52"/>
      <c r="D856" s="42"/>
      <c r="E856" s="38"/>
      <c r="F856" s="38"/>
      <c r="G856" s="66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52"/>
      <c r="C857" s="52"/>
      <c r="D857" s="42"/>
      <c r="E857" s="38"/>
      <c r="F857" s="38"/>
      <c r="G857" s="66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52"/>
      <c r="C858" s="52"/>
      <c r="D858" s="42"/>
      <c r="E858" s="38"/>
      <c r="F858" s="38"/>
      <c r="G858" s="66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52"/>
      <c r="C859" s="52"/>
      <c r="D859" s="42"/>
      <c r="E859" s="38"/>
      <c r="F859" s="38"/>
      <c r="G859" s="66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52"/>
      <c r="C860" s="52"/>
      <c r="D860" s="42"/>
      <c r="E860" s="38"/>
      <c r="F860" s="38"/>
      <c r="G860" s="66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52"/>
      <c r="C861" s="52"/>
      <c r="D861" s="42"/>
      <c r="E861" s="38"/>
      <c r="F861" s="38"/>
      <c r="G861" s="66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52"/>
      <c r="C862" s="52"/>
      <c r="D862" s="42"/>
      <c r="E862" s="38"/>
      <c r="F862" s="38"/>
      <c r="G862" s="66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52"/>
      <c r="C863" s="52"/>
      <c r="D863" s="42"/>
      <c r="E863" s="38"/>
      <c r="F863" s="38"/>
      <c r="G863" s="66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52"/>
      <c r="C864" s="52"/>
      <c r="D864" s="42"/>
      <c r="E864" s="38"/>
      <c r="F864" s="38"/>
      <c r="G864" s="66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52"/>
      <c r="C865" s="52"/>
      <c r="D865" s="42"/>
      <c r="E865" s="38"/>
      <c r="F865" s="38"/>
      <c r="G865" s="66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52"/>
      <c r="C866" s="52"/>
      <c r="D866" s="42"/>
      <c r="E866" s="38"/>
      <c r="F866" s="38"/>
      <c r="G866" s="66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52"/>
      <c r="C867" s="52"/>
      <c r="D867" s="42"/>
      <c r="E867" s="38"/>
      <c r="F867" s="38"/>
      <c r="G867" s="66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52"/>
      <c r="C868" s="52"/>
      <c r="D868" s="42"/>
      <c r="E868" s="38"/>
      <c r="F868" s="38"/>
      <c r="G868" s="66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52"/>
      <c r="C869" s="52"/>
      <c r="D869" s="42"/>
      <c r="E869" s="38"/>
      <c r="F869" s="38"/>
      <c r="G869" s="66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52"/>
      <c r="C870" s="52"/>
      <c r="D870" s="42"/>
      <c r="E870" s="38"/>
      <c r="F870" s="38"/>
      <c r="G870" s="66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52"/>
      <c r="C871" s="52"/>
      <c r="D871" s="42"/>
      <c r="E871" s="38"/>
      <c r="F871" s="38"/>
      <c r="G871" s="66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52"/>
      <c r="C872" s="52"/>
      <c r="D872" s="42"/>
      <c r="E872" s="38"/>
      <c r="F872" s="38"/>
      <c r="G872" s="66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52"/>
      <c r="C873" s="52"/>
      <c r="D873" s="42"/>
      <c r="E873" s="38"/>
      <c r="F873" s="38"/>
      <c r="G873" s="66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52"/>
      <c r="C874" s="52"/>
      <c r="D874" s="42"/>
      <c r="E874" s="38"/>
      <c r="F874" s="38"/>
      <c r="G874" s="66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52"/>
      <c r="C875" s="52"/>
      <c r="D875" s="42"/>
      <c r="E875" s="38"/>
      <c r="F875" s="38"/>
      <c r="G875" s="66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52"/>
      <c r="C876" s="52"/>
      <c r="D876" s="42"/>
      <c r="E876" s="38"/>
      <c r="F876" s="38"/>
      <c r="G876" s="66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52"/>
      <c r="C877" s="52"/>
      <c r="D877" s="42"/>
      <c r="E877" s="38"/>
      <c r="F877" s="38"/>
      <c r="G877" s="66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52"/>
      <c r="C878" s="52"/>
      <c r="D878" s="42"/>
      <c r="E878" s="38"/>
      <c r="F878" s="38"/>
      <c r="G878" s="66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52"/>
      <c r="C879" s="52"/>
      <c r="D879" s="42"/>
      <c r="E879" s="38"/>
      <c r="F879" s="38"/>
      <c r="G879" s="66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52"/>
      <c r="C880" s="52"/>
      <c r="D880" s="42"/>
      <c r="E880" s="38"/>
      <c r="F880" s="38"/>
      <c r="G880" s="66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52"/>
      <c r="C881" s="52"/>
      <c r="D881" s="42"/>
      <c r="E881" s="38"/>
      <c r="F881" s="38"/>
      <c r="G881" s="66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52"/>
      <c r="C882" s="52"/>
      <c r="D882" s="42"/>
      <c r="E882" s="38"/>
      <c r="F882" s="38"/>
      <c r="G882" s="66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52"/>
      <c r="C883" s="52"/>
      <c r="D883" s="42"/>
      <c r="E883" s="38"/>
      <c r="F883" s="38"/>
      <c r="G883" s="66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52"/>
      <c r="C884" s="52"/>
      <c r="D884" s="42"/>
      <c r="E884" s="38"/>
      <c r="F884" s="38"/>
      <c r="G884" s="66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52"/>
      <c r="C885" s="52"/>
      <c r="D885" s="42"/>
      <c r="E885" s="38"/>
      <c r="F885" s="38"/>
      <c r="G885" s="66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52"/>
      <c r="C886" s="52"/>
      <c r="D886" s="42"/>
      <c r="E886" s="38"/>
      <c r="F886" s="38"/>
      <c r="G886" s="66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52"/>
      <c r="C887" s="52"/>
      <c r="D887" s="42"/>
      <c r="E887" s="38"/>
      <c r="F887" s="38"/>
      <c r="G887" s="66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52"/>
      <c r="C888" s="52"/>
      <c r="D888" s="42"/>
      <c r="E888" s="38"/>
      <c r="F888" s="38"/>
      <c r="G888" s="66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52"/>
      <c r="C889" s="52"/>
      <c r="D889" s="42"/>
      <c r="E889" s="38"/>
      <c r="F889" s="38"/>
      <c r="G889" s="66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52"/>
      <c r="C890" s="52"/>
      <c r="D890" s="42"/>
      <c r="E890" s="38"/>
      <c r="F890" s="38"/>
      <c r="G890" s="66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52"/>
      <c r="C891" s="52"/>
      <c r="D891" s="42"/>
      <c r="E891" s="38"/>
      <c r="F891" s="38"/>
      <c r="G891" s="66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52"/>
      <c r="C892" s="52"/>
      <c r="D892" s="42"/>
      <c r="E892" s="38"/>
      <c r="F892" s="38"/>
      <c r="G892" s="66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52"/>
      <c r="C893" s="52"/>
      <c r="D893" s="42"/>
      <c r="E893" s="38"/>
      <c r="F893" s="38"/>
      <c r="G893" s="66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52"/>
      <c r="C894" s="52"/>
      <c r="D894" s="42"/>
      <c r="E894" s="38"/>
      <c r="F894" s="38"/>
      <c r="G894" s="66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52"/>
      <c r="C895" s="52"/>
      <c r="D895" s="42"/>
      <c r="E895" s="38"/>
      <c r="F895" s="38"/>
      <c r="G895" s="66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52"/>
      <c r="C896" s="52"/>
      <c r="D896" s="42"/>
      <c r="E896" s="38"/>
      <c r="F896" s="38"/>
      <c r="G896" s="66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52"/>
      <c r="C897" s="52"/>
      <c r="D897" s="42"/>
      <c r="E897" s="38"/>
      <c r="F897" s="38"/>
      <c r="G897" s="66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52"/>
      <c r="C898" s="52"/>
      <c r="D898" s="42"/>
      <c r="E898" s="38"/>
      <c r="F898" s="38"/>
      <c r="G898" s="66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52"/>
      <c r="C899" s="52"/>
      <c r="D899" s="42"/>
      <c r="E899" s="38"/>
      <c r="F899" s="38"/>
      <c r="G899" s="66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52"/>
      <c r="C900" s="52"/>
      <c r="D900" s="42"/>
      <c r="E900" s="38"/>
      <c r="F900" s="38"/>
      <c r="G900" s="66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52"/>
      <c r="C901" s="52"/>
      <c r="D901" s="42"/>
      <c r="E901" s="38"/>
      <c r="F901" s="38"/>
      <c r="G901" s="66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52"/>
      <c r="C902" s="52"/>
      <c r="D902" s="42"/>
      <c r="E902" s="38"/>
      <c r="F902" s="38"/>
      <c r="G902" s="66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52"/>
      <c r="C903" s="52"/>
      <c r="D903" s="42"/>
      <c r="E903" s="38"/>
      <c r="F903" s="38"/>
      <c r="G903" s="66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52"/>
      <c r="C904" s="52"/>
      <c r="D904" s="42"/>
      <c r="E904" s="38"/>
      <c r="F904" s="38"/>
      <c r="G904" s="66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52"/>
      <c r="C905" s="52"/>
      <c r="D905" s="42"/>
      <c r="E905" s="38"/>
      <c r="F905" s="38"/>
      <c r="G905" s="66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52"/>
      <c r="C906" s="52"/>
      <c r="D906" s="42"/>
      <c r="E906" s="38"/>
      <c r="F906" s="38"/>
      <c r="G906" s="66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52"/>
      <c r="C907" s="52"/>
      <c r="D907" s="42"/>
      <c r="E907" s="38"/>
      <c r="F907" s="38"/>
      <c r="G907" s="66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52"/>
      <c r="C908" s="52"/>
      <c r="D908" s="42"/>
      <c r="E908" s="38"/>
      <c r="F908" s="38"/>
      <c r="G908" s="66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52"/>
      <c r="C909" s="52"/>
      <c r="D909" s="42"/>
      <c r="E909" s="38"/>
      <c r="F909" s="38"/>
      <c r="G909" s="66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52"/>
      <c r="C910" s="52"/>
      <c r="D910" s="42"/>
      <c r="E910" s="38"/>
      <c r="F910" s="38"/>
      <c r="G910" s="66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52"/>
      <c r="C911" s="52"/>
      <c r="D911" s="42"/>
      <c r="E911" s="38"/>
      <c r="F911" s="38"/>
      <c r="G911" s="66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52"/>
      <c r="C912" s="52"/>
      <c r="D912" s="42"/>
      <c r="E912" s="38"/>
      <c r="F912" s="38"/>
      <c r="G912" s="66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52"/>
      <c r="C913" s="52"/>
      <c r="D913" s="42"/>
      <c r="E913" s="38"/>
      <c r="F913" s="38"/>
      <c r="G913" s="66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52"/>
      <c r="C914" s="52"/>
      <c r="D914" s="42"/>
      <c r="E914" s="38"/>
      <c r="F914" s="38"/>
      <c r="G914" s="66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52"/>
      <c r="C915" s="52"/>
      <c r="D915" s="42"/>
      <c r="E915" s="38"/>
      <c r="F915" s="38"/>
      <c r="G915" s="66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52"/>
      <c r="C916" s="52"/>
      <c r="D916" s="42"/>
      <c r="E916" s="38"/>
      <c r="F916" s="38"/>
      <c r="G916" s="66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52"/>
      <c r="C917" s="52"/>
      <c r="D917" s="42"/>
      <c r="E917" s="38"/>
      <c r="F917" s="38"/>
      <c r="G917" s="66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52"/>
      <c r="C918" s="52"/>
      <c r="D918" s="42"/>
      <c r="E918" s="38"/>
      <c r="F918" s="38"/>
      <c r="G918" s="66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52"/>
      <c r="C919" s="52"/>
      <c r="D919" s="42"/>
      <c r="E919" s="38"/>
      <c r="F919" s="38"/>
      <c r="G919" s="66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52"/>
      <c r="C920" s="52"/>
      <c r="D920" s="42"/>
      <c r="E920" s="38"/>
      <c r="F920" s="38"/>
      <c r="G920" s="66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52"/>
      <c r="C921" s="52"/>
      <c r="D921" s="42"/>
      <c r="E921" s="38"/>
      <c r="F921" s="38"/>
      <c r="G921" s="66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52"/>
      <c r="C922" s="52"/>
      <c r="D922" s="42"/>
      <c r="E922" s="38"/>
      <c r="F922" s="38"/>
      <c r="G922" s="66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52"/>
      <c r="C923" s="52"/>
      <c r="D923" s="42"/>
      <c r="E923" s="38"/>
      <c r="F923" s="38"/>
      <c r="G923" s="66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52"/>
      <c r="C924" s="52"/>
      <c r="D924" s="42"/>
      <c r="E924" s="38"/>
      <c r="F924" s="38"/>
      <c r="G924" s="66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52"/>
      <c r="C925" s="52"/>
      <c r="D925" s="42"/>
      <c r="E925" s="38"/>
      <c r="F925" s="38"/>
      <c r="G925" s="66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52"/>
      <c r="C926" s="52"/>
      <c r="D926" s="42"/>
      <c r="E926" s="38"/>
      <c r="F926" s="38"/>
      <c r="G926" s="66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52"/>
      <c r="C927" s="52"/>
      <c r="D927" s="42"/>
      <c r="E927" s="38"/>
      <c r="F927" s="38"/>
      <c r="G927" s="66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52"/>
      <c r="C928" s="52"/>
      <c r="D928" s="42"/>
      <c r="E928" s="38"/>
      <c r="F928" s="38"/>
      <c r="G928" s="66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52"/>
      <c r="C929" s="52"/>
      <c r="D929" s="42"/>
      <c r="E929" s="38"/>
      <c r="F929" s="38"/>
      <c r="G929" s="66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52"/>
      <c r="C930" s="52"/>
      <c r="D930" s="42"/>
      <c r="E930" s="38"/>
      <c r="F930" s="38"/>
      <c r="G930" s="66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52"/>
      <c r="C931" s="52"/>
      <c r="D931" s="42"/>
      <c r="E931" s="38"/>
      <c r="F931" s="38"/>
      <c r="G931" s="66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52"/>
      <c r="C932" s="52"/>
      <c r="D932" s="42"/>
      <c r="E932" s="38"/>
      <c r="F932" s="38"/>
      <c r="G932" s="66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52"/>
      <c r="C933" s="52"/>
      <c r="D933" s="42"/>
      <c r="E933" s="38"/>
      <c r="F933" s="38"/>
      <c r="G933" s="66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52"/>
      <c r="C934" s="52"/>
      <c r="D934" s="42"/>
      <c r="E934" s="38"/>
      <c r="F934" s="38"/>
      <c r="G934" s="66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52"/>
      <c r="C935" s="52"/>
      <c r="D935" s="42"/>
      <c r="E935" s="38"/>
      <c r="F935" s="38"/>
      <c r="G935" s="66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52"/>
      <c r="C936" s="52"/>
      <c r="D936" s="42"/>
      <c r="E936" s="38"/>
      <c r="F936" s="38"/>
      <c r="G936" s="66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52"/>
      <c r="C937" s="52"/>
      <c r="D937" s="42"/>
      <c r="E937" s="38"/>
      <c r="F937" s="38"/>
      <c r="G937" s="66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52"/>
      <c r="C938" s="52"/>
      <c r="D938" s="42"/>
      <c r="E938" s="38"/>
      <c r="F938" s="38"/>
      <c r="G938" s="66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52"/>
      <c r="C939" s="52"/>
      <c r="D939" s="42"/>
      <c r="E939" s="38"/>
      <c r="F939" s="38"/>
      <c r="G939" s="66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52"/>
      <c r="C940" s="52"/>
      <c r="D940" s="42"/>
      <c r="E940" s="38"/>
      <c r="F940" s="38"/>
      <c r="G940" s="66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52"/>
      <c r="C941" s="52"/>
      <c r="D941" s="42"/>
      <c r="E941" s="38"/>
      <c r="F941" s="38"/>
      <c r="G941" s="66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52"/>
      <c r="C942" s="52"/>
      <c r="D942" s="42"/>
      <c r="E942" s="38"/>
      <c r="F942" s="38"/>
      <c r="G942" s="66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52"/>
      <c r="C943" s="52"/>
      <c r="D943" s="42"/>
      <c r="E943" s="38"/>
      <c r="F943" s="38"/>
      <c r="G943" s="66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52"/>
      <c r="C944" s="52"/>
      <c r="D944" s="42"/>
      <c r="E944" s="38"/>
      <c r="F944" s="38"/>
      <c r="G944" s="66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52"/>
      <c r="C945" s="52"/>
      <c r="D945" s="42"/>
      <c r="E945" s="38"/>
      <c r="F945" s="38"/>
      <c r="G945" s="66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52"/>
      <c r="C946" s="52"/>
      <c r="D946" s="42"/>
      <c r="E946" s="38"/>
      <c r="F946" s="38"/>
      <c r="G946" s="66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52"/>
      <c r="C947" s="52"/>
      <c r="D947" s="42"/>
      <c r="E947" s="38"/>
      <c r="F947" s="38"/>
      <c r="G947" s="66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52"/>
      <c r="C948" s="52"/>
      <c r="D948" s="42"/>
      <c r="E948" s="38"/>
      <c r="F948" s="38"/>
      <c r="G948" s="66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52"/>
      <c r="C949" s="52"/>
      <c r="D949" s="42"/>
      <c r="E949" s="38"/>
      <c r="F949" s="38"/>
      <c r="G949" s="66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52"/>
      <c r="C950" s="52"/>
      <c r="D950" s="42"/>
      <c r="E950" s="38"/>
      <c r="F950" s="38"/>
      <c r="G950" s="66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52"/>
      <c r="C951" s="52"/>
      <c r="D951" s="42"/>
      <c r="E951" s="38"/>
      <c r="F951" s="38"/>
      <c r="G951" s="66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52"/>
      <c r="C952" s="52"/>
      <c r="D952" s="42"/>
      <c r="E952" s="38"/>
      <c r="F952" s="38"/>
      <c r="G952" s="66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52"/>
      <c r="C953" s="52"/>
      <c r="D953" s="42"/>
      <c r="E953" s="38"/>
      <c r="F953" s="38"/>
      <c r="G953" s="66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52"/>
      <c r="C954" s="52"/>
      <c r="D954" s="42"/>
      <c r="E954" s="38"/>
      <c r="F954" s="38"/>
      <c r="G954" s="66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52"/>
      <c r="C955" s="52"/>
      <c r="D955" s="42"/>
      <c r="E955" s="38"/>
      <c r="F955" s="38"/>
      <c r="G955" s="66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52"/>
      <c r="C956" s="52"/>
      <c r="D956" s="42"/>
      <c r="E956" s="38"/>
      <c r="F956" s="38"/>
      <c r="G956" s="66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52"/>
      <c r="C957" s="52"/>
      <c r="D957" s="42"/>
      <c r="E957" s="38"/>
      <c r="F957" s="38"/>
      <c r="G957" s="66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52"/>
      <c r="C958" s="52"/>
      <c r="D958" s="42"/>
      <c r="E958" s="38"/>
      <c r="F958" s="38"/>
      <c r="G958" s="66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52"/>
      <c r="C959" s="52"/>
      <c r="D959" s="42"/>
      <c r="E959" s="38"/>
      <c r="F959" s="38"/>
      <c r="G959" s="66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52"/>
      <c r="C960" s="52"/>
      <c r="D960" s="42"/>
      <c r="E960" s="38"/>
      <c r="F960" s="38"/>
      <c r="G960" s="66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52"/>
      <c r="C961" s="52"/>
      <c r="D961" s="42"/>
      <c r="E961" s="38"/>
      <c r="F961" s="38"/>
      <c r="G961" s="66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52"/>
      <c r="C962" s="52"/>
      <c r="D962" s="42"/>
      <c r="E962" s="38"/>
      <c r="F962" s="38"/>
      <c r="G962" s="66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52"/>
      <c r="C963" s="52"/>
      <c r="D963" s="42"/>
      <c r="E963" s="38"/>
      <c r="F963" s="38"/>
      <c r="G963" s="66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52"/>
      <c r="C964" s="52"/>
      <c r="D964" s="42"/>
      <c r="E964" s="38"/>
      <c r="F964" s="38"/>
      <c r="G964" s="66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52"/>
      <c r="C965" s="52"/>
      <c r="D965" s="42"/>
      <c r="E965" s="38"/>
      <c r="F965" s="38"/>
      <c r="G965" s="66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52"/>
      <c r="C966" s="52"/>
      <c r="D966" s="42"/>
      <c r="E966" s="38"/>
      <c r="F966" s="38"/>
      <c r="G966" s="66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52"/>
      <c r="C967" s="52"/>
      <c r="D967" s="42"/>
      <c r="E967" s="38"/>
      <c r="F967" s="38"/>
      <c r="G967" s="66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52"/>
      <c r="C968" s="52"/>
      <c r="D968" s="42"/>
      <c r="E968" s="38"/>
      <c r="F968" s="38"/>
      <c r="G968" s="66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52"/>
      <c r="C969" s="52"/>
      <c r="D969" s="42"/>
      <c r="E969" s="38"/>
      <c r="F969" s="38"/>
      <c r="G969" s="66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52"/>
      <c r="C970" s="52"/>
      <c r="D970" s="42"/>
      <c r="E970" s="38"/>
      <c r="F970" s="38"/>
      <c r="G970" s="66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52"/>
      <c r="C971" s="52"/>
      <c r="D971" s="42"/>
      <c r="E971" s="38"/>
      <c r="F971" s="38"/>
      <c r="G971" s="66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52"/>
      <c r="C972" s="52"/>
      <c r="D972" s="42"/>
      <c r="E972" s="38"/>
      <c r="F972" s="38"/>
      <c r="G972" s="66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52"/>
      <c r="C973" s="52"/>
      <c r="D973" s="42"/>
      <c r="E973" s="38"/>
      <c r="F973" s="38"/>
      <c r="G973" s="66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52"/>
      <c r="C974" s="52"/>
      <c r="D974" s="42"/>
      <c r="E974" s="38"/>
      <c r="F974" s="38"/>
      <c r="G974" s="66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52"/>
      <c r="C975" s="52"/>
      <c r="D975" s="42"/>
      <c r="E975" s="38"/>
      <c r="F975" s="38"/>
      <c r="G975" s="66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52"/>
      <c r="C976" s="52"/>
      <c r="D976" s="42"/>
      <c r="E976" s="38"/>
      <c r="F976" s="38"/>
      <c r="G976" s="66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52"/>
      <c r="C977" s="52"/>
      <c r="D977" s="42"/>
      <c r="E977" s="38"/>
      <c r="F977" s="38"/>
      <c r="G977" s="66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52"/>
      <c r="C978" s="52"/>
      <c r="D978" s="42"/>
      <c r="E978" s="38"/>
      <c r="F978" s="38"/>
      <c r="G978" s="66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52"/>
      <c r="C979" s="52"/>
      <c r="D979" s="42"/>
      <c r="E979" s="38"/>
      <c r="F979" s="38"/>
      <c r="G979" s="66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52"/>
      <c r="C980" s="52"/>
      <c r="D980" s="42"/>
      <c r="E980" s="38"/>
      <c r="F980" s="38"/>
      <c r="G980" s="66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52"/>
      <c r="C981" s="52"/>
      <c r="D981" s="42"/>
      <c r="E981" s="38"/>
      <c r="F981" s="38"/>
      <c r="G981" s="66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52"/>
      <c r="C982" s="52"/>
      <c r="D982" s="42"/>
      <c r="E982" s="38"/>
      <c r="F982" s="38"/>
      <c r="G982" s="66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52"/>
      <c r="C983" s="52"/>
      <c r="D983" s="42"/>
      <c r="E983" s="38"/>
      <c r="F983" s="38"/>
      <c r="G983" s="66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52"/>
      <c r="C984" s="52"/>
      <c r="D984" s="42"/>
      <c r="E984" s="38"/>
      <c r="F984" s="38"/>
      <c r="G984" s="66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52"/>
      <c r="C985" s="52"/>
      <c r="D985" s="42"/>
      <c r="E985" s="38"/>
      <c r="F985" s="38"/>
      <c r="G985" s="66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52"/>
      <c r="C986" s="52"/>
      <c r="D986" s="42"/>
      <c r="E986" s="38"/>
      <c r="F986" s="38"/>
      <c r="G986" s="66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52"/>
      <c r="C987" s="52"/>
      <c r="D987" s="42"/>
      <c r="E987" s="38"/>
      <c r="F987" s="38"/>
      <c r="G987" s="66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52"/>
      <c r="C988" s="52"/>
      <c r="D988" s="42"/>
      <c r="E988" s="38"/>
      <c r="F988" s="38"/>
      <c r="G988" s="66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52"/>
      <c r="C989" s="52"/>
      <c r="D989" s="42"/>
      <c r="E989" s="38"/>
      <c r="F989" s="38"/>
      <c r="G989" s="66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52"/>
      <c r="C990" s="52"/>
      <c r="D990" s="42"/>
      <c r="E990" s="38"/>
      <c r="F990" s="38"/>
      <c r="G990" s="66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52"/>
      <c r="C991" s="52"/>
      <c r="D991" s="42"/>
      <c r="E991" s="38"/>
      <c r="F991" s="38"/>
      <c r="G991" s="66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52"/>
      <c r="C992" s="52"/>
      <c r="D992" s="42"/>
      <c r="E992" s="38"/>
      <c r="F992" s="38"/>
      <c r="G992" s="66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52"/>
      <c r="C993" s="52"/>
      <c r="D993" s="42"/>
      <c r="E993" s="38"/>
      <c r="F993" s="38"/>
      <c r="G993" s="66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52"/>
      <c r="C994" s="52"/>
      <c r="D994" s="42"/>
      <c r="E994" s="38"/>
      <c r="F994" s="38"/>
      <c r="G994" s="66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52"/>
      <c r="C995" s="52"/>
      <c r="D995" s="42"/>
      <c r="E995" s="38"/>
      <c r="F995" s="38"/>
      <c r="G995" s="66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52"/>
      <c r="C996" s="52"/>
      <c r="D996" s="42"/>
      <c r="E996" s="38"/>
      <c r="F996" s="38"/>
      <c r="G996" s="66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52"/>
      <c r="C997" s="52"/>
      <c r="D997" s="42"/>
      <c r="E997" s="38"/>
      <c r="F997" s="38"/>
      <c r="G997" s="66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52"/>
      <c r="C998" s="52"/>
      <c r="D998" s="42"/>
      <c r="E998" s="38"/>
      <c r="F998" s="38"/>
      <c r="G998" s="66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52"/>
      <c r="C999" s="52"/>
      <c r="D999" s="42"/>
      <c r="E999" s="38"/>
      <c r="F999" s="38"/>
      <c r="G999" s="66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52"/>
      <c r="C1000" s="52"/>
      <c r="D1000" s="42"/>
      <c r="E1000" s="38"/>
      <c r="F1000" s="38"/>
      <c r="G1000" s="66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52"/>
      <c r="C1001" s="52"/>
      <c r="D1001" s="42"/>
      <c r="E1001" s="38"/>
      <c r="F1001" s="38"/>
      <c r="G1001" s="66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52"/>
      <c r="C1002" s="52"/>
      <c r="D1002" s="42"/>
      <c r="E1002" s="38"/>
      <c r="F1002" s="38"/>
      <c r="G1002" s="66"/>
      <c r="H1002" s="38"/>
      <c r="I1002" s="44"/>
      <c r="J1002" s="44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52"/>
      <c r="C1003" s="52"/>
      <c r="D1003" s="42"/>
      <c r="E1003" s="38"/>
      <c r="F1003" s="38"/>
      <c r="G1003" s="66"/>
      <c r="H1003" s="38"/>
      <c r="I1003" s="44"/>
      <c r="J1003" s="44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  <row x14ac:dyDescent="0.25" r="1004" customHeight="1" ht="17.25" customFormat="1" s="30">
      <c r="A1004" s="41"/>
      <c r="B1004" s="52"/>
      <c r="C1004" s="52"/>
      <c r="D1004" s="42"/>
      <c r="E1004" s="38"/>
      <c r="F1004" s="38"/>
      <c r="G1004" s="66"/>
      <c r="H1004" s="38"/>
      <c r="I1004" s="44"/>
      <c r="J1004" s="44"/>
      <c r="K1004" s="42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</row>
    <row x14ac:dyDescent="0.25" r="1005" customHeight="1" ht="17.25" customFormat="1" s="30">
      <c r="A1005" s="41"/>
      <c r="B1005" s="52"/>
      <c r="C1005" s="52"/>
      <c r="D1005" s="42"/>
      <c r="E1005" s="38"/>
      <c r="F1005" s="38"/>
      <c r="G1005" s="66"/>
      <c r="H1005" s="38"/>
      <c r="I1005" s="44"/>
      <c r="J1005" s="44"/>
      <c r="K1005" s="42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</row>
    <row x14ac:dyDescent="0.25" r="1006" customHeight="1" ht="17.25" customFormat="1" s="30">
      <c r="A1006" s="41"/>
      <c r="B1006" s="52"/>
      <c r="C1006" s="52"/>
      <c r="D1006" s="42"/>
      <c r="E1006" s="38"/>
      <c r="F1006" s="38"/>
      <c r="G1006" s="66"/>
      <c r="H1006" s="38"/>
      <c r="I1006" s="44"/>
      <c r="J1006" s="44"/>
      <c r="K1006" s="42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</row>
    <row x14ac:dyDescent="0.25" r="1007" customHeight="1" ht="17.25" customFormat="1" s="30">
      <c r="A1007" s="41"/>
      <c r="B1007" s="52"/>
      <c r="C1007" s="52"/>
      <c r="D1007" s="42"/>
      <c r="E1007" s="38"/>
      <c r="F1007" s="38"/>
      <c r="G1007" s="66"/>
      <c r="H1007" s="38"/>
      <c r="I1007" s="44"/>
      <c r="J1007" s="44"/>
      <c r="K1007" s="42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</row>
    <row x14ac:dyDescent="0.25" r="1008" customHeight="1" ht="17.25" customFormat="1" s="30">
      <c r="A1008" s="41"/>
      <c r="B1008" s="52"/>
      <c r="C1008" s="52"/>
      <c r="D1008" s="42"/>
      <c r="E1008" s="38"/>
      <c r="F1008" s="38"/>
      <c r="G1008" s="66"/>
      <c r="H1008" s="38"/>
      <c r="I1008" s="44"/>
      <c r="J1008" s="44"/>
      <c r="K1008" s="42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</row>
    <row x14ac:dyDescent="0.25" r="1009" customHeight="1" ht="17.25" customFormat="1" s="30">
      <c r="A1009" s="41"/>
      <c r="B1009" s="52"/>
      <c r="C1009" s="52"/>
      <c r="D1009" s="42"/>
      <c r="E1009" s="38"/>
      <c r="F1009" s="38"/>
      <c r="G1009" s="66"/>
      <c r="H1009" s="38"/>
      <c r="I1009" s="44"/>
      <c r="J1009" s="44"/>
      <c r="K1009" s="42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</row>
    <row x14ac:dyDescent="0.25" r="1010" customHeight="1" ht="17.25" customFormat="1" s="30">
      <c r="A1010" s="41"/>
      <c r="B1010" s="52"/>
      <c r="C1010" s="52"/>
      <c r="D1010" s="42"/>
      <c r="E1010" s="38"/>
      <c r="F1010" s="38"/>
      <c r="G1010" s="66"/>
      <c r="H1010" s="38"/>
      <c r="I1010" s="44"/>
      <c r="J1010" s="44"/>
      <c r="K1010" s="42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</row>
    <row x14ac:dyDescent="0.25" r="1011" customHeight="1" ht="17.25" customFormat="1" s="30">
      <c r="A1011" s="41"/>
      <c r="B1011" s="52"/>
      <c r="C1011" s="52"/>
      <c r="D1011" s="42"/>
      <c r="E1011" s="38"/>
      <c r="F1011" s="38"/>
      <c r="G1011" s="66"/>
      <c r="H1011" s="38"/>
      <c r="I1011" s="44"/>
      <c r="J1011" s="44"/>
      <c r="K1011" s="42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</row>
    <row x14ac:dyDescent="0.25" r="1012" customHeight="1" ht="17.25" customFormat="1" s="30">
      <c r="A1012" s="41"/>
      <c r="B1012" s="52"/>
      <c r="C1012" s="52"/>
      <c r="D1012" s="42"/>
      <c r="E1012" s="38"/>
      <c r="F1012" s="38"/>
      <c r="G1012" s="66"/>
      <c r="H1012" s="38"/>
      <c r="I1012" s="44"/>
      <c r="J1012" s="44"/>
      <c r="K1012" s="42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</row>
    <row x14ac:dyDescent="0.25" r="1013" customHeight="1" ht="17.25" customFormat="1" s="30">
      <c r="A1013" s="41"/>
      <c r="B1013" s="52"/>
      <c r="C1013" s="52"/>
      <c r="D1013" s="42"/>
      <c r="E1013" s="38"/>
      <c r="F1013" s="38"/>
      <c r="G1013" s="66"/>
      <c r="H1013" s="38"/>
      <c r="I1013" s="44"/>
      <c r="J1013" s="44"/>
      <c r="K1013" s="42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</row>
    <row x14ac:dyDescent="0.25" r="1014" customHeight="1" ht="17.25" customFormat="1" s="30">
      <c r="A1014" s="41"/>
      <c r="B1014" s="52"/>
      <c r="C1014" s="52"/>
      <c r="D1014" s="42"/>
      <c r="E1014" s="38"/>
      <c r="F1014" s="38"/>
      <c r="G1014" s="66"/>
      <c r="H1014" s="38"/>
      <c r="I1014" s="44"/>
      <c r="J1014" s="44"/>
      <c r="K1014" s="42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</row>
    <row x14ac:dyDescent="0.25" r="1015" customHeight="1" ht="17.25" customFormat="1" s="30">
      <c r="A1015" s="41"/>
      <c r="B1015" s="52"/>
      <c r="C1015" s="52"/>
      <c r="D1015" s="42"/>
      <c r="E1015" s="38"/>
      <c r="F1015" s="38"/>
      <c r="G1015" s="66"/>
      <c r="H1015" s="38"/>
      <c r="I1015" s="44"/>
      <c r="J1015" s="44"/>
      <c r="K1015" s="42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</row>
    <row x14ac:dyDescent="0.25" r="1016" customHeight="1" ht="17.25" customFormat="1" s="30">
      <c r="A1016" s="41"/>
      <c r="B1016" s="52"/>
      <c r="C1016" s="52"/>
      <c r="D1016" s="42"/>
      <c r="E1016" s="38"/>
      <c r="F1016" s="38"/>
      <c r="G1016" s="66"/>
      <c r="H1016" s="38"/>
      <c r="I1016" s="44"/>
      <c r="J1016" s="44"/>
      <c r="K1016" s="42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</row>
    <row x14ac:dyDescent="0.25" r="1017" customHeight="1" ht="17.25" customFormat="1" s="30">
      <c r="A1017" s="41"/>
      <c r="B1017" s="52"/>
      <c r="C1017" s="52"/>
      <c r="D1017" s="42"/>
      <c r="E1017" s="38"/>
      <c r="F1017" s="38"/>
      <c r="G1017" s="66"/>
      <c r="H1017" s="38"/>
      <c r="I1017" s="44"/>
      <c r="J1017" s="44"/>
      <c r="K1017" s="42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</row>
    <row x14ac:dyDescent="0.25" r="1018" customHeight="1" ht="17.25" customFormat="1" s="30">
      <c r="A1018" s="41"/>
      <c r="B1018" s="52"/>
      <c r="C1018" s="52"/>
      <c r="D1018" s="42"/>
      <c r="E1018" s="38"/>
      <c r="F1018" s="38"/>
      <c r="G1018" s="66"/>
      <c r="H1018" s="38"/>
      <c r="I1018" s="44"/>
      <c r="J1018" s="44"/>
      <c r="K1018" s="42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</row>
    <row x14ac:dyDescent="0.25" r="1019" customHeight="1" ht="17.25" customFormat="1" s="30">
      <c r="A1019" s="41"/>
      <c r="B1019" s="52"/>
      <c r="C1019" s="52"/>
      <c r="D1019" s="42"/>
      <c r="E1019" s="38"/>
      <c r="F1019" s="38"/>
      <c r="G1019" s="66"/>
      <c r="H1019" s="38"/>
      <c r="I1019" s="44"/>
      <c r="J1019" s="44"/>
      <c r="K1019" s="42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</row>
    <row x14ac:dyDescent="0.25" r="1020" customHeight="1" ht="17.25" customFormat="1" s="30">
      <c r="A1020" s="41"/>
      <c r="B1020" s="52"/>
      <c r="C1020" s="52"/>
      <c r="D1020" s="42"/>
      <c r="E1020" s="38"/>
      <c r="F1020" s="38"/>
      <c r="G1020" s="66"/>
      <c r="H1020" s="38"/>
      <c r="I1020" s="44"/>
      <c r="J1020" s="44"/>
      <c r="K1020" s="42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</row>
    <row x14ac:dyDescent="0.25" r="1021" customHeight="1" ht="17.25" customFormat="1" s="30">
      <c r="A1021" s="41"/>
      <c r="B1021" s="52"/>
      <c r="C1021" s="52"/>
      <c r="D1021" s="20"/>
      <c r="E1021" s="38"/>
      <c r="F1021" s="38"/>
      <c r="G1021" s="66"/>
      <c r="H1021" s="38"/>
      <c r="I1021" s="44"/>
      <c r="J1021" s="44"/>
      <c r="K1021" s="42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</row>
    <row x14ac:dyDescent="0.25" r="1022" customHeight="1" ht="17.25" customFormat="1" s="30">
      <c r="A1022" s="41"/>
      <c r="B1022" s="52"/>
      <c r="C1022" s="52"/>
      <c r="D1022" s="20"/>
      <c r="E1022" s="38"/>
      <c r="F1022" s="38"/>
      <c r="G1022" s="66"/>
      <c r="H1022" s="38"/>
      <c r="I1022" s="44"/>
      <c r="J1022" s="44"/>
      <c r="K1022" s="42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</row>
    <row x14ac:dyDescent="0.25" r="1023" customHeight="1" ht="17.25" customFormat="1" s="30">
      <c r="A1023" s="41"/>
      <c r="B1023" s="52"/>
      <c r="C1023" s="52"/>
      <c r="D1023" s="20"/>
      <c r="E1023" s="38"/>
      <c r="F1023" s="38"/>
      <c r="G1023" s="66"/>
      <c r="H1023" s="38"/>
      <c r="I1023" s="44"/>
      <c r="J1023" s="44"/>
      <c r="K1023" s="42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</row>
    <row x14ac:dyDescent="0.25" r="1024" customHeight="1" ht="17.25" customFormat="1" s="30">
      <c r="A1024" s="41"/>
      <c r="B1024" s="52"/>
      <c r="C1024" s="52"/>
      <c r="D1024" s="20"/>
      <c r="E1024" s="38"/>
      <c r="F1024" s="38"/>
      <c r="G1024" s="66"/>
      <c r="H1024" s="38"/>
      <c r="I1024" s="44"/>
      <c r="J1024" s="44"/>
      <c r="K1024" s="42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1"/>
  <sheetViews>
    <sheetView workbookViewId="0" tabSelected="1"/>
  </sheetViews>
  <sheetFormatPr defaultRowHeight="15" x14ac:dyDescent="0.25"/>
  <cols>
    <col min="1" max="1" style="47" width="12.43357142857143" customWidth="1" bestFit="1"/>
    <col min="2" max="2" style="26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44007</v>
      </c>
      <c r="B2" s="37" t="s">
        <v>304</v>
      </c>
      <c r="C2" s="37" t="s">
        <v>305</v>
      </c>
      <c r="D2" s="14">
        <v>6</v>
      </c>
      <c r="E2" s="21">
        <v>6</v>
      </c>
      <c r="F2" s="21">
        <f>multiply(D2, E2)</f>
      </c>
      <c r="G2" s="38"/>
      <c r="H2" s="38"/>
      <c r="I2" s="39">
        <f>average(H2:H1001)</f>
      </c>
      <c r="J2" s="40">
        <f>sum(G2:G1001)</f>
      </c>
      <c r="K2" s="14">
        <f>sum(D2:D1001)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306</v>
      </c>
      <c r="C3" s="37"/>
      <c r="D3" s="14">
        <v>3</v>
      </c>
      <c r="E3" s="21">
        <v>3.35</v>
      </c>
      <c r="F3" s="21">
        <f>multiply(D3, E3)</f>
      </c>
      <c r="G3" s="38"/>
      <c r="H3" s="38"/>
      <c r="I3" s="44" t="s">
        <v>13</v>
      </c>
      <c r="J3" s="21">
        <f>sum(F2:F1001)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307</v>
      </c>
      <c r="C4" s="37"/>
      <c r="D4" s="14">
        <v>2</v>
      </c>
      <c r="E4" s="21">
        <v>4.25</v>
      </c>
      <c r="F4" s="21">
        <f>multiply(D4, E4)</f>
      </c>
      <c r="G4" s="38"/>
      <c r="H4" s="38"/>
      <c r="I4" s="39">
        <f>max(H2:H1001)</f>
      </c>
      <c r="J4" s="43">
        <f>sum(H2:H1001)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308</v>
      </c>
      <c r="C5" s="37"/>
      <c r="D5" s="14">
        <v>3</v>
      </c>
      <c r="E5" s="21">
        <v>2.79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309</v>
      </c>
      <c r="C6" s="37" t="s">
        <v>310</v>
      </c>
      <c r="D6" s="14">
        <v>1</v>
      </c>
      <c r="E6" s="21">
        <v>4.5</v>
      </c>
      <c r="F6" s="21">
        <f>multiply(D6, E6)</f>
      </c>
      <c r="G6" s="38"/>
      <c r="H6" s="21">
        <f>sum(F2:F6)</f>
      </c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>
        <v>44019</v>
      </c>
      <c r="B7" s="37" t="s">
        <v>311</v>
      </c>
      <c r="C7" s="37" t="s">
        <v>312</v>
      </c>
      <c r="D7" s="14">
        <v>6</v>
      </c>
      <c r="E7" s="21">
        <v>6</v>
      </c>
      <c r="F7" s="21">
        <f>multiply(D7, E7)</f>
      </c>
      <c r="G7" s="38"/>
      <c r="H7" s="21">
        <f>F7</f>
      </c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>
      <c r="A8" s="41">
        <v>44021</v>
      </c>
      <c r="B8" s="10" t="s">
        <v>313</v>
      </c>
      <c r="C8" s="37"/>
      <c r="D8" s="14">
        <v>1</v>
      </c>
      <c r="E8" s="21">
        <v>99.99</v>
      </c>
      <c r="F8" s="21">
        <f>multiply(D8, E8)</f>
      </c>
      <c r="G8" s="38"/>
      <c r="H8" s="21">
        <f>F8</f>
      </c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>
        <v>44026</v>
      </c>
      <c r="B9" s="37" t="s">
        <v>314</v>
      </c>
      <c r="C9" s="37"/>
      <c r="D9" s="14">
        <v>3</v>
      </c>
      <c r="E9" s="21">
        <v>5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315</v>
      </c>
      <c r="C10" s="37"/>
      <c r="D10" s="14">
        <v>1</v>
      </c>
      <c r="E10" s="21">
        <v>6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62" t="s">
        <v>316</v>
      </c>
      <c r="B11" s="37" t="s">
        <v>317</v>
      </c>
      <c r="C11" s="37"/>
      <c r="D11" s="14">
        <v>1</v>
      </c>
      <c r="E11" s="21">
        <v>12.49</v>
      </c>
      <c r="F11" s="21">
        <f>multiply(D11, E11)</f>
      </c>
      <c r="G11" s="38"/>
      <c r="H11" s="21">
        <f>sum(F9:F11)</f>
      </c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>
        <v>44027</v>
      </c>
      <c r="B12" s="37" t="s">
        <v>318</v>
      </c>
      <c r="C12" s="37" t="s">
        <v>319</v>
      </c>
      <c r="D12" s="14">
        <v>3</v>
      </c>
      <c r="E12" s="55">
        <v>1</v>
      </c>
      <c r="F12" s="55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320</v>
      </c>
      <c r="C13" s="37" t="s">
        <v>321</v>
      </c>
      <c r="D13" s="14">
        <v>16</v>
      </c>
      <c r="E13" s="55">
        <v>1</v>
      </c>
      <c r="F13" s="55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322</v>
      </c>
      <c r="C14" s="37" t="s">
        <v>323</v>
      </c>
      <c r="D14" s="14">
        <v>2</v>
      </c>
      <c r="E14" s="21">
        <v>0.7</v>
      </c>
      <c r="F14" s="21">
        <f>multiply(D14, E14)</f>
      </c>
      <c r="G14" s="38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324</v>
      </c>
      <c r="C15" s="37" t="s">
        <v>325</v>
      </c>
      <c r="D15" s="14">
        <v>2</v>
      </c>
      <c r="E15" s="21">
        <v>1.5</v>
      </c>
      <c r="F15" s="21">
        <f>multiply(D15, E15)</f>
      </c>
      <c r="G15" s="38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326</v>
      </c>
      <c r="C16" s="37" t="s">
        <v>327</v>
      </c>
      <c r="D16" s="14">
        <v>20</v>
      </c>
      <c r="E16" s="21">
        <v>1.9</v>
      </c>
      <c r="F16" s="21">
        <f>multiply(D16, E16)</f>
      </c>
      <c r="G16" s="38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328</v>
      </c>
      <c r="C17" s="37" t="s">
        <v>329</v>
      </c>
      <c r="D17" s="14">
        <v>4</v>
      </c>
      <c r="E17" s="21">
        <v>13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330</v>
      </c>
      <c r="C18" s="37"/>
      <c r="D18" s="14">
        <v>3</v>
      </c>
      <c r="E18" s="21">
        <v>2.5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331</v>
      </c>
      <c r="C19" s="37"/>
      <c r="D19" s="14">
        <v>1</v>
      </c>
      <c r="E19" s="55">
        <v>70</v>
      </c>
      <c r="F19" s="55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332</v>
      </c>
      <c r="C20" s="37"/>
      <c r="D20" s="14">
        <v>1</v>
      </c>
      <c r="E20" s="21">
        <v>13.5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333</v>
      </c>
      <c r="C21" s="37"/>
      <c r="D21" s="14">
        <v>1</v>
      </c>
      <c r="E21" s="21">
        <v>5</v>
      </c>
      <c r="F21" s="21">
        <f>multiply(D21, E21)</f>
      </c>
      <c r="G21" s="38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334</v>
      </c>
      <c r="C22" s="37"/>
      <c r="D22" s="14">
        <v>1</v>
      </c>
      <c r="E22" s="55">
        <v>11</v>
      </c>
      <c r="F22" s="55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335</v>
      </c>
      <c r="C23" s="37" t="s">
        <v>319</v>
      </c>
      <c r="D23" s="14">
        <v>23</v>
      </c>
      <c r="E23" s="21">
        <v>1.9</v>
      </c>
      <c r="F23" s="21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336</v>
      </c>
      <c r="C24" s="37"/>
      <c r="D24" s="14">
        <v>4</v>
      </c>
      <c r="E24" s="38"/>
      <c r="F24" s="38"/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337</v>
      </c>
      <c r="C25" s="37"/>
      <c r="D25" s="14">
        <v>1</v>
      </c>
      <c r="E25" s="21">
        <v>1.9</v>
      </c>
      <c r="F25" s="21">
        <f>multiply(D25, E25)</f>
      </c>
      <c r="G25" s="38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338</v>
      </c>
      <c r="C26" s="37"/>
      <c r="D26" s="14">
        <v>1</v>
      </c>
      <c r="E26" s="21">
        <v>3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339</v>
      </c>
      <c r="C27" s="37"/>
      <c r="D27" s="14">
        <v>3</v>
      </c>
      <c r="E27" s="38"/>
      <c r="F27" s="38"/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340</v>
      </c>
      <c r="C28" s="37"/>
      <c r="D28" s="14">
        <v>3</v>
      </c>
      <c r="E28" s="21">
        <v>1.9</v>
      </c>
      <c r="F28" s="21">
        <f>multiply(D28, E28)</f>
      </c>
      <c r="G28" s="38"/>
      <c r="H28" s="55">
        <f>sum(F12:F28)</f>
      </c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44033</v>
      </c>
      <c r="B29" s="37" t="s">
        <v>341</v>
      </c>
      <c r="C29" s="37" t="s">
        <v>342</v>
      </c>
      <c r="D29" s="14">
        <v>4</v>
      </c>
      <c r="E29" s="21">
        <v>6</v>
      </c>
      <c r="F29" s="21">
        <f>multiply(D29, E29)</f>
      </c>
      <c r="G29" s="38"/>
      <c r="H29" s="21">
        <f>F29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44040</v>
      </c>
      <c r="B30" s="37" t="s">
        <v>341</v>
      </c>
      <c r="C30" s="37" t="s">
        <v>342</v>
      </c>
      <c r="D30" s="14">
        <v>9</v>
      </c>
      <c r="E30" s="21">
        <v>6</v>
      </c>
      <c r="F30" s="21">
        <f>multiply(E30, 3)</f>
      </c>
      <c r="G30" s="21">
        <f>multiply(E30, 6)</f>
      </c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317</v>
      </c>
      <c r="C31" s="37" t="s">
        <v>343</v>
      </c>
      <c r="D31" s="14">
        <v>1</v>
      </c>
      <c r="E31" s="21">
        <v>12.49</v>
      </c>
      <c r="F31" s="21">
        <f>multiply(D31, E31)</f>
      </c>
      <c r="G31" s="38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344</v>
      </c>
      <c r="C32" s="37" t="s">
        <v>345</v>
      </c>
      <c r="D32" s="14">
        <v>1</v>
      </c>
      <c r="E32" s="21">
        <v>175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346</v>
      </c>
      <c r="C33" s="37" t="s">
        <v>347</v>
      </c>
      <c r="D33" s="14">
        <v>1</v>
      </c>
      <c r="E33" s="21">
        <v>179.99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348</v>
      </c>
      <c r="C34" s="37" t="s">
        <v>349</v>
      </c>
      <c r="D34" s="14">
        <v>2</v>
      </c>
      <c r="E34" s="21">
        <v>12</v>
      </c>
      <c r="F34" s="21">
        <f>multiply(D34, E34)</f>
      </c>
      <c r="G34" s="38"/>
      <c r="H34" s="21">
        <f>sum(F30:G34)</f>
      </c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>
        <v>44186</v>
      </c>
      <c r="B35" s="37" t="s">
        <v>350</v>
      </c>
      <c r="C35" s="37"/>
      <c r="D35" s="14">
        <v>14</v>
      </c>
      <c r="E35" s="21">
        <v>1.5</v>
      </c>
      <c r="F35" s="38"/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351</v>
      </c>
      <c r="C36" s="37"/>
      <c r="D36" s="14">
        <v>1</v>
      </c>
      <c r="E36" s="21">
        <v>19.99</v>
      </c>
      <c r="F36" s="38"/>
      <c r="G36" s="38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>
        <v>44188</v>
      </c>
      <c r="B37" s="37" t="s">
        <v>352</v>
      </c>
      <c r="C37" s="37"/>
      <c r="D37" s="14">
        <v>1</v>
      </c>
      <c r="E37" s="21">
        <v>5</v>
      </c>
      <c r="F37" s="21">
        <f>multiply(D39, E39)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353</v>
      </c>
      <c r="C38" s="37"/>
      <c r="D38" s="14">
        <v>2</v>
      </c>
      <c r="E38" s="21">
        <v>25</v>
      </c>
      <c r="F38" s="21">
        <f>multiply(D40, E40)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354</v>
      </c>
      <c r="C39" s="37"/>
      <c r="D39" s="14">
        <v>3</v>
      </c>
      <c r="E39" s="38"/>
      <c r="F39" s="14">
        <f>multiply(D41, E41)</f>
      </c>
      <c r="G39" s="38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355</v>
      </c>
      <c r="C40" s="37"/>
      <c r="D40" s="14">
        <v>1</v>
      </c>
      <c r="E40" s="38"/>
      <c r="F40" s="14">
        <f>multiply(D42, E42)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356</v>
      </c>
      <c r="C41" s="37"/>
      <c r="D41" s="14">
        <v>2</v>
      </c>
      <c r="E41" s="21">
        <v>4.2</v>
      </c>
      <c r="F41" s="21">
        <f>multiply(D43, E43)</f>
      </c>
      <c r="G41" s="38"/>
      <c r="H41" s="21">
        <f>sum(F37:F41)</f>
      </c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>
        <v>44199</v>
      </c>
      <c r="B42" s="37" t="s">
        <v>357</v>
      </c>
      <c r="C42" s="37"/>
      <c r="D42" s="14">
        <v>1</v>
      </c>
      <c r="E42" s="21">
        <v>3.5</v>
      </c>
      <c r="F42" s="21">
        <f>multiply(D44, E44)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358</v>
      </c>
      <c r="C43" s="37"/>
      <c r="D43" s="14">
        <v>1</v>
      </c>
      <c r="E43" s="21"/>
      <c r="F43" s="21">
        <f>multiply(D45, E45)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359</v>
      </c>
      <c r="C44" s="37"/>
      <c r="D44" s="14">
        <v>1</v>
      </c>
      <c r="E44" s="21">
        <v>5</v>
      </c>
      <c r="F44" s="21">
        <f>multiply(D46, E46)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360</v>
      </c>
      <c r="C45" s="37"/>
      <c r="D45" s="14">
        <v>1</v>
      </c>
      <c r="E45" s="21"/>
      <c r="F45" s="21">
        <f>multiply(D47, E47)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361</v>
      </c>
      <c r="C46" s="37" t="s">
        <v>362</v>
      </c>
      <c r="D46" s="14">
        <v>1</v>
      </c>
      <c r="E46" s="21">
        <v>79.99</v>
      </c>
      <c r="F46" s="21">
        <f>multiply(D48, E48)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363</v>
      </c>
      <c r="C47" s="37"/>
      <c r="D47" s="14">
        <v>1</v>
      </c>
      <c r="E47" s="21">
        <v>12</v>
      </c>
      <c r="F47" s="21">
        <f>multiply(D49, E49)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364</v>
      </c>
      <c r="C48" s="37"/>
      <c r="D48" s="14">
        <v>1</v>
      </c>
      <c r="E48" s="21">
        <v>50</v>
      </c>
      <c r="F48" s="21">
        <f>multiply(D50, E50)</f>
      </c>
      <c r="G48" s="38"/>
      <c r="H48" s="21">
        <f>sum(F42:F48)</f>
      </c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365</v>
      </c>
      <c r="C49" s="37" t="s">
        <v>366</v>
      </c>
      <c r="D49" s="14">
        <v>2</v>
      </c>
      <c r="E49" s="21">
        <v>6</v>
      </c>
      <c r="F49" s="21">
        <f>multiply(D51, E51)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367</v>
      </c>
      <c r="C50" s="37" t="s">
        <v>368</v>
      </c>
      <c r="D50" s="14">
        <v>1</v>
      </c>
      <c r="E50" s="21">
        <v>11</v>
      </c>
      <c r="F50" s="21">
        <f>multiply(D52, E52)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369</v>
      </c>
      <c r="C51" s="37" t="s">
        <v>370</v>
      </c>
      <c r="D51" s="14">
        <v>1</v>
      </c>
      <c r="E51" s="21">
        <v>22</v>
      </c>
      <c r="F51" s="21">
        <f>multiply(D53, E53)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371</v>
      </c>
      <c r="C52" s="37" t="s">
        <v>370</v>
      </c>
      <c r="D52" s="14">
        <v>3</v>
      </c>
      <c r="E52" s="21">
        <v>4</v>
      </c>
      <c r="F52" s="21">
        <f>multiply(D54, E54)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372</v>
      </c>
      <c r="C53" s="37" t="s">
        <v>370</v>
      </c>
      <c r="D53" s="14">
        <v>2</v>
      </c>
      <c r="E53" s="21">
        <v>9</v>
      </c>
      <c r="F53" s="21">
        <f>multiply(D55, E55)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373</v>
      </c>
      <c r="C54" s="37"/>
      <c r="D54" s="14">
        <v>2</v>
      </c>
      <c r="E54" s="21">
        <v>7</v>
      </c>
      <c r="F54" s="21">
        <f>multiply(D56, E56)</f>
      </c>
      <c r="G54" s="38"/>
      <c r="H54" s="21">
        <f>sum(F49:F54)</f>
      </c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>
        <v>44278</v>
      </c>
      <c r="B55" s="37" t="s">
        <v>374</v>
      </c>
      <c r="C55" s="37" t="s">
        <v>375</v>
      </c>
      <c r="D55" s="14">
        <v>19</v>
      </c>
      <c r="E55" s="21">
        <v>2</v>
      </c>
      <c r="F55" s="21">
        <f>multiply(D57, E57)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376</v>
      </c>
      <c r="C56" s="37"/>
      <c r="D56" s="14">
        <v>8</v>
      </c>
      <c r="E56" s="21">
        <v>1.25</v>
      </c>
      <c r="F56" s="21">
        <f>multiply(D58, E58)</f>
      </c>
      <c r="G56" s="38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377</v>
      </c>
      <c r="C57" s="37"/>
      <c r="D57" s="14">
        <v>3</v>
      </c>
      <c r="E57" s="21">
        <v>2.5</v>
      </c>
      <c r="F57" s="21">
        <f>multiply(D59, E59)</f>
      </c>
      <c r="G57" s="38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378</v>
      </c>
      <c r="C58" s="37"/>
      <c r="D58" s="14">
        <v>1</v>
      </c>
      <c r="E58" s="21">
        <v>1.2</v>
      </c>
      <c r="F58" s="21">
        <f>multiply(D60, E60)</f>
      </c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379</v>
      </c>
      <c r="C59" s="37"/>
      <c r="D59" s="14">
        <v>1</v>
      </c>
      <c r="E59" s="21">
        <v>0.7</v>
      </c>
      <c r="F59" s="21">
        <f>multiply(D61, E61)</f>
      </c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380</v>
      </c>
      <c r="C60" s="37"/>
      <c r="D60" s="14">
        <v>1</v>
      </c>
      <c r="E60" s="21">
        <v>0.7</v>
      </c>
      <c r="F60" s="21">
        <f>multiply(D62, E62)</f>
      </c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381</v>
      </c>
      <c r="C61" s="37"/>
      <c r="D61" s="14">
        <v>1</v>
      </c>
      <c r="E61" s="21">
        <v>2</v>
      </c>
      <c r="F61" s="21">
        <f>multiply(D63, E63)</f>
      </c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382</v>
      </c>
      <c r="C62" s="37"/>
      <c r="D62" s="14">
        <v>1</v>
      </c>
      <c r="E62" s="21">
        <v>0.85</v>
      </c>
      <c r="F62" s="21">
        <f>multiply(D64, E64)</f>
      </c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383</v>
      </c>
      <c r="C63" s="37"/>
      <c r="D63" s="14">
        <v>1</v>
      </c>
      <c r="E63" s="21">
        <v>1</v>
      </c>
      <c r="F63" s="21">
        <f>multiply(D65, E65)</f>
      </c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384</v>
      </c>
      <c r="C64" s="37"/>
      <c r="D64" s="14">
        <v>1</v>
      </c>
      <c r="E64" s="21">
        <v>1</v>
      </c>
      <c r="F64" s="21">
        <f>multiply(D66, E66)</f>
      </c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385</v>
      </c>
      <c r="C65" s="37"/>
      <c r="D65" s="14">
        <v>2</v>
      </c>
      <c r="E65" s="21">
        <v>1</v>
      </c>
      <c r="F65" s="21">
        <f>multiply(D67, E67)</f>
      </c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386</v>
      </c>
      <c r="C66" s="37"/>
      <c r="D66" s="14">
        <v>1</v>
      </c>
      <c r="E66" s="21">
        <v>1.2</v>
      </c>
      <c r="F66" s="21">
        <f>multiply(D68, E68)</f>
      </c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387</v>
      </c>
      <c r="C67" s="37"/>
      <c r="D67" s="14">
        <v>1</v>
      </c>
      <c r="E67" s="21">
        <v>0.45</v>
      </c>
      <c r="F67" s="21">
        <f>multiply(D69, E69)</f>
      </c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388</v>
      </c>
      <c r="C68" s="37"/>
      <c r="D68" s="14">
        <v>1</v>
      </c>
      <c r="E68" s="21">
        <v>0.45</v>
      </c>
      <c r="F68" s="21">
        <f>multiply(D70, E70)</f>
      </c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389</v>
      </c>
      <c r="C69" s="37"/>
      <c r="D69" s="14">
        <v>1</v>
      </c>
      <c r="E69" s="21">
        <v>0.6</v>
      </c>
      <c r="F69" s="21">
        <f>multiply(D71, E71)</f>
      </c>
      <c r="G69" s="38"/>
      <c r="H69" s="21">
        <f>sum(F55:F69)</f>
      </c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8"/>
      <c r="H1000" s="38"/>
      <c r="I1000" s="44"/>
      <c r="J1000" s="44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8"/>
      <c r="H1001" s="38"/>
      <c r="I1001" s="44"/>
      <c r="J1001" s="44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7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44009</v>
      </c>
      <c r="B2" s="37" t="s">
        <v>200</v>
      </c>
      <c r="C2" s="37"/>
      <c r="D2" s="14">
        <v>1</v>
      </c>
      <c r="E2" s="21">
        <v>5</v>
      </c>
      <c r="F2" s="21">
        <f>multiply(D2, E2)</f>
      </c>
      <c r="G2" s="38"/>
      <c r="H2" s="38"/>
      <c r="I2" s="39">
        <f>average(H2:H997)</f>
      </c>
      <c r="J2" s="60">
        <f>sum(G2:G997)</f>
      </c>
      <c r="K2" s="14">
        <f>sum(D2:D997)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201</v>
      </c>
      <c r="C3" s="37"/>
      <c r="D3" s="14">
        <v>1</v>
      </c>
      <c r="E3" s="21">
        <v>5</v>
      </c>
      <c r="F3" s="21">
        <f>multiply(D3, E3)</f>
      </c>
      <c r="G3" s="38"/>
      <c r="H3" s="38"/>
      <c r="I3" s="44" t="s">
        <v>13</v>
      </c>
      <c r="J3" s="21">
        <f>sum(F2:F997)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202</v>
      </c>
      <c r="C4" s="37"/>
      <c r="D4" s="14">
        <v>1</v>
      </c>
      <c r="E4" s="21">
        <v>5</v>
      </c>
      <c r="F4" s="21">
        <f>multiply(D4, E4)</f>
      </c>
      <c r="G4" s="38"/>
      <c r="H4" s="38"/>
      <c r="I4" s="39">
        <f>max(H2:H997)</f>
      </c>
      <c r="J4" s="43">
        <f>sum(H2:H997)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203</v>
      </c>
      <c r="C5" s="37"/>
      <c r="D5" s="14">
        <v>1</v>
      </c>
      <c r="E5" s="21">
        <v>5</v>
      </c>
      <c r="F5" s="21">
        <f>multiply(D5, E5)</f>
      </c>
      <c r="G5" s="38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204</v>
      </c>
      <c r="C6" s="37"/>
      <c r="D6" s="14">
        <v>1</v>
      </c>
      <c r="E6" s="21">
        <v>5</v>
      </c>
      <c r="F6" s="21">
        <f>multiply(D6, E6)</f>
      </c>
      <c r="G6" s="38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205</v>
      </c>
      <c r="C7" s="37"/>
      <c r="D7" s="14">
        <v>2</v>
      </c>
      <c r="E7" s="21">
        <v>5</v>
      </c>
      <c r="F7" s="21">
        <f>multiply(D7, E7)</f>
      </c>
      <c r="G7" s="38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206</v>
      </c>
      <c r="C8" s="37"/>
      <c r="D8" s="14">
        <v>1</v>
      </c>
      <c r="E8" s="21">
        <v>5</v>
      </c>
      <c r="F8" s="21">
        <f>multiply(D8, E8)</f>
      </c>
      <c r="G8" s="38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207</v>
      </c>
      <c r="C9" s="37"/>
      <c r="D9" s="14">
        <v>1</v>
      </c>
      <c r="E9" s="21">
        <v>5</v>
      </c>
      <c r="F9" s="21">
        <f>multiply(D9, E9)</f>
      </c>
      <c r="G9" s="38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208</v>
      </c>
      <c r="C10" s="37"/>
      <c r="D10" s="14">
        <v>1</v>
      </c>
      <c r="E10" s="21">
        <v>5</v>
      </c>
      <c r="F10" s="21">
        <f>multiply(D10, E10)</f>
      </c>
      <c r="G10" s="38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209</v>
      </c>
      <c r="C11" s="37"/>
      <c r="D11" s="14">
        <v>1</v>
      </c>
      <c r="E11" s="21">
        <v>5</v>
      </c>
      <c r="F11" s="21">
        <f>multiply(D11, E11)</f>
      </c>
      <c r="G11" s="38"/>
      <c r="H11" s="21">
        <f>sum(F2:F11)</f>
      </c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>
        <v>44017</v>
      </c>
      <c r="B12" s="37" t="s">
        <v>210</v>
      </c>
      <c r="C12" s="37"/>
      <c r="D12" s="14">
        <v>3</v>
      </c>
      <c r="E12" s="21">
        <v>5</v>
      </c>
      <c r="F12" s="21">
        <f>multiply(D12, E12)</f>
      </c>
      <c r="G12" s="38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211</v>
      </c>
      <c r="C13" s="37"/>
      <c r="D13" s="14">
        <v>1</v>
      </c>
      <c r="E13" s="21">
        <v>5</v>
      </c>
      <c r="F13" s="21">
        <f>multiply(D13, E13)</f>
      </c>
      <c r="G13" s="38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212</v>
      </c>
      <c r="C14" s="37"/>
      <c r="D14" s="14">
        <v>1</v>
      </c>
      <c r="E14" s="21">
        <v>5</v>
      </c>
      <c r="F14" s="21">
        <f>multiply(D14, E14)</f>
      </c>
      <c r="G14" s="38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213</v>
      </c>
      <c r="C15" s="37"/>
      <c r="D15" s="14">
        <v>1</v>
      </c>
      <c r="E15" s="21">
        <v>5</v>
      </c>
      <c r="F15" s="21">
        <f>multiply(D15, E15)</f>
      </c>
      <c r="G15" s="38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214</v>
      </c>
      <c r="C16" s="37"/>
      <c r="D16" s="14">
        <v>1</v>
      </c>
      <c r="E16" s="21">
        <v>5</v>
      </c>
      <c r="F16" s="21">
        <f>multiply(D16, E16)</f>
      </c>
      <c r="G16" s="38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215</v>
      </c>
      <c r="C17" s="37"/>
      <c r="D17" s="14">
        <v>2</v>
      </c>
      <c r="E17" s="21">
        <v>5</v>
      </c>
      <c r="F17" s="21">
        <f>multiply(D17, E17)</f>
      </c>
      <c r="G17" s="38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216</v>
      </c>
      <c r="C18" s="37"/>
      <c r="D18" s="14">
        <v>2</v>
      </c>
      <c r="E18" s="21">
        <v>5</v>
      </c>
      <c r="F18" s="21">
        <f>multiply(D18, E18)</f>
      </c>
      <c r="G18" s="38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217</v>
      </c>
      <c r="C19" s="37"/>
      <c r="D19" s="14">
        <v>1</v>
      </c>
      <c r="E19" s="21">
        <v>5</v>
      </c>
      <c r="F19" s="21">
        <f>multiply(D19, E19)</f>
      </c>
      <c r="G19" s="38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218</v>
      </c>
      <c r="C20" s="37"/>
      <c r="D20" s="14">
        <v>1</v>
      </c>
      <c r="E20" s="21">
        <v>5</v>
      </c>
      <c r="F20" s="21">
        <f>multiply(D20, E20)</f>
      </c>
      <c r="G20" s="38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219</v>
      </c>
      <c r="C21" s="37"/>
      <c r="D21" s="14">
        <v>4</v>
      </c>
      <c r="E21" s="21">
        <v>5</v>
      </c>
      <c r="F21" s="21">
        <f>multiply(D21, E21)</f>
      </c>
      <c r="G21" s="38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220</v>
      </c>
      <c r="C22" s="37"/>
      <c r="D22" s="14">
        <v>1</v>
      </c>
      <c r="E22" s="21">
        <v>5</v>
      </c>
      <c r="F22" s="21">
        <f>multiply(D22, E22)</f>
      </c>
      <c r="G22" s="38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221</v>
      </c>
      <c r="C23" s="37"/>
      <c r="D23" s="14">
        <v>1</v>
      </c>
      <c r="E23" s="21">
        <v>4</v>
      </c>
      <c r="F23" s="21">
        <f>multiply(D23, E23)</f>
      </c>
      <c r="G23" s="38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222</v>
      </c>
      <c r="C24" s="37"/>
      <c r="D24" s="14">
        <v>1</v>
      </c>
      <c r="E24" s="21">
        <v>5.55</v>
      </c>
      <c r="F24" s="21">
        <f>multiply(D24, E24)</f>
      </c>
      <c r="G24" s="38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223</v>
      </c>
      <c r="C25" s="37"/>
      <c r="D25" s="14">
        <v>1</v>
      </c>
      <c r="E25" s="21">
        <v>5</v>
      </c>
      <c r="F25" s="21">
        <f>multiply(D25, E25)</f>
      </c>
      <c r="G25" s="38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224</v>
      </c>
      <c r="C26" s="37"/>
      <c r="D26" s="14">
        <v>1</v>
      </c>
      <c r="E26" s="21">
        <v>3.25</v>
      </c>
      <c r="F26" s="21">
        <f>multiply(D26, E26)</f>
      </c>
      <c r="G26" s="38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225</v>
      </c>
      <c r="C27" s="37"/>
      <c r="D27" s="14">
        <v>1</v>
      </c>
      <c r="E27" s="21">
        <v>3.25</v>
      </c>
      <c r="F27" s="21">
        <f>multiply(D27, E27)</f>
      </c>
      <c r="G27" s="38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226</v>
      </c>
      <c r="C28" s="37"/>
      <c r="D28" s="14">
        <v>1</v>
      </c>
      <c r="E28" s="21">
        <v>5</v>
      </c>
      <c r="F28" s="21">
        <f>multiply(D28, E28)</f>
      </c>
      <c r="G28" s="38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227</v>
      </c>
      <c r="C29" s="37"/>
      <c r="D29" s="14">
        <v>1</v>
      </c>
      <c r="E29" s="21">
        <v>5.55</v>
      </c>
      <c r="F29" s="21">
        <f>multiply(D29, E29)</f>
      </c>
      <c r="G29" s="38"/>
      <c r="H29" s="21">
        <f>sum(F11:F29)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>
        <v>44028</v>
      </c>
      <c r="B30" s="37" t="s">
        <v>228</v>
      </c>
      <c r="C30" s="37"/>
      <c r="D30" s="14">
        <v>6</v>
      </c>
      <c r="E30" s="21">
        <v>5</v>
      </c>
      <c r="F30" s="21">
        <f>multiply(D30, E30)</f>
      </c>
      <c r="G30" s="38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229</v>
      </c>
      <c r="C31" s="37"/>
      <c r="D31" s="14">
        <v>1</v>
      </c>
      <c r="E31" s="21">
        <v>5</v>
      </c>
      <c r="F31" s="21">
        <f>multiply(D31, E31)</f>
      </c>
      <c r="G31" s="38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230</v>
      </c>
      <c r="C32" s="37"/>
      <c r="D32" s="14">
        <v>1</v>
      </c>
      <c r="E32" s="21">
        <v>5</v>
      </c>
      <c r="F32" s="21">
        <f>multiply(D32, E32)</f>
      </c>
      <c r="G32" s="38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231</v>
      </c>
      <c r="C33" s="37"/>
      <c r="D33" s="14">
        <v>1</v>
      </c>
      <c r="E33" s="21">
        <v>8</v>
      </c>
      <c r="F33" s="21">
        <f>multiply(D33, E33)</f>
      </c>
      <c r="G33" s="38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232</v>
      </c>
      <c r="C34" s="37"/>
      <c r="D34" s="14">
        <v>1</v>
      </c>
      <c r="E34" s="21">
        <v>5</v>
      </c>
      <c r="F34" s="21">
        <f>multiply(D34, E34)</f>
      </c>
      <c r="G34" s="38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233</v>
      </c>
      <c r="C35" s="37"/>
      <c r="D35" s="14">
        <v>2</v>
      </c>
      <c r="E35" s="21">
        <v>3</v>
      </c>
      <c r="F35" s="21">
        <f>multiply(D35, E35)</f>
      </c>
      <c r="G35" s="38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223</v>
      </c>
      <c r="C36" s="37"/>
      <c r="D36" s="14">
        <v>1</v>
      </c>
      <c r="E36" s="21">
        <v>5</v>
      </c>
      <c r="F36" s="21">
        <f>multiply(D36, E36)</f>
      </c>
      <c r="G36" s="38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234</v>
      </c>
      <c r="C37" s="37"/>
      <c r="D37" s="14">
        <v>1</v>
      </c>
      <c r="E37" s="21">
        <v>5</v>
      </c>
      <c r="F37" s="21">
        <f>multiply(D37, E37)</f>
      </c>
      <c r="G37" s="38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235</v>
      </c>
      <c r="C38" s="37"/>
      <c r="D38" s="14">
        <v>2</v>
      </c>
      <c r="E38" s="21">
        <v>5</v>
      </c>
      <c r="F38" s="21">
        <f>multiply(D38, E38)</f>
      </c>
      <c r="G38" s="38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236</v>
      </c>
      <c r="C39" s="37"/>
      <c r="D39" s="14">
        <v>1</v>
      </c>
      <c r="E39" s="21">
        <v>5</v>
      </c>
      <c r="F39" s="21">
        <f>multiply(D39, E39)</f>
      </c>
      <c r="G39" s="38"/>
      <c r="H39" s="21">
        <f>sum(F30:F39)</f>
      </c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>
        <v>44046</v>
      </c>
      <c r="B40" s="37" t="s">
        <v>228</v>
      </c>
      <c r="C40" s="37"/>
      <c r="D40" s="14">
        <v>3</v>
      </c>
      <c r="E40" s="21">
        <v>5</v>
      </c>
      <c r="F40" s="21">
        <f>multiply(D40, E40)</f>
      </c>
      <c r="G40" s="38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237</v>
      </c>
      <c r="C41" s="37"/>
      <c r="D41" s="14">
        <v>13</v>
      </c>
      <c r="E41" s="21">
        <v>5</v>
      </c>
      <c r="F41" s="21">
        <f>multiply(D41, E41)</f>
      </c>
      <c r="G41" s="38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238</v>
      </c>
      <c r="C42" s="37"/>
      <c r="D42" s="14">
        <v>2</v>
      </c>
      <c r="E42" s="21">
        <v>5</v>
      </c>
      <c r="F42" s="21">
        <f>multiply(D42, E42)</f>
      </c>
      <c r="G42" s="38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216</v>
      </c>
      <c r="C43" s="37"/>
      <c r="D43" s="14">
        <v>1</v>
      </c>
      <c r="E43" s="21">
        <v>5</v>
      </c>
      <c r="F43" s="21">
        <f>multiply(D43, E43)</f>
      </c>
      <c r="G43" s="38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239</v>
      </c>
      <c r="C44" s="37"/>
      <c r="D44" s="14">
        <v>1</v>
      </c>
      <c r="E44" s="21">
        <v>2.5</v>
      </c>
      <c r="F44" s="21">
        <f>multiply(D44, E44)</f>
      </c>
      <c r="G44" s="38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240</v>
      </c>
      <c r="C45" s="37"/>
      <c r="D45" s="14">
        <v>1</v>
      </c>
      <c r="E45" s="21">
        <v>5</v>
      </c>
      <c r="F45" s="21">
        <f>multiply(D45, E45)</f>
      </c>
      <c r="G45" s="38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241</v>
      </c>
      <c r="C46" s="37"/>
      <c r="D46" s="14">
        <v>1</v>
      </c>
      <c r="E46" s="21">
        <v>5</v>
      </c>
      <c r="F46" s="21">
        <f>multiply(D46, E46)</f>
      </c>
      <c r="G46" s="38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242</v>
      </c>
      <c r="C47" s="37"/>
      <c r="D47" s="14">
        <v>1</v>
      </c>
      <c r="E47" s="21">
        <v>5</v>
      </c>
      <c r="F47" s="21">
        <f>multiply(D47, E47)</f>
      </c>
      <c r="G47" s="38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243</v>
      </c>
      <c r="C48" s="37"/>
      <c r="D48" s="14">
        <v>1</v>
      </c>
      <c r="E48" s="21">
        <v>5</v>
      </c>
      <c r="F48" s="21">
        <f>multiply(D48, E48)</f>
      </c>
      <c r="G48" s="38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244</v>
      </c>
      <c r="C49" s="37"/>
      <c r="D49" s="14">
        <v>1</v>
      </c>
      <c r="E49" s="21">
        <v>5</v>
      </c>
      <c r="F49" s="21">
        <f>multiply(D49, E49)</f>
      </c>
      <c r="G49" s="38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245</v>
      </c>
      <c r="C50" s="37"/>
      <c r="D50" s="14">
        <v>1</v>
      </c>
      <c r="E50" s="21">
        <v>5</v>
      </c>
      <c r="F50" s="21">
        <f>multiply(D50, E50)</f>
      </c>
      <c r="G50" s="38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246</v>
      </c>
      <c r="C51" s="37"/>
      <c r="D51" s="42"/>
      <c r="E51" s="21">
        <v>5</v>
      </c>
      <c r="F51" s="21">
        <f>multiply(D51, E51)</f>
      </c>
      <c r="G51" s="38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247</v>
      </c>
      <c r="C52" s="37"/>
      <c r="D52" s="14">
        <v>1</v>
      </c>
      <c r="E52" s="21">
        <v>5</v>
      </c>
      <c r="F52" s="21">
        <f>multiply(D52, E52)</f>
      </c>
      <c r="G52" s="38"/>
      <c r="H52" s="38"/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 t="s">
        <v>248</v>
      </c>
      <c r="C53" s="37"/>
      <c r="D53" s="14">
        <v>3</v>
      </c>
      <c r="E53" s="21">
        <v>5</v>
      </c>
      <c r="F53" s="21">
        <f>multiply(D53, E53)</f>
      </c>
      <c r="G53" s="38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249</v>
      </c>
      <c r="C54" s="37"/>
      <c r="D54" s="14">
        <v>2</v>
      </c>
      <c r="E54" s="21">
        <v>5</v>
      </c>
      <c r="F54" s="21">
        <f>multiply(D54, E54)</f>
      </c>
      <c r="G54" s="38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250</v>
      </c>
      <c r="C55" s="37"/>
      <c r="D55" s="14">
        <v>1</v>
      </c>
      <c r="E55" s="21">
        <v>5</v>
      </c>
      <c r="F55" s="21">
        <f>multiply(D55, E55)</f>
      </c>
      <c r="G55" s="38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251</v>
      </c>
      <c r="C56" s="37"/>
      <c r="D56" s="14">
        <v>1</v>
      </c>
      <c r="E56" s="21">
        <v>5</v>
      </c>
      <c r="F56" s="21">
        <f>multiply(D56, E56)</f>
      </c>
      <c r="G56" s="38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252</v>
      </c>
      <c r="C57" s="37"/>
      <c r="D57" s="14">
        <v>1</v>
      </c>
      <c r="E57" s="21">
        <v>5</v>
      </c>
      <c r="F57" s="21">
        <f>multiply(D57, E57)</f>
      </c>
      <c r="G57" s="38"/>
      <c r="H57" s="21">
        <f>sum(F40:F57)</f>
      </c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>
        <v>43852</v>
      </c>
      <c r="B58" s="37" t="s">
        <v>253</v>
      </c>
      <c r="C58" s="37"/>
      <c r="D58" s="14">
        <v>1</v>
      </c>
      <c r="E58" s="21">
        <v>5</v>
      </c>
      <c r="F58" s="21">
        <f>multiply(D58, E58)</f>
      </c>
      <c r="G58" s="38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254</v>
      </c>
      <c r="C59" s="37"/>
      <c r="D59" s="14">
        <v>1</v>
      </c>
      <c r="E59" s="21">
        <v>5</v>
      </c>
      <c r="F59" s="21">
        <f>multiply(D59, E59)</f>
      </c>
      <c r="G59" s="38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255</v>
      </c>
      <c r="C60" s="37"/>
      <c r="D60" s="14">
        <v>1</v>
      </c>
      <c r="E60" s="21">
        <v>5</v>
      </c>
      <c r="F60" s="21">
        <f>multiply(D60, E60)</f>
      </c>
      <c r="G60" s="38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256</v>
      </c>
      <c r="C61" s="37"/>
      <c r="D61" s="14">
        <v>1</v>
      </c>
      <c r="E61" s="21">
        <v>5</v>
      </c>
      <c r="F61" s="21">
        <f>multiply(D61, E61)</f>
      </c>
      <c r="G61" s="38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257</v>
      </c>
      <c r="C62" s="37"/>
      <c r="D62" s="14">
        <v>1</v>
      </c>
      <c r="E62" s="21">
        <v>5.55</v>
      </c>
      <c r="F62" s="21">
        <f>multiply(D62, E62)</f>
      </c>
      <c r="G62" s="38"/>
      <c r="H62" s="38"/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 t="s">
        <v>258</v>
      </c>
      <c r="C63" s="37"/>
      <c r="D63" s="14">
        <v>1</v>
      </c>
      <c r="E63" s="21">
        <v>5</v>
      </c>
      <c r="F63" s="21">
        <f>multiply(D63, E63)</f>
      </c>
      <c r="G63" s="38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259</v>
      </c>
      <c r="C64" s="37"/>
      <c r="D64" s="14">
        <v>1</v>
      </c>
      <c r="E64" s="21">
        <v>3</v>
      </c>
      <c r="F64" s="21">
        <f>multiply(D64, E64)</f>
      </c>
      <c r="G64" s="38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204</v>
      </c>
      <c r="C65" s="37"/>
      <c r="D65" s="14">
        <v>1</v>
      </c>
      <c r="E65" s="21">
        <v>5</v>
      </c>
      <c r="F65" s="21">
        <f>multiply(D65, E65)</f>
      </c>
      <c r="G65" s="38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260</v>
      </c>
      <c r="C66" s="37"/>
      <c r="D66" s="14">
        <v>1</v>
      </c>
      <c r="E66" s="21">
        <v>5</v>
      </c>
      <c r="F66" s="21">
        <f>multiply(D66, E66)</f>
      </c>
      <c r="G66" s="38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261</v>
      </c>
      <c r="C67" s="37"/>
      <c r="D67" s="14">
        <v>1</v>
      </c>
      <c r="E67" s="21">
        <v>5</v>
      </c>
      <c r="F67" s="21">
        <f>multiply(D67, E67)</f>
      </c>
      <c r="G67" s="38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262</v>
      </c>
      <c r="C68" s="37"/>
      <c r="D68" s="14">
        <v>1</v>
      </c>
      <c r="E68" s="21">
        <v>5</v>
      </c>
      <c r="F68" s="21">
        <f>multiply(D68, E68)</f>
      </c>
      <c r="G68" s="38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263</v>
      </c>
      <c r="C69" s="37"/>
      <c r="D69" s="14">
        <v>1</v>
      </c>
      <c r="E69" s="21">
        <v>5</v>
      </c>
      <c r="F69" s="21">
        <f>multiply(D69, E69)</f>
      </c>
      <c r="G69" s="38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264</v>
      </c>
      <c r="C70" s="37" t="s">
        <v>265</v>
      </c>
      <c r="D70" s="14">
        <v>1</v>
      </c>
      <c r="E70" s="21">
        <v>5</v>
      </c>
      <c r="F70" s="38"/>
      <c r="G70" s="21">
        <f>multiply(E70,D70)</f>
      </c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266</v>
      </c>
      <c r="C71" s="37"/>
      <c r="D71" s="14">
        <v>2</v>
      </c>
      <c r="E71" s="21">
        <v>5</v>
      </c>
      <c r="F71" s="21">
        <f>multiply(D71, E71)</f>
      </c>
      <c r="G71" s="38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267</v>
      </c>
      <c r="C72" s="37"/>
      <c r="D72" s="14">
        <v>2</v>
      </c>
      <c r="E72" s="21">
        <v>5.55</v>
      </c>
      <c r="F72" s="21">
        <f>multiply(D72, E72)</f>
      </c>
      <c r="G72" s="38"/>
      <c r="H72" s="38"/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 t="s">
        <v>268</v>
      </c>
      <c r="C73" s="37"/>
      <c r="D73" s="14">
        <v>1</v>
      </c>
      <c r="E73" s="21">
        <v>5.55</v>
      </c>
      <c r="F73" s="21">
        <f>multiply(D73, E73)</f>
      </c>
      <c r="G73" s="38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 t="s">
        <v>269</v>
      </c>
      <c r="C74" s="37"/>
      <c r="D74" s="14">
        <v>1</v>
      </c>
      <c r="E74" s="21">
        <v>5.55</v>
      </c>
      <c r="F74" s="21">
        <f>multiply(D74, E74)</f>
      </c>
      <c r="G74" s="38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 t="s">
        <v>270</v>
      </c>
      <c r="C75" s="37"/>
      <c r="D75" s="14">
        <v>1</v>
      </c>
      <c r="E75" s="21">
        <v>4</v>
      </c>
      <c r="F75" s="21">
        <f>multiply(D75, E75)</f>
      </c>
      <c r="G75" s="38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 t="s">
        <v>271</v>
      </c>
      <c r="C76" s="37"/>
      <c r="D76" s="14">
        <v>1</v>
      </c>
      <c r="E76" s="21">
        <v>5.95</v>
      </c>
      <c r="F76" s="21">
        <f>multiply(D76, E76)</f>
      </c>
      <c r="G76" s="38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 t="s">
        <v>272</v>
      </c>
      <c r="C77" s="37" t="s">
        <v>273</v>
      </c>
      <c r="D77" s="14">
        <v>1</v>
      </c>
      <c r="E77" s="21">
        <v>5</v>
      </c>
      <c r="F77" s="38"/>
      <c r="G77" s="21">
        <f>multiply(E77,D77)</f>
      </c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 t="s">
        <v>274</v>
      </c>
      <c r="C78" s="37"/>
      <c r="D78" s="14">
        <v>1</v>
      </c>
      <c r="E78" s="21">
        <v>1</v>
      </c>
      <c r="F78" s="21">
        <f>multiply(D78, E78)</f>
      </c>
      <c r="G78" s="38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 t="s">
        <v>275</v>
      </c>
      <c r="C79" s="37"/>
      <c r="D79" s="14">
        <v>1</v>
      </c>
      <c r="E79" s="21">
        <v>5</v>
      </c>
      <c r="F79" s="21">
        <f>multiply(D79, E79)</f>
      </c>
      <c r="G79" s="38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 t="s">
        <v>276</v>
      </c>
      <c r="C80" s="37"/>
      <c r="D80" s="14">
        <v>1</v>
      </c>
      <c r="E80" s="21">
        <v>1</v>
      </c>
      <c r="F80" s="21">
        <f>multiply(D80, E80)</f>
      </c>
      <c r="G80" s="38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 t="s">
        <v>277</v>
      </c>
      <c r="C81" s="37"/>
      <c r="D81" s="14">
        <v>1</v>
      </c>
      <c r="E81" s="21">
        <v>1.25</v>
      </c>
      <c r="F81" s="21">
        <f>multiply(D81, E81)</f>
      </c>
      <c r="G81" s="38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 t="s">
        <v>278</v>
      </c>
      <c r="C82" s="37"/>
      <c r="D82" s="14">
        <v>1</v>
      </c>
      <c r="E82" s="21">
        <v>5</v>
      </c>
      <c r="F82" s="21">
        <f>multiply(D82, E82)</f>
      </c>
      <c r="G82" s="38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 t="s">
        <v>279</v>
      </c>
      <c r="C83" s="37"/>
      <c r="D83" s="14">
        <v>1</v>
      </c>
      <c r="E83" s="21">
        <v>5</v>
      </c>
      <c r="F83" s="21">
        <f>multiply(D83, E83)</f>
      </c>
      <c r="G83" s="38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 t="s">
        <v>280</v>
      </c>
      <c r="C84" s="37"/>
      <c r="D84" s="14">
        <v>1</v>
      </c>
      <c r="E84" s="21">
        <v>1</v>
      </c>
      <c r="F84" s="21">
        <f>multiply(D84, E84)</f>
      </c>
      <c r="G84" s="38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 t="s">
        <v>281</v>
      </c>
      <c r="C85" s="37"/>
      <c r="D85" s="14">
        <v>1</v>
      </c>
      <c r="E85" s="21">
        <v>5</v>
      </c>
      <c r="F85" s="21">
        <f>multiply(D85, E85)</f>
      </c>
      <c r="G85" s="38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 t="s">
        <v>282</v>
      </c>
      <c r="C86" s="37" t="s">
        <v>265</v>
      </c>
      <c r="D86" s="14">
        <v>1</v>
      </c>
      <c r="E86" s="21">
        <v>5</v>
      </c>
      <c r="F86" s="38"/>
      <c r="G86" s="21">
        <f>multiply(E86,D86)</f>
      </c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 t="s">
        <v>283</v>
      </c>
      <c r="C87" s="37" t="s">
        <v>265</v>
      </c>
      <c r="D87" s="14">
        <v>1</v>
      </c>
      <c r="E87" s="21">
        <v>5</v>
      </c>
      <c r="F87" s="38"/>
      <c r="G87" s="21">
        <f>multiply(E87,D87)</f>
      </c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 t="s">
        <v>284</v>
      </c>
      <c r="C88" s="37" t="s">
        <v>265</v>
      </c>
      <c r="D88" s="14">
        <v>1</v>
      </c>
      <c r="E88" s="21">
        <v>5.95</v>
      </c>
      <c r="F88" s="38"/>
      <c r="G88" s="21">
        <f>multiply(E88,D88)</f>
      </c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 t="s">
        <v>285</v>
      </c>
      <c r="C89" s="37" t="s">
        <v>265</v>
      </c>
      <c r="D89" s="14">
        <v>1</v>
      </c>
      <c r="E89" s="21">
        <v>5</v>
      </c>
      <c r="F89" s="38"/>
      <c r="G89" s="21">
        <f>multiply(E89,D89)</f>
      </c>
      <c r="H89" s="21">
        <f>sum(F58:G89)</f>
      </c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>
        <v>44204</v>
      </c>
      <c r="B90" s="37" t="s">
        <v>286</v>
      </c>
      <c r="C90" s="37"/>
      <c r="D90" s="14">
        <v>17</v>
      </c>
      <c r="E90" s="21">
        <v>5</v>
      </c>
      <c r="F90" s="21">
        <f>multiply(D90, E90)</f>
      </c>
      <c r="G90" s="38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 t="s">
        <v>287</v>
      </c>
      <c r="C91" s="37"/>
      <c r="D91" s="14">
        <v>1</v>
      </c>
      <c r="E91" s="21">
        <v>3</v>
      </c>
      <c r="F91" s="21">
        <f>multiply(D91, E91)</f>
      </c>
      <c r="G91" s="38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 t="s">
        <v>288</v>
      </c>
      <c r="C92" s="37"/>
      <c r="D92" s="14">
        <v>2</v>
      </c>
      <c r="E92" s="21">
        <v>5</v>
      </c>
      <c r="F92" s="21">
        <f>multiply(D92, E92)</f>
      </c>
      <c r="G92" s="38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 t="s">
        <v>289</v>
      </c>
      <c r="C93" s="37"/>
      <c r="D93" s="14">
        <v>1</v>
      </c>
      <c r="E93" s="21">
        <v>5</v>
      </c>
      <c r="F93" s="21">
        <f>multiply(D93, E93)</f>
      </c>
      <c r="G93" s="38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 t="s">
        <v>290</v>
      </c>
      <c r="C94" s="37"/>
      <c r="D94" s="14">
        <v>1</v>
      </c>
      <c r="E94" s="21">
        <v>5</v>
      </c>
      <c r="F94" s="21">
        <f>multiply(D94, E94)</f>
      </c>
      <c r="G94" s="38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 t="s">
        <v>291</v>
      </c>
      <c r="C95" s="37"/>
      <c r="D95" s="14">
        <v>1</v>
      </c>
      <c r="E95" s="21">
        <v>5</v>
      </c>
      <c r="F95" s="21">
        <f>multiply(D95, E95)</f>
      </c>
      <c r="G95" s="38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 t="s">
        <v>292</v>
      </c>
      <c r="C96" s="37"/>
      <c r="D96" s="14">
        <v>1</v>
      </c>
      <c r="E96" s="21">
        <v>5.75</v>
      </c>
      <c r="F96" s="21">
        <f>multiply(D96, E96)</f>
      </c>
      <c r="G96" s="38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 t="s">
        <v>293</v>
      </c>
      <c r="C97" s="37"/>
      <c r="D97" s="14">
        <v>1</v>
      </c>
      <c r="E97" s="21">
        <v>5</v>
      </c>
      <c r="F97" s="21">
        <f>multiply(D97, E97)</f>
      </c>
      <c r="G97" s="38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 t="s">
        <v>294</v>
      </c>
      <c r="C98" s="37"/>
      <c r="D98" s="14">
        <v>1</v>
      </c>
      <c r="E98" s="38"/>
      <c r="F98" s="14">
        <f>multiply(D98, E98)</f>
      </c>
      <c r="G98" s="38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 t="s">
        <v>295</v>
      </c>
      <c r="C99" s="37"/>
      <c r="D99" s="14">
        <v>1</v>
      </c>
      <c r="E99" s="21">
        <v>5</v>
      </c>
      <c r="F99" s="21">
        <f>multiply(D99, E99)</f>
      </c>
      <c r="G99" s="38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 t="s">
        <v>296</v>
      </c>
      <c r="C100" s="37"/>
      <c r="D100" s="14">
        <v>1</v>
      </c>
      <c r="E100" s="21">
        <v>5.95</v>
      </c>
      <c r="F100" s="21">
        <f>multiply(D100, E100)</f>
      </c>
      <c r="G100" s="38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 t="s">
        <v>297</v>
      </c>
      <c r="C101" s="37"/>
      <c r="D101" s="14">
        <v>1</v>
      </c>
      <c r="E101" s="21">
        <v>5.95</v>
      </c>
      <c r="F101" s="21">
        <f>multiply(D101, E101)</f>
      </c>
      <c r="G101" s="38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 t="s">
        <v>298</v>
      </c>
      <c r="C102" s="37"/>
      <c r="D102" s="14">
        <v>1</v>
      </c>
      <c r="E102" s="21">
        <v>5</v>
      </c>
      <c r="F102" s="21">
        <f>multiply(D102, E102)</f>
      </c>
      <c r="G102" s="38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 t="s">
        <v>299</v>
      </c>
      <c r="C103" s="37"/>
      <c r="D103" s="14">
        <v>1</v>
      </c>
      <c r="E103" s="21">
        <v>5</v>
      </c>
      <c r="F103" s="21">
        <f>multiply(D103, E103)</f>
      </c>
      <c r="G103" s="38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 t="s">
        <v>300</v>
      </c>
      <c r="C104" s="37"/>
      <c r="D104" s="14">
        <v>1</v>
      </c>
      <c r="E104" s="21">
        <v>5</v>
      </c>
      <c r="F104" s="21">
        <f>multiply(D104, E104)</f>
      </c>
      <c r="G104" s="38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 t="s">
        <v>301</v>
      </c>
      <c r="C105" s="37"/>
      <c r="D105" s="14">
        <v>1</v>
      </c>
      <c r="E105" s="21">
        <v>5</v>
      </c>
      <c r="F105" s="21">
        <f>multiply(D105, E105)</f>
      </c>
      <c r="G105" s="38"/>
      <c r="H105" s="21">
        <f>sum(F90:F105)</f>
      </c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>
        <v>44399</v>
      </c>
      <c r="B106" s="37" t="s">
        <v>302</v>
      </c>
      <c r="C106" s="37"/>
      <c r="D106" s="14">
        <v>3</v>
      </c>
      <c r="E106" s="21">
        <v>5</v>
      </c>
      <c r="F106" s="21">
        <f>multiply(D106, E106)</f>
      </c>
      <c r="G106" s="38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 t="s">
        <v>303</v>
      </c>
      <c r="C107" s="37"/>
      <c r="D107" s="14">
        <v>1</v>
      </c>
      <c r="E107" s="21">
        <v>5</v>
      </c>
      <c r="F107" s="21">
        <f>multiply(D107, E107)</f>
      </c>
      <c r="G107" s="38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 t="s">
        <v>298</v>
      </c>
      <c r="C108" s="37"/>
      <c r="D108" s="14">
        <v>1</v>
      </c>
      <c r="E108" s="21">
        <v>5</v>
      </c>
      <c r="F108" s="21">
        <f>multiply(D108, E108)</f>
      </c>
      <c r="G108" s="38"/>
      <c r="H108" s="21">
        <f>sum(F106:F108)</f>
      </c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9" width="12.43357142857143" customWidth="1" bestFit="1"/>
    <col min="8" max="8" style="49" width="12.43357142857143" customWidth="1" bestFit="1"/>
    <col min="9" max="9" style="49" width="12.43357142857143" customWidth="1" bestFit="1"/>
    <col min="10" max="10" style="4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3" t="s">
        <v>14</v>
      </c>
      <c r="H1" s="33" t="s">
        <v>7</v>
      </c>
      <c r="I1" s="33" t="s">
        <v>8</v>
      </c>
      <c r="J1" s="51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44087</v>
      </c>
      <c r="B2" s="37" t="s">
        <v>189</v>
      </c>
      <c r="C2" s="37"/>
      <c r="D2" s="14">
        <v>16</v>
      </c>
      <c r="E2" s="21">
        <v>11.99</v>
      </c>
      <c r="F2" s="21">
        <f>multiply(D2,E2)</f>
      </c>
      <c r="G2" s="38"/>
      <c r="H2" s="21">
        <f>F2</f>
      </c>
      <c r="I2" s="21">
        <f>average(H2:H1000)</f>
      </c>
      <c r="J2" s="6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>
        <v>44124</v>
      </c>
      <c r="B3" s="37" t="s">
        <v>190</v>
      </c>
      <c r="C3" s="37"/>
      <c r="D3" s="14">
        <v>50</v>
      </c>
      <c r="E3" s="21">
        <v>2.49</v>
      </c>
      <c r="F3" s="21">
        <f>multiply(D3,E3)</f>
      </c>
      <c r="G3" s="38"/>
      <c r="H3" s="38"/>
      <c r="I3" s="33" t="s">
        <v>13</v>
      </c>
      <c r="J3" s="21">
        <f>sum(F2:F1000)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191</v>
      </c>
      <c r="C4" s="37"/>
      <c r="D4" s="14">
        <v>14</v>
      </c>
      <c r="E4" s="21">
        <v>1.19</v>
      </c>
      <c r="F4" s="21">
        <f>multiply(D4,E4)</f>
      </c>
      <c r="G4" s="38"/>
      <c r="H4" s="38"/>
      <c r="I4" s="21">
        <f>max(H2:H1000)</f>
      </c>
      <c r="J4" s="53">
        <f>sum(H2:H1000)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192</v>
      </c>
      <c r="C5" s="37"/>
      <c r="D5" s="14">
        <v>19</v>
      </c>
      <c r="E5" s="21">
        <v>1.99</v>
      </c>
      <c r="F5" s="21">
        <f>multiply(D5,E5)</f>
      </c>
      <c r="G5" s="38"/>
      <c r="H5" s="38"/>
      <c r="I5" s="38"/>
      <c r="J5" s="38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185</v>
      </c>
      <c r="C6" s="37"/>
      <c r="D6" s="14">
        <v>8</v>
      </c>
      <c r="E6" s="21">
        <v>1.09</v>
      </c>
      <c r="F6" s="21">
        <f>multiply(D6,E6)</f>
      </c>
      <c r="G6" s="38"/>
      <c r="H6" s="38"/>
      <c r="I6" s="38"/>
      <c r="J6" s="38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193</v>
      </c>
      <c r="C7" s="37"/>
      <c r="D7" s="14">
        <v>11</v>
      </c>
      <c r="E7" s="21">
        <v>1.59</v>
      </c>
      <c r="F7" s="21">
        <f>multiply(D7,E7)</f>
      </c>
      <c r="G7" s="38"/>
      <c r="H7" s="38"/>
      <c r="I7" s="38"/>
      <c r="J7" s="38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37" t="s">
        <v>194</v>
      </c>
      <c r="C8" s="37"/>
      <c r="D8" s="14">
        <v>2</v>
      </c>
      <c r="E8" s="21"/>
      <c r="F8" s="21">
        <f>multiply(D8,E8)</f>
      </c>
      <c r="G8" s="38"/>
      <c r="H8" s="38"/>
      <c r="I8" s="38"/>
      <c r="J8" s="38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195</v>
      </c>
      <c r="C9" s="37"/>
      <c r="D9" s="14">
        <v>10</v>
      </c>
      <c r="E9" s="21">
        <v>9.99</v>
      </c>
      <c r="F9" s="21">
        <f>multiply(D9,E9)</f>
      </c>
      <c r="G9" s="38"/>
      <c r="H9" s="38"/>
      <c r="I9" s="38"/>
      <c r="J9" s="38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196</v>
      </c>
      <c r="C10" s="37"/>
      <c r="D10" s="14">
        <v>14</v>
      </c>
      <c r="E10" s="21">
        <v>5.99</v>
      </c>
      <c r="F10" s="21">
        <f>multiply(D10,E10)</f>
      </c>
      <c r="G10" s="38"/>
      <c r="H10" s="38"/>
      <c r="I10" s="38"/>
      <c r="J10" s="38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197</v>
      </c>
      <c r="C11" s="37"/>
      <c r="D11" s="14">
        <v>6</v>
      </c>
      <c r="E11" s="21">
        <v>4.99</v>
      </c>
      <c r="F11" s="21">
        <f>multiply(D11,E11)</f>
      </c>
      <c r="G11" s="38"/>
      <c r="H11" s="38"/>
      <c r="I11" s="38"/>
      <c r="J11" s="38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 t="s">
        <v>198</v>
      </c>
      <c r="C12" s="37"/>
      <c r="D12" s="14">
        <v>1</v>
      </c>
      <c r="E12" s="21">
        <v>3.29</v>
      </c>
      <c r="F12" s="21">
        <f>multiply(D12,E12)</f>
      </c>
      <c r="G12" s="38"/>
      <c r="H12" s="21">
        <f>sum(F3:F12)</f>
      </c>
      <c r="I12" s="38"/>
      <c r="J12" s="38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>
        <v>44147</v>
      </c>
      <c r="B13" s="37" t="s">
        <v>199</v>
      </c>
      <c r="C13" s="37"/>
      <c r="D13" s="14">
        <v>50</v>
      </c>
      <c r="E13" s="21">
        <v>3.99</v>
      </c>
      <c r="F13" s="21">
        <f>multiply(25, E13)</f>
      </c>
      <c r="G13" s="61">
        <f>multiply(25, E13)</f>
      </c>
      <c r="H13" s="21">
        <f>sum(F13, G13)</f>
      </c>
      <c r="I13" s="38"/>
      <c r="J13" s="38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/>
      <c r="C14" s="37"/>
      <c r="D14" s="42"/>
      <c r="E14" s="21"/>
      <c r="F14" s="38"/>
      <c r="G14" s="38"/>
      <c r="H14" s="38"/>
      <c r="I14" s="38"/>
      <c r="J14" s="38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/>
      <c r="C15" s="37"/>
      <c r="D15" s="42"/>
      <c r="E15" s="21"/>
      <c r="F15" s="38"/>
      <c r="G15" s="38"/>
      <c r="H15" s="38"/>
      <c r="I15" s="38"/>
      <c r="J15" s="38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/>
      <c r="C16" s="37"/>
      <c r="D16" s="42"/>
      <c r="E16" s="21"/>
      <c r="F16" s="38"/>
      <c r="G16" s="38"/>
      <c r="H16" s="38"/>
      <c r="I16" s="38"/>
      <c r="J16" s="38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/>
      <c r="C17" s="37"/>
      <c r="D17" s="42"/>
      <c r="E17" s="21"/>
      <c r="F17" s="38"/>
      <c r="G17" s="38"/>
      <c r="H17" s="38"/>
      <c r="I17" s="38"/>
      <c r="J17" s="38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/>
      <c r="C18" s="37"/>
      <c r="D18" s="42"/>
      <c r="E18" s="21"/>
      <c r="F18" s="38"/>
      <c r="G18" s="38"/>
      <c r="H18" s="38"/>
      <c r="I18" s="38"/>
      <c r="J18" s="38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/>
      <c r="C19" s="37"/>
      <c r="D19" s="42"/>
      <c r="E19" s="21"/>
      <c r="F19" s="38"/>
      <c r="G19" s="38"/>
      <c r="H19" s="38"/>
      <c r="I19" s="38"/>
      <c r="J19" s="38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/>
      <c r="C20" s="37"/>
      <c r="D20" s="42"/>
      <c r="E20" s="21"/>
      <c r="F20" s="38"/>
      <c r="G20" s="38"/>
      <c r="H20" s="38"/>
      <c r="I20" s="38"/>
      <c r="J20" s="38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/>
      <c r="C21" s="37"/>
      <c r="D21" s="42"/>
      <c r="E21" s="21"/>
      <c r="F21" s="38"/>
      <c r="G21" s="38"/>
      <c r="H21" s="38"/>
      <c r="I21" s="38"/>
      <c r="J21" s="38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/>
      <c r="C22" s="37"/>
      <c r="D22" s="42"/>
      <c r="E22" s="21"/>
      <c r="F22" s="38"/>
      <c r="G22" s="38"/>
      <c r="H22" s="38"/>
      <c r="I22" s="38"/>
      <c r="J22" s="38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/>
      <c r="C23" s="37"/>
      <c r="D23" s="42"/>
      <c r="E23" s="21"/>
      <c r="F23" s="38"/>
      <c r="G23" s="38"/>
      <c r="H23" s="38"/>
      <c r="I23" s="38"/>
      <c r="J23" s="38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/>
      <c r="C24" s="37"/>
      <c r="D24" s="42"/>
      <c r="E24" s="21"/>
      <c r="F24" s="38"/>
      <c r="G24" s="38"/>
      <c r="H24" s="38"/>
      <c r="I24" s="38"/>
      <c r="J24" s="38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/>
      <c r="C25" s="37"/>
      <c r="D25" s="42"/>
      <c r="E25" s="21"/>
      <c r="F25" s="38"/>
      <c r="G25" s="38"/>
      <c r="H25" s="38"/>
      <c r="I25" s="38"/>
      <c r="J25" s="38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/>
      <c r="C26" s="37"/>
      <c r="D26" s="42"/>
      <c r="E26" s="21"/>
      <c r="F26" s="38"/>
      <c r="G26" s="38"/>
      <c r="H26" s="38"/>
      <c r="I26" s="38"/>
      <c r="J26" s="38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/>
      <c r="C27" s="37"/>
      <c r="D27" s="42"/>
      <c r="E27" s="21"/>
      <c r="F27" s="38"/>
      <c r="G27" s="38"/>
      <c r="H27" s="38"/>
      <c r="I27" s="38"/>
      <c r="J27" s="38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/>
      <c r="C28" s="37"/>
      <c r="D28" s="42"/>
      <c r="E28" s="21"/>
      <c r="F28" s="38"/>
      <c r="G28" s="38"/>
      <c r="H28" s="38"/>
      <c r="I28" s="38"/>
      <c r="J28" s="38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/>
      <c r="C29" s="37"/>
      <c r="D29" s="42"/>
      <c r="E29" s="21"/>
      <c r="F29" s="38"/>
      <c r="G29" s="38"/>
      <c r="H29" s="38"/>
      <c r="I29" s="38"/>
      <c r="J29" s="38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/>
      <c r="B30" s="37"/>
      <c r="C30" s="37"/>
      <c r="D30" s="42"/>
      <c r="E30" s="21"/>
      <c r="F30" s="38"/>
      <c r="G30" s="38"/>
      <c r="H30" s="38"/>
      <c r="I30" s="38"/>
      <c r="J30" s="38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/>
      <c r="C31" s="37"/>
      <c r="D31" s="42"/>
      <c r="E31" s="21"/>
      <c r="F31" s="38"/>
      <c r="G31" s="38"/>
      <c r="H31" s="38"/>
      <c r="I31" s="38"/>
      <c r="J31" s="38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/>
      <c r="C32" s="37"/>
      <c r="D32" s="42"/>
      <c r="E32" s="21"/>
      <c r="F32" s="38"/>
      <c r="G32" s="38"/>
      <c r="H32" s="38"/>
      <c r="I32" s="38"/>
      <c r="J32" s="38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/>
      <c r="C33" s="37"/>
      <c r="D33" s="42"/>
      <c r="E33" s="21"/>
      <c r="F33" s="38"/>
      <c r="G33" s="38"/>
      <c r="H33" s="38"/>
      <c r="I33" s="38"/>
      <c r="J33" s="38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/>
      <c r="C34" s="37"/>
      <c r="D34" s="42"/>
      <c r="E34" s="21"/>
      <c r="F34" s="38"/>
      <c r="G34" s="38"/>
      <c r="H34" s="38"/>
      <c r="I34" s="38"/>
      <c r="J34" s="38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/>
      <c r="C35" s="37"/>
      <c r="D35" s="42"/>
      <c r="E35" s="21"/>
      <c r="F35" s="38"/>
      <c r="G35" s="38"/>
      <c r="H35" s="38"/>
      <c r="I35" s="38"/>
      <c r="J35" s="38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/>
      <c r="C36" s="37"/>
      <c r="D36" s="42"/>
      <c r="E36" s="21"/>
      <c r="F36" s="38"/>
      <c r="G36" s="38"/>
      <c r="H36" s="38"/>
      <c r="I36" s="38"/>
      <c r="J36" s="38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/>
      <c r="C37" s="37"/>
      <c r="D37" s="42"/>
      <c r="E37" s="21"/>
      <c r="F37" s="38"/>
      <c r="G37" s="38"/>
      <c r="H37" s="38"/>
      <c r="I37" s="38"/>
      <c r="J37" s="38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/>
      <c r="C38" s="37"/>
      <c r="D38" s="42"/>
      <c r="E38" s="21"/>
      <c r="F38" s="38"/>
      <c r="G38" s="38"/>
      <c r="H38" s="38"/>
      <c r="I38" s="38"/>
      <c r="J38" s="38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/>
      <c r="C39" s="37"/>
      <c r="D39" s="42"/>
      <c r="E39" s="21"/>
      <c r="F39" s="38"/>
      <c r="G39" s="38"/>
      <c r="H39" s="38"/>
      <c r="I39" s="38"/>
      <c r="J39" s="38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/>
      <c r="C40" s="37"/>
      <c r="D40" s="42"/>
      <c r="E40" s="21"/>
      <c r="F40" s="38"/>
      <c r="G40" s="38"/>
      <c r="H40" s="38"/>
      <c r="I40" s="38"/>
      <c r="J40" s="38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/>
      <c r="C41" s="37"/>
      <c r="D41" s="42"/>
      <c r="E41" s="21"/>
      <c r="F41" s="38"/>
      <c r="G41" s="38"/>
      <c r="H41" s="38"/>
      <c r="I41" s="38"/>
      <c r="J41" s="38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/>
      <c r="C42" s="37"/>
      <c r="D42" s="42"/>
      <c r="E42" s="21"/>
      <c r="F42" s="38"/>
      <c r="G42" s="38"/>
      <c r="H42" s="38"/>
      <c r="I42" s="38"/>
      <c r="J42" s="38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/>
      <c r="C43" s="37"/>
      <c r="D43" s="42"/>
      <c r="E43" s="21"/>
      <c r="F43" s="38"/>
      <c r="G43" s="38"/>
      <c r="H43" s="38"/>
      <c r="I43" s="38"/>
      <c r="J43" s="38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/>
      <c r="C44" s="37"/>
      <c r="D44" s="42"/>
      <c r="E44" s="21"/>
      <c r="F44" s="38"/>
      <c r="G44" s="38"/>
      <c r="H44" s="38"/>
      <c r="I44" s="38"/>
      <c r="J44" s="38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/>
      <c r="C45" s="37"/>
      <c r="D45" s="42"/>
      <c r="E45" s="21"/>
      <c r="F45" s="38"/>
      <c r="G45" s="38"/>
      <c r="H45" s="38"/>
      <c r="I45" s="38"/>
      <c r="J45" s="38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/>
      <c r="C46" s="37"/>
      <c r="D46" s="42"/>
      <c r="E46" s="21"/>
      <c r="F46" s="38"/>
      <c r="G46" s="38"/>
      <c r="H46" s="38"/>
      <c r="I46" s="38"/>
      <c r="J46" s="38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/>
      <c r="C47" s="37"/>
      <c r="D47" s="42"/>
      <c r="E47" s="21"/>
      <c r="F47" s="38"/>
      <c r="G47" s="38"/>
      <c r="H47" s="38"/>
      <c r="I47" s="38"/>
      <c r="J47" s="38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/>
      <c r="C48" s="37"/>
      <c r="D48" s="42"/>
      <c r="E48" s="21"/>
      <c r="F48" s="38"/>
      <c r="G48" s="38"/>
      <c r="H48" s="38"/>
      <c r="I48" s="38"/>
      <c r="J48" s="38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/>
      <c r="C49" s="37"/>
      <c r="D49" s="42"/>
      <c r="E49" s="21"/>
      <c r="F49" s="38"/>
      <c r="G49" s="38"/>
      <c r="H49" s="38"/>
      <c r="I49" s="38"/>
      <c r="J49" s="38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/>
      <c r="C50" s="37"/>
      <c r="D50" s="42"/>
      <c r="E50" s="21"/>
      <c r="F50" s="38"/>
      <c r="G50" s="38"/>
      <c r="H50" s="38"/>
      <c r="I50" s="38"/>
      <c r="J50" s="38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/>
      <c r="C51" s="37"/>
      <c r="D51" s="42"/>
      <c r="E51" s="21"/>
      <c r="F51" s="38"/>
      <c r="G51" s="38"/>
      <c r="H51" s="38"/>
      <c r="I51" s="38"/>
      <c r="J51" s="38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/>
      <c r="C52" s="37"/>
      <c r="D52" s="42"/>
      <c r="E52" s="21"/>
      <c r="F52" s="38"/>
      <c r="G52" s="38"/>
      <c r="H52" s="38"/>
      <c r="I52" s="38"/>
      <c r="J52" s="38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37"/>
      <c r="C53" s="37"/>
      <c r="D53" s="42"/>
      <c r="E53" s="21"/>
      <c r="F53" s="38"/>
      <c r="G53" s="38"/>
      <c r="H53" s="38"/>
      <c r="I53" s="38"/>
      <c r="J53" s="38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/>
      <c r="C54" s="37"/>
      <c r="D54" s="42"/>
      <c r="E54" s="21"/>
      <c r="F54" s="38"/>
      <c r="G54" s="38"/>
      <c r="H54" s="38"/>
      <c r="I54" s="38"/>
      <c r="J54" s="38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/>
      <c r="C55" s="37"/>
      <c r="D55" s="42"/>
      <c r="E55" s="21"/>
      <c r="F55" s="38"/>
      <c r="G55" s="38"/>
      <c r="H55" s="38"/>
      <c r="I55" s="38"/>
      <c r="J55" s="38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/>
      <c r="C56" s="37"/>
      <c r="D56" s="42"/>
      <c r="E56" s="21"/>
      <c r="F56" s="38"/>
      <c r="G56" s="38"/>
      <c r="H56" s="38"/>
      <c r="I56" s="38"/>
      <c r="J56" s="38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/>
      <c r="C57" s="37"/>
      <c r="D57" s="42"/>
      <c r="E57" s="21"/>
      <c r="F57" s="38"/>
      <c r="G57" s="38"/>
      <c r="H57" s="38"/>
      <c r="I57" s="38"/>
      <c r="J57" s="38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/>
      <c r="C58" s="37"/>
      <c r="D58" s="42"/>
      <c r="E58" s="38"/>
      <c r="F58" s="38"/>
      <c r="G58" s="38"/>
      <c r="H58" s="38"/>
      <c r="I58" s="38"/>
      <c r="J58" s="38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/>
      <c r="C59" s="37"/>
      <c r="D59" s="42"/>
      <c r="E59" s="38"/>
      <c r="F59" s="38"/>
      <c r="G59" s="38"/>
      <c r="H59" s="38"/>
      <c r="I59" s="38"/>
      <c r="J59" s="38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/>
      <c r="C60" s="37"/>
      <c r="D60" s="42"/>
      <c r="E60" s="38"/>
      <c r="F60" s="38"/>
      <c r="G60" s="38"/>
      <c r="H60" s="38"/>
      <c r="I60" s="38"/>
      <c r="J60" s="38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/>
      <c r="C61" s="37"/>
      <c r="D61" s="42"/>
      <c r="E61" s="38"/>
      <c r="F61" s="38"/>
      <c r="G61" s="38"/>
      <c r="H61" s="38"/>
      <c r="I61" s="38"/>
      <c r="J61" s="38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/>
      <c r="C62" s="37"/>
      <c r="D62" s="42"/>
      <c r="E62" s="38"/>
      <c r="F62" s="38"/>
      <c r="G62" s="38"/>
      <c r="H62" s="38"/>
      <c r="I62" s="38"/>
      <c r="J62" s="38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37"/>
      <c r="C63" s="37"/>
      <c r="D63" s="42"/>
      <c r="E63" s="38"/>
      <c r="F63" s="38"/>
      <c r="G63" s="38"/>
      <c r="H63" s="38"/>
      <c r="I63" s="38"/>
      <c r="J63" s="38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/>
      <c r="C64" s="37"/>
      <c r="D64" s="42"/>
      <c r="E64" s="38"/>
      <c r="F64" s="38"/>
      <c r="G64" s="38"/>
      <c r="H64" s="38"/>
      <c r="I64" s="38"/>
      <c r="J64" s="38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/>
      <c r="C65" s="37"/>
      <c r="D65" s="42"/>
      <c r="E65" s="38"/>
      <c r="F65" s="38"/>
      <c r="G65" s="38"/>
      <c r="H65" s="38"/>
      <c r="I65" s="38"/>
      <c r="J65" s="38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/>
      <c r="C66" s="37"/>
      <c r="D66" s="42"/>
      <c r="E66" s="38"/>
      <c r="F66" s="38"/>
      <c r="G66" s="38"/>
      <c r="H66" s="38"/>
      <c r="I66" s="38"/>
      <c r="J66" s="38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/>
      <c r="C67" s="37"/>
      <c r="D67" s="42"/>
      <c r="E67" s="38"/>
      <c r="F67" s="38"/>
      <c r="G67" s="38"/>
      <c r="H67" s="38"/>
      <c r="I67" s="38"/>
      <c r="J67" s="38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/>
      <c r="C68" s="37"/>
      <c r="D68" s="42"/>
      <c r="E68" s="38"/>
      <c r="F68" s="38"/>
      <c r="G68" s="38"/>
      <c r="H68" s="38"/>
      <c r="I68" s="38"/>
      <c r="J68" s="38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/>
      <c r="C69" s="37"/>
      <c r="D69" s="42"/>
      <c r="E69" s="38"/>
      <c r="F69" s="38"/>
      <c r="G69" s="38"/>
      <c r="H69" s="38"/>
      <c r="I69" s="38"/>
      <c r="J69" s="38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/>
      <c r="C70" s="37"/>
      <c r="D70" s="42"/>
      <c r="E70" s="38"/>
      <c r="F70" s="38"/>
      <c r="G70" s="38"/>
      <c r="H70" s="38"/>
      <c r="I70" s="38"/>
      <c r="J70" s="38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/>
      <c r="C71" s="37"/>
      <c r="D71" s="42"/>
      <c r="E71" s="38"/>
      <c r="F71" s="38"/>
      <c r="G71" s="38"/>
      <c r="H71" s="38"/>
      <c r="I71" s="38"/>
      <c r="J71" s="38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/>
      <c r="C72" s="37"/>
      <c r="D72" s="42"/>
      <c r="E72" s="38"/>
      <c r="F72" s="38"/>
      <c r="G72" s="38"/>
      <c r="H72" s="38"/>
      <c r="I72" s="38"/>
      <c r="J72" s="38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8"/>
      <c r="H73" s="38"/>
      <c r="I73" s="38"/>
      <c r="J73" s="38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8"/>
      <c r="H74" s="38"/>
      <c r="I74" s="38"/>
      <c r="J74" s="38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8"/>
      <c r="H75" s="38"/>
      <c r="I75" s="38"/>
      <c r="J75" s="38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8"/>
      <c r="H76" s="38"/>
      <c r="I76" s="38"/>
      <c r="J76" s="38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8"/>
      <c r="H77" s="38"/>
      <c r="I77" s="38"/>
      <c r="J77" s="38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8"/>
      <c r="H78" s="38"/>
      <c r="I78" s="38"/>
      <c r="J78" s="38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8"/>
      <c r="H79" s="38"/>
      <c r="I79" s="38"/>
      <c r="J79" s="38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8"/>
      <c r="H80" s="38"/>
      <c r="I80" s="38"/>
      <c r="J80" s="38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8"/>
      <c r="H81" s="38"/>
      <c r="I81" s="38"/>
      <c r="J81" s="38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8"/>
      <c r="H82" s="38"/>
      <c r="I82" s="38"/>
      <c r="J82" s="38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8"/>
      <c r="H83" s="38"/>
      <c r="I83" s="38"/>
      <c r="J83" s="38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8"/>
      <c r="H84" s="38"/>
      <c r="I84" s="38"/>
      <c r="J84" s="38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8"/>
      <c r="H85" s="38"/>
      <c r="I85" s="38"/>
      <c r="J85" s="38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8"/>
      <c r="H86" s="38"/>
      <c r="I86" s="38"/>
      <c r="J86" s="38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8"/>
      <c r="H87" s="38"/>
      <c r="I87" s="38"/>
      <c r="J87" s="38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8"/>
      <c r="H88" s="38"/>
      <c r="I88" s="38"/>
      <c r="J88" s="38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8"/>
      <c r="H89" s="38"/>
      <c r="I89" s="38"/>
      <c r="J89" s="38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8"/>
      <c r="H90" s="38"/>
      <c r="I90" s="38"/>
      <c r="J90" s="38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8"/>
      <c r="H91" s="38"/>
      <c r="I91" s="38"/>
      <c r="J91" s="38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8"/>
      <c r="H92" s="38"/>
      <c r="I92" s="38"/>
      <c r="J92" s="38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8"/>
      <c r="H93" s="38"/>
      <c r="I93" s="38"/>
      <c r="J93" s="38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8"/>
      <c r="H94" s="38"/>
      <c r="I94" s="38"/>
      <c r="J94" s="38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8"/>
      <c r="H95" s="38"/>
      <c r="I95" s="38"/>
      <c r="J95" s="38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8"/>
      <c r="H96" s="38"/>
      <c r="I96" s="38"/>
      <c r="J96" s="38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8"/>
      <c r="H97" s="38"/>
      <c r="I97" s="38"/>
      <c r="J97" s="38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8"/>
      <c r="H98" s="38"/>
      <c r="I98" s="38"/>
      <c r="J98" s="38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8"/>
      <c r="H99" s="38"/>
      <c r="I99" s="38"/>
      <c r="J99" s="38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8"/>
      <c r="H100" s="38"/>
      <c r="I100" s="38"/>
      <c r="J100" s="38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8"/>
      <c r="H101" s="38"/>
      <c r="I101" s="38"/>
      <c r="J101" s="38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8"/>
      <c r="H102" s="38"/>
      <c r="I102" s="38"/>
      <c r="J102" s="38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8"/>
      <c r="H103" s="38"/>
      <c r="I103" s="38"/>
      <c r="J103" s="38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8"/>
      <c r="H104" s="38"/>
      <c r="I104" s="38"/>
      <c r="J104" s="38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8"/>
      <c r="H105" s="38"/>
      <c r="I105" s="38"/>
      <c r="J105" s="38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8"/>
      <c r="H106" s="38"/>
      <c r="I106" s="38"/>
      <c r="J106" s="38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8"/>
      <c r="H107" s="38"/>
      <c r="I107" s="38"/>
      <c r="J107" s="38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8"/>
      <c r="H108" s="38"/>
      <c r="I108" s="38"/>
      <c r="J108" s="38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8"/>
      <c r="H109" s="38"/>
      <c r="I109" s="38"/>
      <c r="J109" s="38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8"/>
      <c r="H110" s="38"/>
      <c r="I110" s="38"/>
      <c r="J110" s="38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8"/>
      <c r="H111" s="38"/>
      <c r="I111" s="38"/>
      <c r="J111" s="38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8"/>
      <c r="H112" s="38"/>
      <c r="I112" s="38"/>
      <c r="J112" s="38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8"/>
      <c r="H113" s="38"/>
      <c r="I113" s="38"/>
      <c r="J113" s="38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8"/>
      <c r="H114" s="38"/>
      <c r="I114" s="38"/>
      <c r="J114" s="38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8"/>
      <c r="H115" s="38"/>
      <c r="I115" s="38"/>
      <c r="J115" s="38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8"/>
      <c r="H116" s="38"/>
      <c r="I116" s="38"/>
      <c r="J116" s="38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8"/>
      <c r="H117" s="38"/>
      <c r="I117" s="38"/>
      <c r="J117" s="38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8"/>
      <c r="H118" s="38"/>
      <c r="I118" s="38"/>
      <c r="J118" s="38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8"/>
      <c r="H119" s="38"/>
      <c r="I119" s="38"/>
      <c r="J119" s="38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8"/>
      <c r="H120" s="38"/>
      <c r="I120" s="38"/>
      <c r="J120" s="38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8"/>
      <c r="H121" s="38"/>
      <c r="I121" s="38"/>
      <c r="J121" s="38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8"/>
      <c r="H122" s="38"/>
      <c r="I122" s="38"/>
      <c r="J122" s="38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8"/>
      <c r="H123" s="38"/>
      <c r="I123" s="38"/>
      <c r="J123" s="38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8"/>
      <c r="H124" s="38"/>
      <c r="I124" s="38"/>
      <c r="J124" s="38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8"/>
      <c r="H125" s="38"/>
      <c r="I125" s="38"/>
      <c r="J125" s="38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8"/>
      <c r="H126" s="38"/>
      <c r="I126" s="38"/>
      <c r="J126" s="38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8"/>
      <c r="H127" s="38"/>
      <c r="I127" s="38"/>
      <c r="J127" s="38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8"/>
      <c r="H128" s="38"/>
      <c r="I128" s="38"/>
      <c r="J128" s="38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8"/>
      <c r="H129" s="38"/>
      <c r="I129" s="38"/>
      <c r="J129" s="38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8"/>
      <c r="H130" s="38"/>
      <c r="I130" s="38"/>
      <c r="J130" s="38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8"/>
      <c r="H131" s="38"/>
      <c r="I131" s="38"/>
      <c r="J131" s="38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8"/>
      <c r="H132" s="38"/>
      <c r="I132" s="38"/>
      <c r="J132" s="38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8"/>
      <c r="H133" s="38"/>
      <c r="I133" s="38"/>
      <c r="J133" s="38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8"/>
      <c r="H134" s="38"/>
      <c r="I134" s="38"/>
      <c r="J134" s="38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8"/>
      <c r="H135" s="38"/>
      <c r="I135" s="38"/>
      <c r="J135" s="38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8"/>
      <c r="H136" s="38"/>
      <c r="I136" s="38"/>
      <c r="J136" s="38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8"/>
      <c r="H137" s="38"/>
      <c r="I137" s="38"/>
      <c r="J137" s="38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8"/>
      <c r="H138" s="38"/>
      <c r="I138" s="38"/>
      <c r="J138" s="38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8"/>
      <c r="H139" s="38"/>
      <c r="I139" s="38"/>
      <c r="J139" s="38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8"/>
      <c r="H140" s="38"/>
      <c r="I140" s="38"/>
      <c r="J140" s="38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8"/>
      <c r="H141" s="38"/>
      <c r="I141" s="38"/>
      <c r="J141" s="38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8"/>
      <c r="H142" s="38"/>
      <c r="I142" s="38"/>
      <c r="J142" s="38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8"/>
      <c r="H143" s="38"/>
      <c r="I143" s="38"/>
      <c r="J143" s="38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8"/>
      <c r="H144" s="38"/>
      <c r="I144" s="38"/>
      <c r="J144" s="38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8"/>
      <c r="H145" s="38"/>
      <c r="I145" s="38"/>
      <c r="J145" s="38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8"/>
      <c r="H146" s="38"/>
      <c r="I146" s="38"/>
      <c r="J146" s="38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8"/>
      <c r="H147" s="38"/>
      <c r="I147" s="38"/>
      <c r="J147" s="38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8"/>
      <c r="H148" s="38"/>
      <c r="I148" s="38"/>
      <c r="J148" s="38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8"/>
      <c r="H149" s="38"/>
      <c r="I149" s="38"/>
      <c r="J149" s="38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8"/>
      <c r="H150" s="38"/>
      <c r="I150" s="38"/>
      <c r="J150" s="38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8"/>
      <c r="H151" s="38"/>
      <c r="I151" s="38"/>
      <c r="J151" s="38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8"/>
      <c r="H152" s="38"/>
      <c r="I152" s="38"/>
      <c r="J152" s="38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8"/>
      <c r="H153" s="38"/>
      <c r="I153" s="38"/>
      <c r="J153" s="38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8"/>
      <c r="H154" s="38"/>
      <c r="I154" s="38"/>
      <c r="J154" s="38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8"/>
      <c r="H155" s="38"/>
      <c r="I155" s="38"/>
      <c r="J155" s="38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8"/>
      <c r="H156" s="38"/>
      <c r="I156" s="38"/>
      <c r="J156" s="38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8"/>
      <c r="H157" s="38"/>
      <c r="I157" s="38"/>
      <c r="J157" s="38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8"/>
      <c r="H158" s="38"/>
      <c r="I158" s="38"/>
      <c r="J158" s="38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8"/>
      <c r="H159" s="38"/>
      <c r="I159" s="38"/>
      <c r="J159" s="38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8"/>
      <c r="H160" s="38"/>
      <c r="I160" s="38"/>
      <c r="J160" s="38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8"/>
      <c r="H161" s="38"/>
      <c r="I161" s="38"/>
      <c r="J161" s="38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8"/>
      <c r="H162" s="38"/>
      <c r="I162" s="38"/>
      <c r="J162" s="38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8"/>
      <c r="H163" s="38"/>
      <c r="I163" s="38"/>
      <c r="J163" s="38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8"/>
      <c r="H164" s="38"/>
      <c r="I164" s="38"/>
      <c r="J164" s="38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8"/>
      <c r="H165" s="38"/>
      <c r="I165" s="38"/>
      <c r="J165" s="38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8"/>
      <c r="H166" s="38"/>
      <c r="I166" s="38"/>
      <c r="J166" s="38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8"/>
      <c r="H167" s="38"/>
      <c r="I167" s="38"/>
      <c r="J167" s="38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8"/>
      <c r="H168" s="38"/>
      <c r="I168" s="38"/>
      <c r="J168" s="38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8"/>
      <c r="H169" s="38"/>
      <c r="I169" s="38"/>
      <c r="J169" s="38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8"/>
      <c r="H170" s="38"/>
      <c r="I170" s="38"/>
      <c r="J170" s="38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8"/>
      <c r="H171" s="38"/>
      <c r="I171" s="38"/>
      <c r="J171" s="38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8"/>
      <c r="H172" s="38"/>
      <c r="I172" s="38"/>
      <c r="J172" s="38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8"/>
      <c r="H173" s="38"/>
      <c r="I173" s="38"/>
      <c r="J173" s="38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8"/>
      <c r="H174" s="38"/>
      <c r="I174" s="38"/>
      <c r="J174" s="38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8"/>
      <c r="H175" s="38"/>
      <c r="I175" s="38"/>
      <c r="J175" s="38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8"/>
      <c r="H176" s="38"/>
      <c r="I176" s="38"/>
      <c r="J176" s="38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8"/>
      <c r="H177" s="38"/>
      <c r="I177" s="38"/>
      <c r="J177" s="38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8"/>
      <c r="H178" s="38"/>
      <c r="I178" s="38"/>
      <c r="J178" s="38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8"/>
      <c r="H179" s="38"/>
      <c r="I179" s="38"/>
      <c r="J179" s="38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8"/>
      <c r="H180" s="38"/>
      <c r="I180" s="38"/>
      <c r="J180" s="38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8"/>
      <c r="H181" s="38"/>
      <c r="I181" s="38"/>
      <c r="J181" s="38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8"/>
      <c r="H182" s="38"/>
      <c r="I182" s="38"/>
      <c r="J182" s="38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8"/>
      <c r="H183" s="38"/>
      <c r="I183" s="38"/>
      <c r="J183" s="38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8"/>
      <c r="H184" s="38"/>
      <c r="I184" s="38"/>
      <c r="J184" s="38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8"/>
      <c r="H185" s="38"/>
      <c r="I185" s="38"/>
      <c r="J185" s="38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8"/>
      <c r="H186" s="38"/>
      <c r="I186" s="38"/>
      <c r="J186" s="38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8"/>
      <c r="H187" s="38"/>
      <c r="I187" s="38"/>
      <c r="J187" s="38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8"/>
      <c r="H188" s="38"/>
      <c r="I188" s="38"/>
      <c r="J188" s="38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8"/>
      <c r="H189" s="38"/>
      <c r="I189" s="38"/>
      <c r="J189" s="38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8"/>
      <c r="H190" s="38"/>
      <c r="I190" s="38"/>
      <c r="J190" s="38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8"/>
      <c r="H191" s="38"/>
      <c r="I191" s="38"/>
      <c r="J191" s="38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8"/>
      <c r="H192" s="38"/>
      <c r="I192" s="38"/>
      <c r="J192" s="38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8"/>
      <c r="H193" s="38"/>
      <c r="I193" s="38"/>
      <c r="J193" s="38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8"/>
      <c r="H194" s="38"/>
      <c r="I194" s="38"/>
      <c r="J194" s="38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8"/>
      <c r="H195" s="38"/>
      <c r="I195" s="38"/>
      <c r="J195" s="38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8"/>
      <c r="H196" s="38"/>
      <c r="I196" s="38"/>
      <c r="J196" s="38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8"/>
      <c r="H197" s="38"/>
      <c r="I197" s="38"/>
      <c r="J197" s="38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8"/>
      <c r="H198" s="38"/>
      <c r="I198" s="38"/>
      <c r="J198" s="38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8"/>
      <c r="H199" s="38"/>
      <c r="I199" s="38"/>
      <c r="J199" s="38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8"/>
      <c r="H200" s="38"/>
      <c r="I200" s="38"/>
      <c r="J200" s="38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8"/>
      <c r="H201" s="38"/>
      <c r="I201" s="38"/>
      <c r="J201" s="38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8"/>
      <c r="H202" s="38"/>
      <c r="I202" s="38"/>
      <c r="J202" s="38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8"/>
      <c r="H203" s="38"/>
      <c r="I203" s="38"/>
      <c r="J203" s="38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8"/>
      <c r="H204" s="38"/>
      <c r="I204" s="38"/>
      <c r="J204" s="38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8"/>
      <c r="H205" s="38"/>
      <c r="I205" s="38"/>
      <c r="J205" s="38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8"/>
      <c r="H206" s="38"/>
      <c r="I206" s="38"/>
      <c r="J206" s="38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8"/>
      <c r="H207" s="38"/>
      <c r="I207" s="38"/>
      <c r="J207" s="38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8"/>
      <c r="H208" s="38"/>
      <c r="I208" s="38"/>
      <c r="J208" s="38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8"/>
      <c r="H209" s="38"/>
      <c r="I209" s="38"/>
      <c r="J209" s="38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8"/>
      <c r="H210" s="38"/>
      <c r="I210" s="38"/>
      <c r="J210" s="38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8"/>
      <c r="H211" s="38"/>
      <c r="I211" s="38"/>
      <c r="J211" s="38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8"/>
      <c r="H212" s="38"/>
      <c r="I212" s="38"/>
      <c r="J212" s="38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8"/>
      <c r="H213" s="38"/>
      <c r="I213" s="38"/>
      <c r="J213" s="38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8"/>
      <c r="H214" s="38"/>
      <c r="I214" s="38"/>
      <c r="J214" s="38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8"/>
      <c r="H215" s="38"/>
      <c r="I215" s="38"/>
      <c r="J215" s="38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8"/>
      <c r="H216" s="38"/>
      <c r="I216" s="38"/>
      <c r="J216" s="38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8"/>
      <c r="H217" s="38"/>
      <c r="I217" s="38"/>
      <c r="J217" s="38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8"/>
      <c r="H218" s="38"/>
      <c r="I218" s="38"/>
      <c r="J218" s="38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8"/>
      <c r="H219" s="38"/>
      <c r="I219" s="38"/>
      <c r="J219" s="38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8"/>
      <c r="H220" s="38"/>
      <c r="I220" s="38"/>
      <c r="J220" s="38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8"/>
      <c r="H221" s="38"/>
      <c r="I221" s="38"/>
      <c r="J221" s="38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8"/>
      <c r="H222" s="38"/>
      <c r="I222" s="38"/>
      <c r="J222" s="38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8"/>
      <c r="H223" s="38"/>
      <c r="I223" s="38"/>
      <c r="J223" s="38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8"/>
      <c r="H224" s="38"/>
      <c r="I224" s="38"/>
      <c r="J224" s="38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8"/>
      <c r="H225" s="38"/>
      <c r="I225" s="38"/>
      <c r="J225" s="38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8"/>
      <c r="H226" s="38"/>
      <c r="I226" s="38"/>
      <c r="J226" s="38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8"/>
      <c r="H227" s="38"/>
      <c r="I227" s="38"/>
      <c r="J227" s="38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8"/>
      <c r="H228" s="38"/>
      <c r="I228" s="38"/>
      <c r="J228" s="38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8"/>
      <c r="H229" s="38"/>
      <c r="I229" s="38"/>
      <c r="J229" s="38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8"/>
      <c r="H230" s="38"/>
      <c r="I230" s="38"/>
      <c r="J230" s="38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8"/>
      <c r="H231" s="38"/>
      <c r="I231" s="38"/>
      <c r="J231" s="38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8"/>
      <c r="H232" s="38"/>
      <c r="I232" s="38"/>
      <c r="J232" s="38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8"/>
      <c r="H233" s="38"/>
      <c r="I233" s="38"/>
      <c r="J233" s="38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8"/>
      <c r="H234" s="38"/>
      <c r="I234" s="38"/>
      <c r="J234" s="38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8"/>
      <c r="H235" s="38"/>
      <c r="I235" s="38"/>
      <c r="J235" s="38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8"/>
      <c r="H236" s="38"/>
      <c r="I236" s="38"/>
      <c r="J236" s="38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8"/>
      <c r="H237" s="38"/>
      <c r="I237" s="38"/>
      <c r="J237" s="38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8"/>
      <c r="H238" s="38"/>
      <c r="I238" s="38"/>
      <c r="J238" s="38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8"/>
      <c r="H239" s="38"/>
      <c r="I239" s="38"/>
      <c r="J239" s="38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8"/>
      <c r="H240" s="38"/>
      <c r="I240" s="38"/>
      <c r="J240" s="38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8"/>
      <c r="H241" s="38"/>
      <c r="I241" s="38"/>
      <c r="J241" s="38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8"/>
      <c r="H242" s="38"/>
      <c r="I242" s="38"/>
      <c r="J242" s="38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8"/>
      <c r="H243" s="38"/>
      <c r="I243" s="38"/>
      <c r="J243" s="38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8"/>
      <c r="H244" s="38"/>
      <c r="I244" s="38"/>
      <c r="J244" s="38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8"/>
      <c r="H245" s="38"/>
      <c r="I245" s="38"/>
      <c r="J245" s="38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8"/>
      <c r="H246" s="38"/>
      <c r="I246" s="38"/>
      <c r="J246" s="38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8"/>
      <c r="H247" s="38"/>
      <c r="I247" s="38"/>
      <c r="J247" s="38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8"/>
      <c r="H248" s="38"/>
      <c r="I248" s="38"/>
      <c r="J248" s="38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8"/>
      <c r="H249" s="38"/>
      <c r="I249" s="38"/>
      <c r="J249" s="38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8"/>
      <c r="H250" s="38"/>
      <c r="I250" s="38"/>
      <c r="J250" s="38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8"/>
      <c r="H251" s="38"/>
      <c r="I251" s="38"/>
      <c r="J251" s="38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8"/>
      <c r="H252" s="38"/>
      <c r="I252" s="38"/>
      <c r="J252" s="38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8"/>
      <c r="H253" s="38"/>
      <c r="I253" s="38"/>
      <c r="J253" s="38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8"/>
      <c r="H254" s="38"/>
      <c r="I254" s="38"/>
      <c r="J254" s="38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8"/>
      <c r="H255" s="38"/>
      <c r="I255" s="38"/>
      <c r="J255" s="38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8"/>
      <c r="H256" s="38"/>
      <c r="I256" s="38"/>
      <c r="J256" s="38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8"/>
      <c r="H257" s="38"/>
      <c r="I257" s="38"/>
      <c r="J257" s="38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8"/>
      <c r="H258" s="38"/>
      <c r="I258" s="38"/>
      <c r="J258" s="38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8"/>
      <c r="H259" s="38"/>
      <c r="I259" s="38"/>
      <c r="J259" s="38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8"/>
      <c r="H260" s="38"/>
      <c r="I260" s="38"/>
      <c r="J260" s="38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8"/>
      <c r="H261" s="38"/>
      <c r="I261" s="38"/>
      <c r="J261" s="38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8"/>
      <c r="H262" s="38"/>
      <c r="I262" s="38"/>
      <c r="J262" s="38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8"/>
      <c r="H263" s="38"/>
      <c r="I263" s="38"/>
      <c r="J263" s="38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8"/>
      <c r="H264" s="38"/>
      <c r="I264" s="38"/>
      <c r="J264" s="38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8"/>
      <c r="H265" s="38"/>
      <c r="I265" s="38"/>
      <c r="J265" s="38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8"/>
      <c r="H266" s="38"/>
      <c r="I266" s="38"/>
      <c r="J266" s="38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8"/>
      <c r="H267" s="38"/>
      <c r="I267" s="38"/>
      <c r="J267" s="38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8"/>
      <c r="H268" s="38"/>
      <c r="I268" s="38"/>
      <c r="J268" s="38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8"/>
      <c r="H269" s="38"/>
      <c r="I269" s="38"/>
      <c r="J269" s="38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8"/>
      <c r="H270" s="38"/>
      <c r="I270" s="38"/>
      <c r="J270" s="38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8"/>
      <c r="H271" s="38"/>
      <c r="I271" s="38"/>
      <c r="J271" s="38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8"/>
      <c r="H272" s="38"/>
      <c r="I272" s="38"/>
      <c r="J272" s="38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8"/>
      <c r="H273" s="38"/>
      <c r="I273" s="38"/>
      <c r="J273" s="38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8"/>
      <c r="H274" s="38"/>
      <c r="I274" s="38"/>
      <c r="J274" s="38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8"/>
      <c r="H275" s="38"/>
      <c r="I275" s="38"/>
      <c r="J275" s="38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8"/>
      <c r="H276" s="38"/>
      <c r="I276" s="38"/>
      <c r="J276" s="38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8"/>
      <c r="H277" s="38"/>
      <c r="I277" s="38"/>
      <c r="J277" s="38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8"/>
      <c r="H278" s="38"/>
      <c r="I278" s="38"/>
      <c r="J278" s="38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8"/>
      <c r="H279" s="38"/>
      <c r="I279" s="38"/>
      <c r="J279" s="38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8"/>
      <c r="H280" s="38"/>
      <c r="I280" s="38"/>
      <c r="J280" s="38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8"/>
      <c r="H281" s="38"/>
      <c r="I281" s="38"/>
      <c r="J281" s="38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8"/>
      <c r="H282" s="38"/>
      <c r="I282" s="38"/>
      <c r="J282" s="38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8"/>
      <c r="H283" s="38"/>
      <c r="I283" s="38"/>
      <c r="J283" s="38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8"/>
      <c r="H284" s="38"/>
      <c r="I284" s="38"/>
      <c r="J284" s="38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8"/>
      <c r="H285" s="38"/>
      <c r="I285" s="38"/>
      <c r="J285" s="38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8"/>
      <c r="H286" s="38"/>
      <c r="I286" s="38"/>
      <c r="J286" s="38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8"/>
      <c r="H287" s="38"/>
      <c r="I287" s="38"/>
      <c r="J287" s="38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8"/>
      <c r="H288" s="38"/>
      <c r="I288" s="38"/>
      <c r="J288" s="38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8"/>
      <c r="H289" s="38"/>
      <c r="I289" s="38"/>
      <c r="J289" s="38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8"/>
      <c r="H290" s="38"/>
      <c r="I290" s="38"/>
      <c r="J290" s="38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8"/>
      <c r="H291" s="38"/>
      <c r="I291" s="38"/>
      <c r="J291" s="38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8"/>
      <c r="H292" s="38"/>
      <c r="I292" s="38"/>
      <c r="J292" s="38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8"/>
      <c r="H293" s="38"/>
      <c r="I293" s="38"/>
      <c r="J293" s="38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8"/>
      <c r="H294" s="38"/>
      <c r="I294" s="38"/>
      <c r="J294" s="38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8"/>
      <c r="H295" s="38"/>
      <c r="I295" s="38"/>
      <c r="J295" s="38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8"/>
      <c r="H296" s="38"/>
      <c r="I296" s="38"/>
      <c r="J296" s="38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8"/>
      <c r="H297" s="38"/>
      <c r="I297" s="38"/>
      <c r="J297" s="38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8"/>
      <c r="H298" s="38"/>
      <c r="I298" s="38"/>
      <c r="J298" s="38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8"/>
      <c r="H299" s="38"/>
      <c r="I299" s="38"/>
      <c r="J299" s="38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8"/>
      <c r="H300" s="38"/>
      <c r="I300" s="38"/>
      <c r="J300" s="38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8"/>
      <c r="H301" s="38"/>
      <c r="I301" s="38"/>
      <c r="J301" s="38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8"/>
      <c r="H302" s="38"/>
      <c r="I302" s="38"/>
      <c r="J302" s="38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8"/>
      <c r="H303" s="38"/>
      <c r="I303" s="38"/>
      <c r="J303" s="38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8"/>
      <c r="H304" s="38"/>
      <c r="I304" s="38"/>
      <c r="J304" s="38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8"/>
      <c r="H305" s="38"/>
      <c r="I305" s="38"/>
      <c r="J305" s="38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8"/>
      <c r="H306" s="38"/>
      <c r="I306" s="38"/>
      <c r="J306" s="38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8"/>
      <c r="H307" s="38"/>
      <c r="I307" s="38"/>
      <c r="J307" s="38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8"/>
      <c r="H308" s="38"/>
      <c r="I308" s="38"/>
      <c r="J308" s="38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8"/>
      <c r="H309" s="38"/>
      <c r="I309" s="38"/>
      <c r="J309" s="38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8"/>
      <c r="H310" s="38"/>
      <c r="I310" s="38"/>
      <c r="J310" s="38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8"/>
      <c r="H311" s="38"/>
      <c r="I311" s="38"/>
      <c r="J311" s="38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8"/>
      <c r="H312" s="38"/>
      <c r="I312" s="38"/>
      <c r="J312" s="38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8"/>
      <c r="H313" s="38"/>
      <c r="I313" s="38"/>
      <c r="J313" s="38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8"/>
      <c r="H314" s="38"/>
      <c r="I314" s="38"/>
      <c r="J314" s="38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8"/>
      <c r="H315" s="38"/>
      <c r="I315" s="38"/>
      <c r="J315" s="38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8"/>
      <c r="H316" s="38"/>
      <c r="I316" s="38"/>
      <c r="J316" s="38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8"/>
      <c r="H317" s="38"/>
      <c r="I317" s="38"/>
      <c r="J317" s="38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8"/>
      <c r="H318" s="38"/>
      <c r="I318" s="38"/>
      <c r="J318" s="38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8"/>
      <c r="H319" s="38"/>
      <c r="I319" s="38"/>
      <c r="J319" s="38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8"/>
      <c r="H320" s="38"/>
      <c r="I320" s="38"/>
      <c r="J320" s="38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8"/>
      <c r="H321" s="38"/>
      <c r="I321" s="38"/>
      <c r="J321" s="38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8"/>
      <c r="H322" s="38"/>
      <c r="I322" s="38"/>
      <c r="J322" s="38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8"/>
      <c r="H323" s="38"/>
      <c r="I323" s="38"/>
      <c r="J323" s="38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8"/>
      <c r="H324" s="38"/>
      <c r="I324" s="38"/>
      <c r="J324" s="38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8"/>
      <c r="H325" s="38"/>
      <c r="I325" s="38"/>
      <c r="J325" s="38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8"/>
      <c r="H326" s="38"/>
      <c r="I326" s="38"/>
      <c r="J326" s="38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8"/>
      <c r="H327" s="38"/>
      <c r="I327" s="38"/>
      <c r="J327" s="38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8"/>
      <c r="H328" s="38"/>
      <c r="I328" s="38"/>
      <c r="J328" s="38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8"/>
      <c r="H329" s="38"/>
      <c r="I329" s="38"/>
      <c r="J329" s="38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8"/>
      <c r="H330" s="38"/>
      <c r="I330" s="38"/>
      <c r="J330" s="38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8"/>
      <c r="H331" s="38"/>
      <c r="I331" s="38"/>
      <c r="J331" s="38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8"/>
      <c r="H332" s="38"/>
      <c r="I332" s="38"/>
      <c r="J332" s="38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8"/>
      <c r="H333" s="38"/>
      <c r="I333" s="38"/>
      <c r="J333" s="38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8"/>
      <c r="H334" s="38"/>
      <c r="I334" s="38"/>
      <c r="J334" s="38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8"/>
      <c r="H335" s="38"/>
      <c r="I335" s="38"/>
      <c r="J335" s="38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8"/>
      <c r="H336" s="38"/>
      <c r="I336" s="38"/>
      <c r="J336" s="38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8"/>
      <c r="H337" s="38"/>
      <c r="I337" s="38"/>
      <c r="J337" s="38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8"/>
      <c r="H338" s="38"/>
      <c r="I338" s="38"/>
      <c r="J338" s="38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8"/>
      <c r="H339" s="38"/>
      <c r="I339" s="38"/>
      <c r="J339" s="38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8"/>
      <c r="H340" s="38"/>
      <c r="I340" s="38"/>
      <c r="J340" s="38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8"/>
      <c r="H341" s="38"/>
      <c r="I341" s="38"/>
      <c r="J341" s="38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8"/>
      <c r="H342" s="38"/>
      <c r="I342" s="38"/>
      <c r="J342" s="38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8"/>
      <c r="H343" s="38"/>
      <c r="I343" s="38"/>
      <c r="J343" s="38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8"/>
      <c r="H344" s="38"/>
      <c r="I344" s="38"/>
      <c r="J344" s="38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8"/>
      <c r="H345" s="38"/>
      <c r="I345" s="38"/>
      <c r="J345" s="38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8"/>
      <c r="H346" s="38"/>
      <c r="I346" s="38"/>
      <c r="J346" s="38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8"/>
      <c r="H347" s="38"/>
      <c r="I347" s="38"/>
      <c r="J347" s="38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8"/>
      <c r="H348" s="38"/>
      <c r="I348" s="38"/>
      <c r="J348" s="38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8"/>
      <c r="H349" s="38"/>
      <c r="I349" s="38"/>
      <c r="J349" s="38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8"/>
      <c r="H350" s="38"/>
      <c r="I350" s="38"/>
      <c r="J350" s="38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8"/>
      <c r="H351" s="38"/>
      <c r="I351" s="38"/>
      <c r="J351" s="38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8"/>
      <c r="H352" s="38"/>
      <c r="I352" s="38"/>
      <c r="J352" s="38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8"/>
      <c r="H353" s="38"/>
      <c r="I353" s="38"/>
      <c r="J353" s="38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8"/>
      <c r="H354" s="38"/>
      <c r="I354" s="38"/>
      <c r="J354" s="38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8"/>
      <c r="H355" s="38"/>
      <c r="I355" s="38"/>
      <c r="J355" s="38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8"/>
      <c r="H356" s="38"/>
      <c r="I356" s="38"/>
      <c r="J356" s="38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8"/>
      <c r="H357" s="38"/>
      <c r="I357" s="38"/>
      <c r="J357" s="38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8"/>
      <c r="H358" s="38"/>
      <c r="I358" s="38"/>
      <c r="J358" s="38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8"/>
      <c r="H359" s="38"/>
      <c r="I359" s="38"/>
      <c r="J359" s="38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8"/>
      <c r="H360" s="38"/>
      <c r="I360" s="38"/>
      <c r="J360" s="38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8"/>
      <c r="H361" s="38"/>
      <c r="I361" s="38"/>
      <c r="J361" s="38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8"/>
      <c r="H362" s="38"/>
      <c r="I362" s="38"/>
      <c r="J362" s="38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8"/>
      <c r="H363" s="38"/>
      <c r="I363" s="38"/>
      <c r="J363" s="38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8"/>
      <c r="H364" s="38"/>
      <c r="I364" s="38"/>
      <c r="J364" s="38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8"/>
      <c r="H365" s="38"/>
      <c r="I365" s="38"/>
      <c r="J365" s="38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8"/>
      <c r="H366" s="38"/>
      <c r="I366" s="38"/>
      <c r="J366" s="38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8"/>
      <c r="H367" s="38"/>
      <c r="I367" s="38"/>
      <c r="J367" s="38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8"/>
      <c r="H368" s="38"/>
      <c r="I368" s="38"/>
      <c r="J368" s="38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8"/>
      <c r="H369" s="38"/>
      <c r="I369" s="38"/>
      <c r="J369" s="38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8"/>
      <c r="H370" s="38"/>
      <c r="I370" s="38"/>
      <c r="J370" s="38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8"/>
      <c r="H371" s="38"/>
      <c r="I371" s="38"/>
      <c r="J371" s="38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8"/>
      <c r="H372" s="38"/>
      <c r="I372" s="38"/>
      <c r="J372" s="38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8"/>
      <c r="H373" s="38"/>
      <c r="I373" s="38"/>
      <c r="J373" s="38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8"/>
      <c r="H374" s="38"/>
      <c r="I374" s="38"/>
      <c r="J374" s="38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8"/>
      <c r="H375" s="38"/>
      <c r="I375" s="38"/>
      <c r="J375" s="38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8"/>
      <c r="H376" s="38"/>
      <c r="I376" s="38"/>
      <c r="J376" s="38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8"/>
      <c r="H377" s="38"/>
      <c r="I377" s="38"/>
      <c r="J377" s="38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8"/>
      <c r="H378" s="38"/>
      <c r="I378" s="38"/>
      <c r="J378" s="38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8"/>
      <c r="H379" s="38"/>
      <c r="I379" s="38"/>
      <c r="J379" s="38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8"/>
      <c r="H380" s="38"/>
      <c r="I380" s="38"/>
      <c r="J380" s="38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8"/>
      <c r="H381" s="38"/>
      <c r="I381" s="38"/>
      <c r="J381" s="38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8"/>
      <c r="H382" s="38"/>
      <c r="I382" s="38"/>
      <c r="J382" s="38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8"/>
      <c r="H383" s="38"/>
      <c r="I383" s="38"/>
      <c r="J383" s="38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8"/>
      <c r="H384" s="38"/>
      <c r="I384" s="38"/>
      <c r="J384" s="38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8"/>
      <c r="H385" s="38"/>
      <c r="I385" s="38"/>
      <c r="J385" s="38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8"/>
      <c r="H386" s="38"/>
      <c r="I386" s="38"/>
      <c r="J386" s="38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8"/>
      <c r="H387" s="38"/>
      <c r="I387" s="38"/>
      <c r="J387" s="38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8"/>
      <c r="H388" s="38"/>
      <c r="I388" s="38"/>
      <c r="J388" s="38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8"/>
      <c r="H389" s="38"/>
      <c r="I389" s="38"/>
      <c r="J389" s="38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8"/>
      <c r="H390" s="38"/>
      <c r="I390" s="38"/>
      <c r="J390" s="38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8"/>
      <c r="H391" s="38"/>
      <c r="I391" s="38"/>
      <c r="J391" s="38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8"/>
      <c r="H392" s="38"/>
      <c r="I392" s="38"/>
      <c r="J392" s="38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8"/>
      <c r="H393" s="38"/>
      <c r="I393" s="38"/>
      <c r="J393" s="38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8"/>
      <c r="H394" s="38"/>
      <c r="I394" s="38"/>
      <c r="J394" s="38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8"/>
      <c r="H395" s="38"/>
      <c r="I395" s="38"/>
      <c r="J395" s="38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8"/>
      <c r="H396" s="38"/>
      <c r="I396" s="38"/>
      <c r="J396" s="38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8"/>
      <c r="H397" s="38"/>
      <c r="I397" s="38"/>
      <c r="J397" s="38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8"/>
      <c r="H398" s="38"/>
      <c r="I398" s="38"/>
      <c r="J398" s="38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8"/>
      <c r="H399" s="38"/>
      <c r="I399" s="38"/>
      <c r="J399" s="38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8"/>
      <c r="H400" s="38"/>
      <c r="I400" s="38"/>
      <c r="J400" s="38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8"/>
      <c r="H401" s="38"/>
      <c r="I401" s="38"/>
      <c r="J401" s="38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8"/>
      <c r="H402" s="38"/>
      <c r="I402" s="38"/>
      <c r="J402" s="38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8"/>
      <c r="H403" s="38"/>
      <c r="I403" s="38"/>
      <c r="J403" s="38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8"/>
      <c r="H404" s="38"/>
      <c r="I404" s="38"/>
      <c r="J404" s="38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8"/>
      <c r="H405" s="38"/>
      <c r="I405" s="38"/>
      <c r="J405" s="38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8"/>
      <c r="H406" s="38"/>
      <c r="I406" s="38"/>
      <c r="J406" s="38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8"/>
      <c r="H407" s="38"/>
      <c r="I407" s="38"/>
      <c r="J407" s="38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8"/>
      <c r="H408" s="38"/>
      <c r="I408" s="38"/>
      <c r="J408" s="38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8"/>
      <c r="H409" s="38"/>
      <c r="I409" s="38"/>
      <c r="J409" s="38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8"/>
      <c r="H410" s="38"/>
      <c r="I410" s="38"/>
      <c r="J410" s="38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8"/>
      <c r="H411" s="38"/>
      <c r="I411" s="38"/>
      <c r="J411" s="38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8"/>
      <c r="H412" s="38"/>
      <c r="I412" s="38"/>
      <c r="J412" s="38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8"/>
      <c r="H413" s="38"/>
      <c r="I413" s="38"/>
      <c r="J413" s="38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8"/>
      <c r="H414" s="38"/>
      <c r="I414" s="38"/>
      <c r="J414" s="38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8"/>
      <c r="H415" s="38"/>
      <c r="I415" s="38"/>
      <c r="J415" s="38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8"/>
      <c r="H416" s="38"/>
      <c r="I416" s="38"/>
      <c r="J416" s="38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8"/>
      <c r="H417" s="38"/>
      <c r="I417" s="38"/>
      <c r="J417" s="38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8"/>
      <c r="H418" s="38"/>
      <c r="I418" s="38"/>
      <c r="J418" s="38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8"/>
      <c r="H419" s="38"/>
      <c r="I419" s="38"/>
      <c r="J419" s="38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8"/>
      <c r="H420" s="38"/>
      <c r="I420" s="38"/>
      <c r="J420" s="38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8"/>
      <c r="H421" s="38"/>
      <c r="I421" s="38"/>
      <c r="J421" s="38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8"/>
      <c r="H422" s="38"/>
      <c r="I422" s="38"/>
      <c r="J422" s="38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8"/>
      <c r="H423" s="38"/>
      <c r="I423" s="38"/>
      <c r="J423" s="38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8"/>
      <c r="H424" s="38"/>
      <c r="I424" s="38"/>
      <c r="J424" s="38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8"/>
      <c r="H425" s="38"/>
      <c r="I425" s="38"/>
      <c r="J425" s="38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8"/>
      <c r="H426" s="38"/>
      <c r="I426" s="38"/>
      <c r="J426" s="38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8"/>
      <c r="H427" s="38"/>
      <c r="I427" s="38"/>
      <c r="J427" s="38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8"/>
      <c r="H428" s="38"/>
      <c r="I428" s="38"/>
      <c r="J428" s="38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8"/>
      <c r="H429" s="38"/>
      <c r="I429" s="38"/>
      <c r="J429" s="38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8"/>
      <c r="H430" s="38"/>
      <c r="I430" s="38"/>
      <c r="J430" s="38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8"/>
      <c r="H431" s="38"/>
      <c r="I431" s="38"/>
      <c r="J431" s="38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8"/>
      <c r="H432" s="38"/>
      <c r="I432" s="38"/>
      <c r="J432" s="38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8"/>
      <c r="H433" s="38"/>
      <c r="I433" s="38"/>
      <c r="J433" s="38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8"/>
      <c r="H434" s="38"/>
      <c r="I434" s="38"/>
      <c r="J434" s="38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8"/>
      <c r="H435" s="38"/>
      <c r="I435" s="38"/>
      <c r="J435" s="38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8"/>
      <c r="H436" s="38"/>
      <c r="I436" s="38"/>
      <c r="J436" s="38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8"/>
      <c r="H437" s="38"/>
      <c r="I437" s="38"/>
      <c r="J437" s="38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8"/>
      <c r="H438" s="38"/>
      <c r="I438" s="38"/>
      <c r="J438" s="38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8"/>
      <c r="H439" s="38"/>
      <c r="I439" s="38"/>
      <c r="J439" s="38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8"/>
      <c r="H440" s="38"/>
      <c r="I440" s="38"/>
      <c r="J440" s="38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8"/>
      <c r="H441" s="38"/>
      <c r="I441" s="38"/>
      <c r="J441" s="38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8"/>
      <c r="H442" s="38"/>
      <c r="I442" s="38"/>
      <c r="J442" s="38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8"/>
      <c r="H443" s="38"/>
      <c r="I443" s="38"/>
      <c r="J443" s="38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8"/>
      <c r="H444" s="38"/>
      <c r="I444" s="38"/>
      <c r="J444" s="38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8"/>
      <c r="H445" s="38"/>
      <c r="I445" s="38"/>
      <c r="J445" s="38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8"/>
      <c r="H446" s="38"/>
      <c r="I446" s="38"/>
      <c r="J446" s="38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8"/>
      <c r="H447" s="38"/>
      <c r="I447" s="38"/>
      <c r="J447" s="38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8"/>
      <c r="H448" s="38"/>
      <c r="I448" s="38"/>
      <c r="J448" s="38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8"/>
      <c r="H449" s="38"/>
      <c r="I449" s="38"/>
      <c r="J449" s="38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8"/>
      <c r="H450" s="38"/>
      <c r="I450" s="38"/>
      <c r="J450" s="38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8"/>
      <c r="H451" s="38"/>
      <c r="I451" s="38"/>
      <c r="J451" s="38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8"/>
      <c r="H452" s="38"/>
      <c r="I452" s="38"/>
      <c r="J452" s="38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8"/>
      <c r="H453" s="38"/>
      <c r="I453" s="38"/>
      <c r="J453" s="38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8"/>
      <c r="H454" s="38"/>
      <c r="I454" s="38"/>
      <c r="J454" s="38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8"/>
      <c r="H455" s="38"/>
      <c r="I455" s="38"/>
      <c r="J455" s="38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8"/>
      <c r="H456" s="38"/>
      <c r="I456" s="38"/>
      <c r="J456" s="38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8"/>
      <c r="H457" s="38"/>
      <c r="I457" s="38"/>
      <c r="J457" s="38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8"/>
      <c r="H458" s="38"/>
      <c r="I458" s="38"/>
      <c r="J458" s="38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8"/>
      <c r="H459" s="38"/>
      <c r="I459" s="38"/>
      <c r="J459" s="38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8"/>
      <c r="H460" s="38"/>
      <c r="I460" s="38"/>
      <c r="J460" s="38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8"/>
      <c r="H461" s="38"/>
      <c r="I461" s="38"/>
      <c r="J461" s="38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8"/>
      <c r="H462" s="38"/>
      <c r="I462" s="38"/>
      <c r="J462" s="38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8"/>
      <c r="H463" s="38"/>
      <c r="I463" s="38"/>
      <c r="J463" s="38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8"/>
      <c r="H464" s="38"/>
      <c r="I464" s="38"/>
      <c r="J464" s="38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8"/>
      <c r="H465" s="38"/>
      <c r="I465" s="38"/>
      <c r="J465" s="38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8"/>
      <c r="H466" s="38"/>
      <c r="I466" s="38"/>
      <c r="J466" s="38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8"/>
      <c r="H467" s="38"/>
      <c r="I467" s="38"/>
      <c r="J467" s="38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8"/>
      <c r="H468" s="38"/>
      <c r="I468" s="38"/>
      <c r="J468" s="38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8"/>
      <c r="H469" s="38"/>
      <c r="I469" s="38"/>
      <c r="J469" s="38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8"/>
      <c r="H470" s="38"/>
      <c r="I470" s="38"/>
      <c r="J470" s="38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8"/>
      <c r="H471" s="38"/>
      <c r="I471" s="38"/>
      <c r="J471" s="38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8"/>
      <c r="H472" s="38"/>
      <c r="I472" s="38"/>
      <c r="J472" s="38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8"/>
      <c r="H473" s="38"/>
      <c r="I473" s="38"/>
      <c r="J473" s="38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8"/>
      <c r="H474" s="38"/>
      <c r="I474" s="38"/>
      <c r="J474" s="38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8"/>
      <c r="H475" s="38"/>
      <c r="I475" s="38"/>
      <c r="J475" s="38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8"/>
      <c r="H476" s="38"/>
      <c r="I476" s="38"/>
      <c r="J476" s="38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8"/>
      <c r="H477" s="38"/>
      <c r="I477" s="38"/>
      <c r="J477" s="38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8"/>
      <c r="H478" s="38"/>
      <c r="I478" s="38"/>
      <c r="J478" s="38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8"/>
      <c r="H479" s="38"/>
      <c r="I479" s="38"/>
      <c r="J479" s="38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8"/>
      <c r="H480" s="38"/>
      <c r="I480" s="38"/>
      <c r="J480" s="38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8"/>
      <c r="H481" s="38"/>
      <c r="I481" s="38"/>
      <c r="J481" s="38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8"/>
      <c r="H482" s="38"/>
      <c r="I482" s="38"/>
      <c r="J482" s="38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8"/>
      <c r="H483" s="38"/>
      <c r="I483" s="38"/>
      <c r="J483" s="38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8"/>
      <c r="H484" s="38"/>
      <c r="I484" s="38"/>
      <c r="J484" s="38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8"/>
      <c r="H485" s="38"/>
      <c r="I485" s="38"/>
      <c r="J485" s="38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8"/>
      <c r="H486" s="38"/>
      <c r="I486" s="38"/>
      <c r="J486" s="38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8"/>
      <c r="H487" s="38"/>
      <c r="I487" s="38"/>
      <c r="J487" s="38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8"/>
      <c r="H488" s="38"/>
      <c r="I488" s="38"/>
      <c r="J488" s="38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8"/>
      <c r="H489" s="38"/>
      <c r="I489" s="38"/>
      <c r="J489" s="38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8"/>
      <c r="H490" s="38"/>
      <c r="I490" s="38"/>
      <c r="J490" s="38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8"/>
      <c r="H491" s="38"/>
      <c r="I491" s="38"/>
      <c r="J491" s="38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8"/>
      <c r="H492" s="38"/>
      <c r="I492" s="38"/>
      <c r="J492" s="38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8"/>
      <c r="H493" s="38"/>
      <c r="I493" s="38"/>
      <c r="J493" s="38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8"/>
      <c r="H494" s="38"/>
      <c r="I494" s="38"/>
      <c r="J494" s="38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8"/>
      <c r="H495" s="38"/>
      <c r="I495" s="38"/>
      <c r="J495" s="38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8"/>
      <c r="H496" s="38"/>
      <c r="I496" s="38"/>
      <c r="J496" s="38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8"/>
      <c r="H497" s="38"/>
      <c r="I497" s="38"/>
      <c r="J497" s="38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8"/>
      <c r="H498" s="38"/>
      <c r="I498" s="38"/>
      <c r="J498" s="38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8"/>
      <c r="H499" s="38"/>
      <c r="I499" s="38"/>
      <c r="J499" s="38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8"/>
      <c r="H500" s="38"/>
      <c r="I500" s="38"/>
      <c r="J500" s="38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8"/>
      <c r="H501" s="38"/>
      <c r="I501" s="38"/>
      <c r="J501" s="38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8"/>
      <c r="H502" s="38"/>
      <c r="I502" s="38"/>
      <c r="J502" s="38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8"/>
      <c r="H503" s="38"/>
      <c r="I503" s="38"/>
      <c r="J503" s="38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8"/>
      <c r="H504" s="38"/>
      <c r="I504" s="38"/>
      <c r="J504" s="38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8"/>
      <c r="H505" s="38"/>
      <c r="I505" s="38"/>
      <c r="J505" s="38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8"/>
      <c r="H506" s="38"/>
      <c r="I506" s="38"/>
      <c r="J506" s="38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8"/>
      <c r="H507" s="38"/>
      <c r="I507" s="38"/>
      <c r="J507" s="38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8"/>
      <c r="H508" s="38"/>
      <c r="I508" s="38"/>
      <c r="J508" s="38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8"/>
      <c r="H509" s="38"/>
      <c r="I509" s="38"/>
      <c r="J509" s="38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8"/>
      <c r="H510" s="38"/>
      <c r="I510" s="38"/>
      <c r="J510" s="38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8"/>
      <c r="H511" s="38"/>
      <c r="I511" s="38"/>
      <c r="J511" s="38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8"/>
      <c r="H512" s="38"/>
      <c r="I512" s="38"/>
      <c r="J512" s="38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8"/>
      <c r="H513" s="38"/>
      <c r="I513" s="38"/>
      <c r="J513" s="38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8"/>
      <c r="H514" s="38"/>
      <c r="I514" s="38"/>
      <c r="J514" s="38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8"/>
      <c r="H515" s="38"/>
      <c r="I515" s="38"/>
      <c r="J515" s="38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8"/>
      <c r="H516" s="38"/>
      <c r="I516" s="38"/>
      <c r="J516" s="38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8"/>
      <c r="H517" s="38"/>
      <c r="I517" s="38"/>
      <c r="J517" s="38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8"/>
      <c r="H518" s="38"/>
      <c r="I518" s="38"/>
      <c r="J518" s="38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8"/>
      <c r="H519" s="38"/>
      <c r="I519" s="38"/>
      <c r="J519" s="38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8"/>
      <c r="H520" s="38"/>
      <c r="I520" s="38"/>
      <c r="J520" s="38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8"/>
      <c r="H521" s="38"/>
      <c r="I521" s="38"/>
      <c r="J521" s="38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8"/>
      <c r="H522" s="38"/>
      <c r="I522" s="38"/>
      <c r="J522" s="38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8"/>
      <c r="H523" s="38"/>
      <c r="I523" s="38"/>
      <c r="J523" s="38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8"/>
      <c r="H524" s="38"/>
      <c r="I524" s="38"/>
      <c r="J524" s="38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8"/>
      <c r="H525" s="38"/>
      <c r="I525" s="38"/>
      <c r="J525" s="38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8"/>
      <c r="H526" s="38"/>
      <c r="I526" s="38"/>
      <c r="J526" s="38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8"/>
      <c r="H527" s="38"/>
      <c r="I527" s="38"/>
      <c r="J527" s="38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8"/>
      <c r="H528" s="38"/>
      <c r="I528" s="38"/>
      <c r="J528" s="38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8"/>
      <c r="H529" s="38"/>
      <c r="I529" s="38"/>
      <c r="J529" s="38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8"/>
      <c r="H530" s="38"/>
      <c r="I530" s="38"/>
      <c r="J530" s="38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8"/>
      <c r="H531" s="38"/>
      <c r="I531" s="38"/>
      <c r="J531" s="38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8"/>
      <c r="H532" s="38"/>
      <c r="I532" s="38"/>
      <c r="J532" s="38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8"/>
      <c r="H533" s="38"/>
      <c r="I533" s="38"/>
      <c r="J533" s="38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8"/>
      <c r="H534" s="38"/>
      <c r="I534" s="38"/>
      <c r="J534" s="38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8"/>
      <c r="H535" s="38"/>
      <c r="I535" s="38"/>
      <c r="J535" s="38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8"/>
      <c r="H536" s="38"/>
      <c r="I536" s="38"/>
      <c r="J536" s="38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8"/>
      <c r="H537" s="38"/>
      <c r="I537" s="38"/>
      <c r="J537" s="38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8"/>
      <c r="H538" s="38"/>
      <c r="I538" s="38"/>
      <c r="J538" s="38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8"/>
      <c r="H539" s="38"/>
      <c r="I539" s="38"/>
      <c r="J539" s="38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8"/>
      <c r="H540" s="38"/>
      <c r="I540" s="38"/>
      <c r="J540" s="38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8"/>
      <c r="H541" s="38"/>
      <c r="I541" s="38"/>
      <c r="J541" s="38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8"/>
      <c r="H542" s="38"/>
      <c r="I542" s="38"/>
      <c r="J542" s="38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8"/>
      <c r="H543" s="38"/>
      <c r="I543" s="38"/>
      <c r="J543" s="38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8"/>
      <c r="H544" s="38"/>
      <c r="I544" s="38"/>
      <c r="J544" s="38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8"/>
      <c r="H545" s="38"/>
      <c r="I545" s="38"/>
      <c r="J545" s="38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8"/>
      <c r="H546" s="38"/>
      <c r="I546" s="38"/>
      <c r="J546" s="38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8"/>
      <c r="H547" s="38"/>
      <c r="I547" s="38"/>
      <c r="J547" s="38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8"/>
      <c r="H548" s="38"/>
      <c r="I548" s="38"/>
      <c r="J548" s="38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8"/>
      <c r="H549" s="38"/>
      <c r="I549" s="38"/>
      <c r="J549" s="38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8"/>
      <c r="H550" s="38"/>
      <c r="I550" s="38"/>
      <c r="J550" s="38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8"/>
      <c r="H551" s="38"/>
      <c r="I551" s="38"/>
      <c r="J551" s="38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8"/>
      <c r="H552" s="38"/>
      <c r="I552" s="38"/>
      <c r="J552" s="38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8"/>
      <c r="H553" s="38"/>
      <c r="I553" s="38"/>
      <c r="J553" s="38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8"/>
      <c r="H554" s="38"/>
      <c r="I554" s="38"/>
      <c r="J554" s="38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8"/>
      <c r="H555" s="38"/>
      <c r="I555" s="38"/>
      <c r="J555" s="38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8"/>
      <c r="H556" s="38"/>
      <c r="I556" s="38"/>
      <c r="J556" s="38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8"/>
      <c r="H557" s="38"/>
      <c r="I557" s="38"/>
      <c r="J557" s="38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8"/>
      <c r="H558" s="38"/>
      <c r="I558" s="38"/>
      <c r="J558" s="38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8"/>
      <c r="H559" s="38"/>
      <c r="I559" s="38"/>
      <c r="J559" s="38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8"/>
      <c r="H560" s="38"/>
      <c r="I560" s="38"/>
      <c r="J560" s="38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8"/>
      <c r="H561" s="38"/>
      <c r="I561" s="38"/>
      <c r="J561" s="38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8"/>
      <c r="H562" s="38"/>
      <c r="I562" s="38"/>
      <c r="J562" s="38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8"/>
      <c r="H563" s="38"/>
      <c r="I563" s="38"/>
      <c r="J563" s="38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8"/>
      <c r="H564" s="38"/>
      <c r="I564" s="38"/>
      <c r="J564" s="38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8"/>
      <c r="H565" s="38"/>
      <c r="I565" s="38"/>
      <c r="J565" s="38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8"/>
      <c r="H566" s="38"/>
      <c r="I566" s="38"/>
      <c r="J566" s="38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8"/>
      <c r="H567" s="38"/>
      <c r="I567" s="38"/>
      <c r="J567" s="38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8"/>
      <c r="H568" s="38"/>
      <c r="I568" s="38"/>
      <c r="J568" s="38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8"/>
      <c r="H569" s="38"/>
      <c r="I569" s="38"/>
      <c r="J569" s="38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8"/>
      <c r="H570" s="38"/>
      <c r="I570" s="38"/>
      <c r="J570" s="38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8"/>
      <c r="H571" s="38"/>
      <c r="I571" s="38"/>
      <c r="J571" s="38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8"/>
      <c r="H572" s="38"/>
      <c r="I572" s="38"/>
      <c r="J572" s="38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8"/>
      <c r="H573" s="38"/>
      <c r="I573" s="38"/>
      <c r="J573" s="38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8"/>
      <c r="H574" s="38"/>
      <c r="I574" s="38"/>
      <c r="J574" s="38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8"/>
      <c r="H575" s="38"/>
      <c r="I575" s="38"/>
      <c r="J575" s="38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8"/>
      <c r="H576" s="38"/>
      <c r="I576" s="38"/>
      <c r="J576" s="38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8"/>
      <c r="H577" s="38"/>
      <c r="I577" s="38"/>
      <c r="J577" s="38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8"/>
      <c r="H578" s="38"/>
      <c r="I578" s="38"/>
      <c r="J578" s="38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8"/>
      <c r="H579" s="38"/>
      <c r="I579" s="38"/>
      <c r="J579" s="38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8"/>
      <c r="H580" s="38"/>
      <c r="I580" s="38"/>
      <c r="J580" s="38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8"/>
      <c r="H581" s="38"/>
      <c r="I581" s="38"/>
      <c r="J581" s="38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8"/>
      <c r="H582" s="38"/>
      <c r="I582" s="38"/>
      <c r="J582" s="38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8"/>
      <c r="H583" s="38"/>
      <c r="I583" s="38"/>
      <c r="J583" s="38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8"/>
      <c r="H584" s="38"/>
      <c r="I584" s="38"/>
      <c r="J584" s="38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8"/>
      <c r="H585" s="38"/>
      <c r="I585" s="38"/>
      <c r="J585" s="38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8"/>
      <c r="H586" s="38"/>
      <c r="I586" s="38"/>
      <c r="J586" s="38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8"/>
      <c r="H587" s="38"/>
      <c r="I587" s="38"/>
      <c r="J587" s="38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8"/>
      <c r="H588" s="38"/>
      <c r="I588" s="38"/>
      <c r="J588" s="38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8"/>
      <c r="H589" s="38"/>
      <c r="I589" s="38"/>
      <c r="J589" s="38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8"/>
      <c r="H590" s="38"/>
      <c r="I590" s="38"/>
      <c r="J590" s="38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8"/>
      <c r="H591" s="38"/>
      <c r="I591" s="38"/>
      <c r="J591" s="38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8"/>
      <c r="H592" s="38"/>
      <c r="I592" s="38"/>
      <c r="J592" s="38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8"/>
      <c r="H593" s="38"/>
      <c r="I593" s="38"/>
      <c r="J593" s="38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8"/>
      <c r="H594" s="38"/>
      <c r="I594" s="38"/>
      <c r="J594" s="38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8"/>
      <c r="H595" s="38"/>
      <c r="I595" s="38"/>
      <c r="J595" s="38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8"/>
      <c r="H596" s="38"/>
      <c r="I596" s="38"/>
      <c r="J596" s="38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8"/>
      <c r="H597" s="38"/>
      <c r="I597" s="38"/>
      <c r="J597" s="38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8"/>
      <c r="H598" s="38"/>
      <c r="I598" s="38"/>
      <c r="J598" s="38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8"/>
      <c r="H599" s="38"/>
      <c r="I599" s="38"/>
      <c r="J599" s="38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8"/>
      <c r="H600" s="38"/>
      <c r="I600" s="38"/>
      <c r="J600" s="38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8"/>
      <c r="H601" s="38"/>
      <c r="I601" s="38"/>
      <c r="J601" s="38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8"/>
      <c r="H602" s="38"/>
      <c r="I602" s="38"/>
      <c r="J602" s="38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8"/>
      <c r="H603" s="38"/>
      <c r="I603" s="38"/>
      <c r="J603" s="38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8"/>
      <c r="H604" s="38"/>
      <c r="I604" s="38"/>
      <c r="J604" s="38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8"/>
      <c r="H605" s="38"/>
      <c r="I605" s="38"/>
      <c r="J605" s="38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8"/>
      <c r="H606" s="38"/>
      <c r="I606" s="38"/>
      <c r="J606" s="38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8"/>
      <c r="H607" s="38"/>
      <c r="I607" s="38"/>
      <c r="J607" s="38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8"/>
      <c r="H608" s="38"/>
      <c r="I608" s="38"/>
      <c r="J608" s="38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8"/>
      <c r="H609" s="38"/>
      <c r="I609" s="38"/>
      <c r="J609" s="38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8"/>
      <c r="H610" s="38"/>
      <c r="I610" s="38"/>
      <c r="J610" s="38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8"/>
      <c r="H611" s="38"/>
      <c r="I611" s="38"/>
      <c r="J611" s="38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8"/>
      <c r="H612" s="38"/>
      <c r="I612" s="38"/>
      <c r="J612" s="38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8"/>
      <c r="H613" s="38"/>
      <c r="I613" s="38"/>
      <c r="J613" s="38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8"/>
      <c r="H614" s="38"/>
      <c r="I614" s="38"/>
      <c r="J614" s="38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8"/>
      <c r="H615" s="38"/>
      <c r="I615" s="38"/>
      <c r="J615" s="38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8"/>
      <c r="H616" s="38"/>
      <c r="I616" s="38"/>
      <c r="J616" s="38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8"/>
      <c r="H617" s="38"/>
      <c r="I617" s="38"/>
      <c r="J617" s="38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8"/>
      <c r="H618" s="38"/>
      <c r="I618" s="38"/>
      <c r="J618" s="38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8"/>
      <c r="H619" s="38"/>
      <c r="I619" s="38"/>
      <c r="J619" s="38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8"/>
      <c r="H620" s="38"/>
      <c r="I620" s="38"/>
      <c r="J620" s="38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8"/>
      <c r="H621" s="38"/>
      <c r="I621" s="38"/>
      <c r="J621" s="38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8"/>
      <c r="H622" s="38"/>
      <c r="I622" s="38"/>
      <c r="J622" s="38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8"/>
      <c r="H623" s="38"/>
      <c r="I623" s="38"/>
      <c r="J623" s="38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8"/>
      <c r="H624" s="38"/>
      <c r="I624" s="38"/>
      <c r="J624" s="38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8"/>
      <c r="H625" s="38"/>
      <c r="I625" s="38"/>
      <c r="J625" s="38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8"/>
      <c r="H626" s="38"/>
      <c r="I626" s="38"/>
      <c r="J626" s="38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8"/>
      <c r="H627" s="38"/>
      <c r="I627" s="38"/>
      <c r="J627" s="38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8"/>
      <c r="H628" s="38"/>
      <c r="I628" s="38"/>
      <c r="J628" s="38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8"/>
      <c r="H629" s="38"/>
      <c r="I629" s="38"/>
      <c r="J629" s="38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8"/>
      <c r="H630" s="38"/>
      <c r="I630" s="38"/>
      <c r="J630" s="38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8"/>
      <c r="H631" s="38"/>
      <c r="I631" s="38"/>
      <c r="J631" s="38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8"/>
      <c r="H632" s="38"/>
      <c r="I632" s="38"/>
      <c r="J632" s="38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8"/>
      <c r="H633" s="38"/>
      <c r="I633" s="38"/>
      <c r="J633" s="38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8"/>
      <c r="H634" s="38"/>
      <c r="I634" s="38"/>
      <c r="J634" s="38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8"/>
      <c r="H635" s="38"/>
      <c r="I635" s="38"/>
      <c r="J635" s="38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8"/>
      <c r="H636" s="38"/>
      <c r="I636" s="38"/>
      <c r="J636" s="38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8"/>
      <c r="H637" s="38"/>
      <c r="I637" s="38"/>
      <c r="J637" s="38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8"/>
      <c r="H638" s="38"/>
      <c r="I638" s="38"/>
      <c r="J638" s="38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8"/>
      <c r="H639" s="38"/>
      <c r="I639" s="38"/>
      <c r="J639" s="38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8"/>
      <c r="H640" s="38"/>
      <c r="I640" s="38"/>
      <c r="J640" s="38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8"/>
      <c r="H641" s="38"/>
      <c r="I641" s="38"/>
      <c r="J641" s="38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8"/>
      <c r="H642" s="38"/>
      <c r="I642" s="38"/>
      <c r="J642" s="38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8"/>
      <c r="H643" s="38"/>
      <c r="I643" s="38"/>
      <c r="J643" s="38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8"/>
      <c r="H644" s="38"/>
      <c r="I644" s="38"/>
      <c r="J644" s="38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8"/>
      <c r="H645" s="38"/>
      <c r="I645" s="38"/>
      <c r="J645" s="38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8"/>
      <c r="H646" s="38"/>
      <c r="I646" s="38"/>
      <c r="J646" s="38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8"/>
      <c r="H647" s="38"/>
      <c r="I647" s="38"/>
      <c r="J647" s="38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8"/>
      <c r="H648" s="38"/>
      <c r="I648" s="38"/>
      <c r="J648" s="38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8"/>
      <c r="H649" s="38"/>
      <c r="I649" s="38"/>
      <c r="J649" s="38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8"/>
      <c r="H650" s="38"/>
      <c r="I650" s="38"/>
      <c r="J650" s="38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8"/>
      <c r="H651" s="38"/>
      <c r="I651" s="38"/>
      <c r="J651" s="38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8"/>
      <c r="H652" s="38"/>
      <c r="I652" s="38"/>
      <c r="J652" s="38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8"/>
      <c r="H653" s="38"/>
      <c r="I653" s="38"/>
      <c r="J653" s="38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8"/>
      <c r="H654" s="38"/>
      <c r="I654" s="38"/>
      <c r="J654" s="38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8"/>
      <c r="H655" s="38"/>
      <c r="I655" s="38"/>
      <c r="J655" s="38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8"/>
      <c r="H656" s="38"/>
      <c r="I656" s="38"/>
      <c r="J656" s="38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8"/>
      <c r="H657" s="38"/>
      <c r="I657" s="38"/>
      <c r="J657" s="38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8"/>
      <c r="H658" s="38"/>
      <c r="I658" s="38"/>
      <c r="J658" s="38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8"/>
      <c r="H659" s="38"/>
      <c r="I659" s="38"/>
      <c r="J659" s="38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8"/>
      <c r="H660" s="38"/>
      <c r="I660" s="38"/>
      <c r="J660" s="38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8"/>
      <c r="H661" s="38"/>
      <c r="I661" s="38"/>
      <c r="J661" s="38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8"/>
      <c r="H662" s="38"/>
      <c r="I662" s="38"/>
      <c r="J662" s="38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8"/>
      <c r="H663" s="38"/>
      <c r="I663" s="38"/>
      <c r="J663" s="38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8"/>
      <c r="H664" s="38"/>
      <c r="I664" s="38"/>
      <c r="J664" s="38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8"/>
      <c r="H665" s="38"/>
      <c r="I665" s="38"/>
      <c r="J665" s="38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8"/>
      <c r="H666" s="38"/>
      <c r="I666" s="38"/>
      <c r="J666" s="38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8"/>
      <c r="H667" s="38"/>
      <c r="I667" s="38"/>
      <c r="J667" s="38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8"/>
      <c r="H668" s="38"/>
      <c r="I668" s="38"/>
      <c r="J668" s="38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8"/>
      <c r="H669" s="38"/>
      <c r="I669" s="38"/>
      <c r="J669" s="38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8"/>
      <c r="H670" s="38"/>
      <c r="I670" s="38"/>
      <c r="J670" s="38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8"/>
      <c r="H671" s="38"/>
      <c r="I671" s="38"/>
      <c r="J671" s="38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8"/>
      <c r="H672" s="38"/>
      <c r="I672" s="38"/>
      <c r="J672" s="38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8"/>
      <c r="H673" s="38"/>
      <c r="I673" s="38"/>
      <c r="J673" s="38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8"/>
      <c r="H674" s="38"/>
      <c r="I674" s="38"/>
      <c r="J674" s="38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8"/>
      <c r="H675" s="38"/>
      <c r="I675" s="38"/>
      <c r="J675" s="38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8"/>
      <c r="H676" s="38"/>
      <c r="I676" s="38"/>
      <c r="J676" s="38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8"/>
      <c r="H677" s="38"/>
      <c r="I677" s="38"/>
      <c r="J677" s="38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8"/>
      <c r="H678" s="38"/>
      <c r="I678" s="38"/>
      <c r="J678" s="38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8"/>
      <c r="H679" s="38"/>
      <c r="I679" s="38"/>
      <c r="J679" s="38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8"/>
      <c r="H680" s="38"/>
      <c r="I680" s="38"/>
      <c r="J680" s="38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8"/>
      <c r="H681" s="38"/>
      <c r="I681" s="38"/>
      <c r="J681" s="38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8"/>
      <c r="H682" s="38"/>
      <c r="I682" s="38"/>
      <c r="J682" s="38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8"/>
      <c r="H683" s="38"/>
      <c r="I683" s="38"/>
      <c r="J683" s="38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8"/>
      <c r="H684" s="38"/>
      <c r="I684" s="38"/>
      <c r="J684" s="38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8"/>
      <c r="H685" s="38"/>
      <c r="I685" s="38"/>
      <c r="J685" s="38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8"/>
      <c r="H686" s="38"/>
      <c r="I686" s="38"/>
      <c r="J686" s="38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8"/>
      <c r="H687" s="38"/>
      <c r="I687" s="38"/>
      <c r="J687" s="38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8"/>
      <c r="H688" s="38"/>
      <c r="I688" s="38"/>
      <c r="J688" s="38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8"/>
      <c r="H689" s="38"/>
      <c r="I689" s="38"/>
      <c r="J689" s="38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8"/>
      <c r="H690" s="38"/>
      <c r="I690" s="38"/>
      <c r="J690" s="38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8"/>
      <c r="H691" s="38"/>
      <c r="I691" s="38"/>
      <c r="J691" s="38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8"/>
      <c r="H692" s="38"/>
      <c r="I692" s="38"/>
      <c r="J692" s="38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8"/>
      <c r="H693" s="38"/>
      <c r="I693" s="38"/>
      <c r="J693" s="38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8"/>
      <c r="H694" s="38"/>
      <c r="I694" s="38"/>
      <c r="J694" s="38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8"/>
      <c r="H695" s="38"/>
      <c r="I695" s="38"/>
      <c r="J695" s="38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8"/>
      <c r="H696" s="38"/>
      <c r="I696" s="38"/>
      <c r="J696" s="38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8"/>
      <c r="H697" s="38"/>
      <c r="I697" s="38"/>
      <c r="J697" s="38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8"/>
      <c r="H698" s="38"/>
      <c r="I698" s="38"/>
      <c r="J698" s="38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8"/>
      <c r="H699" s="38"/>
      <c r="I699" s="38"/>
      <c r="J699" s="38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8"/>
      <c r="H700" s="38"/>
      <c r="I700" s="38"/>
      <c r="J700" s="38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8"/>
      <c r="H701" s="38"/>
      <c r="I701" s="38"/>
      <c r="J701" s="38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8"/>
      <c r="H702" s="38"/>
      <c r="I702" s="38"/>
      <c r="J702" s="38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8"/>
      <c r="H703" s="38"/>
      <c r="I703" s="38"/>
      <c r="J703" s="38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8"/>
      <c r="H704" s="38"/>
      <c r="I704" s="38"/>
      <c r="J704" s="38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8"/>
      <c r="H705" s="38"/>
      <c r="I705" s="38"/>
      <c r="J705" s="38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8"/>
      <c r="H706" s="38"/>
      <c r="I706" s="38"/>
      <c r="J706" s="38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8"/>
      <c r="H707" s="38"/>
      <c r="I707" s="38"/>
      <c r="J707" s="38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8"/>
      <c r="H708" s="38"/>
      <c r="I708" s="38"/>
      <c r="J708" s="38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8"/>
      <c r="H709" s="38"/>
      <c r="I709" s="38"/>
      <c r="J709" s="38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8"/>
      <c r="H710" s="38"/>
      <c r="I710" s="38"/>
      <c r="J710" s="38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8"/>
      <c r="H711" s="38"/>
      <c r="I711" s="38"/>
      <c r="J711" s="38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8"/>
      <c r="H712" s="38"/>
      <c r="I712" s="38"/>
      <c r="J712" s="38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8"/>
      <c r="H713" s="38"/>
      <c r="I713" s="38"/>
      <c r="J713" s="38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8"/>
      <c r="H714" s="38"/>
      <c r="I714" s="38"/>
      <c r="J714" s="38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8"/>
      <c r="H715" s="38"/>
      <c r="I715" s="38"/>
      <c r="J715" s="38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8"/>
      <c r="H716" s="38"/>
      <c r="I716" s="38"/>
      <c r="J716" s="38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8"/>
      <c r="H717" s="38"/>
      <c r="I717" s="38"/>
      <c r="J717" s="38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8"/>
      <c r="H718" s="38"/>
      <c r="I718" s="38"/>
      <c r="J718" s="38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8"/>
      <c r="H719" s="38"/>
      <c r="I719" s="38"/>
      <c r="J719" s="38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8"/>
      <c r="H720" s="38"/>
      <c r="I720" s="38"/>
      <c r="J720" s="38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8"/>
      <c r="H721" s="38"/>
      <c r="I721" s="38"/>
      <c r="J721" s="38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8"/>
      <c r="H722" s="38"/>
      <c r="I722" s="38"/>
      <c r="J722" s="38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8"/>
      <c r="H723" s="38"/>
      <c r="I723" s="38"/>
      <c r="J723" s="38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8"/>
      <c r="H724" s="38"/>
      <c r="I724" s="38"/>
      <c r="J724" s="38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8"/>
      <c r="H725" s="38"/>
      <c r="I725" s="38"/>
      <c r="J725" s="38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8"/>
      <c r="H726" s="38"/>
      <c r="I726" s="38"/>
      <c r="J726" s="38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8"/>
      <c r="H727" s="38"/>
      <c r="I727" s="38"/>
      <c r="J727" s="38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8"/>
      <c r="H728" s="38"/>
      <c r="I728" s="38"/>
      <c r="J728" s="38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8"/>
      <c r="H729" s="38"/>
      <c r="I729" s="38"/>
      <c r="J729" s="38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8"/>
      <c r="H730" s="38"/>
      <c r="I730" s="38"/>
      <c r="J730" s="38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8"/>
      <c r="H731" s="38"/>
      <c r="I731" s="38"/>
      <c r="J731" s="38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8"/>
      <c r="H732" s="38"/>
      <c r="I732" s="38"/>
      <c r="J732" s="38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8"/>
      <c r="H733" s="38"/>
      <c r="I733" s="38"/>
      <c r="J733" s="38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8"/>
      <c r="H734" s="38"/>
      <c r="I734" s="38"/>
      <c r="J734" s="38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8"/>
      <c r="H735" s="38"/>
      <c r="I735" s="38"/>
      <c r="J735" s="38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8"/>
      <c r="H736" s="38"/>
      <c r="I736" s="38"/>
      <c r="J736" s="38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8"/>
      <c r="H737" s="38"/>
      <c r="I737" s="38"/>
      <c r="J737" s="38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8"/>
      <c r="H738" s="38"/>
      <c r="I738" s="38"/>
      <c r="J738" s="38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8"/>
      <c r="H739" s="38"/>
      <c r="I739" s="38"/>
      <c r="J739" s="38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8"/>
      <c r="H740" s="38"/>
      <c r="I740" s="38"/>
      <c r="J740" s="38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8"/>
      <c r="H741" s="38"/>
      <c r="I741" s="38"/>
      <c r="J741" s="38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8"/>
      <c r="H742" s="38"/>
      <c r="I742" s="38"/>
      <c r="J742" s="38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8"/>
      <c r="H743" s="38"/>
      <c r="I743" s="38"/>
      <c r="J743" s="38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8"/>
      <c r="H744" s="38"/>
      <c r="I744" s="38"/>
      <c r="J744" s="38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8"/>
      <c r="H745" s="38"/>
      <c r="I745" s="38"/>
      <c r="J745" s="38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8"/>
      <c r="H746" s="38"/>
      <c r="I746" s="38"/>
      <c r="J746" s="38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8"/>
      <c r="H747" s="38"/>
      <c r="I747" s="38"/>
      <c r="J747" s="38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8"/>
      <c r="H748" s="38"/>
      <c r="I748" s="38"/>
      <c r="J748" s="38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8"/>
      <c r="H749" s="38"/>
      <c r="I749" s="38"/>
      <c r="J749" s="38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8"/>
      <c r="H750" s="38"/>
      <c r="I750" s="38"/>
      <c r="J750" s="38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8"/>
      <c r="H751" s="38"/>
      <c r="I751" s="38"/>
      <c r="J751" s="38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8"/>
      <c r="H752" s="38"/>
      <c r="I752" s="38"/>
      <c r="J752" s="38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8"/>
      <c r="H753" s="38"/>
      <c r="I753" s="38"/>
      <c r="J753" s="38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8"/>
      <c r="H754" s="38"/>
      <c r="I754" s="38"/>
      <c r="J754" s="38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8"/>
      <c r="H755" s="38"/>
      <c r="I755" s="38"/>
      <c r="J755" s="38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8"/>
      <c r="H756" s="38"/>
      <c r="I756" s="38"/>
      <c r="J756" s="38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8"/>
      <c r="H757" s="38"/>
      <c r="I757" s="38"/>
      <c r="J757" s="38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8"/>
      <c r="H758" s="38"/>
      <c r="I758" s="38"/>
      <c r="J758" s="38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8"/>
      <c r="H759" s="38"/>
      <c r="I759" s="38"/>
      <c r="J759" s="38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8"/>
      <c r="H760" s="38"/>
      <c r="I760" s="38"/>
      <c r="J760" s="38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8"/>
      <c r="H761" s="38"/>
      <c r="I761" s="38"/>
      <c r="J761" s="38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8"/>
      <c r="H762" s="38"/>
      <c r="I762" s="38"/>
      <c r="J762" s="38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8"/>
      <c r="H763" s="38"/>
      <c r="I763" s="38"/>
      <c r="J763" s="38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8"/>
      <c r="H764" s="38"/>
      <c r="I764" s="38"/>
      <c r="J764" s="38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8"/>
      <c r="H765" s="38"/>
      <c r="I765" s="38"/>
      <c r="J765" s="38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8"/>
      <c r="H766" s="38"/>
      <c r="I766" s="38"/>
      <c r="J766" s="38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8"/>
      <c r="H767" s="38"/>
      <c r="I767" s="38"/>
      <c r="J767" s="38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8"/>
      <c r="H768" s="38"/>
      <c r="I768" s="38"/>
      <c r="J768" s="38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8"/>
      <c r="H769" s="38"/>
      <c r="I769" s="38"/>
      <c r="J769" s="38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8"/>
      <c r="H770" s="38"/>
      <c r="I770" s="38"/>
      <c r="J770" s="38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8"/>
      <c r="H771" s="38"/>
      <c r="I771" s="38"/>
      <c r="J771" s="38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8"/>
      <c r="H772" s="38"/>
      <c r="I772" s="38"/>
      <c r="J772" s="38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8"/>
      <c r="H773" s="38"/>
      <c r="I773" s="38"/>
      <c r="J773" s="38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8"/>
      <c r="H774" s="38"/>
      <c r="I774" s="38"/>
      <c r="J774" s="38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8"/>
      <c r="H775" s="38"/>
      <c r="I775" s="38"/>
      <c r="J775" s="38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8"/>
      <c r="H776" s="38"/>
      <c r="I776" s="38"/>
      <c r="J776" s="38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8"/>
      <c r="H777" s="38"/>
      <c r="I777" s="38"/>
      <c r="J777" s="38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8"/>
      <c r="H778" s="38"/>
      <c r="I778" s="38"/>
      <c r="J778" s="38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8"/>
      <c r="H779" s="38"/>
      <c r="I779" s="38"/>
      <c r="J779" s="38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8"/>
      <c r="H780" s="38"/>
      <c r="I780" s="38"/>
      <c r="J780" s="38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8"/>
      <c r="H781" s="38"/>
      <c r="I781" s="38"/>
      <c r="J781" s="38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8"/>
      <c r="H782" s="38"/>
      <c r="I782" s="38"/>
      <c r="J782" s="38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8"/>
      <c r="H783" s="38"/>
      <c r="I783" s="38"/>
      <c r="J783" s="38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8"/>
      <c r="H784" s="38"/>
      <c r="I784" s="38"/>
      <c r="J784" s="38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8"/>
      <c r="H785" s="38"/>
      <c r="I785" s="38"/>
      <c r="J785" s="38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8"/>
      <c r="H786" s="38"/>
      <c r="I786" s="38"/>
      <c r="J786" s="38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8"/>
      <c r="H787" s="38"/>
      <c r="I787" s="38"/>
      <c r="J787" s="38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8"/>
      <c r="H788" s="38"/>
      <c r="I788" s="38"/>
      <c r="J788" s="38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8"/>
      <c r="H789" s="38"/>
      <c r="I789" s="38"/>
      <c r="J789" s="38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8"/>
      <c r="H790" s="38"/>
      <c r="I790" s="38"/>
      <c r="J790" s="38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8"/>
      <c r="H791" s="38"/>
      <c r="I791" s="38"/>
      <c r="J791" s="38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8"/>
      <c r="H792" s="38"/>
      <c r="I792" s="38"/>
      <c r="J792" s="38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8"/>
      <c r="H793" s="38"/>
      <c r="I793" s="38"/>
      <c r="J793" s="38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8"/>
      <c r="H794" s="38"/>
      <c r="I794" s="38"/>
      <c r="J794" s="38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8"/>
      <c r="H795" s="38"/>
      <c r="I795" s="38"/>
      <c r="J795" s="38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8"/>
      <c r="H796" s="38"/>
      <c r="I796" s="38"/>
      <c r="J796" s="38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8"/>
      <c r="H797" s="38"/>
      <c r="I797" s="38"/>
      <c r="J797" s="38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8"/>
      <c r="H798" s="38"/>
      <c r="I798" s="38"/>
      <c r="J798" s="38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8"/>
      <c r="H799" s="38"/>
      <c r="I799" s="38"/>
      <c r="J799" s="38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8"/>
      <c r="H800" s="38"/>
      <c r="I800" s="38"/>
      <c r="J800" s="38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8"/>
      <c r="H801" s="38"/>
      <c r="I801" s="38"/>
      <c r="J801" s="38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8"/>
      <c r="H802" s="38"/>
      <c r="I802" s="38"/>
      <c r="J802" s="38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8"/>
      <c r="H803" s="38"/>
      <c r="I803" s="38"/>
      <c r="J803" s="38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8"/>
      <c r="H804" s="38"/>
      <c r="I804" s="38"/>
      <c r="J804" s="38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8"/>
      <c r="H805" s="38"/>
      <c r="I805" s="38"/>
      <c r="J805" s="38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8"/>
      <c r="H806" s="38"/>
      <c r="I806" s="38"/>
      <c r="J806" s="38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8"/>
      <c r="H807" s="38"/>
      <c r="I807" s="38"/>
      <c r="J807" s="38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8"/>
      <c r="H808" s="38"/>
      <c r="I808" s="38"/>
      <c r="J808" s="38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8"/>
      <c r="H809" s="38"/>
      <c r="I809" s="38"/>
      <c r="J809" s="38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8"/>
      <c r="H810" s="38"/>
      <c r="I810" s="38"/>
      <c r="J810" s="38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8"/>
      <c r="H811" s="38"/>
      <c r="I811" s="38"/>
      <c r="J811" s="38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8"/>
      <c r="H812" s="38"/>
      <c r="I812" s="38"/>
      <c r="J812" s="38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8"/>
      <c r="H813" s="38"/>
      <c r="I813" s="38"/>
      <c r="J813" s="38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8"/>
      <c r="H814" s="38"/>
      <c r="I814" s="38"/>
      <c r="J814" s="38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8"/>
      <c r="H815" s="38"/>
      <c r="I815" s="38"/>
      <c r="J815" s="38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8"/>
      <c r="H816" s="38"/>
      <c r="I816" s="38"/>
      <c r="J816" s="38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8"/>
      <c r="H817" s="38"/>
      <c r="I817" s="38"/>
      <c r="J817" s="38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8"/>
      <c r="H818" s="38"/>
      <c r="I818" s="38"/>
      <c r="J818" s="38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8"/>
      <c r="H819" s="38"/>
      <c r="I819" s="38"/>
      <c r="J819" s="38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8"/>
      <c r="H820" s="38"/>
      <c r="I820" s="38"/>
      <c r="J820" s="38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8"/>
      <c r="H821" s="38"/>
      <c r="I821" s="38"/>
      <c r="J821" s="38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8"/>
      <c r="H822" s="38"/>
      <c r="I822" s="38"/>
      <c r="J822" s="38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8"/>
      <c r="H823" s="38"/>
      <c r="I823" s="38"/>
      <c r="J823" s="38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8"/>
      <c r="H824" s="38"/>
      <c r="I824" s="38"/>
      <c r="J824" s="38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8"/>
      <c r="H825" s="38"/>
      <c r="I825" s="38"/>
      <c r="J825" s="38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8"/>
      <c r="H826" s="38"/>
      <c r="I826" s="38"/>
      <c r="J826" s="38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8"/>
      <c r="H827" s="38"/>
      <c r="I827" s="38"/>
      <c r="J827" s="38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8"/>
      <c r="H828" s="38"/>
      <c r="I828" s="38"/>
      <c r="J828" s="38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8"/>
      <c r="H829" s="38"/>
      <c r="I829" s="38"/>
      <c r="J829" s="38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8"/>
      <c r="H830" s="38"/>
      <c r="I830" s="38"/>
      <c r="J830" s="38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8"/>
      <c r="H831" s="38"/>
      <c r="I831" s="38"/>
      <c r="J831" s="38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8"/>
      <c r="H832" s="38"/>
      <c r="I832" s="38"/>
      <c r="J832" s="38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8"/>
      <c r="H833" s="38"/>
      <c r="I833" s="38"/>
      <c r="J833" s="38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8"/>
      <c r="H834" s="38"/>
      <c r="I834" s="38"/>
      <c r="J834" s="38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8"/>
      <c r="H835" s="38"/>
      <c r="I835" s="38"/>
      <c r="J835" s="38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8"/>
      <c r="H836" s="38"/>
      <c r="I836" s="38"/>
      <c r="J836" s="38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8"/>
      <c r="H837" s="38"/>
      <c r="I837" s="38"/>
      <c r="J837" s="38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8"/>
      <c r="H838" s="38"/>
      <c r="I838" s="38"/>
      <c r="J838" s="38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8"/>
      <c r="H839" s="38"/>
      <c r="I839" s="38"/>
      <c r="J839" s="38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8"/>
      <c r="H840" s="38"/>
      <c r="I840" s="38"/>
      <c r="J840" s="38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8"/>
      <c r="H841" s="38"/>
      <c r="I841" s="38"/>
      <c r="J841" s="38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8"/>
      <c r="H842" s="38"/>
      <c r="I842" s="38"/>
      <c r="J842" s="38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8"/>
      <c r="H843" s="38"/>
      <c r="I843" s="38"/>
      <c r="J843" s="38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8"/>
      <c r="H844" s="38"/>
      <c r="I844" s="38"/>
      <c r="J844" s="38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8"/>
      <c r="H845" s="38"/>
      <c r="I845" s="38"/>
      <c r="J845" s="38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8"/>
      <c r="H846" s="38"/>
      <c r="I846" s="38"/>
      <c r="J846" s="38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8"/>
      <c r="H847" s="38"/>
      <c r="I847" s="38"/>
      <c r="J847" s="38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8"/>
      <c r="H848" s="38"/>
      <c r="I848" s="38"/>
      <c r="J848" s="38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8"/>
      <c r="H849" s="38"/>
      <c r="I849" s="38"/>
      <c r="J849" s="38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8"/>
      <c r="H850" s="38"/>
      <c r="I850" s="38"/>
      <c r="J850" s="38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8"/>
      <c r="H851" s="38"/>
      <c r="I851" s="38"/>
      <c r="J851" s="38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8"/>
      <c r="H852" s="38"/>
      <c r="I852" s="38"/>
      <c r="J852" s="38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8"/>
      <c r="H853" s="38"/>
      <c r="I853" s="38"/>
      <c r="J853" s="38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8"/>
      <c r="H854" s="38"/>
      <c r="I854" s="38"/>
      <c r="J854" s="38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8"/>
      <c r="H855" s="38"/>
      <c r="I855" s="38"/>
      <c r="J855" s="38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8"/>
      <c r="H856" s="38"/>
      <c r="I856" s="38"/>
      <c r="J856" s="38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8"/>
      <c r="H857" s="38"/>
      <c r="I857" s="38"/>
      <c r="J857" s="38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8"/>
      <c r="H858" s="38"/>
      <c r="I858" s="38"/>
      <c r="J858" s="38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8"/>
      <c r="H859" s="38"/>
      <c r="I859" s="38"/>
      <c r="J859" s="38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8"/>
      <c r="H860" s="38"/>
      <c r="I860" s="38"/>
      <c r="J860" s="38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8"/>
      <c r="H861" s="38"/>
      <c r="I861" s="38"/>
      <c r="J861" s="38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8"/>
      <c r="H862" s="38"/>
      <c r="I862" s="38"/>
      <c r="J862" s="38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8"/>
      <c r="H863" s="38"/>
      <c r="I863" s="38"/>
      <c r="J863" s="38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8"/>
      <c r="H864" s="38"/>
      <c r="I864" s="38"/>
      <c r="J864" s="38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8"/>
      <c r="H865" s="38"/>
      <c r="I865" s="38"/>
      <c r="J865" s="38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8"/>
      <c r="H866" s="38"/>
      <c r="I866" s="38"/>
      <c r="J866" s="38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8"/>
      <c r="H867" s="38"/>
      <c r="I867" s="38"/>
      <c r="J867" s="38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8"/>
      <c r="H868" s="38"/>
      <c r="I868" s="38"/>
      <c r="J868" s="38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8"/>
      <c r="H869" s="38"/>
      <c r="I869" s="38"/>
      <c r="J869" s="38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8"/>
      <c r="H870" s="38"/>
      <c r="I870" s="38"/>
      <c r="J870" s="38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8"/>
      <c r="H871" s="38"/>
      <c r="I871" s="38"/>
      <c r="J871" s="38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8"/>
      <c r="H872" s="38"/>
      <c r="I872" s="38"/>
      <c r="J872" s="38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8"/>
      <c r="H873" s="38"/>
      <c r="I873" s="38"/>
      <c r="J873" s="38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8"/>
      <c r="H874" s="38"/>
      <c r="I874" s="38"/>
      <c r="J874" s="38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8"/>
      <c r="H875" s="38"/>
      <c r="I875" s="38"/>
      <c r="J875" s="38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8"/>
      <c r="H876" s="38"/>
      <c r="I876" s="38"/>
      <c r="J876" s="38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8"/>
      <c r="H877" s="38"/>
      <c r="I877" s="38"/>
      <c r="J877" s="38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8"/>
      <c r="H878" s="38"/>
      <c r="I878" s="38"/>
      <c r="J878" s="38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8"/>
      <c r="H879" s="38"/>
      <c r="I879" s="38"/>
      <c r="J879" s="38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8"/>
      <c r="H880" s="38"/>
      <c r="I880" s="38"/>
      <c r="J880" s="38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8"/>
      <c r="H881" s="38"/>
      <c r="I881" s="38"/>
      <c r="J881" s="38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8"/>
      <c r="H882" s="38"/>
      <c r="I882" s="38"/>
      <c r="J882" s="38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8"/>
      <c r="H883" s="38"/>
      <c r="I883" s="38"/>
      <c r="J883" s="38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8"/>
      <c r="H884" s="38"/>
      <c r="I884" s="38"/>
      <c r="J884" s="38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8"/>
      <c r="H885" s="38"/>
      <c r="I885" s="38"/>
      <c r="J885" s="38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8"/>
      <c r="H886" s="38"/>
      <c r="I886" s="38"/>
      <c r="J886" s="38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8"/>
      <c r="H887" s="38"/>
      <c r="I887" s="38"/>
      <c r="J887" s="38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8"/>
      <c r="H888" s="38"/>
      <c r="I888" s="38"/>
      <c r="J888" s="38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8"/>
      <c r="H889" s="38"/>
      <c r="I889" s="38"/>
      <c r="J889" s="38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8"/>
      <c r="H890" s="38"/>
      <c r="I890" s="38"/>
      <c r="J890" s="38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8"/>
      <c r="H891" s="38"/>
      <c r="I891" s="38"/>
      <c r="J891" s="38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8"/>
      <c r="H892" s="38"/>
      <c r="I892" s="38"/>
      <c r="J892" s="38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8"/>
      <c r="H893" s="38"/>
      <c r="I893" s="38"/>
      <c r="J893" s="38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8"/>
      <c r="H894" s="38"/>
      <c r="I894" s="38"/>
      <c r="J894" s="38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8"/>
      <c r="H895" s="38"/>
      <c r="I895" s="38"/>
      <c r="J895" s="38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8"/>
      <c r="H896" s="38"/>
      <c r="I896" s="38"/>
      <c r="J896" s="38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8"/>
      <c r="H897" s="38"/>
      <c r="I897" s="38"/>
      <c r="J897" s="38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8"/>
      <c r="H898" s="38"/>
      <c r="I898" s="38"/>
      <c r="J898" s="38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8"/>
      <c r="H899" s="38"/>
      <c r="I899" s="38"/>
      <c r="J899" s="38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8"/>
      <c r="H900" s="38"/>
      <c r="I900" s="38"/>
      <c r="J900" s="38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8"/>
      <c r="H901" s="38"/>
      <c r="I901" s="38"/>
      <c r="J901" s="38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8"/>
      <c r="H902" s="38"/>
      <c r="I902" s="38"/>
      <c r="J902" s="38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8"/>
      <c r="H903" s="38"/>
      <c r="I903" s="38"/>
      <c r="J903" s="38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8"/>
      <c r="H904" s="38"/>
      <c r="I904" s="38"/>
      <c r="J904" s="38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8"/>
      <c r="H905" s="38"/>
      <c r="I905" s="38"/>
      <c r="J905" s="38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8"/>
      <c r="H906" s="38"/>
      <c r="I906" s="38"/>
      <c r="J906" s="38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8"/>
      <c r="H907" s="38"/>
      <c r="I907" s="38"/>
      <c r="J907" s="38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8"/>
      <c r="H908" s="38"/>
      <c r="I908" s="38"/>
      <c r="J908" s="38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8"/>
      <c r="H909" s="38"/>
      <c r="I909" s="38"/>
      <c r="J909" s="38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8"/>
      <c r="H910" s="38"/>
      <c r="I910" s="38"/>
      <c r="J910" s="38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8"/>
      <c r="H911" s="38"/>
      <c r="I911" s="38"/>
      <c r="J911" s="38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8"/>
      <c r="H912" s="38"/>
      <c r="I912" s="38"/>
      <c r="J912" s="38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8"/>
      <c r="H913" s="38"/>
      <c r="I913" s="38"/>
      <c r="J913" s="38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8"/>
      <c r="H914" s="38"/>
      <c r="I914" s="38"/>
      <c r="J914" s="38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8"/>
      <c r="H915" s="38"/>
      <c r="I915" s="38"/>
      <c r="J915" s="38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8"/>
      <c r="H916" s="38"/>
      <c r="I916" s="38"/>
      <c r="J916" s="38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8"/>
      <c r="H917" s="38"/>
      <c r="I917" s="38"/>
      <c r="J917" s="38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8"/>
      <c r="H918" s="38"/>
      <c r="I918" s="38"/>
      <c r="J918" s="38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8"/>
      <c r="H919" s="38"/>
      <c r="I919" s="38"/>
      <c r="J919" s="38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8"/>
      <c r="H920" s="38"/>
      <c r="I920" s="38"/>
      <c r="J920" s="38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8"/>
      <c r="H921" s="38"/>
      <c r="I921" s="38"/>
      <c r="J921" s="38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8"/>
      <c r="H922" s="38"/>
      <c r="I922" s="38"/>
      <c r="J922" s="38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8"/>
      <c r="H923" s="38"/>
      <c r="I923" s="38"/>
      <c r="J923" s="38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8"/>
      <c r="H924" s="38"/>
      <c r="I924" s="38"/>
      <c r="J924" s="38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8"/>
      <c r="H925" s="38"/>
      <c r="I925" s="38"/>
      <c r="J925" s="38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8"/>
      <c r="H926" s="38"/>
      <c r="I926" s="38"/>
      <c r="J926" s="38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8"/>
      <c r="H927" s="38"/>
      <c r="I927" s="38"/>
      <c r="J927" s="38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8"/>
      <c r="H928" s="38"/>
      <c r="I928" s="38"/>
      <c r="J928" s="38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8"/>
      <c r="H929" s="38"/>
      <c r="I929" s="38"/>
      <c r="J929" s="38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8"/>
      <c r="H930" s="38"/>
      <c r="I930" s="38"/>
      <c r="J930" s="38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8"/>
      <c r="H931" s="38"/>
      <c r="I931" s="38"/>
      <c r="J931" s="38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8"/>
      <c r="H932" s="38"/>
      <c r="I932" s="38"/>
      <c r="J932" s="38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8"/>
      <c r="H933" s="38"/>
      <c r="I933" s="38"/>
      <c r="J933" s="38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8"/>
      <c r="H934" s="38"/>
      <c r="I934" s="38"/>
      <c r="J934" s="38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8"/>
      <c r="H935" s="38"/>
      <c r="I935" s="38"/>
      <c r="J935" s="38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8"/>
      <c r="H936" s="38"/>
      <c r="I936" s="38"/>
      <c r="J936" s="38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8"/>
      <c r="H937" s="38"/>
      <c r="I937" s="38"/>
      <c r="J937" s="38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8"/>
      <c r="H938" s="38"/>
      <c r="I938" s="38"/>
      <c r="J938" s="38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8"/>
      <c r="H939" s="38"/>
      <c r="I939" s="38"/>
      <c r="J939" s="38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8"/>
      <c r="H940" s="38"/>
      <c r="I940" s="38"/>
      <c r="J940" s="38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8"/>
      <c r="H941" s="38"/>
      <c r="I941" s="38"/>
      <c r="J941" s="38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8"/>
      <c r="H942" s="38"/>
      <c r="I942" s="38"/>
      <c r="J942" s="38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8"/>
      <c r="H943" s="38"/>
      <c r="I943" s="38"/>
      <c r="J943" s="38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8"/>
      <c r="H944" s="38"/>
      <c r="I944" s="38"/>
      <c r="J944" s="38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8"/>
      <c r="H945" s="38"/>
      <c r="I945" s="38"/>
      <c r="J945" s="38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8"/>
      <c r="H946" s="38"/>
      <c r="I946" s="38"/>
      <c r="J946" s="38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8"/>
      <c r="H947" s="38"/>
      <c r="I947" s="38"/>
      <c r="J947" s="38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8"/>
      <c r="H948" s="38"/>
      <c r="I948" s="38"/>
      <c r="J948" s="38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8"/>
      <c r="H949" s="38"/>
      <c r="I949" s="38"/>
      <c r="J949" s="38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8"/>
      <c r="H950" s="38"/>
      <c r="I950" s="38"/>
      <c r="J950" s="38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8"/>
      <c r="H951" s="38"/>
      <c r="I951" s="38"/>
      <c r="J951" s="38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8"/>
      <c r="H952" s="38"/>
      <c r="I952" s="38"/>
      <c r="J952" s="38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8"/>
      <c r="H953" s="38"/>
      <c r="I953" s="38"/>
      <c r="J953" s="38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8"/>
      <c r="H954" s="38"/>
      <c r="I954" s="38"/>
      <c r="J954" s="38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8"/>
      <c r="H955" s="38"/>
      <c r="I955" s="38"/>
      <c r="J955" s="38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8"/>
      <c r="H956" s="38"/>
      <c r="I956" s="38"/>
      <c r="J956" s="38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8"/>
      <c r="H957" s="38"/>
      <c r="I957" s="38"/>
      <c r="J957" s="38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8"/>
      <c r="H958" s="38"/>
      <c r="I958" s="38"/>
      <c r="J958" s="38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8"/>
      <c r="H959" s="38"/>
      <c r="I959" s="38"/>
      <c r="J959" s="38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8"/>
      <c r="H960" s="38"/>
      <c r="I960" s="38"/>
      <c r="J960" s="38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8"/>
      <c r="H961" s="38"/>
      <c r="I961" s="38"/>
      <c r="J961" s="38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8"/>
      <c r="H962" s="38"/>
      <c r="I962" s="38"/>
      <c r="J962" s="38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8"/>
      <c r="H963" s="38"/>
      <c r="I963" s="38"/>
      <c r="J963" s="38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8"/>
      <c r="H964" s="38"/>
      <c r="I964" s="38"/>
      <c r="J964" s="38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8"/>
      <c r="H965" s="38"/>
      <c r="I965" s="38"/>
      <c r="J965" s="38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8"/>
      <c r="H966" s="38"/>
      <c r="I966" s="38"/>
      <c r="J966" s="38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8"/>
      <c r="H967" s="38"/>
      <c r="I967" s="38"/>
      <c r="J967" s="38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8"/>
      <c r="H968" s="38"/>
      <c r="I968" s="38"/>
      <c r="J968" s="38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8"/>
      <c r="H969" s="38"/>
      <c r="I969" s="38"/>
      <c r="J969" s="38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8"/>
      <c r="H970" s="38"/>
      <c r="I970" s="38"/>
      <c r="J970" s="38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8"/>
      <c r="H971" s="38"/>
      <c r="I971" s="38"/>
      <c r="J971" s="38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8"/>
      <c r="H972" s="38"/>
      <c r="I972" s="38"/>
      <c r="J972" s="38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8"/>
      <c r="H973" s="38"/>
      <c r="I973" s="38"/>
      <c r="J973" s="38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8"/>
      <c r="H974" s="38"/>
      <c r="I974" s="38"/>
      <c r="J974" s="38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8"/>
      <c r="H975" s="38"/>
      <c r="I975" s="38"/>
      <c r="J975" s="38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8"/>
      <c r="H976" s="38"/>
      <c r="I976" s="38"/>
      <c r="J976" s="38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8"/>
      <c r="H977" s="38"/>
      <c r="I977" s="38"/>
      <c r="J977" s="38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8"/>
      <c r="H978" s="38"/>
      <c r="I978" s="38"/>
      <c r="J978" s="38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8"/>
      <c r="H979" s="38"/>
      <c r="I979" s="38"/>
      <c r="J979" s="38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8"/>
      <c r="H980" s="38"/>
      <c r="I980" s="38"/>
      <c r="J980" s="38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8"/>
      <c r="H981" s="38"/>
      <c r="I981" s="38"/>
      <c r="J981" s="38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8"/>
      <c r="H982" s="38"/>
      <c r="I982" s="38"/>
      <c r="J982" s="38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8"/>
      <c r="H983" s="38"/>
      <c r="I983" s="38"/>
      <c r="J983" s="38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8"/>
      <c r="H984" s="38"/>
      <c r="I984" s="38"/>
      <c r="J984" s="38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8"/>
      <c r="H985" s="38"/>
      <c r="I985" s="38"/>
      <c r="J985" s="38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8"/>
      <c r="H986" s="38"/>
      <c r="I986" s="38"/>
      <c r="J986" s="38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8"/>
      <c r="H987" s="38"/>
      <c r="I987" s="38"/>
      <c r="J987" s="38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8"/>
      <c r="H988" s="38"/>
      <c r="I988" s="38"/>
      <c r="J988" s="38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8"/>
      <c r="H989" s="38"/>
      <c r="I989" s="38"/>
      <c r="J989" s="38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8"/>
      <c r="H990" s="38"/>
      <c r="I990" s="38"/>
      <c r="J990" s="38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8"/>
      <c r="H991" s="38"/>
      <c r="I991" s="38"/>
      <c r="J991" s="38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8"/>
      <c r="H992" s="38"/>
      <c r="I992" s="38"/>
      <c r="J992" s="38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8"/>
      <c r="H993" s="38"/>
      <c r="I993" s="38"/>
      <c r="J993" s="38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8"/>
      <c r="H994" s="38"/>
      <c r="I994" s="38"/>
      <c r="J994" s="38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8"/>
      <c r="H995" s="38"/>
      <c r="I995" s="38"/>
      <c r="J995" s="38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8"/>
      <c r="H996" s="38"/>
      <c r="I996" s="38"/>
      <c r="J996" s="38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8"/>
      <c r="H997" s="38"/>
      <c r="I997" s="38"/>
      <c r="J997" s="38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8"/>
      <c r="H998" s="38"/>
      <c r="I998" s="38"/>
      <c r="J998" s="38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8"/>
      <c r="H999" s="38"/>
      <c r="I999" s="38"/>
      <c r="J999" s="38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59" width="12.43357142857143" customWidth="1" bestFit="1"/>
    <col min="2" max="2" style="48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8" width="12.43357142857143" customWidth="1" bestFit="1"/>
    <col min="7" max="7" style="48" width="12.43357142857143" customWidth="1" bestFit="1"/>
    <col min="8" max="8" style="48" width="12.43357142857143" customWidth="1" bestFit="1"/>
    <col min="9" max="9" style="48" width="12.43357142857143" customWidth="1" bestFit="1"/>
    <col min="10" max="10" style="2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56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2" t="s">
        <v>5</v>
      </c>
      <c r="G1" s="32" t="s">
        <v>14</v>
      </c>
      <c r="H1" s="32" t="s">
        <v>7</v>
      </c>
      <c r="I1" s="32" t="s">
        <v>8</v>
      </c>
      <c r="J1" s="57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44088</v>
      </c>
      <c r="B2" s="37" t="s">
        <v>185</v>
      </c>
      <c r="C2" s="36"/>
      <c r="D2" s="14">
        <v>12</v>
      </c>
      <c r="E2" s="21">
        <v>3.49</v>
      </c>
      <c r="F2" s="36"/>
      <c r="G2" s="37"/>
      <c r="H2" s="36">
        <f>F2</f>
        <v>25568.791666666668</v>
      </c>
      <c r="I2" s="58">
        <f>average(H2:H1000)</f>
      </c>
      <c r="J2" s="4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36"/>
      <c r="B3" s="37" t="s">
        <v>186</v>
      </c>
      <c r="C3" s="37"/>
      <c r="D3" s="14">
        <v>2</v>
      </c>
      <c r="E3" s="21">
        <v>4.99</v>
      </c>
      <c r="F3" s="37"/>
      <c r="G3" s="37"/>
      <c r="H3" s="37"/>
      <c r="I3" s="32" t="s">
        <v>13</v>
      </c>
      <c r="J3" s="36">
        <f>sum(F2:F1000)</f>
        <v>25568.791666666668</v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36"/>
      <c r="B4" s="37" t="s">
        <v>187</v>
      </c>
      <c r="C4" s="37"/>
      <c r="D4" s="14">
        <v>6</v>
      </c>
      <c r="E4" s="21">
        <v>1.89</v>
      </c>
      <c r="F4" s="37"/>
      <c r="G4" s="37"/>
      <c r="H4" s="37"/>
      <c r="I4" s="36">
        <f>max(H2:H1000)</f>
        <v>25568.791666666668</v>
      </c>
      <c r="J4" s="56">
        <f>sum(H2:H1000)</f>
        <v>25568.791666666668</v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36"/>
      <c r="B5" s="37" t="s">
        <v>188</v>
      </c>
      <c r="C5" s="37"/>
      <c r="D5" s="14">
        <v>3</v>
      </c>
      <c r="E5" s="21">
        <v>3.99</v>
      </c>
      <c r="F5" s="37"/>
      <c r="G5" s="37"/>
      <c r="H5" s="37"/>
      <c r="I5" s="37"/>
      <c r="J5" s="42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36"/>
      <c r="B6" s="37"/>
      <c r="C6" s="37"/>
      <c r="D6" s="42"/>
      <c r="E6" s="21"/>
      <c r="F6" s="37"/>
      <c r="G6" s="37"/>
      <c r="H6" s="37"/>
      <c r="I6" s="37"/>
      <c r="J6" s="42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/>
      <c r="C7" s="37"/>
      <c r="D7" s="42"/>
      <c r="E7" s="21"/>
      <c r="F7" s="37"/>
      <c r="G7" s="37"/>
      <c r="H7" s="37"/>
      <c r="I7" s="37"/>
      <c r="J7" s="42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36"/>
      <c r="B8" s="37"/>
      <c r="C8" s="37"/>
      <c r="D8" s="42"/>
      <c r="E8" s="21"/>
      <c r="F8" s="37"/>
      <c r="G8" s="37"/>
      <c r="H8" s="37"/>
      <c r="I8" s="37"/>
      <c r="J8" s="42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36"/>
      <c r="B9" s="37"/>
      <c r="C9" s="37"/>
      <c r="D9" s="42"/>
      <c r="E9" s="21"/>
      <c r="F9" s="37"/>
      <c r="G9" s="37"/>
      <c r="H9" s="37"/>
      <c r="I9" s="37"/>
      <c r="J9" s="42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36"/>
      <c r="B10" s="37"/>
      <c r="C10" s="37"/>
      <c r="D10" s="42"/>
      <c r="E10" s="21"/>
      <c r="F10" s="37"/>
      <c r="G10" s="37"/>
      <c r="H10" s="37"/>
      <c r="I10" s="37"/>
      <c r="J10" s="42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36"/>
      <c r="B11" s="37"/>
      <c r="C11" s="37"/>
      <c r="D11" s="42"/>
      <c r="E11" s="21"/>
      <c r="F11" s="37"/>
      <c r="G11" s="37"/>
      <c r="H11" s="37"/>
      <c r="I11" s="37"/>
      <c r="J11" s="42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/>
      <c r="C12" s="37"/>
      <c r="D12" s="42"/>
      <c r="E12" s="21"/>
      <c r="F12" s="37"/>
      <c r="G12" s="37"/>
      <c r="H12" s="37"/>
      <c r="I12" s="37"/>
      <c r="J12" s="42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36"/>
      <c r="B13" s="37"/>
      <c r="C13" s="37"/>
      <c r="D13" s="42"/>
      <c r="E13" s="21"/>
      <c r="F13" s="37"/>
      <c r="G13" s="37"/>
      <c r="H13" s="37"/>
      <c r="I13" s="37"/>
      <c r="J13" s="42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36"/>
      <c r="B14" s="37"/>
      <c r="C14" s="37"/>
      <c r="D14" s="42"/>
      <c r="E14" s="21"/>
      <c r="F14" s="37"/>
      <c r="G14" s="37"/>
      <c r="H14" s="37"/>
      <c r="I14" s="37"/>
      <c r="J14" s="42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36"/>
      <c r="B15" s="37"/>
      <c r="C15" s="37"/>
      <c r="D15" s="42"/>
      <c r="E15" s="21"/>
      <c r="F15" s="37"/>
      <c r="G15" s="37"/>
      <c r="H15" s="37"/>
      <c r="I15" s="37"/>
      <c r="J15" s="42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36"/>
      <c r="B16" s="37"/>
      <c r="C16" s="37"/>
      <c r="D16" s="42"/>
      <c r="E16" s="21"/>
      <c r="F16" s="37"/>
      <c r="G16" s="37"/>
      <c r="H16" s="37"/>
      <c r="I16" s="37"/>
      <c r="J16" s="42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36"/>
      <c r="B17" s="37"/>
      <c r="C17" s="37"/>
      <c r="D17" s="42"/>
      <c r="E17" s="21"/>
      <c r="F17" s="37"/>
      <c r="G17" s="37"/>
      <c r="H17" s="37"/>
      <c r="I17" s="37"/>
      <c r="J17" s="42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36"/>
      <c r="B18" s="37"/>
      <c r="C18" s="37"/>
      <c r="D18" s="42"/>
      <c r="E18" s="21"/>
      <c r="F18" s="37"/>
      <c r="G18" s="37"/>
      <c r="H18" s="37"/>
      <c r="I18" s="37"/>
      <c r="J18" s="42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36"/>
      <c r="B19" s="37"/>
      <c r="C19" s="37"/>
      <c r="D19" s="42"/>
      <c r="E19" s="21"/>
      <c r="F19" s="37"/>
      <c r="G19" s="37"/>
      <c r="H19" s="37"/>
      <c r="I19" s="37"/>
      <c r="J19" s="42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36"/>
      <c r="B20" s="37"/>
      <c r="C20" s="37"/>
      <c r="D20" s="42"/>
      <c r="E20" s="21"/>
      <c r="F20" s="37"/>
      <c r="G20" s="37"/>
      <c r="H20" s="37"/>
      <c r="I20" s="37"/>
      <c r="J20" s="42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36"/>
      <c r="B21" s="37"/>
      <c r="C21" s="37"/>
      <c r="D21" s="42"/>
      <c r="E21" s="21"/>
      <c r="F21" s="37"/>
      <c r="G21" s="37"/>
      <c r="H21" s="37"/>
      <c r="I21" s="37"/>
      <c r="J21" s="42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36"/>
      <c r="B22" s="37"/>
      <c r="C22" s="37"/>
      <c r="D22" s="42"/>
      <c r="E22" s="21"/>
      <c r="F22" s="37"/>
      <c r="G22" s="37"/>
      <c r="H22" s="37"/>
      <c r="I22" s="37"/>
      <c r="J22" s="42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36"/>
      <c r="B23" s="37"/>
      <c r="C23" s="37"/>
      <c r="D23" s="42"/>
      <c r="E23" s="21"/>
      <c r="F23" s="37"/>
      <c r="G23" s="37"/>
      <c r="H23" s="37"/>
      <c r="I23" s="37"/>
      <c r="J23" s="42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36"/>
      <c r="B24" s="37"/>
      <c r="C24" s="37"/>
      <c r="D24" s="42"/>
      <c r="E24" s="21"/>
      <c r="F24" s="37"/>
      <c r="G24" s="37"/>
      <c r="H24" s="37"/>
      <c r="I24" s="37"/>
      <c r="J24" s="42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36"/>
      <c r="B25" s="37"/>
      <c r="C25" s="37"/>
      <c r="D25" s="42"/>
      <c r="E25" s="21"/>
      <c r="F25" s="37"/>
      <c r="G25" s="37"/>
      <c r="H25" s="37"/>
      <c r="I25" s="37"/>
      <c r="J25" s="42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36"/>
      <c r="B26" s="37"/>
      <c r="C26" s="37"/>
      <c r="D26" s="42"/>
      <c r="E26" s="21"/>
      <c r="F26" s="37"/>
      <c r="G26" s="37"/>
      <c r="H26" s="37"/>
      <c r="I26" s="37"/>
      <c r="J26" s="42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36"/>
      <c r="B27" s="37"/>
      <c r="C27" s="37"/>
      <c r="D27" s="42"/>
      <c r="E27" s="21"/>
      <c r="F27" s="37"/>
      <c r="G27" s="37"/>
      <c r="H27" s="37"/>
      <c r="I27" s="37"/>
      <c r="J27" s="42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36"/>
      <c r="B28" s="37"/>
      <c r="C28" s="37"/>
      <c r="D28" s="42"/>
      <c r="E28" s="21"/>
      <c r="F28" s="37"/>
      <c r="G28" s="37"/>
      <c r="H28" s="37"/>
      <c r="I28" s="37"/>
      <c r="J28" s="42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36"/>
      <c r="B29" s="37"/>
      <c r="C29" s="37"/>
      <c r="D29" s="42"/>
      <c r="E29" s="21"/>
      <c r="F29" s="37"/>
      <c r="G29" s="37"/>
      <c r="H29" s="37"/>
      <c r="I29" s="37"/>
      <c r="J29" s="42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/>
      <c r="B30" s="37"/>
      <c r="C30" s="37"/>
      <c r="D30" s="42"/>
      <c r="E30" s="21"/>
      <c r="F30" s="37"/>
      <c r="G30" s="37"/>
      <c r="H30" s="37"/>
      <c r="I30" s="37"/>
      <c r="J30" s="42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36"/>
      <c r="B31" s="37"/>
      <c r="C31" s="37"/>
      <c r="D31" s="42"/>
      <c r="E31" s="21"/>
      <c r="F31" s="37"/>
      <c r="G31" s="37"/>
      <c r="H31" s="37"/>
      <c r="I31" s="37"/>
      <c r="J31" s="42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36"/>
      <c r="B32" s="37"/>
      <c r="C32" s="37"/>
      <c r="D32" s="42"/>
      <c r="E32" s="21"/>
      <c r="F32" s="37"/>
      <c r="G32" s="37"/>
      <c r="H32" s="37"/>
      <c r="I32" s="37"/>
      <c r="J32" s="42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36"/>
      <c r="B33" s="37"/>
      <c r="C33" s="37"/>
      <c r="D33" s="42"/>
      <c r="E33" s="21"/>
      <c r="F33" s="37"/>
      <c r="G33" s="37"/>
      <c r="H33" s="37"/>
      <c r="I33" s="37"/>
      <c r="J33" s="42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36"/>
      <c r="B34" s="37"/>
      <c r="C34" s="37"/>
      <c r="D34" s="42"/>
      <c r="E34" s="21"/>
      <c r="F34" s="37"/>
      <c r="G34" s="37"/>
      <c r="H34" s="37"/>
      <c r="I34" s="37"/>
      <c r="J34" s="42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36"/>
      <c r="B35" s="37"/>
      <c r="C35" s="37"/>
      <c r="D35" s="42"/>
      <c r="E35" s="21"/>
      <c r="F35" s="37"/>
      <c r="G35" s="37"/>
      <c r="H35" s="37"/>
      <c r="I35" s="37"/>
      <c r="J35" s="42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36"/>
      <c r="B36" s="37"/>
      <c r="C36" s="37"/>
      <c r="D36" s="42"/>
      <c r="E36" s="21"/>
      <c r="F36" s="37"/>
      <c r="G36" s="37"/>
      <c r="H36" s="37"/>
      <c r="I36" s="37"/>
      <c r="J36" s="42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36"/>
      <c r="B37" s="37"/>
      <c r="C37" s="37"/>
      <c r="D37" s="42"/>
      <c r="E37" s="21"/>
      <c r="F37" s="37"/>
      <c r="G37" s="37"/>
      <c r="H37" s="37"/>
      <c r="I37" s="37"/>
      <c r="J37" s="42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36"/>
      <c r="B38" s="37"/>
      <c r="C38" s="37"/>
      <c r="D38" s="42"/>
      <c r="E38" s="21"/>
      <c r="F38" s="37"/>
      <c r="G38" s="37"/>
      <c r="H38" s="37"/>
      <c r="I38" s="37"/>
      <c r="J38" s="42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36"/>
      <c r="B39" s="37"/>
      <c r="C39" s="37"/>
      <c r="D39" s="42"/>
      <c r="E39" s="21"/>
      <c r="F39" s="37"/>
      <c r="G39" s="37"/>
      <c r="H39" s="37"/>
      <c r="I39" s="37"/>
      <c r="J39" s="42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/>
      <c r="C40" s="37"/>
      <c r="D40" s="42"/>
      <c r="E40" s="21"/>
      <c r="F40" s="37"/>
      <c r="G40" s="37"/>
      <c r="H40" s="37"/>
      <c r="I40" s="37"/>
      <c r="J40" s="42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36"/>
      <c r="B41" s="37"/>
      <c r="C41" s="37"/>
      <c r="D41" s="42"/>
      <c r="E41" s="21"/>
      <c r="F41" s="37"/>
      <c r="G41" s="37"/>
      <c r="H41" s="37"/>
      <c r="I41" s="37"/>
      <c r="J41" s="42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36"/>
      <c r="B42" s="37"/>
      <c r="C42" s="37"/>
      <c r="D42" s="42"/>
      <c r="E42" s="21"/>
      <c r="F42" s="37"/>
      <c r="G42" s="37"/>
      <c r="H42" s="37"/>
      <c r="I42" s="37"/>
      <c r="J42" s="42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36"/>
      <c r="B43" s="37"/>
      <c r="C43" s="37"/>
      <c r="D43" s="42"/>
      <c r="E43" s="21"/>
      <c r="F43" s="37"/>
      <c r="G43" s="37"/>
      <c r="H43" s="37"/>
      <c r="I43" s="37"/>
      <c r="J43" s="42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36"/>
      <c r="B44" s="37"/>
      <c r="C44" s="37"/>
      <c r="D44" s="42"/>
      <c r="E44" s="21"/>
      <c r="F44" s="37"/>
      <c r="G44" s="37"/>
      <c r="H44" s="37"/>
      <c r="I44" s="37"/>
      <c r="J44" s="42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36"/>
      <c r="B45" s="37"/>
      <c r="C45" s="37"/>
      <c r="D45" s="42"/>
      <c r="E45" s="21"/>
      <c r="F45" s="37"/>
      <c r="G45" s="37"/>
      <c r="H45" s="37"/>
      <c r="I45" s="37"/>
      <c r="J45" s="42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36"/>
      <c r="B46" s="37"/>
      <c r="C46" s="37"/>
      <c r="D46" s="42"/>
      <c r="E46" s="21"/>
      <c r="F46" s="37"/>
      <c r="G46" s="37"/>
      <c r="H46" s="37"/>
      <c r="I46" s="37"/>
      <c r="J46" s="42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36"/>
      <c r="B47" s="37"/>
      <c r="C47" s="37"/>
      <c r="D47" s="42"/>
      <c r="E47" s="21"/>
      <c r="F47" s="37"/>
      <c r="G47" s="37"/>
      <c r="H47" s="37"/>
      <c r="I47" s="37"/>
      <c r="J47" s="42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36"/>
      <c r="B48" s="37"/>
      <c r="C48" s="37"/>
      <c r="D48" s="42"/>
      <c r="E48" s="21"/>
      <c r="F48" s="37"/>
      <c r="G48" s="37"/>
      <c r="H48" s="37"/>
      <c r="I48" s="37"/>
      <c r="J48" s="42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36"/>
      <c r="B49" s="37"/>
      <c r="C49" s="37"/>
      <c r="D49" s="42"/>
      <c r="E49" s="21"/>
      <c r="F49" s="37"/>
      <c r="G49" s="37"/>
      <c r="H49" s="37"/>
      <c r="I49" s="37"/>
      <c r="J49" s="42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36"/>
      <c r="B50" s="37"/>
      <c r="C50" s="37"/>
      <c r="D50" s="42"/>
      <c r="E50" s="21"/>
      <c r="F50" s="37"/>
      <c r="G50" s="37"/>
      <c r="H50" s="37"/>
      <c r="I50" s="37"/>
      <c r="J50" s="42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36"/>
      <c r="B51" s="37"/>
      <c r="C51" s="37"/>
      <c r="D51" s="42"/>
      <c r="E51" s="21"/>
      <c r="F51" s="37"/>
      <c r="G51" s="37"/>
      <c r="H51" s="37"/>
      <c r="I51" s="37"/>
      <c r="J51" s="42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36"/>
      <c r="B52" s="37"/>
      <c r="C52" s="37"/>
      <c r="D52" s="42"/>
      <c r="E52" s="21"/>
      <c r="F52" s="37"/>
      <c r="G52" s="37"/>
      <c r="H52" s="37"/>
      <c r="I52" s="37"/>
      <c r="J52" s="42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36"/>
      <c r="B53" s="37"/>
      <c r="C53" s="37"/>
      <c r="D53" s="42"/>
      <c r="E53" s="21"/>
      <c r="F53" s="37"/>
      <c r="G53" s="37"/>
      <c r="H53" s="37"/>
      <c r="I53" s="37"/>
      <c r="J53" s="42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36"/>
      <c r="B54" s="37"/>
      <c r="C54" s="37"/>
      <c r="D54" s="42"/>
      <c r="E54" s="21"/>
      <c r="F54" s="37"/>
      <c r="G54" s="37"/>
      <c r="H54" s="37"/>
      <c r="I54" s="37"/>
      <c r="J54" s="42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36"/>
      <c r="B55" s="37"/>
      <c r="C55" s="37"/>
      <c r="D55" s="42"/>
      <c r="E55" s="21"/>
      <c r="F55" s="37"/>
      <c r="G55" s="37"/>
      <c r="H55" s="37"/>
      <c r="I55" s="37"/>
      <c r="J55" s="42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36"/>
      <c r="B56" s="37"/>
      <c r="C56" s="37"/>
      <c r="D56" s="42"/>
      <c r="E56" s="21"/>
      <c r="F56" s="37"/>
      <c r="G56" s="37"/>
      <c r="H56" s="37"/>
      <c r="I56" s="37"/>
      <c r="J56" s="42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36"/>
      <c r="B57" s="37"/>
      <c r="C57" s="37"/>
      <c r="D57" s="42"/>
      <c r="E57" s="21"/>
      <c r="F57" s="37"/>
      <c r="G57" s="37"/>
      <c r="H57" s="37"/>
      <c r="I57" s="37"/>
      <c r="J57" s="42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36"/>
      <c r="B58" s="37"/>
      <c r="C58" s="37"/>
      <c r="D58" s="42"/>
      <c r="E58" s="38"/>
      <c r="F58" s="37"/>
      <c r="G58" s="37"/>
      <c r="H58" s="37"/>
      <c r="I58" s="37"/>
      <c r="J58" s="42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36"/>
      <c r="B59" s="37"/>
      <c r="C59" s="37"/>
      <c r="D59" s="42"/>
      <c r="E59" s="38"/>
      <c r="F59" s="37"/>
      <c r="G59" s="37"/>
      <c r="H59" s="37"/>
      <c r="I59" s="37"/>
      <c r="J59" s="42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36"/>
      <c r="B60" s="37"/>
      <c r="C60" s="37"/>
      <c r="D60" s="42"/>
      <c r="E60" s="38"/>
      <c r="F60" s="37"/>
      <c r="G60" s="37"/>
      <c r="H60" s="37"/>
      <c r="I60" s="37"/>
      <c r="J60" s="42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36"/>
      <c r="B61" s="37"/>
      <c r="C61" s="37"/>
      <c r="D61" s="42"/>
      <c r="E61" s="38"/>
      <c r="F61" s="37"/>
      <c r="G61" s="37"/>
      <c r="H61" s="37"/>
      <c r="I61" s="37"/>
      <c r="J61" s="42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36"/>
      <c r="B62" s="37"/>
      <c r="C62" s="37"/>
      <c r="D62" s="42"/>
      <c r="E62" s="38"/>
      <c r="F62" s="37"/>
      <c r="G62" s="37"/>
      <c r="H62" s="37"/>
      <c r="I62" s="37"/>
      <c r="J62" s="42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36"/>
      <c r="B63" s="37"/>
      <c r="C63" s="37"/>
      <c r="D63" s="42"/>
      <c r="E63" s="38"/>
      <c r="F63" s="37"/>
      <c r="G63" s="37"/>
      <c r="H63" s="37"/>
      <c r="I63" s="37"/>
      <c r="J63" s="42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36"/>
      <c r="B64" s="37"/>
      <c r="C64" s="37"/>
      <c r="D64" s="42"/>
      <c r="E64" s="38"/>
      <c r="F64" s="37"/>
      <c r="G64" s="37"/>
      <c r="H64" s="37"/>
      <c r="I64" s="37"/>
      <c r="J64" s="42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36"/>
      <c r="B65" s="37"/>
      <c r="C65" s="37"/>
      <c r="D65" s="42"/>
      <c r="E65" s="38"/>
      <c r="F65" s="37"/>
      <c r="G65" s="37"/>
      <c r="H65" s="37"/>
      <c r="I65" s="37"/>
      <c r="J65" s="42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36"/>
      <c r="B66" s="37"/>
      <c r="C66" s="37"/>
      <c r="D66" s="42"/>
      <c r="E66" s="38"/>
      <c r="F66" s="37"/>
      <c r="G66" s="37"/>
      <c r="H66" s="37"/>
      <c r="I66" s="37"/>
      <c r="J66" s="42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36"/>
      <c r="B67" s="37"/>
      <c r="C67" s="37"/>
      <c r="D67" s="42"/>
      <c r="E67" s="38"/>
      <c r="F67" s="37"/>
      <c r="G67" s="37"/>
      <c r="H67" s="37"/>
      <c r="I67" s="37"/>
      <c r="J67" s="42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36"/>
      <c r="B68" s="37"/>
      <c r="C68" s="37"/>
      <c r="D68" s="42"/>
      <c r="E68" s="38"/>
      <c r="F68" s="37"/>
      <c r="G68" s="37"/>
      <c r="H68" s="37"/>
      <c r="I68" s="37"/>
      <c r="J68" s="42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36"/>
      <c r="B69" s="37"/>
      <c r="C69" s="37"/>
      <c r="D69" s="42"/>
      <c r="E69" s="38"/>
      <c r="F69" s="37"/>
      <c r="G69" s="37"/>
      <c r="H69" s="37"/>
      <c r="I69" s="37"/>
      <c r="J69" s="42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36"/>
      <c r="B70" s="37"/>
      <c r="C70" s="37"/>
      <c r="D70" s="42"/>
      <c r="E70" s="38"/>
      <c r="F70" s="37"/>
      <c r="G70" s="37"/>
      <c r="H70" s="37"/>
      <c r="I70" s="37"/>
      <c r="J70" s="42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36"/>
      <c r="B71" s="37"/>
      <c r="C71" s="37"/>
      <c r="D71" s="42"/>
      <c r="E71" s="38"/>
      <c r="F71" s="37"/>
      <c r="G71" s="37"/>
      <c r="H71" s="37"/>
      <c r="I71" s="37"/>
      <c r="J71" s="42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36"/>
      <c r="B72" s="37"/>
      <c r="C72" s="37"/>
      <c r="D72" s="42"/>
      <c r="E72" s="38"/>
      <c r="F72" s="37"/>
      <c r="G72" s="37"/>
      <c r="H72" s="37"/>
      <c r="I72" s="37"/>
      <c r="J72" s="42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36"/>
      <c r="B73" s="37"/>
      <c r="C73" s="37"/>
      <c r="D73" s="42"/>
      <c r="E73" s="38"/>
      <c r="F73" s="37"/>
      <c r="G73" s="37"/>
      <c r="H73" s="37"/>
      <c r="I73" s="37"/>
      <c r="J73" s="42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36"/>
      <c r="B74" s="37"/>
      <c r="C74" s="37"/>
      <c r="D74" s="42"/>
      <c r="E74" s="38"/>
      <c r="F74" s="37"/>
      <c r="G74" s="37"/>
      <c r="H74" s="37"/>
      <c r="I74" s="37"/>
      <c r="J74" s="42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36"/>
      <c r="B75" s="37"/>
      <c r="C75" s="37"/>
      <c r="D75" s="42"/>
      <c r="E75" s="38"/>
      <c r="F75" s="37"/>
      <c r="G75" s="37"/>
      <c r="H75" s="37"/>
      <c r="I75" s="37"/>
      <c r="J75" s="42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36"/>
      <c r="B76" s="37"/>
      <c r="C76" s="37"/>
      <c r="D76" s="42"/>
      <c r="E76" s="38"/>
      <c r="F76" s="37"/>
      <c r="G76" s="37"/>
      <c r="H76" s="37"/>
      <c r="I76" s="37"/>
      <c r="J76" s="42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36"/>
      <c r="B77" s="37"/>
      <c r="C77" s="37"/>
      <c r="D77" s="42"/>
      <c r="E77" s="38"/>
      <c r="F77" s="37"/>
      <c r="G77" s="37"/>
      <c r="H77" s="37"/>
      <c r="I77" s="37"/>
      <c r="J77" s="42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36"/>
      <c r="B78" s="37"/>
      <c r="C78" s="37"/>
      <c r="D78" s="42"/>
      <c r="E78" s="38"/>
      <c r="F78" s="37"/>
      <c r="G78" s="37"/>
      <c r="H78" s="37"/>
      <c r="I78" s="37"/>
      <c r="J78" s="42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36"/>
      <c r="B79" s="37"/>
      <c r="C79" s="37"/>
      <c r="D79" s="42"/>
      <c r="E79" s="38"/>
      <c r="F79" s="37"/>
      <c r="G79" s="37"/>
      <c r="H79" s="37"/>
      <c r="I79" s="37"/>
      <c r="J79" s="42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36"/>
      <c r="B80" s="37"/>
      <c r="C80" s="37"/>
      <c r="D80" s="42"/>
      <c r="E80" s="38"/>
      <c r="F80" s="37"/>
      <c r="G80" s="37"/>
      <c r="H80" s="37"/>
      <c r="I80" s="37"/>
      <c r="J80" s="42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36"/>
      <c r="B81" s="37"/>
      <c r="C81" s="37"/>
      <c r="D81" s="42"/>
      <c r="E81" s="38"/>
      <c r="F81" s="37"/>
      <c r="G81" s="37"/>
      <c r="H81" s="37"/>
      <c r="I81" s="37"/>
      <c r="J81" s="42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36"/>
      <c r="B82" s="37"/>
      <c r="C82" s="37"/>
      <c r="D82" s="42"/>
      <c r="E82" s="38"/>
      <c r="F82" s="37"/>
      <c r="G82" s="37"/>
      <c r="H82" s="37"/>
      <c r="I82" s="37"/>
      <c r="J82" s="42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36"/>
      <c r="B83" s="37"/>
      <c r="C83" s="37"/>
      <c r="D83" s="42"/>
      <c r="E83" s="38"/>
      <c r="F83" s="37"/>
      <c r="G83" s="37"/>
      <c r="H83" s="37"/>
      <c r="I83" s="37"/>
      <c r="J83" s="42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36"/>
      <c r="B84" s="37"/>
      <c r="C84" s="37"/>
      <c r="D84" s="42"/>
      <c r="E84" s="38"/>
      <c r="F84" s="37"/>
      <c r="G84" s="37"/>
      <c r="H84" s="37"/>
      <c r="I84" s="37"/>
      <c r="J84" s="42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36"/>
      <c r="B85" s="37"/>
      <c r="C85" s="37"/>
      <c r="D85" s="42"/>
      <c r="E85" s="38"/>
      <c r="F85" s="37"/>
      <c r="G85" s="37"/>
      <c r="H85" s="37"/>
      <c r="I85" s="37"/>
      <c r="J85" s="42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36"/>
      <c r="B86" s="37"/>
      <c r="C86" s="37"/>
      <c r="D86" s="42"/>
      <c r="E86" s="38"/>
      <c r="F86" s="37"/>
      <c r="G86" s="37"/>
      <c r="H86" s="37"/>
      <c r="I86" s="37"/>
      <c r="J86" s="42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36"/>
      <c r="B87" s="37"/>
      <c r="C87" s="37"/>
      <c r="D87" s="42"/>
      <c r="E87" s="38"/>
      <c r="F87" s="37"/>
      <c r="G87" s="37"/>
      <c r="H87" s="37"/>
      <c r="I87" s="37"/>
      <c r="J87" s="42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36"/>
      <c r="B88" s="37"/>
      <c r="C88" s="37"/>
      <c r="D88" s="42"/>
      <c r="E88" s="38"/>
      <c r="F88" s="37"/>
      <c r="G88" s="37"/>
      <c r="H88" s="37"/>
      <c r="I88" s="37"/>
      <c r="J88" s="42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36"/>
      <c r="B89" s="37"/>
      <c r="C89" s="37"/>
      <c r="D89" s="42"/>
      <c r="E89" s="38"/>
      <c r="F89" s="37"/>
      <c r="G89" s="37"/>
      <c r="H89" s="37"/>
      <c r="I89" s="37"/>
      <c r="J89" s="42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36"/>
      <c r="B90" s="37"/>
      <c r="C90" s="37"/>
      <c r="D90" s="42"/>
      <c r="E90" s="38"/>
      <c r="F90" s="37"/>
      <c r="G90" s="37"/>
      <c r="H90" s="37"/>
      <c r="I90" s="37"/>
      <c r="J90" s="42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36"/>
      <c r="B91" s="37"/>
      <c r="C91" s="37"/>
      <c r="D91" s="42"/>
      <c r="E91" s="38"/>
      <c r="F91" s="37"/>
      <c r="G91" s="37"/>
      <c r="H91" s="37"/>
      <c r="I91" s="37"/>
      <c r="J91" s="42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36"/>
      <c r="B92" s="37"/>
      <c r="C92" s="37"/>
      <c r="D92" s="42"/>
      <c r="E92" s="38"/>
      <c r="F92" s="37"/>
      <c r="G92" s="37"/>
      <c r="H92" s="37"/>
      <c r="I92" s="37"/>
      <c r="J92" s="42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36"/>
      <c r="B93" s="37"/>
      <c r="C93" s="37"/>
      <c r="D93" s="42"/>
      <c r="E93" s="38"/>
      <c r="F93" s="37"/>
      <c r="G93" s="37"/>
      <c r="H93" s="37"/>
      <c r="I93" s="37"/>
      <c r="J93" s="42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36"/>
      <c r="B94" s="37"/>
      <c r="C94" s="37"/>
      <c r="D94" s="42"/>
      <c r="E94" s="38"/>
      <c r="F94" s="37"/>
      <c r="G94" s="37"/>
      <c r="H94" s="37"/>
      <c r="I94" s="37"/>
      <c r="J94" s="42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36"/>
      <c r="B95" s="37"/>
      <c r="C95" s="37"/>
      <c r="D95" s="42"/>
      <c r="E95" s="38"/>
      <c r="F95" s="37"/>
      <c r="G95" s="37"/>
      <c r="H95" s="37"/>
      <c r="I95" s="37"/>
      <c r="J95" s="42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36"/>
      <c r="B96" s="37"/>
      <c r="C96" s="37"/>
      <c r="D96" s="42"/>
      <c r="E96" s="38"/>
      <c r="F96" s="37"/>
      <c r="G96" s="37"/>
      <c r="H96" s="37"/>
      <c r="I96" s="37"/>
      <c r="J96" s="42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36"/>
      <c r="B97" s="37"/>
      <c r="C97" s="37"/>
      <c r="D97" s="42"/>
      <c r="E97" s="38"/>
      <c r="F97" s="37"/>
      <c r="G97" s="37"/>
      <c r="H97" s="37"/>
      <c r="I97" s="37"/>
      <c r="J97" s="42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36"/>
      <c r="B98" s="37"/>
      <c r="C98" s="37"/>
      <c r="D98" s="42"/>
      <c r="E98" s="38"/>
      <c r="F98" s="37"/>
      <c r="G98" s="37"/>
      <c r="H98" s="37"/>
      <c r="I98" s="37"/>
      <c r="J98" s="42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36"/>
      <c r="B99" s="37"/>
      <c r="C99" s="37"/>
      <c r="D99" s="42"/>
      <c r="E99" s="38"/>
      <c r="F99" s="37"/>
      <c r="G99" s="37"/>
      <c r="H99" s="37"/>
      <c r="I99" s="37"/>
      <c r="J99" s="42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36"/>
      <c r="B100" s="37"/>
      <c r="C100" s="37"/>
      <c r="D100" s="42"/>
      <c r="E100" s="38"/>
      <c r="F100" s="37"/>
      <c r="G100" s="37"/>
      <c r="H100" s="37"/>
      <c r="I100" s="37"/>
      <c r="J100" s="42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36"/>
      <c r="B101" s="37"/>
      <c r="C101" s="37"/>
      <c r="D101" s="42"/>
      <c r="E101" s="38"/>
      <c r="F101" s="37"/>
      <c r="G101" s="37"/>
      <c r="H101" s="37"/>
      <c r="I101" s="37"/>
      <c r="J101" s="42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36"/>
      <c r="B102" s="37"/>
      <c r="C102" s="37"/>
      <c r="D102" s="42"/>
      <c r="E102" s="38"/>
      <c r="F102" s="37"/>
      <c r="G102" s="37"/>
      <c r="H102" s="37"/>
      <c r="I102" s="37"/>
      <c r="J102" s="42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36"/>
      <c r="B103" s="37"/>
      <c r="C103" s="37"/>
      <c r="D103" s="42"/>
      <c r="E103" s="38"/>
      <c r="F103" s="37"/>
      <c r="G103" s="37"/>
      <c r="H103" s="37"/>
      <c r="I103" s="37"/>
      <c r="J103" s="42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36"/>
      <c r="B104" s="37"/>
      <c r="C104" s="37"/>
      <c r="D104" s="42"/>
      <c r="E104" s="38"/>
      <c r="F104" s="37"/>
      <c r="G104" s="37"/>
      <c r="H104" s="37"/>
      <c r="I104" s="37"/>
      <c r="J104" s="42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36"/>
      <c r="B105" s="37"/>
      <c r="C105" s="37"/>
      <c r="D105" s="42"/>
      <c r="E105" s="38"/>
      <c r="F105" s="37"/>
      <c r="G105" s="37"/>
      <c r="H105" s="37"/>
      <c r="I105" s="37"/>
      <c r="J105" s="42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36"/>
      <c r="B106" s="37"/>
      <c r="C106" s="37"/>
      <c r="D106" s="42"/>
      <c r="E106" s="38"/>
      <c r="F106" s="37"/>
      <c r="G106" s="37"/>
      <c r="H106" s="37"/>
      <c r="I106" s="37"/>
      <c r="J106" s="42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36"/>
      <c r="B107" s="37"/>
      <c r="C107" s="37"/>
      <c r="D107" s="42"/>
      <c r="E107" s="38"/>
      <c r="F107" s="37"/>
      <c r="G107" s="37"/>
      <c r="H107" s="37"/>
      <c r="I107" s="37"/>
      <c r="J107" s="42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36"/>
      <c r="B108" s="37"/>
      <c r="C108" s="37"/>
      <c r="D108" s="42"/>
      <c r="E108" s="38"/>
      <c r="F108" s="37"/>
      <c r="G108" s="37"/>
      <c r="H108" s="37"/>
      <c r="I108" s="37"/>
      <c r="J108" s="42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36"/>
      <c r="B109" s="37"/>
      <c r="C109" s="37"/>
      <c r="D109" s="42"/>
      <c r="E109" s="38"/>
      <c r="F109" s="37"/>
      <c r="G109" s="37"/>
      <c r="H109" s="37"/>
      <c r="I109" s="37"/>
      <c r="J109" s="42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36"/>
      <c r="B110" s="37"/>
      <c r="C110" s="37"/>
      <c r="D110" s="42"/>
      <c r="E110" s="38"/>
      <c r="F110" s="37"/>
      <c r="G110" s="37"/>
      <c r="H110" s="37"/>
      <c r="I110" s="37"/>
      <c r="J110" s="42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36"/>
      <c r="B111" s="37"/>
      <c r="C111" s="37"/>
      <c r="D111" s="42"/>
      <c r="E111" s="38"/>
      <c r="F111" s="37"/>
      <c r="G111" s="37"/>
      <c r="H111" s="37"/>
      <c r="I111" s="37"/>
      <c r="J111" s="42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36"/>
      <c r="B112" s="37"/>
      <c r="C112" s="37"/>
      <c r="D112" s="42"/>
      <c r="E112" s="38"/>
      <c r="F112" s="37"/>
      <c r="G112" s="37"/>
      <c r="H112" s="37"/>
      <c r="I112" s="37"/>
      <c r="J112" s="42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36"/>
      <c r="B113" s="37"/>
      <c r="C113" s="37"/>
      <c r="D113" s="42"/>
      <c r="E113" s="38"/>
      <c r="F113" s="37"/>
      <c r="G113" s="37"/>
      <c r="H113" s="37"/>
      <c r="I113" s="37"/>
      <c r="J113" s="42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36"/>
      <c r="B114" s="37"/>
      <c r="C114" s="37"/>
      <c r="D114" s="42"/>
      <c r="E114" s="38"/>
      <c r="F114" s="37"/>
      <c r="G114" s="37"/>
      <c r="H114" s="37"/>
      <c r="I114" s="37"/>
      <c r="J114" s="42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36"/>
      <c r="B115" s="37"/>
      <c r="C115" s="37"/>
      <c r="D115" s="42"/>
      <c r="E115" s="38"/>
      <c r="F115" s="37"/>
      <c r="G115" s="37"/>
      <c r="H115" s="37"/>
      <c r="I115" s="37"/>
      <c r="J115" s="42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36"/>
      <c r="B116" s="37"/>
      <c r="C116" s="37"/>
      <c r="D116" s="42"/>
      <c r="E116" s="38"/>
      <c r="F116" s="37"/>
      <c r="G116" s="37"/>
      <c r="H116" s="37"/>
      <c r="I116" s="37"/>
      <c r="J116" s="42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36"/>
      <c r="B117" s="37"/>
      <c r="C117" s="37"/>
      <c r="D117" s="42"/>
      <c r="E117" s="38"/>
      <c r="F117" s="37"/>
      <c r="G117" s="37"/>
      <c r="H117" s="37"/>
      <c r="I117" s="37"/>
      <c r="J117" s="42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36"/>
      <c r="B118" s="37"/>
      <c r="C118" s="37"/>
      <c r="D118" s="42"/>
      <c r="E118" s="38"/>
      <c r="F118" s="37"/>
      <c r="G118" s="37"/>
      <c r="H118" s="37"/>
      <c r="I118" s="37"/>
      <c r="J118" s="42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36"/>
      <c r="B119" s="37"/>
      <c r="C119" s="37"/>
      <c r="D119" s="42"/>
      <c r="E119" s="38"/>
      <c r="F119" s="37"/>
      <c r="G119" s="37"/>
      <c r="H119" s="37"/>
      <c r="I119" s="37"/>
      <c r="J119" s="42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36"/>
      <c r="B120" s="37"/>
      <c r="C120" s="37"/>
      <c r="D120" s="42"/>
      <c r="E120" s="38"/>
      <c r="F120" s="37"/>
      <c r="G120" s="37"/>
      <c r="H120" s="37"/>
      <c r="I120" s="37"/>
      <c r="J120" s="42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36"/>
      <c r="B121" s="37"/>
      <c r="C121" s="37"/>
      <c r="D121" s="42"/>
      <c r="E121" s="38"/>
      <c r="F121" s="37"/>
      <c r="G121" s="37"/>
      <c r="H121" s="37"/>
      <c r="I121" s="37"/>
      <c r="J121" s="42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36"/>
      <c r="B122" s="37"/>
      <c r="C122" s="37"/>
      <c r="D122" s="42"/>
      <c r="E122" s="38"/>
      <c r="F122" s="37"/>
      <c r="G122" s="37"/>
      <c r="H122" s="37"/>
      <c r="I122" s="37"/>
      <c r="J122" s="42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36"/>
      <c r="B123" s="37"/>
      <c r="C123" s="37"/>
      <c r="D123" s="42"/>
      <c r="E123" s="38"/>
      <c r="F123" s="37"/>
      <c r="G123" s="37"/>
      <c r="H123" s="37"/>
      <c r="I123" s="37"/>
      <c r="J123" s="42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36"/>
      <c r="B124" s="37"/>
      <c r="C124" s="37"/>
      <c r="D124" s="42"/>
      <c r="E124" s="38"/>
      <c r="F124" s="37"/>
      <c r="G124" s="37"/>
      <c r="H124" s="37"/>
      <c r="I124" s="37"/>
      <c r="J124" s="42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36"/>
      <c r="B125" s="37"/>
      <c r="C125" s="37"/>
      <c r="D125" s="42"/>
      <c r="E125" s="38"/>
      <c r="F125" s="37"/>
      <c r="G125" s="37"/>
      <c r="H125" s="37"/>
      <c r="I125" s="37"/>
      <c r="J125" s="42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36"/>
      <c r="B126" s="37"/>
      <c r="C126" s="37"/>
      <c r="D126" s="42"/>
      <c r="E126" s="38"/>
      <c r="F126" s="37"/>
      <c r="G126" s="37"/>
      <c r="H126" s="37"/>
      <c r="I126" s="37"/>
      <c r="J126" s="42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36"/>
      <c r="B127" s="37"/>
      <c r="C127" s="37"/>
      <c r="D127" s="42"/>
      <c r="E127" s="38"/>
      <c r="F127" s="37"/>
      <c r="G127" s="37"/>
      <c r="H127" s="37"/>
      <c r="I127" s="37"/>
      <c r="J127" s="42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36"/>
      <c r="B128" s="37"/>
      <c r="C128" s="37"/>
      <c r="D128" s="42"/>
      <c r="E128" s="38"/>
      <c r="F128" s="37"/>
      <c r="G128" s="37"/>
      <c r="H128" s="37"/>
      <c r="I128" s="37"/>
      <c r="J128" s="42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36"/>
      <c r="B129" s="37"/>
      <c r="C129" s="37"/>
      <c r="D129" s="42"/>
      <c r="E129" s="38"/>
      <c r="F129" s="37"/>
      <c r="G129" s="37"/>
      <c r="H129" s="37"/>
      <c r="I129" s="37"/>
      <c r="J129" s="42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36"/>
      <c r="B130" s="37"/>
      <c r="C130" s="37"/>
      <c r="D130" s="42"/>
      <c r="E130" s="38"/>
      <c r="F130" s="37"/>
      <c r="G130" s="37"/>
      <c r="H130" s="37"/>
      <c r="I130" s="37"/>
      <c r="J130" s="42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36"/>
      <c r="B131" s="37"/>
      <c r="C131" s="37"/>
      <c r="D131" s="42"/>
      <c r="E131" s="38"/>
      <c r="F131" s="37"/>
      <c r="G131" s="37"/>
      <c r="H131" s="37"/>
      <c r="I131" s="37"/>
      <c r="J131" s="42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36"/>
      <c r="B132" s="37"/>
      <c r="C132" s="37"/>
      <c r="D132" s="42"/>
      <c r="E132" s="38"/>
      <c r="F132" s="37"/>
      <c r="G132" s="37"/>
      <c r="H132" s="37"/>
      <c r="I132" s="37"/>
      <c r="J132" s="42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36"/>
      <c r="B133" s="37"/>
      <c r="C133" s="37"/>
      <c r="D133" s="42"/>
      <c r="E133" s="38"/>
      <c r="F133" s="37"/>
      <c r="G133" s="37"/>
      <c r="H133" s="37"/>
      <c r="I133" s="37"/>
      <c r="J133" s="42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36"/>
      <c r="B134" s="37"/>
      <c r="C134" s="37"/>
      <c r="D134" s="42"/>
      <c r="E134" s="38"/>
      <c r="F134" s="37"/>
      <c r="G134" s="37"/>
      <c r="H134" s="37"/>
      <c r="I134" s="37"/>
      <c r="J134" s="42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36"/>
      <c r="B135" s="37"/>
      <c r="C135" s="37"/>
      <c r="D135" s="42"/>
      <c r="E135" s="38"/>
      <c r="F135" s="37"/>
      <c r="G135" s="37"/>
      <c r="H135" s="37"/>
      <c r="I135" s="37"/>
      <c r="J135" s="42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36"/>
      <c r="B136" s="37"/>
      <c r="C136" s="37"/>
      <c r="D136" s="42"/>
      <c r="E136" s="38"/>
      <c r="F136" s="37"/>
      <c r="G136" s="37"/>
      <c r="H136" s="37"/>
      <c r="I136" s="37"/>
      <c r="J136" s="42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36"/>
      <c r="B137" s="37"/>
      <c r="C137" s="37"/>
      <c r="D137" s="42"/>
      <c r="E137" s="38"/>
      <c r="F137" s="37"/>
      <c r="G137" s="37"/>
      <c r="H137" s="37"/>
      <c r="I137" s="37"/>
      <c r="J137" s="42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36"/>
      <c r="B138" s="37"/>
      <c r="C138" s="37"/>
      <c r="D138" s="42"/>
      <c r="E138" s="38"/>
      <c r="F138" s="37"/>
      <c r="G138" s="37"/>
      <c r="H138" s="37"/>
      <c r="I138" s="37"/>
      <c r="J138" s="42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36"/>
      <c r="B139" s="37"/>
      <c r="C139" s="37"/>
      <c r="D139" s="42"/>
      <c r="E139" s="38"/>
      <c r="F139" s="37"/>
      <c r="G139" s="37"/>
      <c r="H139" s="37"/>
      <c r="I139" s="37"/>
      <c r="J139" s="42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36"/>
      <c r="B140" s="37"/>
      <c r="C140" s="37"/>
      <c r="D140" s="42"/>
      <c r="E140" s="38"/>
      <c r="F140" s="37"/>
      <c r="G140" s="37"/>
      <c r="H140" s="37"/>
      <c r="I140" s="37"/>
      <c r="J140" s="42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36"/>
      <c r="B141" s="37"/>
      <c r="C141" s="37"/>
      <c r="D141" s="42"/>
      <c r="E141" s="38"/>
      <c r="F141" s="37"/>
      <c r="G141" s="37"/>
      <c r="H141" s="37"/>
      <c r="I141" s="37"/>
      <c r="J141" s="42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36"/>
      <c r="B142" s="37"/>
      <c r="C142" s="37"/>
      <c r="D142" s="42"/>
      <c r="E142" s="38"/>
      <c r="F142" s="37"/>
      <c r="G142" s="37"/>
      <c r="H142" s="37"/>
      <c r="I142" s="37"/>
      <c r="J142" s="42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36"/>
      <c r="B143" s="37"/>
      <c r="C143" s="37"/>
      <c r="D143" s="42"/>
      <c r="E143" s="38"/>
      <c r="F143" s="37"/>
      <c r="G143" s="37"/>
      <c r="H143" s="37"/>
      <c r="I143" s="37"/>
      <c r="J143" s="42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36"/>
      <c r="B144" s="37"/>
      <c r="C144" s="37"/>
      <c r="D144" s="42"/>
      <c r="E144" s="38"/>
      <c r="F144" s="37"/>
      <c r="G144" s="37"/>
      <c r="H144" s="37"/>
      <c r="I144" s="37"/>
      <c r="J144" s="42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36"/>
      <c r="B145" s="37"/>
      <c r="C145" s="37"/>
      <c r="D145" s="42"/>
      <c r="E145" s="38"/>
      <c r="F145" s="37"/>
      <c r="G145" s="37"/>
      <c r="H145" s="37"/>
      <c r="I145" s="37"/>
      <c r="J145" s="42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36"/>
      <c r="B146" s="37"/>
      <c r="C146" s="37"/>
      <c r="D146" s="42"/>
      <c r="E146" s="38"/>
      <c r="F146" s="37"/>
      <c r="G146" s="37"/>
      <c r="H146" s="37"/>
      <c r="I146" s="37"/>
      <c r="J146" s="42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36"/>
      <c r="B147" s="37"/>
      <c r="C147" s="37"/>
      <c r="D147" s="42"/>
      <c r="E147" s="38"/>
      <c r="F147" s="37"/>
      <c r="G147" s="37"/>
      <c r="H147" s="37"/>
      <c r="I147" s="37"/>
      <c r="J147" s="42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36"/>
      <c r="B148" s="37"/>
      <c r="C148" s="37"/>
      <c r="D148" s="42"/>
      <c r="E148" s="38"/>
      <c r="F148" s="37"/>
      <c r="G148" s="37"/>
      <c r="H148" s="37"/>
      <c r="I148" s="37"/>
      <c r="J148" s="42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36"/>
      <c r="B149" s="37"/>
      <c r="C149" s="37"/>
      <c r="D149" s="42"/>
      <c r="E149" s="38"/>
      <c r="F149" s="37"/>
      <c r="G149" s="37"/>
      <c r="H149" s="37"/>
      <c r="I149" s="37"/>
      <c r="J149" s="42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36"/>
      <c r="B150" s="37"/>
      <c r="C150" s="37"/>
      <c r="D150" s="42"/>
      <c r="E150" s="38"/>
      <c r="F150" s="37"/>
      <c r="G150" s="37"/>
      <c r="H150" s="37"/>
      <c r="I150" s="37"/>
      <c r="J150" s="42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36"/>
      <c r="B151" s="37"/>
      <c r="C151" s="37"/>
      <c r="D151" s="42"/>
      <c r="E151" s="38"/>
      <c r="F151" s="37"/>
      <c r="G151" s="37"/>
      <c r="H151" s="37"/>
      <c r="I151" s="37"/>
      <c r="J151" s="42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36"/>
      <c r="B152" s="37"/>
      <c r="C152" s="37"/>
      <c r="D152" s="42"/>
      <c r="E152" s="38"/>
      <c r="F152" s="37"/>
      <c r="G152" s="37"/>
      <c r="H152" s="37"/>
      <c r="I152" s="37"/>
      <c r="J152" s="42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36"/>
      <c r="B153" s="37"/>
      <c r="C153" s="37"/>
      <c r="D153" s="42"/>
      <c r="E153" s="38"/>
      <c r="F153" s="37"/>
      <c r="G153" s="37"/>
      <c r="H153" s="37"/>
      <c r="I153" s="37"/>
      <c r="J153" s="42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36"/>
      <c r="B154" s="37"/>
      <c r="C154" s="37"/>
      <c r="D154" s="42"/>
      <c r="E154" s="38"/>
      <c r="F154" s="37"/>
      <c r="G154" s="37"/>
      <c r="H154" s="37"/>
      <c r="I154" s="37"/>
      <c r="J154" s="42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36"/>
      <c r="B155" s="37"/>
      <c r="C155" s="37"/>
      <c r="D155" s="42"/>
      <c r="E155" s="38"/>
      <c r="F155" s="37"/>
      <c r="G155" s="37"/>
      <c r="H155" s="37"/>
      <c r="I155" s="37"/>
      <c r="J155" s="42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36"/>
      <c r="B156" s="37"/>
      <c r="C156" s="37"/>
      <c r="D156" s="42"/>
      <c r="E156" s="38"/>
      <c r="F156" s="37"/>
      <c r="G156" s="37"/>
      <c r="H156" s="37"/>
      <c r="I156" s="37"/>
      <c r="J156" s="42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36"/>
      <c r="B157" s="37"/>
      <c r="C157" s="37"/>
      <c r="D157" s="42"/>
      <c r="E157" s="38"/>
      <c r="F157" s="37"/>
      <c r="G157" s="37"/>
      <c r="H157" s="37"/>
      <c r="I157" s="37"/>
      <c r="J157" s="42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36"/>
      <c r="B158" s="37"/>
      <c r="C158" s="37"/>
      <c r="D158" s="42"/>
      <c r="E158" s="38"/>
      <c r="F158" s="37"/>
      <c r="G158" s="37"/>
      <c r="H158" s="37"/>
      <c r="I158" s="37"/>
      <c r="J158" s="42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36"/>
      <c r="B159" s="37"/>
      <c r="C159" s="37"/>
      <c r="D159" s="42"/>
      <c r="E159" s="38"/>
      <c r="F159" s="37"/>
      <c r="G159" s="37"/>
      <c r="H159" s="37"/>
      <c r="I159" s="37"/>
      <c r="J159" s="42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36"/>
      <c r="B160" s="37"/>
      <c r="C160" s="37"/>
      <c r="D160" s="42"/>
      <c r="E160" s="38"/>
      <c r="F160" s="37"/>
      <c r="G160" s="37"/>
      <c r="H160" s="37"/>
      <c r="I160" s="37"/>
      <c r="J160" s="42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36"/>
      <c r="B161" s="37"/>
      <c r="C161" s="37"/>
      <c r="D161" s="42"/>
      <c r="E161" s="38"/>
      <c r="F161" s="37"/>
      <c r="G161" s="37"/>
      <c r="H161" s="37"/>
      <c r="I161" s="37"/>
      <c r="J161" s="42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36"/>
      <c r="B162" s="37"/>
      <c r="C162" s="37"/>
      <c r="D162" s="42"/>
      <c r="E162" s="38"/>
      <c r="F162" s="37"/>
      <c r="G162" s="37"/>
      <c r="H162" s="37"/>
      <c r="I162" s="37"/>
      <c r="J162" s="42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36"/>
      <c r="B163" s="37"/>
      <c r="C163" s="37"/>
      <c r="D163" s="42"/>
      <c r="E163" s="38"/>
      <c r="F163" s="37"/>
      <c r="G163" s="37"/>
      <c r="H163" s="37"/>
      <c r="I163" s="37"/>
      <c r="J163" s="42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36"/>
      <c r="B164" s="37"/>
      <c r="C164" s="37"/>
      <c r="D164" s="42"/>
      <c r="E164" s="38"/>
      <c r="F164" s="37"/>
      <c r="G164" s="37"/>
      <c r="H164" s="37"/>
      <c r="I164" s="37"/>
      <c r="J164" s="42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36"/>
      <c r="B165" s="37"/>
      <c r="C165" s="37"/>
      <c r="D165" s="42"/>
      <c r="E165" s="38"/>
      <c r="F165" s="37"/>
      <c r="G165" s="37"/>
      <c r="H165" s="37"/>
      <c r="I165" s="37"/>
      <c r="J165" s="42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36"/>
      <c r="B166" s="37"/>
      <c r="C166" s="37"/>
      <c r="D166" s="42"/>
      <c r="E166" s="38"/>
      <c r="F166" s="37"/>
      <c r="G166" s="37"/>
      <c r="H166" s="37"/>
      <c r="I166" s="37"/>
      <c r="J166" s="42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36"/>
      <c r="B167" s="37"/>
      <c r="C167" s="37"/>
      <c r="D167" s="42"/>
      <c r="E167" s="38"/>
      <c r="F167" s="37"/>
      <c r="G167" s="37"/>
      <c r="H167" s="37"/>
      <c r="I167" s="37"/>
      <c r="J167" s="42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36"/>
      <c r="B168" s="37"/>
      <c r="C168" s="37"/>
      <c r="D168" s="42"/>
      <c r="E168" s="38"/>
      <c r="F168" s="37"/>
      <c r="G168" s="37"/>
      <c r="H168" s="37"/>
      <c r="I168" s="37"/>
      <c r="J168" s="42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36"/>
      <c r="B169" s="37"/>
      <c r="C169" s="37"/>
      <c r="D169" s="42"/>
      <c r="E169" s="38"/>
      <c r="F169" s="37"/>
      <c r="G169" s="37"/>
      <c r="H169" s="37"/>
      <c r="I169" s="37"/>
      <c r="J169" s="42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36"/>
      <c r="B170" s="37"/>
      <c r="C170" s="37"/>
      <c r="D170" s="42"/>
      <c r="E170" s="38"/>
      <c r="F170" s="37"/>
      <c r="G170" s="37"/>
      <c r="H170" s="37"/>
      <c r="I170" s="37"/>
      <c r="J170" s="42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36"/>
      <c r="B171" s="37"/>
      <c r="C171" s="37"/>
      <c r="D171" s="42"/>
      <c r="E171" s="38"/>
      <c r="F171" s="37"/>
      <c r="G171" s="37"/>
      <c r="H171" s="37"/>
      <c r="I171" s="37"/>
      <c r="J171" s="42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36"/>
      <c r="B172" s="37"/>
      <c r="C172" s="37"/>
      <c r="D172" s="42"/>
      <c r="E172" s="38"/>
      <c r="F172" s="37"/>
      <c r="G172" s="37"/>
      <c r="H172" s="37"/>
      <c r="I172" s="37"/>
      <c r="J172" s="42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36"/>
      <c r="B173" s="37"/>
      <c r="C173" s="37"/>
      <c r="D173" s="42"/>
      <c r="E173" s="38"/>
      <c r="F173" s="37"/>
      <c r="G173" s="37"/>
      <c r="H173" s="37"/>
      <c r="I173" s="37"/>
      <c r="J173" s="42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36"/>
      <c r="B174" s="37"/>
      <c r="C174" s="37"/>
      <c r="D174" s="42"/>
      <c r="E174" s="38"/>
      <c r="F174" s="37"/>
      <c r="G174" s="37"/>
      <c r="H174" s="37"/>
      <c r="I174" s="37"/>
      <c r="J174" s="42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36"/>
      <c r="B175" s="37"/>
      <c r="C175" s="37"/>
      <c r="D175" s="42"/>
      <c r="E175" s="38"/>
      <c r="F175" s="37"/>
      <c r="G175" s="37"/>
      <c r="H175" s="37"/>
      <c r="I175" s="37"/>
      <c r="J175" s="42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36"/>
      <c r="B176" s="37"/>
      <c r="C176" s="37"/>
      <c r="D176" s="42"/>
      <c r="E176" s="38"/>
      <c r="F176" s="37"/>
      <c r="G176" s="37"/>
      <c r="H176" s="37"/>
      <c r="I176" s="37"/>
      <c r="J176" s="42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36"/>
      <c r="B177" s="37"/>
      <c r="C177" s="37"/>
      <c r="D177" s="42"/>
      <c r="E177" s="38"/>
      <c r="F177" s="37"/>
      <c r="G177" s="37"/>
      <c r="H177" s="37"/>
      <c r="I177" s="37"/>
      <c r="J177" s="42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36"/>
      <c r="B178" s="37"/>
      <c r="C178" s="37"/>
      <c r="D178" s="42"/>
      <c r="E178" s="38"/>
      <c r="F178" s="37"/>
      <c r="G178" s="37"/>
      <c r="H178" s="37"/>
      <c r="I178" s="37"/>
      <c r="J178" s="42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36"/>
      <c r="B179" s="37"/>
      <c r="C179" s="37"/>
      <c r="D179" s="42"/>
      <c r="E179" s="38"/>
      <c r="F179" s="37"/>
      <c r="G179" s="37"/>
      <c r="H179" s="37"/>
      <c r="I179" s="37"/>
      <c r="J179" s="42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36"/>
      <c r="B180" s="37"/>
      <c r="C180" s="37"/>
      <c r="D180" s="42"/>
      <c r="E180" s="38"/>
      <c r="F180" s="37"/>
      <c r="G180" s="37"/>
      <c r="H180" s="37"/>
      <c r="I180" s="37"/>
      <c r="J180" s="42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36"/>
      <c r="B181" s="37"/>
      <c r="C181" s="37"/>
      <c r="D181" s="42"/>
      <c r="E181" s="38"/>
      <c r="F181" s="37"/>
      <c r="G181" s="37"/>
      <c r="H181" s="37"/>
      <c r="I181" s="37"/>
      <c r="J181" s="42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36"/>
      <c r="B182" s="37"/>
      <c r="C182" s="37"/>
      <c r="D182" s="42"/>
      <c r="E182" s="38"/>
      <c r="F182" s="37"/>
      <c r="G182" s="37"/>
      <c r="H182" s="37"/>
      <c r="I182" s="37"/>
      <c r="J182" s="42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36"/>
      <c r="B183" s="37"/>
      <c r="C183" s="37"/>
      <c r="D183" s="42"/>
      <c r="E183" s="38"/>
      <c r="F183" s="37"/>
      <c r="G183" s="37"/>
      <c r="H183" s="37"/>
      <c r="I183" s="37"/>
      <c r="J183" s="42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36"/>
      <c r="B184" s="37"/>
      <c r="C184" s="37"/>
      <c r="D184" s="42"/>
      <c r="E184" s="38"/>
      <c r="F184" s="37"/>
      <c r="G184" s="37"/>
      <c r="H184" s="37"/>
      <c r="I184" s="37"/>
      <c r="J184" s="42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36"/>
      <c r="B185" s="37"/>
      <c r="C185" s="37"/>
      <c r="D185" s="42"/>
      <c r="E185" s="38"/>
      <c r="F185" s="37"/>
      <c r="G185" s="37"/>
      <c r="H185" s="37"/>
      <c r="I185" s="37"/>
      <c r="J185" s="42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36"/>
      <c r="B186" s="37"/>
      <c r="C186" s="37"/>
      <c r="D186" s="42"/>
      <c r="E186" s="38"/>
      <c r="F186" s="37"/>
      <c r="G186" s="37"/>
      <c r="H186" s="37"/>
      <c r="I186" s="37"/>
      <c r="J186" s="42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36"/>
      <c r="B187" s="37"/>
      <c r="C187" s="37"/>
      <c r="D187" s="42"/>
      <c r="E187" s="38"/>
      <c r="F187" s="37"/>
      <c r="G187" s="37"/>
      <c r="H187" s="37"/>
      <c r="I187" s="37"/>
      <c r="J187" s="42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36"/>
      <c r="B188" s="37"/>
      <c r="C188" s="37"/>
      <c r="D188" s="42"/>
      <c r="E188" s="38"/>
      <c r="F188" s="37"/>
      <c r="G188" s="37"/>
      <c r="H188" s="37"/>
      <c r="I188" s="37"/>
      <c r="J188" s="42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36"/>
      <c r="B189" s="37"/>
      <c r="C189" s="37"/>
      <c r="D189" s="42"/>
      <c r="E189" s="38"/>
      <c r="F189" s="37"/>
      <c r="G189" s="37"/>
      <c r="H189" s="37"/>
      <c r="I189" s="37"/>
      <c r="J189" s="42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36"/>
      <c r="B190" s="37"/>
      <c r="C190" s="37"/>
      <c r="D190" s="42"/>
      <c r="E190" s="38"/>
      <c r="F190" s="37"/>
      <c r="G190" s="37"/>
      <c r="H190" s="37"/>
      <c r="I190" s="37"/>
      <c r="J190" s="42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36"/>
      <c r="B191" s="37"/>
      <c r="C191" s="37"/>
      <c r="D191" s="42"/>
      <c r="E191" s="38"/>
      <c r="F191" s="37"/>
      <c r="G191" s="37"/>
      <c r="H191" s="37"/>
      <c r="I191" s="37"/>
      <c r="J191" s="42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36"/>
      <c r="B192" s="37"/>
      <c r="C192" s="37"/>
      <c r="D192" s="42"/>
      <c r="E192" s="38"/>
      <c r="F192" s="37"/>
      <c r="G192" s="37"/>
      <c r="H192" s="37"/>
      <c r="I192" s="37"/>
      <c r="J192" s="42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36"/>
      <c r="B193" s="37"/>
      <c r="C193" s="37"/>
      <c r="D193" s="42"/>
      <c r="E193" s="38"/>
      <c r="F193" s="37"/>
      <c r="G193" s="37"/>
      <c r="H193" s="37"/>
      <c r="I193" s="37"/>
      <c r="J193" s="42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36"/>
      <c r="B194" s="37"/>
      <c r="C194" s="37"/>
      <c r="D194" s="42"/>
      <c r="E194" s="38"/>
      <c r="F194" s="37"/>
      <c r="G194" s="37"/>
      <c r="H194" s="37"/>
      <c r="I194" s="37"/>
      <c r="J194" s="42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36"/>
      <c r="B195" s="37"/>
      <c r="C195" s="37"/>
      <c r="D195" s="42"/>
      <c r="E195" s="38"/>
      <c r="F195" s="37"/>
      <c r="G195" s="37"/>
      <c r="H195" s="37"/>
      <c r="I195" s="37"/>
      <c r="J195" s="42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36"/>
      <c r="B196" s="37"/>
      <c r="C196" s="37"/>
      <c r="D196" s="42"/>
      <c r="E196" s="38"/>
      <c r="F196" s="37"/>
      <c r="G196" s="37"/>
      <c r="H196" s="37"/>
      <c r="I196" s="37"/>
      <c r="J196" s="42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36"/>
      <c r="B197" s="37"/>
      <c r="C197" s="37"/>
      <c r="D197" s="42"/>
      <c r="E197" s="38"/>
      <c r="F197" s="37"/>
      <c r="G197" s="37"/>
      <c r="H197" s="37"/>
      <c r="I197" s="37"/>
      <c r="J197" s="42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36"/>
      <c r="B198" s="37"/>
      <c r="C198" s="37"/>
      <c r="D198" s="42"/>
      <c r="E198" s="38"/>
      <c r="F198" s="37"/>
      <c r="G198" s="37"/>
      <c r="H198" s="37"/>
      <c r="I198" s="37"/>
      <c r="J198" s="42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36"/>
      <c r="B199" s="37"/>
      <c r="C199" s="37"/>
      <c r="D199" s="42"/>
      <c r="E199" s="38"/>
      <c r="F199" s="37"/>
      <c r="G199" s="37"/>
      <c r="H199" s="37"/>
      <c r="I199" s="37"/>
      <c r="J199" s="42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36"/>
      <c r="B200" s="37"/>
      <c r="C200" s="37"/>
      <c r="D200" s="42"/>
      <c r="E200" s="38"/>
      <c r="F200" s="37"/>
      <c r="G200" s="37"/>
      <c r="H200" s="37"/>
      <c r="I200" s="37"/>
      <c r="J200" s="42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36"/>
      <c r="B201" s="37"/>
      <c r="C201" s="37"/>
      <c r="D201" s="42"/>
      <c r="E201" s="38"/>
      <c r="F201" s="37"/>
      <c r="G201" s="37"/>
      <c r="H201" s="37"/>
      <c r="I201" s="37"/>
      <c r="J201" s="42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36"/>
      <c r="B202" s="37"/>
      <c r="C202" s="37"/>
      <c r="D202" s="42"/>
      <c r="E202" s="38"/>
      <c r="F202" s="37"/>
      <c r="G202" s="37"/>
      <c r="H202" s="37"/>
      <c r="I202" s="37"/>
      <c r="J202" s="42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36"/>
      <c r="B203" s="37"/>
      <c r="C203" s="37"/>
      <c r="D203" s="42"/>
      <c r="E203" s="38"/>
      <c r="F203" s="37"/>
      <c r="G203" s="37"/>
      <c r="H203" s="37"/>
      <c r="I203" s="37"/>
      <c r="J203" s="42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36"/>
      <c r="B204" s="37"/>
      <c r="C204" s="37"/>
      <c r="D204" s="42"/>
      <c r="E204" s="38"/>
      <c r="F204" s="37"/>
      <c r="G204" s="37"/>
      <c r="H204" s="37"/>
      <c r="I204" s="37"/>
      <c r="J204" s="42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36"/>
      <c r="B205" s="37"/>
      <c r="C205" s="37"/>
      <c r="D205" s="42"/>
      <c r="E205" s="38"/>
      <c r="F205" s="37"/>
      <c r="G205" s="37"/>
      <c r="H205" s="37"/>
      <c r="I205" s="37"/>
      <c r="J205" s="42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36"/>
      <c r="B206" s="37"/>
      <c r="C206" s="37"/>
      <c r="D206" s="42"/>
      <c r="E206" s="38"/>
      <c r="F206" s="37"/>
      <c r="G206" s="37"/>
      <c r="H206" s="37"/>
      <c r="I206" s="37"/>
      <c r="J206" s="42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36"/>
      <c r="B207" s="37"/>
      <c r="C207" s="37"/>
      <c r="D207" s="42"/>
      <c r="E207" s="38"/>
      <c r="F207" s="37"/>
      <c r="G207" s="37"/>
      <c r="H207" s="37"/>
      <c r="I207" s="37"/>
      <c r="J207" s="42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36"/>
      <c r="B208" s="37"/>
      <c r="C208" s="37"/>
      <c r="D208" s="42"/>
      <c r="E208" s="38"/>
      <c r="F208" s="37"/>
      <c r="G208" s="37"/>
      <c r="H208" s="37"/>
      <c r="I208" s="37"/>
      <c r="J208" s="42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36"/>
      <c r="B209" s="37"/>
      <c r="C209" s="37"/>
      <c r="D209" s="42"/>
      <c r="E209" s="38"/>
      <c r="F209" s="37"/>
      <c r="G209" s="37"/>
      <c r="H209" s="37"/>
      <c r="I209" s="37"/>
      <c r="J209" s="42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36"/>
      <c r="B210" s="37"/>
      <c r="C210" s="37"/>
      <c r="D210" s="42"/>
      <c r="E210" s="38"/>
      <c r="F210" s="37"/>
      <c r="G210" s="37"/>
      <c r="H210" s="37"/>
      <c r="I210" s="37"/>
      <c r="J210" s="42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36"/>
      <c r="B211" s="37"/>
      <c r="C211" s="37"/>
      <c r="D211" s="42"/>
      <c r="E211" s="38"/>
      <c r="F211" s="37"/>
      <c r="G211" s="37"/>
      <c r="H211" s="37"/>
      <c r="I211" s="37"/>
      <c r="J211" s="42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36"/>
      <c r="B212" s="37"/>
      <c r="C212" s="37"/>
      <c r="D212" s="42"/>
      <c r="E212" s="38"/>
      <c r="F212" s="37"/>
      <c r="G212" s="37"/>
      <c r="H212" s="37"/>
      <c r="I212" s="37"/>
      <c r="J212" s="42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36"/>
      <c r="B213" s="37"/>
      <c r="C213" s="37"/>
      <c r="D213" s="42"/>
      <c r="E213" s="38"/>
      <c r="F213" s="37"/>
      <c r="G213" s="37"/>
      <c r="H213" s="37"/>
      <c r="I213" s="37"/>
      <c r="J213" s="42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36"/>
      <c r="B214" s="37"/>
      <c r="C214" s="37"/>
      <c r="D214" s="42"/>
      <c r="E214" s="38"/>
      <c r="F214" s="37"/>
      <c r="G214" s="37"/>
      <c r="H214" s="37"/>
      <c r="I214" s="37"/>
      <c r="J214" s="42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36"/>
      <c r="B215" s="37"/>
      <c r="C215" s="37"/>
      <c r="D215" s="42"/>
      <c r="E215" s="38"/>
      <c r="F215" s="37"/>
      <c r="G215" s="37"/>
      <c r="H215" s="37"/>
      <c r="I215" s="37"/>
      <c r="J215" s="42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36"/>
      <c r="B216" s="37"/>
      <c r="C216" s="37"/>
      <c r="D216" s="42"/>
      <c r="E216" s="38"/>
      <c r="F216" s="37"/>
      <c r="G216" s="37"/>
      <c r="H216" s="37"/>
      <c r="I216" s="37"/>
      <c r="J216" s="42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36"/>
      <c r="B217" s="37"/>
      <c r="C217" s="37"/>
      <c r="D217" s="42"/>
      <c r="E217" s="38"/>
      <c r="F217" s="37"/>
      <c r="G217" s="37"/>
      <c r="H217" s="37"/>
      <c r="I217" s="37"/>
      <c r="J217" s="42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36"/>
      <c r="B218" s="37"/>
      <c r="C218" s="37"/>
      <c r="D218" s="42"/>
      <c r="E218" s="38"/>
      <c r="F218" s="37"/>
      <c r="G218" s="37"/>
      <c r="H218" s="37"/>
      <c r="I218" s="37"/>
      <c r="J218" s="42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36"/>
      <c r="B219" s="37"/>
      <c r="C219" s="37"/>
      <c r="D219" s="42"/>
      <c r="E219" s="38"/>
      <c r="F219" s="37"/>
      <c r="G219" s="37"/>
      <c r="H219" s="37"/>
      <c r="I219" s="37"/>
      <c r="J219" s="42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36"/>
      <c r="B220" s="37"/>
      <c r="C220" s="37"/>
      <c r="D220" s="42"/>
      <c r="E220" s="38"/>
      <c r="F220" s="37"/>
      <c r="G220" s="37"/>
      <c r="H220" s="37"/>
      <c r="I220" s="37"/>
      <c r="J220" s="42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36"/>
      <c r="B221" s="37"/>
      <c r="C221" s="37"/>
      <c r="D221" s="42"/>
      <c r="E221" s="38"/>
      <c r="F221" s="37"/>
      <c r="G221" s="37"/>
      <c r="H221" s="37"/>
      <c r="I221" s="37"/>
      <c r="J221" s="42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36"/>
      <c r="B222" s="37"/>
      <c r="C222" s="37"/>
      <c r="D222" s="42"/>
      <c r="E222" s="38"/>
      <c r="F222" s="37"/>
      <c r="G222" s="37"/>
      <c r="H222" s="37"/>
      <c r="I222" s="37"/>
      <c r="J222" s="42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36"/>
      <c r="B223" s="37"/>
      <c r="C223" s="37"/>
      <c r="D223" s="42"/>
      <c r="E223" s="38"/>
      <c r="F223" s="37"/>
      <c r="G223" s="37"/>
      <c r="H223" s="37"/>
      <c r="I223" s="37"/>
      <c r="J223" s="42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36"/>
      <c r="B224" s="37"/>
      <c r="C224" s="37"/>
      <c r="D224" s="42"/>
      <c r="E224" s="38"/>
      <c r="F224" s="37"/>
      <c r="G224" s="37"/>
      <c r="H224" s="37"/>
      <c r="I224" s="37"/>
      <c r="J224" s="42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36"/>
      <c r="B225" s="37"/>
      <c r="C225" s="37"/>
      <c r="D225" s="42"/>
      <c r="E225" s="38"/>
      <c r="F225" s="37"/>
      <c r="G225" s="37"/>
      <c r="H225" s="37"/>
      <c r="I225" s="37"/>
      <c r="J225" s="42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36"/>
      <c r="B226" s="37"/>
      <c r="C226" s="37"/>
      <c r="D226" s="42"/>
      <c r="E226" s="38"/>
      <c r="F226" s="37"/>
      <c r="G226" s="37"/>
      <c r="H226" s="37"/>
      <c r="I226" s="37"/>
      <c r="J226" s="42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36"/>
      <c r="B227" s="37"/>
      <c r="C227" s="37"/>
      <c r="D227" s="42"/>
      <c r="E227" s="38"/>
      <c r="F227" s="37"/>
      <c r="G227" s="37"/>
      <c r="H227" s="37"/>
      <c r="I227" s="37"/>
      <c r="J227" s="42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36"/>
      <c r="B228" s="37"/>
      <c r="C228" s="37"/>
      <c r="D228" s="42"/>
      <c r="E228" s="38"/>
      <c r="F228" s="37"/>
      <c r="G228" s="37"/>
      <c r="H228" s="37"/>
      <c r="I228" s="37"/>
      <c r="J228" s="42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36"/>
      <c r="B229" s="37"/>
      <c r="C229" s="37"/>
      <c r="D229" s="42"/>
      <c r="E229" s="38"/>
      <c r="F229" s="37"/>
      <c r="G229" s="37"/>
      <c r="H229" s="37"/>
      <c r="I229" s="37"/>
      <c r="J229" s="42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36"/>
      <c r="B230" s="37"/>
      <c r="C230" s="37"/>
      <c r="D230" s="42"/>
      <c r="E230" s="38"/>
      <c r="F230" s="37"/>
      <c r="G230" s="37"/>
      <c r="H230" s="37"/>
      <c r="I230" s="37"/>
      <c r="J230" s="42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36"/>
      <c r="B231" s="37"/>
      <c r="C231" s="37"/>
      <c r="D231" s="42"/>
      <c r="E231" s="38"/>
      <c r="F231" s="37"/>
      <c r="G231" s="37"/>
      <c r="H231" s="37"/>
      <c r="I231" s="37"/>
      <c r="J231" s="42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36"/>
      <c r="B232" s="37"/>
      <c r="C232" s="37"/>
      <c r="D232" s="42"/>
      <c r="E232" s="38"/>
      <c r="F232" s="37"/>
      <c r="G232" s="37"/>
      <c r="H232" s="37"/>
      <c r="I232" s="37"/>
      <c r="J232" s="42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36"/>
      <c r="B233" s="37"/>
      <c r="C233" s="37"/>
      <c r="D233" s="42"/>
      <c r="E233" s="38"/>
      <c r="F233" s="37"/>
      <c r="G233" s="37"/>
      <c r="H233" s="37"/>
      <c r="I233" s="37"/>
      <c r="J233" s="42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36"/>
      <c r="B234" s="37"/>
      <c r="C234" s="37"/>
      <c r="D234" s="42"/>
      <c r="E234" s="38"/>
      <c r="F234" s="37"/>
      <c r="G234" s="37"/>
      <c r="H234" s="37"/>
      <c r="I234" s="37"/>
      <c r="J234" s="42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36"/>
      <c r="B235" s="37"/>
      <c r="C235" s="37"/>
      <c r="D235" s="42"/>
      <c r="E235" s="38"/>
      <c r="F235" s="37"/>
      <c r="G235" s="37"/>
      <c r="H235" s="37"/>
      <c r="I235" s="37"/>
      <c r="J235" s="42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36"/>
      <c r="B236" s="37"/>
      <c r="C236" s="37"/>
      <c r="D236" s="42"/>
      <c r="E236" s="38"/>
      <c r="F236" s="37"/>
      <c r="G236" s="37"/>
      <c r="H236" s="37"/>
      <c r="I236" s="37"/>
      <c r="J236" s="42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36"/>
      <c r="B237" s="37"/>
      <c r="C237" s="37"/>
      <c r="D237" s="42"/>
      <c r="E237" s="38"/>
      <c r="F237" s="37"/>
      <c r="G237" s="37"/>
      <c r="H237" s="37"/>
      <c r="I237" s="37"/>
      <c r="J237" s="42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36"/>
      <c r="B238" s="37"/>
      <c r="C238" s="37"/>
      <c r="D238" s="42"/>
      <c r="E238" s="38"/>
      <c r="F238" s="37"/>
      <c r="G238" s="37"/>
      <c r="H238" s="37"/>
      <c r="I238" s="37"/>
      <c r="J238" s="42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36"/>
      <c r="B239" s="37"/>
      <c r="C239" s="37"/>
      <c r="D239" s="42"/>
      <c r="E239" s="38"/>
      <c r="F239" s="37"/>
      <c r="G239" s="37"/>
      <c r="H239" s="37"/>
      <c r="I239" s="37"/>
      <c r="J239" s="42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36"/>
      <c r="B240" s="37"/>
      <c r="C240" s="37"/>
      <c r="D240" s="42"/>
      <c r="E240" s="38"/>
      <c r="F240" s="37"/>
      <c r="G240" s="37"/>
      <c r="H240" s="37"/>
      <c r="I240" s="37"/>
      <c r="J240" s="42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36"/>
      <c r="B241" s="37"/>
      <c r="C241" s="37"/>
      <c r="D241" s="42"/>
      <c r="E241" s="38"/>
      <c r="F241" s="37"/>
      <c r="G241" s="37"/>
      <c r="H241" s="37"/>
      <c r="I241" s="37"/>
      <c r="J241" s="42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36"/>
      <c r="B242" s="37"/>
      <c r="C242" s="37"/>
      <c r="D242" s="42"/>
      <c r="E242" s="38"/>
      <c r="F242" s="37"/>
      <c r="G242" s="37"/>
      <c r="H242" s="37"/>
      <c r="I242" s="37"/>
      <c r="J242" s="42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36"/>
      <c r="B243" s="37"/>
      <c r="C243" s="37"/>
      <c r="D243" s="42"/>
      <c r="E243" s="38"/>
      <c r="F243" s="37"/>
      <c r="G243" s="37"/>
      <c r="H243" s="37"/>
      <c r="I243" s="37"/>
      <c r="J243" s="42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36"/>
      <c r="B244" s="37"/>
      <c r="C244" s="37"/>
      <c r="D244" s="42"/>
      <c r="E244" s="38"/>
      <c r="F244" s="37"/>
      <c r="G244" s="37"/>
      <c r="H244" s="37"/>
      <c r="I244" s="37"/>
      <c r="J244" s="42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36"/>
      <c r="B245" s="37"/>
      <c r="C245" s="37"/>
      <c r="D245" s="42"/>
      <c r="E245" s="38"/>
      <c r="F245" s="37"/>
      <c r="G245" s="37"/>
      <c r="H245" s="37"/>
      <c r="I245" s="37"/>
      <c r="J245" s="42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36"/>
      <c r="B246" s="37"/>
      <c r="C246" s="37"/>
      <c r="D246" s="42"/>
      <c r="E246" s="38"/>
      <c r="F246" s="37"/>
      <c r="G246" s="37"/>
      <c r="H246" s="37"/>
      <c r="I246" s="37"/>
      <c r="J246" s="42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36"/>
      <c r="B247" s="37"/>
      <c r="C247" s="37"/>
      <c r="D247" s="42"/>
      <c r="E247" s="38"/>
      <c r="F247" s="37"/>
      <c r="G247" s="37"/>
      <c r="H247" s="37"/>
      <c r="I247" s="37"/>
      <c r="J247" s="42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36"/>
      <c r="B248" s="37"/>
      <c r="C248" s="37"/>
      <c r="D248" s="42"/>
      <c r="E248" s="38"/>
      <c r="F248" s="37"/>
      <c r="G248" s="37"/>
      <c r="H248" s="37"/>
      <c r="I248" s="37"/>
      <c r="J248" s="42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36"/>
      <c r="B249" s="37"/>
      <c r="C249" s="37"/>
      <c r="D249" s="42"/>
      <c r="E249" s="38"/>
      <c r="F249" s="37"/>
      <c r="G249" s="37"/>
      <c r="H249" s="37"/>
      <c r="I249" s="37"/>
      <c r="J249" s="42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36"/>
      <c r="B250" s="37"/>
      <c r="C250" s="37"/>
      <c r="D250" s="42"/>
      <c r="E250" s="38"/>
      <c r="F250" s="37"/>
      <c r="G250" s="37"/>
      <c r="H250" s="37"/>
      <c r="I250" s="37"/>
      <c r="J250" s="42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36"/>
      <c r="B251" s="37"/>
      <c r="C251" s="37"/>
      <c r="D251" s="42"/>
      <c r="E251" s="38"/>
      <c r="F251" s="37"/>
      <c r="G251" s="37"/>
      <c r="H251" s="37"/>
      <c r="I251" s="37"/>
      <c r="J251" s="42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36"/>
      <c r="B252" s="37"/>
      <c r="C252" s="37"/>
      <c r="D252" s="42"/>
      <c r="E252" s="38"/>
      <c r="F252" s="37"/>
      <c r="G252" s="37"/>
      <c r="H252" s="37"/>
      <c r="I252" s="37"/>
      <c r="J252" s="42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36"/>
      <c r="B253" s="37"/>
      <c r="C253" s="37"/>
      <c r="D253" s="42"/>
      <c r="E253" s="38"/>
      <c r="F253" s="37"/>
      <c r="G253" s="37"/>
      <c r="H253" s="37"/>
      <c r="I253" s="37"/>
      <c r="J253" s="42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36"/>
      <c r="B254" s="37"/>
      <c r="C254" s="37"/>
      <c r="D254" s="42"/>
      <c r="E254" s="38"/>
      <c r="F254" s="37"/>
      <c r="G254" s="37"/>
      <c r="H254" s="37"/>
      <c r="I254" s="37"/>
      <c r="J254" s="42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36"/>
      <c r="B255" s="37"/>
      <c r="C255" s="37"/>
      <c r="D255" s="42"/>
      <c r="E255" s="38"/>
      <c r="F255" s="37"/>
      <c r="G255" s="37"/>
      <c r="H255" s="37"/>
      <c r="I255" s="37"/>
      <c r="J255" s="42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36"/>
      <c r="B256" s="37"/>
      <c r="C256" s="37"/>
      <c r="D256" s="42"/>
      <c r="E256" s="38"/>
      <c r="F256" s="37"/>
      <c r="G256" s="37"/>
      <c r="H256" s="37"/>
      <c r="I256" s="37"/>
      <c r="J256" s="42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36"/>
      <c r="B257" s="37"/>
      <c r="C257" s="37"/>
      <c r="D257" s="42"/>
      <c r="E257" s="38"/>
      <c r="F257" s="37"/>
      <c r="G257" s="37"/>
      <c r="H257" s="37"/>
      <c r="I257" s="37"/>
      <c r="J257" s="42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36"/>
      <c r="B258" s="37"/>
      <c r="C258" s="37"/>
      <c r="D258" s="42"/>
      <c r="E258" s="38"/>
      <c r="F258" s="37"/>
      <c r="G258" s="37"/>
      <c r="H258" s="37"/>
      <c r="I258" s="37"/>
      <c r="J258" s="42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36"/>
      <c r="B259" s="37"/>
      <c r="C259" s="37"/>
      <c r="D259" s="42"/>
      <c r="E259" s="38"/>
      <c r="F259" s="37"/>
      <c r="G259" s="37"/>
      <c r="H259" s="37"/>
      <c r="I259" s="37"/>
      <c r="J259" s="42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36"/>
      <c r="B260" s="37"/>
      <c r="C260" s="37"/>
      <c r="D260" s="42"/>
      <c r="E260" s="38"/>
      <c r="F260" s="37"/>
      <c r="G260" s="37"/>
      <c r="H260" s="37"/>
      <c r="I260" s="37"/>
      <c r="J260" s="42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36"/>
      <c r="B261" s="37"/>
      <c r="C261" s="37"/>
      <c r="D261" s="42"/>
      <c r="E261" s="38"/>
      <c r="F261" s="37"/>
      <c r="G261" s="37"/>
      <c r="H261" s="37"/>
      <c r="I261" s="37"/>
      <c r="J261" s="42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36"/>
      <c r="B262" s="37"/>
      <c r="C262" s="37"/>
      <c r="D262" s="42"/>
      <c r="E262" s="38"/>
      <c r="F262" s="37"/>
      <c r="G262" s="37"/>
      <c r="H262" s="37"/>
      <c r="I262" s="37"/>
      <c r="J262" s="42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36"/>
      <c r="B263" s="37"/>
      <c r="C263" s="37"/>
      <c r="D263" s="42"/>
      <c r="E263" s="38"/>
      <c r="F263" s="37"/>
      <c r="G263" s="37"/>
      <c r="H263" s="37"/>
      <c r="I263" s="37"/>
      <c r="J263" s="42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36"/>
      <c r="B264" s="37"/>
      <c r="C264" s="37"/>
      <c r="D264" s="42"/>
      <c r="E264" s="38"/>
      <c r="F264" s="37"/>
      <c r="G264" s="37"/>
      <c r="H264" s="37"/>
      <c r="I264" s="37"/>
      <c r="J264" s="42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36"/>
      <c r="B265" s="37"/>
      <c r="C265" s="37"/>
      <c r="D265" s="42"/>
      <c r="E265" s="38"/>
      <c r="F265" s="37"/>
      <c r="G265" s="37"/>
      <c r="H265" s="37"/>
      <c r="I265" s="37"/>
      <c r="J265" s="42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36"/>
      <c r="B266" s="37"/>
      <c r="C266" s="37"/>
      <c r="D266" s="42"/>
      <c r="E266" s="38"/>
      <c r="F266" s="37"/>
      <c r="G266" s="37"/>
      <c r="H266" s="37"/>
      <c r="I266" s="37"/>
      <c r="J266" s="42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36"/>
      <c r="B267" s="37"/>
      <c r="C267" s="37"/>
      <c r="D267" s="42"/>
      <c r="E267" s="38"/>
      <c r="F267" s="37"/>
      <c r="G267" s="37"/>
      <c r="H267" s="37"/>
      <c r="I267" s="37"/>
      <c r="J267" s="42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36"/>
      <c r="B268" s="37"/>
      <c r="C268" s="37"/>
      <c r="D268" s="42"/>
      <c r="E268" s="38"/>
      <c r="F268" s="37"/>
      <c r="G268" s="37"/>
      <c r="H268" s="37"/>
      <c r="I268" s="37"/>
      <c r="J268" s="42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36"/>
      <c r="B269" s="37"/>
      <c r="C269" s="37"/>
      <c r="D269" s="42"/>
      <c r="E269" s="38"/>
      <c r="F269" s="37"/>
      <c r="G269" s="37"/>
      <c r="H269" s="37"/>
      <c r="I269" s="37"/>
      <c r="J269" s="42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36"/>
      <c r="B270" s="37"/>
      <c r="C270" s="37"/>
      <c r="D270" s="42"/>
      <c r="E270" s="38"/>
      <c r="F270" s="37"/>
      <c r="G270" s="37"/>
      <c r="H270" s="37"/>
      <c r="I270" s="37"/>
      <c r="J270" s="42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36"/>
      <c r="B271" s="37"/>
      <c r="C271" s="37"/>
      <c r="D271" s="42"/>
      <c r="E271" s="38"/>
      <c r="F271" s="37"/>
      <c r="G271" s="37"/>
      <c r="H271" s="37"/>
      <c r="I271" s="37"/>
      <c r="J271" s="42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36"/>
      <c r="B272" s="37"/>
      <c r="C272" s="37"/>
      <c r="D272" s="42"/>
      <c r="E272" s="38"/>
      <c r="F272" s="37"/>
      <c r="G272" s="37"/>
      <c r="H272" s="37"/>
      <c r="I272" s="37"/>
      <c r="J272" s="42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36"/>
      <c r="B273" s="37"/>
      <c r="C273" s="37"/>
      <c r="D273" s="42"/>
      <c r="E273" s="38"/>
      <c r="F273" s="37"/>
      <c r="G273" s="37"/>
      <c r="H273" s="37"/>
      <c r="I273" s="37"/>
      <c r="J273" s="42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36"/>
      <c r="B274" s="37"/>
      <c r="C274" s="37"/>
      <c r="D274" s="42"/>
      <c r="E274" s="38"/>
      <c r="F274" s="37"/>
      <c r="G274" s="37"/>
      <c r="H274" s="37"/>
      <c r="I274" s="37"/>
      <c r="J274" s="42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36"/>
      <c r="B275" s="37"/>
      <c r="C275" s="37"/>
      <c r="D275" s="42"/>
      <c r="E275" s="38"/>
      <c r="F275" s="37"/>
      <c r="G275" s="37"/>
      <c r="H275" s="37"/>
      <c r="I275" s="37"/>
      <c r="J275" s="42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36"/>
      <c r="B276" s="37"/>
      <c r="C276" s="37"/>
      <c r="D276" s="42"/>
      <c r="E276" s="38"/>
      <c r="F276" s="37"/>
      <c r="G276" s="37"/>
      <c r="H276" s="37"/>
      <c r="I276" s="37"/>
      <c r="J276" s="42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36"/>
      <c r="B277" s="37"/>
      <c r="C277" s="37"/>
      <c r="D277" s="42"/>
      <c r="E277" s="38"/>
      <c r="F277" s="37"/>
      <c r="G277" s="37"/>
      <c r="H277" s="37"/>
      <c r="I277" s="37"/>
      <c r="J277" s="42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36"/>
      <c r="B278" s="37"/>
      <c r="C278" s="37"/>
      <c r="D278" s="42"/>
      <c r="E278" s="38"/>
      <c r="F278" s="37"/>
      <c r="G278" s="37"/>
      <c r="H278" s="37"/>
      <c r="I278" s="37"/>
      <c r="J278" s="42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36"/>
      <c r="B279" s="37"/>
      <c r="C279" s="37"/>
      <c r="D279" s="42"/>
      <c r="E279" s="38"/>
      <c r="F279" s="37"/>
      <c r="G279" s="37"/>
      <c r="H279" s="37"/>
      <c r="I279" s="37"/>
      <c r="J279" s="42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36"/>
      <c r="B280" s="37"/>
      <c r="C280" s="37"/>
      <c r="D280" s="42"/>
      <c r="E280" s="38"/>
      <c r="F280" s="37"/>
      <c r="G280" s="37"/>
      <c r="H280" s="37"/>
      <c r="I280" s="37"/>
      <c r="J280" s="42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36"/>
      <c r="B281" s="37"/>
      <c r="C281" s="37"/>
      <c r="D281" s="42"/>
      <c r="E281" s="38"/>
      <c r="F281" s="37"/>
      <c r="G281" s="37"/>
      <c r="H281" s="37"/>
      <c r="I281" s="37"/>
      <c r="J281" s="42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36"/>
      <c r="B282" s="37"/>
      <c r="C282" s="37"/>
      <c r="D282" s="42"/>
      <c r="E282" s="38"/>
      <c r="F282" s="37"/>
      <c r="G282" s="37"/>
      <c r="H282" s="37"/>
      <c r="I282" s="37"/>
      <c r="J282" s="42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36"/>
      <c r="B283" s="37"/>
      <c r="C283" s="37"/>
      <c r="D283" s="42"/>
      <c r="E283" s="38"/>
      <c r="F283" s="37"/>
      <c r="G283" s="37"/>
      <c r="H283" s="37"/>
      <c r="I283" s="37"/>
      <c r="J283" s="42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36"/>
      <c r="B284" s="37"/>
      <c r="C284" s="37"/>
      <c r="D284" s="42"/>
      <c r="E284" s="38"/>
      <c r="F284" s="37"/>
      <c r="G284" s="37"/>
      <c r="H284" s="37"/>
      <c r="I284" s="37"/>
      <c r="J284" s="42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36"/>
      <c r="B285" s="37"/>
      <c r="C285" s="37"/>
      <c r="D285" s="42"/>
      <c r="E285" s="38"/>
      <c r="F285" s="37"/>
      <c r="G285" s="37"/>
      <c r="H285" s="37"/>
      <c r="I285" s="37"/>
      <c r="J285" s="42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36"/>
      <c r="B286" s="37"/>
      <c r="C286" s="37"/>
      <c r="D286" s="42"/>
      <c r="E286" s="38"/>
      <c r="F286" s="37"/>
      <c r="G286" s="37"/>
      <c r="H286" s="37"/>
      <c r="I286" s="37"/>
      <c r="J286" s="42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36"/>
      <c r="B287" s="37"/>
      <c r="C287" s="37"/>
      <c r="D287" s="42"/>
      <c r="E287" s="38"/>
      <c r="F287" s="37"/>
      <c r="G287" s="37"/>
      <c r="H287" s="37"/>
      <c r="I287" s="37"/>
      <c r="J287" s="42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36"/>
      <c r="B288" s="37"/>
      <c r="C288" s="37"/>
      <c r="D288" s="42"/>
      <c r="E288" s="38"/>
      <c r="F288" s="37"/>
      <c r="G288" s="37"/>
      <c r="H288" s="37"/>
      <c r="I288" s="37"/>
      <c r="J288" s="42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36"/>
      <c r="B289" s="37"/>
      <c r="C289" s="37"/>
      <c r="D289" s="42"/>
      <c r="E289" s="38"/>
      <c r="F289" s="37"/>
      <c r="G289" s="37"/>
      <c r="H289" s="37"/>
      <c r="I289" s="37"/>
      <c r="J289" s="42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36"/>
      <c r="B290" s="37"/>
      <c r="C290" s="37"/>
      <c r="D290" s="42"/>
      <c r="E290" s="38"/>
      <c r="F290" s="37"/>
      <c r="G290" s="37"/>
      <c r="H290" s="37"/>
      <c r="I290" s="37"/>
      <c r="J290" s="42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36"/>
      <c r="B291" s="37"/>
      <c r="C291" s="37"/>
      <c r="D291" s="42"/>
      <c r="E291" s="38"/>
      <c r="F291" s="37"/>
      <c r="G291" s="37"/>
      <c r="H291" s="37"/>
      <c r="I291" s="37"/>
      <c r="J291" s="42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36"/>
      <c r="B292" s="37"/>
      <c r="C292" s="37"/>
      <c r="D292" s="42"/>
      <c r="E292" s="38"/>
      <c r="F292" s="37"/>
      <c r="G292" s="37"/>
      <c r="H292" s="37"/>
      <c r="I292" s="37"/>
      <c r="J292" s="42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36"/>
      <c r="B293" s="37"/>
      <c r="C293" s="37"/>
      <c r="D293" s="42"/>
      <c r="E293" s="38"/>
      <c r="F293" s="37"/>
      <c r="G293" s="37"/>
      <c r="H293" s="37"/>
      <c r="I293" s="37"/>
      <c r="J293" s="42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36"/>
      <c r="B294" s="37"/>
      <c r="C294" s="37"/>
      <c r="D294" s="42"/>
      <c r="E294" s="38"/>
      <c r="F294" s="37"/>
      <c r="G294" s="37"/>
      <c r="H294" s="37"/>
      <c r="I294" s="37"/>
      <c r="J294" s="42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36"/>
      <c r="B295" s="37"/>
      <c r="C295" s="37"/>
      <c r="D295" s="42"/>
      <c r="E295" s="38"/>
      <c r="F295" s="37"/>
      <c r="G295" s="37"/>
      <c r="H295" s="37"/>
      <c r="I295" s="37"/>
      <c r="J295" s="42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36"/>
      <c r="B296" s="37"/>
      <c r="C296" s="37"/>
      <c r="D296" s="42"/>
      <c r="E296" s="38"/>
      <c r="F296" s="37"/>
      <c r="G296" s="37"/>
      <c r="H296" s="37"/>
      <c r="I296" s="37"/>
      <c r="J296" s="42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36"/>
      <c r="B297" s="37"/>
      <c r="C297" s="37"/>
      <c r="D297" s="42"/>
      <c r="E297" s="38"/>
      <c r="F297" s="37"/>
      <c r="G297" s="37"/>
      <c r="H297" s="37"/>
      <c r="I297" s="37"/>
      <c r="J297" s="42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36"/>
      <c r="B298" s="37"/>
      <c r="C298" s="37"/>
      <c r="D298" s="42"/>
      <c r="E298" s="38"/>
      <c r="F298" s="37"/>
      <c r="G298" s="37"/>
      <c r="H298" s="37"/>
      <c r="I298" s="37"/>
      <c r="J298" s="42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36"/>
      <c r="B299" s="37"/>
      <c r="C299" s="37"/>
      <c r="D299" s="42"/>
      <c r="E299" s="38"/>
      <c r="F299" s="37"/>
      <c r="G299" s="37"/>
      <c r="H299" s="37"/>
      <c r="I299" s="37"/>
      <c r="J299" s="42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36"/>
      <c r="B300" s="37"/>
      <c r="C300" s="37"/>
      <c r="D300" s="42"/>
      <c r="E300" s="38"/>
      <c r="F300" s="37"/>
      <c r="G300" s="37"/>
      <c r="H300" s="37"/>
      <c r="I300" s="37"/>
      <c r="J300" s="42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36"/>
      <c r="B301" s="37"/>
      <c r="C301" s="37"/>
      <c r="D301" s="42"/>
      <c r="E301" s="38"/>
      <c r="F301" s="37"/>
      <c r="G301" s="37"/>
      <c r="H301" s="37"/>
      <c r="I301" s="37"/>
      <c r="J301" s="42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36"/>
      <c r="B302" s="37"/>
      <c r="C302" s="37"/>
      <c r="D302" s="42"/>
      <c r="E302" s="38"/>
      <c r="F302" s="37"/>
      <c r="G302" s="37"/>
      <c r="H302" s="37"/>
      <c r="I302" s="37"/>
      <c r="J302" s="42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36"/>
      <c r="B303" s="37"/>
      <c r="C303" s="37"/>
      <c r="D303" s="42"/>
      <c r="E303" s="38"/>
      <c r="F303" s="37"/>
      <c r="G303" s="37"/>
      <c r="H303" s="37"/>
      <c r="I303" s="37"/>
      <c r="J303" s="42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36"/>
      <c r="B304" s="37"/>
      <c r="C304" s="37"/>
      <c r="D304" s="42"/>
      <c r="E304" s="38"/>
      <c r="F304" s="37"/>
      <c r="G304" s="37"/>
      <c r="H304" s="37"/>
      <c r="I304" s="37"/>
      <c r="J304" s="42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36"/>
      <c r="B305" s="37"/>
      <c r="C305" s="37"/>
      <c r="D305" s="42"/>
      <c r="E305" s="38"/>
      <c r="F305" s="37"/>
      <c r="G305" s="37"/>
      <c r="H305" s="37"/>
      <c r="I305" s="37"/>
      <c r="J305" s="42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36"/>
      <c r="B306" s="37"/>
      <c r="C306" s="37"/>
      <c r="D306" s="42"/>
      <c r="E306" s="38"/>
      <c r="F306" s="37"/>
      <c r="G306" s="37"/>
      <c r="H306" s="37"/>
      <c r="I306" s="37"/>
      <c r="J306" s="42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36"/>
      <c r="B307" s="37"/>
      <c r="C307" s="37"/>
      <c r="D307" s="42"/>
      <c r="E307" s="38"/>
      <c r="F307" s="37"/>
      <c r="G307" s="37"/>
      <c r="H307" s="37"/>
      <c r="I307" s="37"/>
      <c r="J307" s="42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36"/>
      <c r="B308" s="37"/>
      <c r="C308" s="37"/>
      <c r="D308" s="42"/>
      <c r="E308" s="38"/>
      <c r="F308" s="37"/>
      <c r="G308" s="37"/>
      <c r="H308" s="37"/>
      <c r="I308" s="37"/>
      <c r="J308" s="42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36"/>
      <c r="B309" s="37"/>
      <c r="C309" s="37"/>
      <c r="D309" s="42"/>
      <c r="E309" s="38"/>
      <c r="F309" s="37"/>
      <c r="G309" s="37"/>
      <c r="H309" s="37"/>
      <c r="I309" s="37"/>
      <c r="J309" s="42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36"/>
      <c r="B310" s="37"/>
      <c r="C310" s="37"/>
      <c r="D310" s="42"/>
      <c r="E310" s="38"/>
      <c r="F310" s="37"/>
      <c r="G310" s="37"/>
      <c r="H310" s="37"/>
      <c r="I310" s="37"/>
      <c r="J310" s="42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36"/>
      <c r="B311" s="37"/>
      <c r="C311" s="37"/>
      <c r="D311" s="42"/>
      <c r="E311" s="38"/>
      <c r="F311" s="37"/>
      <c r="G311" s="37"/>
      <c r="H311" s="37"/>
      <c r="I311" s="37"/>
      <c r="J311" s="42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36"/>
      <c r="B312" s="37"/>
      <c r="C312" s="37"/>
      <c r="D312" s="42"/>
      <c r="E312" s="38"/>
      <c r="F312" s="37"/>
      <c r="G312" s="37"/>
      <c r="H312" s="37"/>
      <c r="I312" s="37"/>
      <c r="J312" s="42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36"/>
      <c r="B313" s="37"/>
      <c r="C313" s="37"/>
      <c r="D313" s="42"/>
      <c r="E313" s="38"/>
      <c r="F313" s="37"/>
      <c r="G313" s="37"/>
      <c r="H313" s="37"/>
      <c r="I313" s="37"/>
      <c r="J313" s="42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36"/>
      <c r="B314" s="37"/>
      <c r="C314" s="37"/>
      <c r="D314" s="42"/>
      <c r="E314" s="38"/>
      <c r="F314" s="37"/>
      <c r="G314" s="37"/>
      <c r="H314" s="37"/>
      <c r="I314" s="37"/>
      <c r="J314" s="42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36"/>
      <c r="B315" s="37"/>
      <c r="C315" s="37"/>
      <c r="D315" s="42"/>
      <c r="E315" s="38"/>
      <c r="F315" s="37"/>
      <c r="G315" s="37"/>
      <c r="H315" s="37"/>
      <c r="I315" s="37"/>
      <c r="J315" s="42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36"/>
      <c r="B316" s="37"/>
      <c r="C316" s="37"/>
      <c r="D316" s="42"/>
      <c r="E316" s="38"/>
      <c r="F316" s="37"/>
      <c r="G316" s="37"/>
      <c r="H316" s="37"/>
      <c r="I316" s="37"/>
      <c r="J316" s="42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36"/>
      <c r="B317" s="37"/>
      <c r="C317" s="37"/>
      <c r="D317" s="42"/>
      <c r="E317" s="38"/>
      <c r="F317" s="37"/>
      <c r="G317" s="37"/>
      <c r="H317" s="37"/>
      <c r="I317" s="37"/>
      <c r="J317" s="42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36"/>
      <c r="B318" s="37"/>
      <c r="C318" s="37"/>
      <c r="D318" s="42"/>
      <c r="E318" s="38"/>
      <c r="F318" s="37"/>
      <c r="G318" s="37"/>
      <c r="H318" s="37"/>
      <c r="I318" s="37"/>
      <c r="J318" s="42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36"/>
      <c r="B319" s="37"/>
      <c r="C319" s="37"/>
      <c r="D319" s="42"/>
      <c r="E319" s="38"/>
      <c r="F319" s="37"/>
      <c r="G319" s="37"/>
      <c r="H319" s="37"/>
      <c r="I319" s="37"/>
      <c r="J319" s="42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36"/>
      <c r="B320" s="37"/>
      <c r="C320" s="37"/>
      <c r="D320" s="42"/>
      <c r="E320" s="38"/>
      <c r="F320" s="37"/>
      <c r="G320" s="37"/>
      <c r="H320" s="37"/>
      <c r="I320" s="37"/>
      <c r="J320" s="42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36"/>
      <c r="B321" s="37"/>
      <c r="C321" s="37"/>
      <c r="D321" s="42"/>
      <c r="E321" s="38"/>
      <c r="F321" s="37"/>
      <c r="G321" s="37"/>
      <c r="H321" s="37"/>
      <c r="I321" s="37"/>
      <c r="J321" s="42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36"/>
      <c r="B322" s="37"/>
      <c r="C322" s="37"/>
      <c r="D322" s="42"/>
      <c r="E322" s="38"/>
      <c r="F322" s="37"/>
      <c r="G322" s="37"/>
      <c r="H322" s="37"/>
      <c r="I322" s="37"/>
      <c r="J322" s="42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36"/>
      <c r="B323" s="37"/>
      <c r="C323" s="37"/>
      <c r="D323" s="42"/>
      <c r="E323" s="38"/>
      <c r="F323" s="37"/>
      <c r="G323" s="37"/>
      <c r="H323" s="37"/>
      <c r="I323" s="37"/>
      <c r="J323" s="42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36"/>
      <c r="B324" s="37"/>
      <c r="C324" s="37"/>
      <c r="D324" s="42"/>
      <c r="E324" s="38"/>
      <c r="F324" s="37"/>
      <c r="G324" s="37"/>
      <c r="H324" s="37"/>
      <c r="I324" s="37"/>
      <c r="J324" s="42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36"/>
      <c r="B325" s="37"/>
      <c r="C325" s="37"/>
      <c r="D325" s="42"/>
      <c r="E325" s="38"/>
      <c r="F325" s="37"/>
      <c r="G325" s="37"/>
      <c r="H325" s="37"/>
      <c r="I325" s="37"/>
      <c r="J325" s="42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36"/>
      <c r="B326" s="37"/>
      <c r="C326" s="37"/>
      <c r="D326" s="42"/>
      <c r="E326" s="38"/>
      <c r="F326" s="37"/>
      <c r="G326" s="37"/>
      <c r="H326" s="37"/>
      <c r="I326" s="37"/>
      <c r="J326" s="42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36"/>
      <c r="B327" s="37"/>
      <c r="C327" s="37"/>
      <c r="D327" s="42"/>
      <c r="E327" s="38"/>
      <c r="F327" s="37"/>
      <c r="G327" s="37"/>
      <c r="H327" s="37"/>
      <c r="I327" s="37"/>
      <c r="J327" s="42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36"/>
      <c r="B328" s="37"/>
      <c r="C328" s="37"/>
      <c r="D328" s="42"/>
      <c r="E328" s="38"/>
      <c r="F328" s="37"/>
      <c r="G328" s="37"/>
      <c r="H328" s="37"/>
      <c r="I328" s="37"/>
      <c r="J328" s="42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36"/>
      <c r="B329" s="37"/>
      <c r="C329" s="37"/>
      <c r="D329" s="42"/>
      <c r="E329" s="38"/>
      <c r="F329" s="37"/>
      <c r="G329" s="37"/>
      <c r="H329" s="37"/>
      <c r="I329" s="37"/>
      <c r="J329" s="42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36"/>
      <c r="B330" s="37"/>
      <c r="C330" s="37"/>
      <c r="D330" s="42"/>
      <c r="E330" s="38"/>
      <c r="F330" s="37"/>
      <c r="G330" s="37"/>
      <c r="H330" s="37"/>
      <c r="I330" s="37"/>
      <c r="J330" s="42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36"/>
      <c r="B331" s="37"/>
      <c r="C331" s="37"/>
      <c r="D331" s="42"/>
      <c r="E331" s="38"/>
      <c r="F331" s="37"/>
      <c r="G331" s="37"/>
      <c r="H331" s="37"/>
      <c r="I331" s="37"/>
      <c r="J331" s="42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36"/>
      <c r="B332" s="37"/>
      <c r="C332" s="37"/>
      <c r="D332" s="42"/>
      <c r="E332" s="38"/>
      <c r="F332" s="37"/>
      <c r="G332" s="37"/>
      <c r="H332" s="37"/>
      <c r="I332" s="37"/>
      <c r="J332" s="42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36"/>
      <c r="B333" s="37"/>
      <c r="C333" s="37"/>
      <c r="D333" s="42"/>
      <c r="E333" s="38"/>
      <c r="F333" s="37"/>
      <c r="G333" s="37"/>
      <c r="H333" s="37"/>
      <c r="I333" s="37"/>
      <c r="J333" s="42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36"/>
      <c r="B334" s="37"/>
      <c r="C334" s="37"/>
      <c r="D334" s="42"/>
      <c r="E334" s="38"/>
      <c r="F334" s="37"/>
      <c r="G334" s="37"/>
      <c r="H334" s="37"/>
      <c r="I334" s="37"/>
      <c r="J334" s="42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36"/>
      <c r="B335" s="37"/>
      <c r="C335" s="37"/>
      <c r="D335" s="42"/>
      <c r="E335" s="38"/>
      <c r="F335" s="37"/>
      <c r="G335" s="37"/>
      <c r="H335" s="37"/>
      <c r="I335" s="37"/>
      <c r="J335" s="42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36"/>
      <c r="B336" s="37"/>
      <c r="C336" s="37"/>
      <c r="D336" s="42"/>
      <c r="E336" s="38"/>
      <c r="F336" s="37"/>
      <c r="G336" s="37"/>
      <c r="H336" s="37"/>
      <c r="I336" s="37"/>
      <c r="J336" s="42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36"/>
      <c r="B337" s="37"/>
      <c r="C337" s="37"/>
      <c r="D337" s="42"/>
      <c r="E337" s="38"/>
      <c r="F337" s="37"/>
      <c r="G337" s="37"/>
      <c r="H337" s="37"/>
      <c r="I337" s="37"/>
      <c r="J337" s="42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36"/>
      <c r="B338" s="37"/>
      <c r="C338" s="37"/>
      <c r="D338" s="42"/>
      <c r="E338" s="38"/>
      <c r="F338" s="37"/>
      <c r="G338" s="37"/>
      <c r="H338" s="37"/>
      <c r="I338" s="37"/>
      <c r="J338" s="42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36"/>
      <c r="B339" s="37"/>
      <c r="C339" s="37"/>
      <c r="D339" s="42"/>
      <c r="E339" s="38"/>
      <c r="F339" s="37"/>
      <c r="G339" s="37"/>
      <c r="H339" s="37"/>
      <c r="I339" s="37"/>
      <c r="J339" s="42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36"/>
      <c r="B340" s="37"/>
      <c r="C340" s="37"/>
      <c r="D340" s="42"/>
      <c r="E340" s="38"/>
      <c r="F340" s="37"/>
      <c r="G340" s="37"/>
      <c r="H340" s="37"/>
      <c r="I340" s="37"/>
      <c r="J340" s="42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36"/>
      <c r="B341" s="37"/>
      <c r="C341" s="37"/>
      <c r="D341" s="42"/>
      <c r="E341" s="38"/>
      <c r="F341" s="37"/>
      <c r="G341" s="37"/>
      <c r="H341" s="37"/>
      <c r="I341" s="37"/>
      <c r="J341" s="42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36"/>
      <c r="B342" s="37"/>
      <c r="C342" s="37"/>
      <c r="D342" s="42"/>
      <c r="E342" s="38"/>
      <c r="F342" s="37"/>
      <c r="G342" s="37"/>
      <c r="H342" s="37"/>
      <c r="I342" s="37"/>
      <c r="J342" s="42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36"/>
      <c r="B343" s="37"/>
      <c r="C343" s="37"/>
      <c r="D343" s="42"/>
      <c r="E343" s="38"/>
      <c r="F343" s="37"/>
      <c r="G343" s="37"/>
      <c r="H343" s="37"/>
      <c r="I343" s="37"/>
      <c r="J343" s="42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36"/>
      <c r="B344" s="37"/>
      <c r="C344" s="37"/>
      <c r="D344" s="42"/>
      <c r="E344" s="38"/>
      <c r="F344" s="37"/>
      <c r="G344" s="37"/>
      <c r="H344" s="37"/>
      <c r="I344" s="37"/>
      <c r="J344" s="42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36"/>
      <c r="B345" s="37"/>
      <c r="C345" s="37"/>
      <c r="D345" s="42"/>
      <c r="E345" s="38"/>
      <c r="F345" s="37"/>
      <c r="G345" s="37"/>
      <c r="H345" s="37"/>
      <c r="I345" s="37"/>
      <c r="J345" s="42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36"/>
      <c r="B346" s="37"/>
      <c r="C346" s="37"/>
      <c r="D346" s="42"/>
      <c r="E346" s="38"/>
      <c r="F346" s="37"/>
      <c r="G346" s="37"/>
      <c r="H346" s="37"/>
      <c r="I346" s="37"/>
      <c r="J346" s="42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36"/>
      <c r="B347" s="37"/>
      <c r="C347" s="37"/>
      <c r="D347" s="42"/>
      <c r="E347" s="38"/>
      <c r="F347" s="37"/>
      <c r="G347" s="37"/>
      <c r="H347" s="37"/>
      <c r="I347" s="37"/>
      <c r="J347" s="42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36"/>
      <c r="B348" s="37"/>
      <c r="C348" s="37"/>
      <c r="D348" s="42"/>
      <c r="E348" s="38"/>
      <c r="F348" s="37"/>
      <c r="G348" s="37"/>
      <c r="H348" s="37"/>
      <c r="I348" s="37"/>
      <c r="J348" s="42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36"/>
      <c r="B349" s="37"/>
      <c r="C349" s="37"/>
      <c r="D349" s="42"/>
      <c r="E349" s="38"/>
      <c r="F349" s="37"/>
      <c r="G349" s="37"/>
      <c r="H349" s="37"/>
      <c r="I349" s="37"/>
      <c r="J349" s="42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36"/>
      <c r="B350" s="37"/>
      <c r="C350" s="37"/>
      <c r="D350" s="42"/>
      <c r="E350" s="38"/>
      <c r="F350" s="37"/>
      <c r="G350" s="37"/>
      <c r="H350" s="37"/>
      <c r="I350" s="37"/>
      <c r="J350" s="42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36"/>
      <c r="B351" s="37"/>
      <c r="C351" s="37"/>
      <c r="D351" s="42"/>
      <c r="E351" s="38"/>
      <c r="F351" s="37"/>
      <c r="G351" s="37"/>
      <c r="H351" s="37"/>
      <c r="I351" s="37"/>
      <c r="J351" s="42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36"/>
      <c r="B352" s="37"/>
      <c r="C352" s="37"/>
      <c r="D352" s="42"/>
      <c r="E352" s="38"/>
      <c r="F352" s="37"/>
      <c r="G352" s="37"/>
      <c r="H352" s="37"/>
      <c r="I352" s="37"/>
      <c r="J352" s="42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36"/>
      <c r="B353" s="37"/>
      <c r="C353" s="37"/>
      <c r="D353" s="42"/>
      <c r="E353" s="38"/>
      <c r="F353" s="37"/>
      <c r="G353" s="37"/>
      <c r="H353" s="37"/>
      <c r="I353" s="37"/>
      <c r="J353" s="42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36"/>
      <c r="B354" s="37"/>
      <c r="C354" s="37"/>
      <c r="D354" s="42"/>
      <c r="E354" s="38"/>
      <c r="F354" s="37"/>
      <c r="G354" s="37"/>
      <c r="H354" s="37"/>
      <c r="I354" s="37"/>
      <c r="J354" s="42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36"/>
      <c r="B355" s="37"/>
      <c r="C355" s="37"/>
      <c r="D355" s="42"/>
      <c r="E355" s="38"/>
      <c r="F355" s="37"/>
      <c r="G355" s="37"/>
      <c r="H355" s="37"/>
      <c r="I355" s="37"/>
      <c r="J355" s="42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36"/>
      <c r="B356" s="37"/>
      <c r="C356" s="37"/>
      <c r="D356" s="42"/>
      <c r="E356" s="38"/>
      <c r="F356" s="37"/>
      <c r="G356" s="37"/>
      <c r="H356" s="37"/>
      <c r="I356" s="37"/>
      <c r="J356" s="42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36"/>
      <c r="B357" s="37"/>
      <c r="C357" s="37"/>
      <c r="D357" s="42"/>
      <c r="E357" s="38"/>
      <c r="F357" s="37"/>
      <c r="G357" s="37"/>
      <c r="H357" s="37"/>
      <c r="I357" s="37"/>
      <c r="J357" s="42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36"/>
      <c r="B358" s="37"/>
      <c r="C358" s="37"/>
      <c r="D358" s="42"/>
      <c r="E358" s="38"/>
      <c r="F358" s="37"/>
      <c r="G358" s="37"/>
      <c r="H358" s="37"/>
      <c r="I358" s="37"/>
      <c r="J358" s="42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36"/>
      <c r="B359" s="37"/>
      <c r="C359" s="37"/>
      <c r="D359" s="42"/>
      <c r="E359" s="38"/>
      <c r="F359" s="37"/>
      <c r="G359" s="37"/>
      <c r="H359" s="37"/>
      <c r="I359" s="37"/>
      <c r="J359" s="42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36"/>
      <c r="B360" s="37"/>
      <c r="C360" s="37"/>
      <c r="D360" s="42"/>
      <c r="E360" s="38"/>
      <c r="F360" s="37"/>
      <c r="G360" s="37"/>
      <c r="H360" s="37"/>
      <c r="I360" s="37"/>
      <c r="J360" s="42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36"/>
      <c r="B361" s="37"/>
      <c r="C361" s="37"/>
      <c r="D361" s="42"/>
      <c r="E361" s="38"/>
      <c r="F361" s="37"/>
      <c r="G361" s="37"/>
      <c r="H361" s="37"/>
      <c r="I361" s="37"/>
      <c r="J361" s="42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36"/>
      <c r="B362" s="37"/>
      <c r="C362" s="37"/>
      <c r="D362" s="42"/>
      <c r="E362" s="38"/>
      <c r="F362" s="37"/>
      <c r="G362" s="37"/>
      <c r="H362" s="37"/>
      <c r="I362" s="37"/>
      <c r="J362" s="42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36"/>
      <c r="B363" s="37"/>
      <c r="C363" s="37"/>
      <c r="D363" s="42"/>
      <c r="E363" s="38"/>
      <c r="F363" s="37"/>
      <c r="G363" s="37"/>
      <c r="H363" s="37"/>
      <c r="I363" s="37"/>
      <c r="J363" s="42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36"/>
      <c r="B364" s="37"/>
      <c r="C364" s="37"/>
      <c r="D364" s="42"/>
      <c r="E364" s="38"/>
      <c r="F364" s="37"/>
      <c r="G364" s="37"/>
      <c r="H364" s="37"/>
      <c r="I364" s="37"/>
      <c r="J364" s="42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36"/>
      <c r="B365" s="37"/>
      <c r="C365" s="37"/>
      <c r="D365" s="42"/>
      <c r="E365" s="38"/>
      <c r="F365" s="37"/>
      <c r="G365" s="37"/>
      <c r="H365" s="37"/>
      <c r="I365" s="37"/>
      <c r="J365" s="42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36"/>
      <c r="B366" s="37"/>
      <c r="C366" s="37"/>
      <c r="D366" s="42"/>
      <c r="E366" s="38"/>
      <c r="F366" s="37"/>
      <c r="G366" s="37"/>
      <c r="H366" s="37"/>
      <c r="I366" s="37"/>
      <c r="J366" s="42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36"/>
      <c r="B367" s="37"/>
      <c r="C367" s="37"/>
      <c r="D367" s="42"/>
      <c r="E367" s="38"/>
      <c r="F367" s="37"/>
      <c r="G367" s="37"/>
      <c r="H367" s="37"/>
      <c r="I367" s="37"/>
      <c r="J367" s="42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36"/>
      <c r="B368" s="37"/>
      <c r="C368" s="37"/>
      <c r="D368" s="42"/>
      <c r="E368" s="38"/>
      <c r="F368" s="37"/>
      <c r="G368" s="37"/>
      <c r="H368" s="37"/>
      <c r="I368" s="37"/>
      <c r="J368" s="42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36"/>
      <c r="B369" s="37"/>
      <c r="C369" s="37"/>
      <c r="D369" s="42"/>
      <c r="E369" s="38"/>
      <c r="F369" s="37"/>
      <c r="G369" s="37"/>
      <c r="H369" s="37"/>
      <c r="I369" s="37"/>
      <c r="J369" s="42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36"/>
      <c r="B370" s="37"/>
      <c r="C370" s="37"/>
      <c r="D370" s="42"/>
      <c r="E370" s="38"/>
      <c r="F370" s="37"/>
      <c r="G370" s="37"/>
      <c r="H370" s="37"/>
      <c r="I370" s="37"/>
      <c r="J370" s="42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36"/>
      <c r="B371" s="37"/>
      <c r="C371" s="37"/>
      <c r="D371" s="42"/>
      <c r="E371" s="38"/>
      <c r="F371" s="37"/>
      <c r="G371" s="37"/>
      <c r="H371" s="37"/>
      <c r="I371" s="37"/>
      <c r="J371" s="42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36"/>
      <c r="B372" s="37"/>
      <c r="C372" s="37"/>
      <c r="D372" s="42"/>
      <c r="E372" s="38"/>
      <c r="F372" s="37"/>
      <c r="G372" s="37"/>
      <c r="H372" s="37"/>
      <c r="I372" s="37"/>
      <c r="J372" s="42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36"/>
      <c r="B373" s="37"/>
      <c r="C373" s="37"/>
      <c r="D373" s="42"/>
      <c r="E373" s="38"/>
      <c r="F373" s="37"/>
      <c r="G373" s="37"/>
      <c r="H373" s="37"/>
      <c r="I373" s="37"/>
      <c r="J373" s="42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36"/>
      <c r="B374" s="37"/>
      <c r="C374" s="37"/>
      <c r="D374" s="42"/>
      <c r="E374" s="38"/>
      <c r="F374" s="37"/>
      <c r="G374" s="37"/>
      <c r="H374" s="37"/>
      <c r="I374" s="37"/>
      <c r="J374" s="42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36"/>
      <c r="B375" s="37"/>
      <c r="C375" s="37"/>
      <c r="D375" s="42"/>
      <c r="E375" s="38"/>
      <c r="F375" s="37"/>
      <c r="G375" s="37"/>
      <c r="H375" s="37"/>
      <c r="I375" s="37"/>
      <c r="J375" s="42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36"/>
      <c r="B376" s="37"/>
      <c r="C376" s="37"/>
      <c r="D376" s="42"/>
      <c r="E376" s="38"/>
      <c r="F376" s="37"/>
      <c r="G376" s="37"/>
      <c r="H376" s="37"/>
      <c r="I376" s="37"/>
      <c r="J376" s="42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36"/>
      <c r="B377" s="37"/>
      <c r="C377" s="37"/>
      <c r="D377" s="42"/>
      <c r="E377" s="38"/>
      <c r="F377" s="37"/>
      <c r="G377" s="37"/>
      <c r="H377" s="37"/>
      <c r="I377" s="37"/>
      <c r="J377" s="42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36"/>
      <c r="B378" s="37"/>
      <c r="C378" s="37"/>
      <c r="D378" s="42"/>
      <c r="E378" s="38"/>
      <c r="F378" s="37"/>
      <c r="G378" s="37"/>
      <c r="H378" s="37"/>
      <c r="I378" s="37"/>
      <c r="J378" s="42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36"/>
      <c r="B379" s="37"/>
      <c r="C379" s="37"/>
      <c r="D379" s="42"/>
      <c r="E379" s="38"/>
      <c r="F379" s="37"/>
      <c r="G379" s="37"/>
      <c r="H379" s="37"/>
      <c r="I379" s="37"/>
      <c r="J379" s="42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36"/>
      <c r="B380" s="37"/>
      <c r="C380" s="37"/>
      <c r="D380" s="42"/>
      <c r="E380" s="38"/>
      <c r="F380" s="37"/>
      <c r="G380" s="37"/>
      <c r="H380" s="37"/>
      <c r="I380" s="37"/>
      <c r="J380" s="42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36"/>
      <c r="B381" s="37"/>
      <c r="C381" s="37"/>
      <c r="D381" s="42"/>
      <c r="E381" s="38"/>
      <c r="F381" s="37"/>
      <c r="G381" s="37"/>
      <c r="H381" s="37"/>
      <c r="I381" s="37"/>
      <c r="J381" s="42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36"/>
      <c r="B382" s="37"/>
      <c r="C382" s="37"/>
      <c r="D382" s="42"/>
      <c r="E382" s="38"/>
      <c r="F382" s="37"/>
      <c r="G382" s="37"/>
      <c r="H382" s="37"/>
      <c r="I382" s="37"/>
      <c r="J382" s="42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36"/>
      <c r="B383" s="37"/>
      <c r="C383" s="37"/>
      <c r="D383" s="42"/>
      <c r="E383" s="38"/>
      <c r="F383" s="37"/>
      <c r="G383" s="37"/>
      <c r="H383" s="37"/>
      <c r="I383" s="37"/>
      <c r="J383" s="42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36"/>
      <c r="B384" s="37"/>
      <c r="C384" s="37"/>
      <c r="D384" s="42"/>
      <c r="E384" s="38"/>
      <c r="F384" s="37"/>
      <c r="G384" s="37"/>
      <c r="H384" s="37"/>
      <c r="I384" s="37"/>
      <c r="J384" s="42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36"/>
      <c r="B385" s="37"/>
      <c r="C385" s="37"/>
      <c r="D385" s="42"/>
      <c r="E385" s="38"/>
      <c r="F385" s="37"/>
      <c r="G385" s="37"/>
      <c r="H385" s="37"/>
      <c r="I385" s="37"/>
      <c r="J385" s="42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36"/>
      <c r="B386" s="37"/>
      <c r="C386" s="37"/>
      <c r="D386" s="42"/>
      <c r="E386" s="38"/>
      <c r="F386" s="37"/>
      <c r="G386" s="37"/>
      <c r="H386" s="37"/>
      <c r="I386" s="37"/>
      <c r="J386" s="42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36"/>
      <c r="B387" s="37"/>
      <c r="C387" s="37"/>
      <c r="D387" s="42"/>
      <c r="E387" s="38"/>
      <c r="F387" s="37"/>
      <c r="G387" s="37"/>
      <c r="H387" s="37"/>
      <c r="I387" s="37"/>
      <c r="J387" s="42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36"/>
      <c r="B388" s="37"/>
      <c r="C388" s="37"/>
      <c r="D388" s="42"/>
      <c r="E388" s="38"/>
      <c r="F388" s="37"/>
      <c r="G388" s="37"/>
      <c r="H388" s="37"/>
      <c r="I388" s="37"/>
      <c r="J388" s="42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36"/>
      <c r="B389" s="37"/>
      <c r="C389" s="37"/>
      <c r="D389" s="42"/>
      <c r="E389" s="38"/>
      <c r="F389" s="37"/>
      <c r="G389" s="37"/>
      <c r="H389" s="37"/>
      <c r="I389" s="37"/>
      <c r="J389" s="42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36"/>
      <c r="B390" s="37"/>
      <c r="C390" s="37"/>
      <c r="D390" s="42"/>
      <c r="E390" s="38"/>
      <c r="F390" s="37"/>
      <c r="G390" s="37"/>
      <c r="H390" s="37"/>
      <c r="I390" s="37"/>
      <c r="J390" s="42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36"/>
      <c r="B391" s="37"/>
      <c r="C391" s="37"/>
      <c r="D391" s="42"/>
      <c r="E391" s="38"/>
      <c r="F391" s="37"/>
      <c r="G391" s="37"/>
      <c r="H391" s="37"/>
      <c r="I391" s="37"/>
      <c r="J391" s="42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36"/>
      <c r="B392" s="37"/>
      <c r="C392" s="37"/>
      <c r="D392" s="42"/>
      <c r="E392" s="38"/>
      <c r="F392" s="37"/>
      <c r="G392" s="37"/>
      <c r="H392" s="37"/>
      <c r="I392" s="37"/>
      <c r="J392" s="42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36"/>
      <c r="B393" s="37"/>
      <c r="C393" s="37"/>
      <c r="D393" s="42"/>
      <c r="E393" s="38"/>
      <c r="F393" s="37"/>
      <c r="G393" s="37"/>
      <c r="H393" s="37"/>
      <c r="I393" s="37"/>
      <c r="J393" s="42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36"/>
      <c r="B394" s="37"/>
      <c r="C394" s="37"/>
      <c r="D394" s="42"/>
      <c r="E394" s="38"/>
      <c r="F394" s="37"/>
      <c r="G394" s="37"/>
      <c r="H394" s="37"/>
      <c r="I394" s="37"/>
      <c r="J394" s="42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36"/>
      <c r="B395" s="37"/>
      <c r="C395" s="37"/>
      <c r="D395" s="42"/>
      <c r="E395" s="38"/>
      <c r="F395" s="37"/>
      <c r="G395" s="37"/>
      <c r="H395" s="37"/>
      <c r="I395" s="37"/>
      <c r="J395" s="42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36"/>
      <c r="B396" s="37"/>
      <c r="C396" s="37"/>
      <c r="D396" s="42"/>
      <c r="E396" s="38"/>
      <c r="F396" s="37"/>
      <c r="G396" s="37"/>
      <c r="H396" s="37"/>
      <c r="I396" s="37"/>
      <c r="J396" s="42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36"/>
      <c r="B397" s="37"/>
      <c r="C397" s="37"/>
      <c r="D397" s="42"/>
      <c r="E397" s="38"/>
      <c r="F397" s="37"/>
      <c r="G397" s="37"/>
      <c r="H397" s="37"/>
      <c r="I397" s="37"/>
      <c r="J397" s="42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36"/>
      <c r="B398" s="37"/>
      <c r="C398" s="37"/>
      <c r="D398" s="42"/>
      <c r="E398" s="38"/>
      <c r="F398" s="37"/>
      <c r="G398" s="37"/>
      <c r="H398" s="37"/>
      <c r="I398" s="37"/>
      <c r="J398" s="42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36"/>
      <c r="B399" s="37"/>
      <c r="C399" s="37"/>
      <c r="D399" s="42"/>
      <c r="E399" s="38"/>
      <c r="F399" s="37"/>
      <c r="G399" s="37"/>
      <c r="H399" s="37"/>
      <c r="I399" s="37"/>
      <c r="J399" s="42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36"/>
      <c r="B400" s="37"/>
      <c r="C400" s="37"/>
      <c r="D400" s="42"/>
      <c r="E400" s="38"/>
      <c r="F400" s="37"/>
      <c r="G400" s="37"/>
      <c r="H400" s="37"/>
      <c r="I400" s="37"/>
      <c r="J400" s="42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36"/>
      <c r="B401" s="37"/>
      <c r="C401" s="37"/>
      <c r="D401" s="42"/>
      <c r="E401" s="38"/>
      <c r="F401" s="37"/>
      <c r="G401" s="37"/>
      <c r="H401" s="37"/>
      <c r="I401" s="37"/>
      <c r="J401" s="42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36"/>
      <c r="B402" s="37"/>
      <c r="C402" s="37"/>
      <c r="D402" s="42"/>
      <c r="E402" s="38"/>
      <c r="F402" s="37"/>
      <c r="G402" s="37"/>
      <c r="H402" s="37"/>
      <c r="I402" s="37"/>
      <c r="J402" s="42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36"/>
      <c r="B403" s="37"/>
      <c r="C403" s="37"/>
      <c r="D403" s="42"/>
      <c r="E403" s="38"/>
      <c r="F403" s="37"/>
      <c r="G403" s="37"/>
      <c r="H403" s="37"/>
      <c r="I403" s="37"/>
      <c r="J403" s="42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36"/>
      <c r="B404" s="37"/>
      <c r="C404" s="37"/>
      <c r="D404" s="42"/>
      <c r="E404" s="38"/>
      <c r="F404" s="37"/>
      <c r="G404" s="37"/>
      <c r="H404" s="37"/>
      <c r="I404" s="37"/>
      <c r="J404" s="42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36"/>
      <c r="B405" s="37"/>
      <c r="C405" s="37"/>
      <c r="D405" s="42"/>
      <c r="E405" s="38"/>
      <c r="F405" s="37"/>
      <c r="G405" s="37"/>
      <c r="H405" s="37"/>
      <c r="I405" s="37"/>
      <c r="J405" s="42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36"/>
      <c r="B406" s="37"/>
      <c r="C406" s="37"/>
      <c r="D406" s="42"/>
      <c r="E406" s="38"/>
      <c r="F406" s="37"/>
      <c r="G406" s="37"/>
      <c r="H406" s="37"/>
      <c r="I406" s="37"/>
      <c r="J406" s="42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36"/>
      <c r="B407" s="37"/>
      <c r="C407" s="37"/>
      <c r="D407" s="42"/>
      <c r="E407" s="38"/>
      <c r="F407" s="37"/>
      <c r="G407" s="37"/>
      <c r="H407" s="37"/>
      <c r="I407" s="37"/>
      <c r="J407" s="42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36"/>
      <c r="B408" s="37"/>
      <c r="C408" s="37"/>
      <c r="D408" s="42"/>
      <c r="E408" s="38"/>
      <c r="F408" s="37"/>
      <c r="G408" s="37"/>
      <c r="H408" s="37"/>
      <c r="I408" s="37"/>
      <c r="J408" s="42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36"/>
      <c r="B409" s="37"/>
      <c r="C409" s="37"/>
      <c r="D409" s="42"/>
      <c r="E409" s="38"/>
      <c r="F409" s="37"/>
      <c r="G409" s="37"/>
      <c r="H409" s="37"/>
      <c r="I409" s="37"/>
      <c r="J409" s="42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36"/>
      <c r="B410" s="37"/>
      <c r="C410" s="37"/>
      <c r="D410" s="42"/>
      <c r="E410" s="38"/>
      <c r="F410" s="37"/>
      <c r="G410" s="37"/>
      <c r="H410" s="37"/>
      <c r="I410" s="37"/>
      <c r="J410" s="42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36"/>
      <c r="B411" s="37"/>
      <c r="C411" s="37"/>
      <c r="D411" s="42"/>
      <c r="E411" s="38"/>
      <c r="F411" s="37"/>
      <c r="G411" s="37"/>
      <c r="H411" s="37"/>
      <c r="I411" s="37"/>
      <c r="J411" s="42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36"/>
      <c r="B412" s="37"/>
      <c r="C412" s="37"/>
      <c r="D412" s="42"/>
      <c r="E412" s="38"/>
      <c r="F412" s="37"/>
      <c r="G412" s="37"/>
      <c r="H412" s="37"/>
      <c r="I412" s="37"/>
      <c r="J412" s="42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36"/>
      <c r="B413" s="37"/>
      <c r="C413" s="37"/>
      <c r="D413" s="42"/>
      <c r="E413" s="38"/>
      <c r="F413" s="37"/>
      <c r="G413" s="37"/>
      <c r="H413" s="37"/>
      <c r="I413" s="37"/>
      <c r="J413" s="42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36"/>
      <c r="B414" s="37"/>
      <c r="C414" s="37"/>
      <c r="D414" s="42"/>
      <c r="E414" s="38"/>
      <c r="F414" s="37"/>
      <c r="G414" s="37"/>
      <c r="H414" s="37"/>
      <c r="I414" s="37"/>
      <c r="J414" s="42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36"/>
      <c r="B415" s="37"/>
      <c r="C415" s="37"/>
      <c r="D415" s="42"/>
      <c r="E415" s="38"/>
      <c r="F415" s="37"/>
      <c r="G415" s="37"/>
      <c r="H415" s="37"/>
      <c r="I415" s="37"/>
      <c r="J415" s="42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36"/>
      <c r="B416" s="37"/>
      <c r="C416" s="37"/>
      <c r="D416" s="42"/>
      <c r="E416" s="38"/>
      <c r="F416" s="37"/>
      <c r="G416" s="37"/>
      <c r="H416" s="37"/>
      <c r="I416" s="37"/>
      <c r="J416" s="42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36"/>
      <c r="B417" s="37"/>
      <c r="C417" s="37"/>
      <c r="D417" s="42"/>
      <c r="E417" s="38"/>
      <c r="F417" s="37"/>
      <c r="G417" s="37"/>
      <c r="H417" s="37"/>
      <c r="I417" s="37"/>
      <c r="J417" s="42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36"/>
      <c r="B418" s="37"/>
      <c r="C418" s="37"/>
      <c r="D418" s="42"/>
      <c r="E418" s="38"/>
      <c r="F418" s="37"/>
      <c r="G418" s="37"/>
      <c r="H418" s="37"/>
      <c r="I418" s="37"/>
      <c r="J418" s="42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36"/>
      <c r="B419" s="37"/>
      <c r="C419" s="37"/>
      <c r="D419" s="42"/>
      <c r="E419" s="38"/>
      <c r="F419" s="37"/>
      <c r="G419" s="37"/>
      <c r="H419" s="37"/>
      <c r="I419" s="37"/>
      <c r="J419" s="42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36"/>
      <c r="B420" s="37"/>
      <c r="C420" s="37"/>
      <c r="D420" s="42"/>
      <c r="E420" s="38"/>
      <c r="F420" s="37"/>
      <c r="G420" s="37"/>
      <c r="H420" s="37"/>
      <c r="I420" s="37"/>
      <c r="J420" s="42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36"/>
      <c r="B421" s="37"/>
      <c r="C421" s="37"/>
      <c r="D421" s="42"/>
      <c r="E421" s="38"/>
      <c r="F421" s="37"/>
      <c r="G421" s="37"/>
      <c r="H421" s="37"/>
      <c r="I421" s="37"/>
      <c r="J421" s="42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36"/>
      <c r="B422" s="37"/>
      <c r="C422" s="37"/>
      <c r="D422" s="42"/>
      <c r="E422" s="38"/>
      <c r="F422" s="37"/>
      <c r="G422" s="37"/>
      <c r="H422" s="37"/>
      <c r="I422" s="37"/>
      <c r="J422" s="42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36"/>
      <c r="B423" s="37"/>
      <c r="C423" s="37"/>
      <c r="D423" s="42"/>
      <c r="E423" s="38"/>
      <c r="F423" s="37"/>
      <c r="G423" s="37"/>
      <c r="H423" s="37"/>
      <c r="I423" s="37"/>
      <c r="J423" s="42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36"/>
      <c r="B424" s="37"/>
      <c r="C424" s="37"/>
      <c r="D424" s="42"/>
      <c r="E424" s="38"/>
      <c r="F424" s="37"/>
      <c r="G424" s="37"/>
      <c r="H424" s="37"/>
      <c r="I424" s="37"/>
      <c r="J424" s="42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36"/>
      <c r="B425" s="37"/>
      <c r="C425" s="37"/>
      <c r="D425" s="42"/>
      <c r="E425" s="38"/>
      <c r="F425" s="37"/>
      <c r="G425" s="37"/>
      <c r="H425" s="37"/>
      <c r="I425" s="37"/>
      <c r="J425" s="42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36"/>
      <c r="B426" s="37"/>
      <c r="C426" s="37"/>
      <c r="D426" s="42"/>
      <c r="E426" s="38"/>
      <c r="F426" s="37"/>
      <c r="G426" s="37"/>
      <c r="H426" s="37"/>
      <c r="I426" s="37"/>
      <c r="J426" s="42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36"/>
      <c r="B427" s="37"/>
      <c r="C427" s="37"/>
      <c r="D427" s="42"/>
      <c r="E427" s="38"/>
      <c r="F427" s="37"/>
      <c r="G427" s="37"/>
      <c r="H427" s="37"/>
      <c r="I427" s="37"/>
      <c r="J427" s="42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36"/>
      <c r="B428" s="37"/>
      <c r="C428" s="37"/>
      <c r="D428" s="42"/>
      <c r="E428" s="38"/>
      <c r="F428" s="37"/>
      <c r="G428" s="37"/>
      <c r="H428" s="37"/>
      <c r="I428" s="37"/>
      <c r="J428" s="42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36"/>
      <c r="B429" s="37"/>
      <c r="C429" s="37"/>
      <c r="D429" s="42"/>
      <c r="E429" s="38"/>
      <c r="F429" s="37"/>
      <c r="G429" s="37"/>
      <c r="H429" s="37"/>
      <c r="I429" s="37"/>
      <c r="J429" s="42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36"/>
      <c r="B430" s="37"/>
      <c r="C430" s="37"/>
      <c r="D430" s="42"/>
      <c r="E430" s="38"/>
      <c r="F430" s="37"/>
      <c r="G430" s="37"/>
      <c r="H430" s="37"/>
      <c r="I430" s="37"/>
      <c r="J430" s="42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36"/>
      <c r="B431" s="37"/>
      <c r="C431" s="37"/>
      <c r="D431" s="42"/>
      <c r="E431" s="38"/>
      <c r="F431" s="37"/>
      <c r="G431" s="37"/>
      <c r="H431" s="37"/>
      <c r="I431" s="37"/>
      <c r="J431" s="42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36"/>
      <c r="B432" s="37"/>
      <c r="C432" s="37"/>
      <c r="D432" s="42"/>
      <c r="E432" s="38"/>
      <c r="F432" s="37"/>
      <c r="G432" s="37"/>
      <c r="H432" s="37"/>
      <c r="I432" s="37"/>
      <c r="J432" s="42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36"/>
      <c r="B433" s="37"/>
      <c r="C433" s="37"/>
      <c r="D433" s="42"/>
      <c r="E433" s="38"/>
      <c r="F433" s="37"/>
      <c r="G433" s="37"/>
      <c r="H433" s="37"/>
      <c r="I433" s="37"/>
      <c r="J433" s="42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36"/>
      <c r="B434" s="37"/>
      <c r="C434" s="37"/>
      <c r="D434" s="42"/>
      <c r="E434" s="38"/>
      <c r="F434" s="37"/>
      <c r="G434" s="37"/>
      <c r="H434" s="37"/>
      <c r="I434" s="37"/>
      <c r="J434" s="42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36"/>
      <c r="B435" s="37"/>
      <c r="C435" s="37"/>
      <c r="D435" s="42"/>
      <c r="E435" s="38"/>
      <c r="F435" s="37"/>
      <c r="G435" s="37"/>
      <c r="H435" s="37"/>
      <c r="I435" s="37"/>
      <c r="J435" s="42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36"/>
      <c r="B436" s="37"/>
      <c r="C436" s="37"/>
      <c r="D436" s="42"/>
      <c r="E436" s="38"/>
      <c r="F436" s="37"/>
      <c r="G436" s="37"/>
      <c r="H436" s="37"/>
      <c r="I436" s="37"/>
      <c r="J436" s="42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36"/>
      <c r="B437" s="37"/>
      <c r="C437" s="37"/>
      <c r="D437" s="42"/>
      <c r="E437" s="38"/>
      <c r="F437" s="37"/>
      <c r="G437" s="37"/>
      <c r="H437" s="37"/>
      <c r="I437" s="37"/>
      <c r="J437" s="42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36"/>
      <c r="B438" s="37"/>
      <c r="C438" s="37"/>
      <c r="D438" s="42"/>
      <c r="E438" s="38"/>
      <c r="F438" s="37"/>
      <c r="G438" s="37"/>
      <c r="H438" s="37"/>
      <c r="I438" s="37"/>
      <c r="J438" s="42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36"/>
      <c r="B439" s="37"/>
      <c r="C439" s="37"/>
      <c r="D439" s="42"/>
      <c r="E439" s="38"/>
      <c r="F439" s="37"/>
      <c r="G439" s="37"/>
      <c r="H439" s="37"/>
      <c r="I439" s="37"/>
      <c r="J439" s="42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36"/>
      <c r="B440" s="37"/>
      <c r="C440" s="37"/>
      <c r="D440" s="42"/>
      <c r="E440" s="38"/>
      <c r="F440" s="37"/>
      <c r="G440" s="37"/>
      <c r="H440" s="37"/>
      <c r="I440" s="37"/>
      <c r="J440" s="42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36"/>
      <c r="B441" s="37"/>
      <c r="C441" s="37"/>
      <c r="D441" s="42"/>
      <c r="E441" s="38"/>
      <c r="F441" s="37"/>
      <c r="G441" s="37"/>
      <c r="H441" s="37"/>
      <c r="I441" s="37"/>
      <c r="J441" s="42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36"/>
      <c r="B442" s="37"/>
      <c r="C442" s="37"/>
      <c r="D442" s="42"/>
      <c r="E442" s="38"/>
      <c r="F442" s="37"/>
      <c r="G442" s="37"/>
      <c r="H442" s="37"/>
      <c r="I442" s="37"/>
      <c r="J442" s="42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36"/>
      <c r="B443" s="37"/>
      <c r="C443" s="37"/>
      <c r="D443" s="42"/>
      <c r="E443" s="38"/>
      <c r="F443" s="37"/>
      <c r="G443" s="37"/>
      <c r="H443" s="37"/>
      <c r="I443" s="37"/>
      <c r="J443" s="42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36"/>
      <c r="B444" s="37"/>
      <c r="C444" s="37"/>
      <c r="D444" s="42"/>
      <c r="E444" s="38"/>
      <c r="F444" s="37"/>
      <c r="G444" s="37"/>
      <c r="H444" s="37"/>
      <c r="I444" s="37"/>
      <c r="J444" s="42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36"/>
      <c r="B445" s="37"/>
      <c r="C445" s="37"/>
      <c r="D445" s="42"/>
      <c r="E445" s="38"/>
      <c r="F445" s="37"/>
      <c r="G445" s="37"/>
      <c r="H445" s="37"/>
      <c r="I445" s="37"/>
      <c r="J445" s="42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36"/>
      <c r="B446" s="37"/>
      <c r="C446" s="37"/>
      <c r="D446" s="42"/>
      <c r="E446" s="38"/>
      <c r="F446" s="37"/>
      <c r="G446" s="37"/>
      <c r="H446" s="37"/>
      <c r="I446" s="37"/>
      <c r="J446" s="42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36"/>
      <c r="B447" s="37"/>
      <c r="C447" s="37"/>
      <c r="D447" s="42"/>
      <c r="E447" s="38"/>
      <c r="F447" s="37"/>
      <c r="G447" s="37"/>
      <c r="H447" s="37"/>
      <c r="I447" s="37"/>
      <c r="J447" s="42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36"/>
      <c r="B448" s="37"/>
      <c r="C448" s="37"/>
      <c r="D448" s="42"/>
      <c r="E448" s="38"/>
      <c r="F448" s="37"/>
      <c r="G448" s="37"/>
      <c r="H448" s="37"/>
      <c r="I448" s="37"/>
      <c r="J448" s="42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36"/>
      <c r="B449" s="37"/>
      <c r="C449" s="37"/>
      <c r="D449" s="42"/>
      <c r="E449" s="38"/>
      <c r="F449" s="37"/>
      <c r="G449" s="37"/>
      <c r="H449" s="37"/>
      <c r="I449" s="37"/>
      <c r="J449" s="42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36"/>
      <c r="B450" s="37"/>
      <c r="C450" s="37"/>
      <c r="D450" s="42"/>
      <c r="E450" s="38"/>
      <c r="F450" s="37"/>
      <c r="G450" s="37"/>
      <c r="H450" s="37"/>
      <c r="I450" s="37"/>
      <c r="J450" s="42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36"/>
      <c r="B451" s="37"/>
      <c r="C451" s="37"/>
      <c r="D451" s="42"/>
      <c r="E451" s="38"/>
      <c r="F451" s="37"/>
      <c r="G451" s="37"/>
      <c r="H451" s="37"/>
      <c r="I451" s="37"/>
      <c r="J451" s="42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36"/>
      <c r="B452" s="37"/>
      <c r="C452" s="37"/>
      <c r="D452" s="42"/>
      <c r="E452" s="38"/>
      <c r="F452" s="37"/>
      <c r="G452" s="37"/>
      <c r="H452" s="37"/>
      <c r="I452" s="37"/>
      <c r="J452" s="42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36"/>
      <c r="B453" s="37"/>
      <c r="C453" s="37"/>
      <c r="D453" s="42"/>
      <c r="E453" s="38"/>
      <c r="F453" s="37"/>
      <c r="G453" s="37"/>
      <c r="H453" s="37"/>
      <c r="I453" s="37"/>
      <c r="J453" s="42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36"/>
      <c r="B454" s="37"/>
      <c r="C454" s="37"/>
      <c r="D454" s="42"/>
      <c r="E454" s="38"/>
      <c r="F454" s="37"/>
      <c r="G454" s="37"/>
      <c r="H454" s="37"/>
      <c r="I454" s="37"/>
      <c r="J454" s="42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36"/>
      <c r="B455" s="37"/>
      <c r="C455" s="37"/>
      <c r="D455" s="42"/>
      <c r="E455" s="38"/>
      <c r="F455" s="37"/>
      <c r="G455" s="37"/>
      <c r="H455" s="37"/>
      <c r="I455" s="37"/>
      <c r="J455" s="42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36"/>
      <c r="B456" s="37"/>
      <c r="C456" s="37"/>
      <c r="D456" s="42"/>
      <c r="E456" s="38"/>
      <c r="F456" s="37"/>
      <c r="G456" s="37"/>
      <c r="H456" s="37"/>
      <c r="I456" s="37"/>
      <c r="J456" s="42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36"/>
      <c r="B457" s="37"/>
      <c r="C457" s="37"/>
      <c r="D457" s="42"/>
      <c r="E457" s="38"/>
      <c r="F457" s="37"/>
      <c r="G457" s="37"/>
      <c r="H457" s="37"/>
      <c r="I457" s="37"/>
      <c r="J457" s="42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36"/>
      <c r="B458" s="37"/>
      <c r="C458" s="37"/>
      <c r="D458" s="42"/>
      <c r="E458" s="38"/>
      <c r="F458" s="37"/>
      <c r="G458" s="37"/>
      <c r="H458" s="37"/>
      <c r="I458" s="37"/>
      <c r="J458" s="42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36"/>
      <c r="B459" s="37"/>
      <c r="C459" s="37"/>
      <c r="D459" s="42"/>
      <c r="E459" s="38"/>
      <c r="F459" s="37"/>
      <c r="G459" s="37"/>
      <c r="H459" s="37"/>
      <c r="I459" s="37"/>
      <c r="J459" s="42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36"/>
      <c r="B460" s="37"/>
      <c r="C460" s="37"/>
      <c r="D460" s="42"/>
      <c r="E460" s="38"/>
      <c r="F460" s="37"/>
      <c r="G460" s="37"/>
      <c r="H460" s="37"/>
      <c r="I460" s="37"/>
      <c r="J460" s="42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36"/>
      <c r="B461" s="37"/>
      <c r="C461" s="37"/>
      <c r="D461" s="42"/>
      <c r="E461" s="38"/>
      <c r="F461" s="37"/>
      <c r="G461" s="37"/>
      <c r="H461" s="37"/>
      <c r="I461" s="37"/>
      <c r="J461" s="42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36"/>
      <c r="B462" s="37"/>
      <c r="C462" s="37"/>
      <c r="D462" s="42"/>
      <c r="E462" s="38"/>
      <c r="F462" s="37"/>
      <c r="G462" s="37"/>
      <c r="H462" s="37"/>
      <c r="I462" s="37"/>
      <c r="J462" s="42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36"/>
      <c r="B463" s="37"/>
      <c r="C463" s="37"/>
      <c r="D463" s="42"/>
      <c r="E463" s="38"/>
      <c r="F463" s="37"/>
      <c r="G463" s="37"/>
      <c r="H463" s="37"/>
      <c r="I463" s="37"/>
      <c r="J463" s="42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36"/>
      <c r="B464" s="37"/>
      <c r="C464" s="37"/>
      <c r="D464" s="42"/>
      <c r="E464" s="38"/>
      <c r="F464" s="37"/>
      <c r="G464" s="37"/>
      <c r="H464" s="37"/>
      <c r="I464" s="37"/>
      <c r="J464" s="42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36"/>
      <c r="B465" s="37"/>
      <c r="C465" s="37"/>
      <c r="D465" s="42"/>
      <c r="E465" s="38"/>
      <c r="F465" s="37"/>
      <c r="G465" s="37"/>
      <c r="H465" s="37"/>
      <c r="I465" s="37"/>
      <c r="J465" s="42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36"/>
      <c r="B466" s="37"/>
      <c r="C466" s="37"/>
      <c r="D466" s="42"/>
      <c r="E466" s="38"/>
      <c r="F466" s="37"/>
      <c r="G466" s="37"/>
      <c r="H466" s="37"/>
      <c r="I466" s="37"/>
      <c r="J466" s="42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36"/>
      <c r="B467" s="37"/>
      <c r="C467" s="37"/>
      <c r="D467" s="42"/>
      <c r="E467" s="38"/>
      <c r="F467" s="37"/>
      <c r="G467" s="37"/>
      <c r="H467" s="37"/>
      <c r="I467" s="37"/>
      <c r="J467" s="42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36"/>
      <c r="B468" s="37"/>
      <c r="C468" s="37"/>
      <c r="D468" s="42"/>
      <c r="E468" s="38"/>
      <c r="F468" s="37"/>
      <c r="G468" s="37"/>
      <c r="H468" s="37"/>
      <c r="I468" s="37"/>
      <c r="J468" s="42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36"/>
      <c r="B469" s="37"/>
      <c r="C469" s="37"/>
      <c r="D469" s="42"/>
      <c r="E469" s="38"/>
      <c r="F469" s="37"/>
      <c r="G469" s="37"/>
      <c r="H469" s="37"/>
      <c r="I469" s="37"/>
      <c r="J469" s="42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36"/>
      <c r="B470" s="37"/>
      <c r="C470" s="37"/>
      <c r="D470" s="42"/>
      <c r="E470" s="38"/>
      <c r="F470" s="37"/>
      <c r="G470" s="37"/>
      <c r="H470" s="37"/>
      <c r="I470" s="37"/>
      <c r="J470" s="42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36"/>
      <c r="B471" s="37"/>
      <c r="C471" s="37"/>
      <c r="D471" s="42"/>
      <c r="E471" s="38"/>
      <c r="F471" s="37"/>
      <c r="G471" s="37"/>
      <c r="H471" s="37"/>
      <c r="I471" s="37"/>
      <c r="J471" s="42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36"/>
      <c r="B472" s="37"/>
      <c r="C472" s="37"/>
      <c r="D472" s="42"/>
      <c r="E472" s="38"/>
      <c r="F472" s="37"/>
      <c r="G472" s="37"/>
      <c r="H472" s="37"/>
      <c r="I472" s="37"/>
      <c r="J472" s="42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36"/>
      <c r="B473" s="37"/>
      <c r="C473" s="37"/>
      <c r="D473" s="42"/>
      <c r="E473" s="38"/>
      <c r="F473" s="37"/>
      <c r="G473" s="37"/>
      <c r="H473" s="37"/>
      <c r="I473" s="37"/>
      <c r="J473" s="42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36"/>
      <c r="B474" s="37"/>
      <c r="C474" s="37"/>
      <c r="D474" s="42"/>
      <c r="E474" s="38"/>
      <c r="F474" s="37"/>
      <c r="G474" s="37"/>
      <c r="H474" s="37"/>
      <c r="I474" s="37"/>
      <c r="J474" s="42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36"/>
      <c r="B475" s="37"/>
      <c r="C475" s="37"/>
      <c r="D475" s="42"/>
      <c r="E475" s="38"/>
      <c r="F475" s="37"/>
      <c r="G475" s="37"/>
      <c r="H475" s="37"/>
      <c r="I475" s="37"/>
      <c r="J475" s="42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36"/>
      <c r="B476" s="37"/>
      <c r="C476" s="37"/>
      <c r="D476" s="42"/>
      <c r="E476" s="38"/>
      <c r="F476" s="37"/>
      <c r="G476" s="37"/>
      <c r="H476" s="37"/>
      <c r="I476" s="37"/>
      <c r="J476" s="42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36"/>
      <c r="B477" s="37"/>
      <c r="C477" s="37"/>
      <c r="D477" s="42"/>
      <c r="E477" s="38"/>
      <c r="F477" s="37"/>
      <c r="G477" s="37"/>
      <c r="H477" s="37"/>
      <c r="I477" s="37"/>
      <c r="J477" s="42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36"/>
      <c r="B478" s="37"/>
      <c r="C478" s="37"/>
      <c r="D478" s="42"/>
      <c r="E478" s="38"/>
      <c r="F478" s="37"/>
      <c r="G478" s="37"/>
      <c r="H478" s="37"/>
      <c r="I478" s="37"/>
      <c r="J478" s="42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36"/>
      <c r="B479" s="37"/>
      <c r="C479" s="37"/>
      <c r="D479" s="42"/>
      <c r="E479" s="38"/>
      <c r="F479" s="37"/>
      <c r="G479" s="37"/>
      <c r="H479" s="37"/>
      <c r="I479" s="37"/>
      <c r="J479" s="42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36"/>
      <c r="B480" s="37"/>
      <c r="C480" s="37"/>
      <c r="D480" s="42"/>
      <c r="E480" s="38"/>
      <c r="F480" s="37"/>
      <c r="G480" s="37"/>
      <c r="H480" s="37"/>
      <c r="I480" s="37"/>
      <c r="J480" s="42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36"/>
      <c r="B481" s="37"/>
      <c r="C481" s="37"/>
      <c r="D481" s="42"/>
      <c r="E481" s="38"/>
      <c r="F481" s="37"/>
      <c r="G481" s="37"/>
      <c r="H481" s="37"/>
      <c r="I481" s="37"/>
      <c r="J481" s="42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36"/>
      <c r="B482" s="37"/>
      <c r="C482" s="37"/>
      <c r="D482" s="42"/>
      <c r="E482" s="38"/>
      <c r="F482" s="37"/>
      <c r="G482" s="37"/>
      <c r="H482" s="37"/>
      <c r="I482" s="37"/>
      <c r="J482" s="42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36"/>
      <c r="B483" s="37"/>
      <c r="C483" s="37"/>
      <c r="D483" s="42"/>
      <c r="E483" s="38"/>
      <c r="F483" s="37"/>
      <c r="G483" s="37"/>
      <c r="H483" s="37"/>
      <c r="I483" s="37"/>
      <c r="J483" s="42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36"/>
      <c r="B484" s="37"/>
      <c r="C484" s="37"/>
      <c r="D484" s="42"/>
      <c r="E484" s="38"/>
      <c r="F484" s="37"/>
      <c r="G484" s="37"/>
      <c r="H484" s="37"/>
      <c r="I484" s="37"/>
      <c r="J484" s="42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36"/>
      <c r="B485" s="37"/>
      <c r="C485" s="37"/>
      <c r="D485" s="42"/>
      <c r="E485" s="38"/>
      <c r="F485" s="37"/>
      <c r="G485" s="37"/>
      <c r="H485" s="37"/>
      <c r="I485" s="37"/>
      <c r="J485" s="42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36"/>
      <c r="B486" s="37"/>
      <c r="C486" s="37"/>
      <c r="D486" s="42"/>
      <c r="E486" s="38"/>
      <c r="F486" s="37"/>
      <c r="G486" s="37"/>
      <c r="H486" s="37"/>
      <c r="I486" s="37"/>
      <c r="J486" s="42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36"/>
      <c r="B487" s="37"/>
      <c r="C487" s="37"/>
      <c r="D487" s="42"/>
      <c r="E487" s="38"/>
      <c r="F487" s="37"/>
      <c r="G487" s="37"/>
      <c r="H487" s="37"/>
      <c r="I487" s="37"/>
      <c r="J487" s="42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36"/>
      <c r="B488" s="37"/>
      <c r="C488" s="37"/>
      <c r="D488" s="42"/>
      <c r="E488" s="38"/>
      <c r="F488" s="37"/>
      <c r="G488" s="37"/>
      <c r="H488" s="37"/>
      <c r="I488" s="37"/>
      <c r="J488" s="42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36"/>
      <c r="B489" s="37"/>
      <c r="C489" s="37"/>
      <c r="D489" s="42"/>
      <c r="E489" s="38"/>
      <c r="F489" s="37"/>
      <c r="G489" s="37"/>
      <c r="H489" s="37"/>
      <c r="I489" s="37"/>
      <c r="J489" s="42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36"/>
      <c r="B490" s="37"/>
      <c r="C490" s="37"/>
      <c r="D490" s="42"/>
      <c r="E490" s="38"/>
      <c r="F490" s="37"/>
      <c r="G490" s="37"/>
      <c r="H490" s="37"/>
      <c r="I490" s="37"/>
      <c r="J490" s="42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36"/>
      <c r="B491" s="37"/>
      <c r="C491" s="37"/>
      <c r="D491" s="42"/>
      <c r="E491" s="38"/>
      <c r="F491" s="37"/>
      <c r="G491" s="37"/>
      <c r="H491" s="37"/>
      <c r="I491" s="37"/>
      <c r="J491" s="42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36"/>
      <c r="B492" s="37"/>
      <c r="C492" s="37"/>
      <c r="D492" s="42"/>
      <c r="E492" s="38"/>
      <c r="F492" s="37"/>
      <c r="G492" s="37"/>
      <c r="H492" s="37"/>
      <c r="I492" s="37"/>
      <c r="J492" s="42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36"/>
      <c r="B493" s="37"/>
      <c r="C493" s="37"/>
      <c r="D493" s="42"/>
      <c r="E493" s="38"/>
      <c r="F493" s="37"/>
      <c r="G493" s="37"/>
      <c r="H493" s="37"/>
      <c r="I493" s="37"/>
      <c r="J493" s="42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36"/>
      <c r="B494" s="37"/>
      <c r="C494" s="37"/>
      <c r="D494" s="42"/>
      <c r="E494" s="38"/>
      <c r="F494" s="37"/>
      <c r="G494" s="37"/>
      <c r="H494" s="37"/>
      <c r="I494" s="37"/>
      <c r="J494" s="42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36"/>
      <c r="B495" s="37"/>
      <c r="C495" s="37"/>
      <c r="D495" s="42"/>
      <c r="E495" s="38"/>
      <c r="F495" s="37"/>
      <c r="G495" s="37"/>
      <c r="H495" s="37"/>
      <c r="I495" s="37"/>
      <c r="J495" s="42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36"/>
      <c r="B496" s="37"/>
      <c r="C496" s="37"/>
      <c r="D496" s="42"/>
      <c r="E496" s="38"/>
      <c r="F496" s="37"/>
      <c r="G496" s="37"/>
      <c r="H496" s="37"/>
      <c r="I496" s="37"/>
      <c r="J496" s="42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36"/>
      <c r="B497" s="37"/>
      <c r="C497" s="37"/>
      <c r="D497" s="42"/>
      <c r="E497" s="38"/>
      <c r="F497" s="37"/>
      <c r="G497" s="37"/>
      <c r="H497" s="37"/>
      <c r="I497" s="37"/>
      <c r="J497" s="42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36"/>
      <c r="B498" s="37"/>
      <c r="C498" s="37"/>
      <c r="D498" s="42"/>
      <c r="E498" s="38"/>
      <c r="F498" s="37"/>
      <c r="G498" s="37"/>
      <c r="H498" s="37"/>
      <c r="I498" s="37"/>
      <c r="J498" s="42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36"/>
      <c r="B499" s="37"/>
      <c r="C499" s="37"/>
      <c r="D499" s="42"/>
      <c r="E499" s="38"/>
      <c r="F499" s="37"/>
      <c r="G499" s="37"/>
      <c r="H499" s="37"/>
      <c r="I499" s="37"/>
      <c r="J499" s="42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36"/>
      <c r="B500" s="37"/>
      <c r="C500" s="37"/>
      <c r="D500" s="42"/>
      <c r="E500" s="38"/>
      <c r="F500" s="37"/>
      <c r="G500" s="37"/>
      <c r="H500" s="37"/>
      <c r="I500" s="37"/>
      <c r="J500" s="42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36"/>
      <c r="B501" s="37"/>
      <c r="C501" s="37"/>
      <c r="D501" s="42"/>
      <c r="E501" s="38"/>
      <c r="F501" s="37"/>
      <c r="G501" s="37"/>
      <c r="H501" s="37"/>
      <c r="I501" s="37"/>
      <c r="J501" s="42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36"/>
      <c r="B502" s="37"/>
      <c r="C502" s="37"/>
      <c r="D502" s="42"/>
      <c r="E502" s="38"/>
      <c r="F502" s="37"/>
      <c r="G502" s="37"/>
      <c r="H502" s="37"/>
      <c r="I502" s="37"/>
      <c r="J502" s="42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36"/>
      <c r="B503" s="37"/>
      <c r="C503" s="37"/>
      <c r="D503" s="42"/>
      <c r="E503" s="38"/>
      <c r="F503" s="37"/>
      <c r="G503" s="37"/>
      <c r="H503" s="37"/>
      <c r="I503" s="37"/>
      <c r="J503" s="42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36"/>
      <c r="B504" s="37"/>
      <c r="C504" s="37"/>
      <c r="D504" s="42"/>
      <c r="E504" s="38"/>
      <c r="F504" s="37"/>
      <c r="G504" s="37"/>
      <c r="H504" s="37"/>
      <c r="I504" s="37"/>
      <c r="J504" s="42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36"/>
      <c r="B505" s="37"/>
      <c r="C505" s="37"/>
      <c r="D505" s="42"/>
      <c r="E505" s="38"/>
      <c r="F505" s="37"/>
      <c r="G505" s="37"/>
      <c r="H505" s="37"/>
      <c r="I505" s="37"/>
      <c r="J505" s="42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36"/>
      <c r="B506" s="37"/>
      <c r="C506" s="37"/>
      <c r="D506" s="42"/>
      <c r="E506" s="38"/>
      <c r="F506" s="37"/>
      <c r="G506" s="37"/>
      <c r="H506" s="37"/>
      <c r="I506" s="37"/>
      <c r="J506" s="42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36"/>
      <c r="B507" s="37"/>
      <c r="C507" s="37"/>
      <c r="D507" s="42"/>
      <c r="E507" s="38"/>
      <c r="F507" s="37"/>
      <c r="G507" s="37"/>
      <c r="H507" s="37"/>
      <c r="I507" s="37"/>
      <c r="J507" s="42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36"/>
      <c r="B508" s="37"/>
      <c r="C508" s="37"/>
      <c r="D508" s="42"/>
      <c r="E508" s="38"/>
      <c r="F508" s="37"/>
      <c r="G508" s="37"/>
      <c r="H508" s="37"/>
      <c r="I508" s="37"/>
      <c r="J508" s="42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36"/>
      <c r="B509" s="37"/>
      <c r="C509" s="37"/>
      <c r="D509" s="42"/>
      <c r="E509" s="38"/>
      <c r="F509" s="37"/>
      <c r="G509" s="37"/>
      <c r="H509" s="37"/>
      <c r="I509" s="37"/>
      <c r="J509" s="42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36"/>
      <c r="B510" s="37"/>
      <c r="C510" s="37"/>
      <c r="D510" s="42"/>
      <c r="E510" s="38"/>
      <c r="F510" s="37"/>
      <c r="G510" s="37"/>
      <c r="H510" s="37"/>
      <c r="I510" s="37"/>
      <c r="J510" s="42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36"/>
      <c r="B511" s="37"/>
      <c r="C511" s="37"/>
      <c r="D511" s="42"/>
      <c r="E511" s="38"/>
      <c r="F511" s="37"/>
      <c r="G511" s="37"/>
      <c r="H511" s="37"/>
      <c r="I511" s="37"/>
      <c r="J511" s="42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36"/>
      <c r="B512" s="37"/>
      <c r="C512" s="37"/>
      <c r="D512" s="42"/>
      <c r="E512" s="38"/>
      <c r="F512" s="37"/>
      <c r="G512" s="37"/>
      <c r="H512" s="37"/>
      <c r="I512" s="37"/>
      <c r="J512" s="42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36"/>
      <c r="B513" s="37"/>
      <c r="C513" s="37"/>
      <c r="D513" s="42"/>
      <c r="E513" s="38"/>
      <c r="F513" s="37"/>
      <c r="G513" s="37"/>
      <c r="H513" s="37"/>
      <c r="I513" s="37"/>
      <c r="J513" s="42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36"/>
      <c r="B514" s="37"/>
      <c r="C514" s="37"/>
      <c r="D514" s="42"/>
      <c r="E514" s="38"/>
      <c r="F514" s="37"/>
      <c r="G514" s="37"/>
      <c r="H514" s="37"/>
      <c r="I514" s="37"/>
      <c r="J514" s="42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36"/>
      <c r="B515" s="37"/>
      <c r="C515" s="37"/>
      <c r="D515" s="42"/>
      <c r="E515" s="38"/>
      <c r="F515" s="37"/>
      <c r="G515" s="37"/>
      <c r="H515" s="37"/>
      <c r="I515" s="37"/>
      <c r="J515" s="42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36"/>
      <c r="B516" s="37"/>
      <c r="C516" s="37"/>
      <c r="D516" s="42"/>
      <c r="E516" s="38"/>
      <c r="F516" s="37"/>
      <c r="G516" s="37"/>
      <c r="H516" s="37"/>
      <c r="I516" s="37"/>
      <c r="J516" s="42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36"/>
      <c r="B517" s="37"/>
      <c r="C517" s="37"/>
      <c r="D517" s="42"/>
      <c r="E517" s="38"/>
      <c r="F517" s="37"/>
      <c r="G517" s="37"/>
      <c r="H517" s="37"/>
      <c r="I517" s="37"/>
      <c r="J517" s="42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36"/>
      <c r="B518" s="37"/>
      <c r="C518" s="37"/>
      <c r="D518" s="42"/>
      <c r="E518" s="38"/>
      <c r="F518" s="37"/>
      <c r="G518" s="37"/>
      <c r="H518" s="37"/>
      <c r="I518" s="37"/>
      <c r="J518" s="42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36"/>
      <c r="B519" s="37"/>
      <c r="C519" s="37"/>
      <c r="D519" s="42"/>
      <c r="E519" s="38"/>
      <c r="F519" s="37"/>
      <c r="G519" s="37"/>
      <c r="H519" s="37"/>
      <c r="I519" s="37"/>
      <c r="J519" s="42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36"/>
      <c r="B520" s="37"/>
      <c r="C520" s="37"/>
      <c r="D520" s="42"/>
      <c r="E520" s="38"/>
      <c r="F520" s="37"/>
      <c r="G520" s="37"/>
      <c r="H520" s="37"/>
      <c r="I520" s="37"/>
      <c r="J520" s="42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36"/>
      <c r="B521" s="37"/>
      <c r="C521" s="37"/>
      <c r="D521" s="42"/>
      <c r="E521" s="38"/>
      <c r="F521" s="37"/>
      <c r="G521" s="37"/>
      <c r="H521" s="37"/>
      <c r="I521" s="37"/>
      <c r="J521" s="42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36"/>
      <c r="B522" s="37"/>
      <c r="C522" s="37"/>
      <c r="D522" s="42"/>
      <c r="E522" s="38"/>
      <c r="F522" s="37"/>
      <c r="G522" s="37"/>
      <c r="H522" s="37"/>
      <c r="I522" s="37"/>
      <c r="J522" s="42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36"/>
      <c r="B523" s="37"/>
      <c r="C523" s="37"/>
      <c r="D523" s="42"/>
      <c r="E523" s="38"/>
      <c r="F523" s="37"/>
      <c r="G523" s="37"/>
      <c r="H523" s="37"/>
      <c r="I523" s="37"/>
      <c r="J523" s="42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36"/>
      <c r="B524" s="37"/>
      <c r="C524" s="37"/>
      <c r="D524" s="42"/>
      <c r="E524" s="38"/>
      <c r="F524" s="37"/>
      <c r="G524" s="37"/>
      <c r="H524" s="37"/>
      <c r="I524" s="37"/>
      <c r="J524" s="42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36"/>
      <c r="B525" s="37"/>
      <c r="C525" s="37"/>
      <c r="D525" s="42"/>
      <c r="E525" s="38"/>
      <c r="F525" s="37"/>
      <c r="G525" s="37"/>
      <c r="H525" s="37"/>
      <c r="I525" s="37"/>
      <c r="J525" s="42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36"/>
      <c r="B526" s="37"/>
      <c r="C526" s="37"/>
      <c r="D526" s="42"/>
      <c r="E526" s="38"/>
      <c r="F526" s="37"/>
      <c r="G526" s="37"/>
      <c r="H526" s="37"/>
      <c r="I526" s="37"/>
      <c r="J526" s="42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36"/>
      <c r="B527" s="37"/>
      <c r="C527" s="37"/>
      <c r="D527" s="42"/>
      <c r="E527" s="38"/>
      <c r="F527" s="37"/>
      <c r="G527" s="37"/>
      <c r="H527" s="37"/>
      <c r="I527" s="37"/>
      <c r="J527" s="42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36"/>
      <c r="B528" s="37"/>
      <c r="C528" s="37"/>
      <c r="D528" s="42"/>
      <c r="E528" s="38"/>
      <c r="F528" s="37"/>
      <c r="G528" s="37"/>
      <c r="H528" s="37"/>
      <c r="I528" s="37"/>
      <c r="J528" s="42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36"/>
      <c r="B529" s="37"/>
      <c r="C529" s="37"/>
      <c r="D529" s="42"/>
      <c r="E529" s="38"/>
      <c r="F529" s="37"/>
      <c r="G529" s="37"/>
      <c r="H529" s="37"/>
      <c r="I529" s="37"/>
      <c r="J529" s="42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36"/>
      <c r="B530" s="37"/>
      <c r="C530" s="37"/>
      <c r="D530" s="42"/>
      <c r="E530" s="38"/>
      <c r="F530" s="37"/>
      <c r="G530" s="37"/>
      <c r="H530" s="37"/>
      <c r="I530" s="37"/>
      <c r="J530" s="42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36"/>
      <c r="B531" s="37"/>
      <c r="C531" s="37"/>
      <c r="D531" s="42"/>
      <c r="E531" s="38"/>
      <c r="F531" s="37"/>
      <c r="G531" s="37"/>
      <c r="H531" s="37"/>
      <c r="I531" s="37"/>
      <c r="J531" s="42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36"/>
      <c r="B532" s="37"/>
      <c r="C532" s="37"/>
      <c r="D532" s="42"/>
      <c r="E532" s="38"/>
      <c r="F532" s="37"/>
      <c r="G532" s="37"/>
      <c r="H532" s="37"/>
      <c r="I532" s="37"/>
      <c r="J532" s="42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36"/>
      <c r="B533" s="37"/>
      <c r="C533" s="37"/>
      <c r="D533" s="42"/>
      <c r="E533" s="38"/>
      <c r="F533" s="37"/>
      <c r="G533" s="37"/>
      <c r="H533" s="37"/>
      <c r="I533" s="37"/>
      <c r="J533" s="42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36"/>
      <c r="B534" s="37"/>
      <c r="C534" s="37"/>
      <c r="D534" s="42"/>
      <c r="E534" s="38"/>
      <c r="F534" s="37"/>
      <c r="G534" s="37"/>
      <c r="H534" s="37"/>
      <c r="I534" s="37"/>
      <c r="J534" s="42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36"/>
      <c r="B535" s="37"/>
      <c r="C535" s="37"/>
      <c r="D535" s="42"/>
      <c r="E535" s="38"/>
      <c r="F535" s="37"/>
      <c r="G535" s="37"/>
      <c r="H535" s="37"/>
      <c r="I535" s="37"/>
      <c r="J535" s="42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36"/>
      <c r="B536" s="37"/>
      <c r="C536" s="37"/>
      <c r="D536" s="42"/>
      <c r="E536" s="38"/>
      <c r="F536" s="37"/>
      <c r="G536" s="37"/>
      <c r="H536" s="37"/>
      <c r="I536" s="37"/>
      <c r="J536" s="42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36"/>
      <c r="B537" s="37"/>
      <c r="C537" s="37"/>
      <c r="D537" s="42"/>
      <c r="E537" s="38"/>
      <c r="F537" s="37"/>
      <c r="G537" s="37"/>
      <c r="H537" s="37"/>
      <c r="I537" s="37"/>
      <c r="J537" s="42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36"/>
      <c r="B538" s="37"/>
      <c r="C538" s="37"/>
      <c r="D538" s="42"/>
      <c r="E538" s="38"/>
      <c r="F538" s="37"/>
      <c r="G538" s="37"/>
      <c r="H538" s="37"/>
      <c r="I538" s="37"/>
      <c r="J538" s="42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36"/>
      <c r="B539" s="37"/>
      <c r="C539" s="37"/>
      <c r="D539" s="42"/>
      <c r="E539" s="38"/>
      <c r="F539" s="37"/>
      <c r="G539" s="37"/>
      <c r="H539" s="37"/>
      <c r="I539" s="37"/>
      <c r="J539" s="42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36"/>
      <c r="B540" s="37"/>
      <c r="C540" s="37"/>
      <c r="D540" s="42"/>
      <c r="E540" s="38"/>
      <c r="F540" s="37"/>
      <c r="G540" s="37"/>
      <c r="H540" s="37"/>
      <c r="I540" s="37"/>
      <c r="J540" s="42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36"/>
      <c r="B541" s="37"/>
      <c r="C541" s="37"/>
      <c r="D541" s="42"/>
      <c r="E541" s="38"/>
      <c r="F541" s="37"/>
      <c r="G541" s="37"/>
      <c r="H541" s="37"/>
      <c r="I541" s="37"/>
      <c r="J541" s="42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36"/>
      <c r="B542" s="37"/>
      <c r="C542" s="37"/>
      <c r="D542" s="42"/>
      <c r="E542" s="38"/>
      <c r="F542" s="37"/>
      <c r="G542" s="37"/>
      <c r="H542" s="37"/>
      <c r="I542" s="37"/>
      <c r="J542" s="42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36"/>
      <c r="B543" s="37"/>
      <c r="C543" s="37"/>
      <c r="D543" s="42"/>
      <c r="E543" s="38"/>
      <c r="F543" s="37"/>
      <c r="G543" s="37"/>
      <c r="H543" s="37"/>
      <c r="I543" s="37"/>
      <c r="J543" s="42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36"/>
      <c r="B544" s="37"/>
      <c r="C544" s="37"/>
      <c r="D544" s="42"/>
      <c r="E544" s="38"/>
      <c r="F544" s="37"/>
      <c r="G544" s="37"/>
      <c r="H544" s="37"/>
      <c r="I544" s="37"/>
      <c r="J544" s="42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36"/>
      <c r="B545" s="37"/>
      <c r="C545" s="37"/>
      <c r="D545" s="42"/>
      <c r="E545" s="38"/>
      <c r="F545" s="37"/>
      <c r="G545" s="37"/>
      <c r="H545" s="37"/>
      <c r="I545" s="37"/>
      <c r="J545" s="42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36"/>
      <c r="B546" s="37"/>
      <c r="C546" s="37"/>
      <c r="D546" s="42"/>
      <c r="E546" s="38"/>
      <c r="F546" s="37"/>
      <c r="G546" s="37"/>
      <c r="H546" s="37"/>
      <c r="I546" s="37"/>
      <c r="J546" s="42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36"/>
      <c r="B547" s="37"/>
      <c r="C547" s="37"/>
      <c r="D547" s="42"/>
      <c r="E547" s="38"/>
      <c r="F547" s="37"/>
      <c r="G547" s="37"/>
      <c r="H547" s="37"/>
      <c r="I547" s="37"/>
      <c r="J547" s="42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36"/>
      <c r="B548" s="37"/>
      <c r="C548" s="37"/>
      <c r="D548" s="42"/>
      <c r="E548" s="38"/>
      <c r="F548" s="37"/>
      <c r="G548" s="37"/>
      <c r="H548" s="37"/>
      <c r="I548" s="37"/>
      <c r="J548" s="42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36"/>
      <c r="B549" s="37"/>
      <c r="C549" s="37"/>
      <c r="D549" s="42"/>
      <c r="E549" s="38"/>
      <c r="F549" s="37"/>
      <c r="G549" s="37"/>
      <c r="H549" s="37"/>
      <c r="I549" s="37"/>
      <c r="J549" s="42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36"/>
      <c r="B550" s="37"/>
      <c r="C550" s="37"/>
      <c r="D550" s="42"/>
      <c r="E550" s="38"/>
      <c r="F550" s="37"/>
      <c r="G550" s="37"/>
      <c r="H550" s="37"/>
      <c r="I550" s="37"/>
      <c r="J550" s="42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36"/>
      <c r="B551" s="37"/>
      <c r="C551" s="37"/>
      <c r="D551" s="42"/>
      <c r="E551" s="38"/>
      <c r="F551" s="37"/>
      <c r="G551" s="37"/>
      <c r="H551" s="37"/>
      <c r="I551" s="37"/>
      <c r="J551" s="42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36"/>
      <c r="B552" s="37"/>
      <c r="C552" s="37"/>
      <c r="D552" s="42"/>
      <c r="E552" s="38"/>
      <c r="F552" s="37"/>
      <c r="G552" s="37"/>
      <c r="H552" s="37"/>
      <c r="I552" s="37"/>
      <c r="J552" s="42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36"/>
      <c r="B553" s="37"/>
      <c r="C553" s="37"/>
      <c r="D553" s="42"/>
      <c r="E553" s="38"/>
      <c r="F553" s="37"/>
      <c r="G553" s="37"/>
      <c r="H553" s="37"/>
      <c r="I553" s="37"/>
      <c r="J553" s="42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36"/>
      <c r="B554" s="37"/>
      <c r="C554" s="37"/>
      <c r="D554" s="42"/>
      <c r="E554" s="38"/>
      <c r="F554" s="37"/>
      <c r="G554" s="37"/>
      <c r="H554" s="37"/>
      <c r="I554" s="37"/>
      <c r="J554" s="42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36"/>
      <c r="B555" s="37"/>
      <c r="C555" s="37"/>
      <c r="D555" s="42"/>
      <c r="E555" s="38"/>
      <c r="F555" s="37"/>
      <c r="G555" s="37"/>
      <c r="H555" s="37"/>
      <c r="I555" s="37"/>
      <c r="J555" s="42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36"/>
      <c r="B556" s="37"/>
      <c r="C556" s="37"/>
      <c r="D556" s="42"/>
      <c r="E556" s="38"/>
      <c r="F556" s="37"/>
      <c r="G556" s="37"/>
      <c r="H556" s="37"/>
      <c r="I556" s="37"/>
      <c r="J556" s="42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36"/>
      <c r="B557" s="37"/>
      <c r="C557" s="37"/>
      <c r="D557" s="42"/>
      <c r="E557" s="38"/>
      <c r="F557" s="37"/>
      <c r="G557" s="37"/>
      <c r="H557" s="37"/>
      <c r="I557" s="37"/>
      <c r="J557" s="42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36"/>
      <c r="B558" s="37"/>
      <c r="C558" s="37"/>
      <c r="D558" s="42"/>
      <c r="E558" s="38"/>
      <c r="F558" s="37"/>
      <c r="G558" s="37"/>
      <c r="H558" s="37"/>
      <c r="I558" s="37"/>
      <c r="J558" s="42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36"/>
      <c r="B559" s="37"/>
      <c r="C559" s="37"/>
      <c r="D559" s="42"/>
      <c r="E559" s="38"/>
      <c r="F559" s="37"/>
      <c r="G559" s="37"/>
      <c r="H559" s="37"/>
      <c r="I559" s="37"/>
      <c r="J559" s="42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36"/>
      <c r="B560" s="37"/>
      <c r="C560" s="37"/>
      <c r="D560" s="42"/>
      <c r="E560" s="38"/>
      <c r="F560" s="37"/>
      <c r="G560" s="37"/>
      <c r="H560" s="37"/>
      <c r="I560" s="37"/>
      <c r="J560" s="42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36"/>
      <c r="B561" s="37"/>
      <c r="C561" s="37"/>
      <c r="D561" s="42"/>
      <c r="E561" s="38"/>
      <c r="F561" s="37"/>
      <c r="G561" s="37"/>
      <c r="H561" s="37"/>
      <c r="I561" s="37"/>
      <c r="J561" s="42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36"/>
      <c r="B562" s="37"/>
      <c r="C562" s="37"/>
      <c r="D562" s="42"/>
      <c r="E562" s="38"/>
      <c r="F562" s="37"/>
      <c r="G562" s="37"/>
      <c r="H562" s="37"/>
      <c r="I562" s="37"/>
      <c r="J562" s="42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36"/>
      <c r="B563" s="37"/>
      <c r="C563" s="37"/>
      <c r="D563" s="42"/>
      <c r="E563" s="38"/>
      <c r="F563" s="37"/>
      <c r="G563" s="37"/>
      <c r="H563" s="37"/>
      <c r="I563" s="37"/>
      <c r="J563" s="42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36"/>
      <c r="B564" s="37"/>
      <c r="C564" s="37"/>
      <c r="D564" s="42"/>
      <c r="E564" s="38"/>
      <c r="F564" s="37"/>
      <c r="G564" s="37"/>
      <c r="H564" s="37"/>
      <c r="I564" s="37"/>
      <c r="J564" s="42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36"/>
      <c r="B565" s="37"/>
      <c r="C565" s="37"/>
      <c r="D565" s="42"/>
      <c r="E565" s="38"/>
      <c r="F565" s="37"/>
      <c r="G565" s="37"/>
      <c r="H565" s="37"/>
      <c r="I565" s="37"/>
      <c r="J565" s="42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36"/>
      <c r="B566" s="37"/>
      <c r="C566" s="37"/>
      <c r="D566" s="42"/>
      <c r="E566" s="38"/>
      <c r="F566" s="37"/>
      <c r="G566" s="37"/>
      <c r="H566" s="37"/>
      <c r="I566" s="37"/>
      <c r="J566" s="42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36"/>
      <c r="B567" s="37"/>
      <c r="C567" s="37"/>
      <c r="D567" s="42"/>
      <c r="E567" s="38"/>
      <c r="F567" s="37"/>
      <c r="G567" s="37"/>
      <c r="H567" s="37"/>
      <c r="I567" s="37"/>
      <c r="J567" s="42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36"/>
      <c r="B568" s="37"/>
      <c r="C568" s="37"/>
      <c r="D568" s="42"/>
      <c r="E568" s="38"/>
      <c r="F568" s="37"/>
      <c r="G568" s="37"/>
      <c r="H568" s="37"/>
      <c r="I568" s="37"/>
      <c r="J568" s="42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36"/>
      <c r="B569" s="37"/>
      <c r="C569" s="37"/>
      <c r="D569" s="42"/>
      <c r="E569" s="38"/>
      <c r="F569" s="37"/>
      <c r="G569" s="37"/>
      <c r="H569" s="37"/>
      <c r="I569" s="37"/>
      <c r="J569" s="42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36"/>
      <c r="B570" s="37"/>
      <c r="C570" s="37"/>
      <c r="D570" s="42"/>
      <c r="E570" s="38"/>
      <c r="F570" s="37"/>
      <c r="G570" s="37"/>
      <c r="H570" s="37"/>
      <c r="I570" s="37"/>
      <c r="J570" s="42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36"/>
      <c r="B571" s="37"/>
      <c r="C571" s="37"/>
      <c r="D571" s="42"/>
      <c r="E571" s="38"/>
      <c r="F571" s="37"/>
      <c r="G571" s="37"/>
      <c r="H571" s="37"/>
      <c r="I571" s="37"/>
      <c r="J571" s="42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36"/>
      <c r="B572" s="37"/>
      <c r="C572" s="37"/>
      <c r="D572" s="42"/>
      <c r="E572" s="38"/>
      <c r="F572" s="37"/>
      <c r="G572" s="37"/>
      <c r="H572" s="37"/>
      <c r="I572" s="37"/>
      <c r="J572" s="42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36"/>
      <c r="B573" s="37"/>
      <c r="C573" s="37"/>
      <c r="D573" s="42"/>
      <c r="E573" s="38"/>
      <c r="F573" s="37"/>
      <c r="G573" s="37"/>
      <c r="H573" s="37"/>
      <c r="I573" s="37"/>
      <c r="J573" s="42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36"/>
      <c r="B574" s="37"/>
      <c r="C574" s="37"/>
      <c r="D574" s="42"/>
      <c r="E574" s="38"/>
      <c r="F574" s="37"/>
      <c r="G574" s="37"/>
      <c r="H574" s="37"/>
      <c r="I574" s="37"/>
      <c r="J574" s="42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36"/>
      <c r="B575" s="37"/>
      <c r="C575" s="37"/>
      <c r="D575" s="42"/>
      <c r="E575" s="38"/>
      <c r="F575" s="37"/>
      <c r="G575" s="37"/>
      <c r="H575" s="37"/>
      <c r="I575" s="37"/>
      <c r="J575" s="42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36"/>
      <c r="B576" s="37"/>
      <c r="C576" s="37"/>
      <c r="D576" s="42"/>
      <c r="E576" s="38"/>
      <c r="F576" s="37"/>
      <c r="G576" s="37"/>
      <c r="H576" s="37"/>
      <c r="I576" s="37"/>
      <c r="J576" s="42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36"/>
      <c r="B577" s="37"/>
      <c r="C577" s="37"/>
      <c r="D577" s="42"/>
      <c r="E577" s="38"/>
      <c r="F577" s="37"/>
      <c r="G577" s="37"/>
      <c r="H577" s="37"/>
      <c r="I577" s="37"/>
      <c r="J577" s="42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36"/>
      <c r="B578" s="37"/>
      <c r="C578" s="37"/>
      <c r="D578" s="42"/>
      <c r="E578" s="38"/>
      <c r="F578" s="37"/>
      <c r="G578" s="37"/>
      <c r="H578" s="37"/>
      <c r="I578" s="37"/>
      <c r="J578" s="42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36"/>
      <c r="B579" s="37"/>
      <c r="C579" s="37"/>
      <c r="D579" s="42"/>
      <c r="E579" s="38"/>
      <c r="F579" s="37"/>
      <c r="G579" s="37"/>
      <c r="H579" s="37"/>
      <c r="I579" s="37"/>
      <c r="J579" s="42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36"/>
      <c r="B580" s="37"/>
      <c r="C580" s="37"/>
      <c r="D580" s="42"/>
      <c r="E580" s="38"/>
      <c r="F580" s="37"/>
      <c r="G580" s="37"/>
      <c r="H580" s="37"/>
      <c r="I580" s="37"/>
      <c r="J580" s="42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36"/>
      <c r="B581" s="37"/>
      <c r="C581" s="37"/>
      <c r="D581" s="42"/>
      <c r="E581" s="38"/>
      <c r="F581" s="37"/>
      <c r="G581" s="37"/>
      <c r="H581" s="37"/>
      <c r="I581" s="37"/>
      <c r="J581" s="42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36"/>
      <c r="B582" s="37"/>
      <c r="C582" s="37"/>
      <c r="D582" s="42"/>
      <c r="E582" s="38"/>
      <c r="F582" s="37"/>
      <c r="G582" s="37"/>
      <c r="H582" s="37"/>
      <c r="I582" s="37"/>
      <c r="J582" s="42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36"/>
      <c r="B583" s="37"/>
      <c r="C583" s="37"/>
      <c r="D583" s="42"/>
      <c r="E583" s="38"/>
      <c r="F583" s="37"/>
      <c r="G583" s="37"/>
      <c r="H583" s="37"/>
      <c r="I583" s="37"/>
      <c r="J583" s="42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36"/>
      <c r="B584" s="37"/>
      <c r="C584" s="37"/>
      <c r="D584" s="42"/>
      <c r="E584" s="38"/>
      <c r="F584" s="37"/>
      <c r="G584" s="37"/>
      <c r="H584" s="37"/>
      <c r="I584" s="37"/>
      <c r="J584" s="42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36"/>
      <c r="B585" s="37"/>
      <c r="C585" s="37"/>
      <c r="D585" s="42"/>
      <c r="E585" s="38"/>
      <c r="F585" s="37"/>
      <c r="G585" s="37"/>
      <c r="H585" s="37"/>
      <c r="I585" s="37"/>
      <c r="J585" s="42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36"/>
      <c r="B586" s="37"/>
      <c r="C586" s="37"/>
      <c r="D586" s="42"/>
      <c r="E586" s="38"/>
      <c r="F586" s="37"/>
      <c r="G586" s="37"/>
      <c r="H586" s="37"/>
      <c r="I586" s="37"/>
      <c r="J586" s="42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36"/>
      <c r="B587" s="37"/>
      <c r="C587" s="37"/>
      <c r="D587" s="42"/>
      <c r="E587" s="38"/>
      <c r="F587" s="37"/>
      <c r="G587" s="37"/>
      <c r="H587" s="37"/>
      <c r="I587" s="37"/>
      <c r="J587" s="42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36"/>
      <c r="B588" s="37"/>
      <c r="C588" s="37"/>
      <c r="D588" s="42"/>
      <c r="E588" s="38"/>
      <c r="F588" s="37"/>
      <c r="G588" s="37"/>
      <c r="H588" s="37"/>
      <c r="I588" s="37"/>
      <c r="J588" s="42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36"/>
      <c r="B589" s="37"/>
      <c r="C589" s="37"/>
      <c r="D589" s="42"/>
      <c r="E589" s="38"/>
      <c r="F589" s="37"/>
      <c r="G589" s="37"/>
      <c r="H589" s="37"/>
      <c r="I589" s="37"/>
      <c r="J589" s="42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36"/>
      <c r="B590" s="37"/>
      <c r="C590" s="37"/>
      <c r="D590" s="42"/>
      <c r="E590" s="38"/>
      <c r="F590" s="37"/>
      <c r="G590" s="37"/>
      <c r="H590" s="37"/>
      <c r="I590" s="37"/>
      <c r="J590" s="42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36"/>
      <c r="B591" s="37"/>
      <c r="C591" s="37"/>
      <c r="D591" s="42"/>
      <c r="E591" s="38"/>
      <c r="F591" s="37"/>
      <c r="G591" s="37"/>
      <c r="H591" s="37"/>
      <c r="I591" s="37"/>
      <c r="J591" s="42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36"/>
      <c r="B592" s="37"/>
      <c r="C592" s="37"/>
      <c r="D592" s="42"/>
      <c r="E592" s="38"/>
      <c r="F592" s="37"/>
      <c r="G592" s="37"/>
      <c r="H592" s="37"/>
      <c r="I592" s="37"/>
      <c r="J592" s="42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36"/>
      <c r="B593" s="37"/>
      <c r="C593" s="37"/>
      <c r="D593" s="42"/>
      <c r="E593" s="38"/>
      <c r="F593" s="37"/>
      <c r="G593" s="37"/>
      <c r="H593" s="37"/>
      <c r="I593" s="37"/>
      <c r="J593" s="42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36"/>
      <c r="B594" s="37"/>
      <c r="C594" s="37"/>
      <c r="D594" s="42"/>
      <c r="E594" s="38"/>
      <c r="F594" s="37"/>
      <c r="G594" s="37"/>
      <c r="H594" s="37"/>
      <c r="I594" s="37"/>
      <c r="J594" s="42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36"/>
      <c r="B595" s="37"/>
      <c r="C595" s="37"/>
      <c r="D595" s="42"/>
      <c r="E595" s="38"/>
      <c r="F595" s="37"/>
      <c r="G595" s="37"/>
      <c r="H595" s="37"/>
      <c r="I595" s="37"/>
      <c r="J595" s="42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36"/>
      <c r="B596" s="37"/>
      <c r="C596" s="37"/>
      <c r="D596" s="42"/>
      <c r="E596" s="38"/>
      <c r="F596" s="37"/>
      <c r="G596" s="37"/>
      <c r="H596" s="37"/>
      <c r="I596" s="37"/>
      <c r="J596" s="42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36"/>
      <c r="B597" s="37"/>
      <c r="C597" s="37"/>
      <c r="D597" s="42"/>
      <c r="E597" s="38"/>
      <c r="F597" s="37"/>
      <c r="G597" s="37"/>
      <c r="H597" s="37"/>
      <c r="I597" s="37"/>
      <c r="J597" s="42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36"/>
      <c r="B598" s="37"/>
      <c r="C598" s="37"/>
      <c r="D598" s="42"/>
      <c r="E598" s="38"/>
      <c r="F598" s="37"/>
      <c r="G598" s="37"/>
      <c r="H598" s="37"/>
      <c r="I598" s="37"/>
      <c r="J598" s="42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36"/>
      <c r="B599" s="37"/>
      <c r="C599" s="37"/>
      <c r="D599" s="42"/>
      <c r="E599" s="38"/>
      <c r="F599" s="37"/>
      <c r="G599" s="37"/>
      <c r="H599" s="37"/>
      <c r="I599" s="37"/>
      <c r="J599" s="42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36"/>
      <c r="B600" s="37"/>
      <c r="C600" s="37"/>
      <c r="D600" s="42"/>
      <c r="E600" s="38"/>
      <c r="F600" s="37"/>
      <c r="G600" s="37"/>
      <c r="H600" s="37"/>
      <c r="I600" s="37"/>
      <c r="J600" s="42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36"/>
      <c r="B601" s="37"/>
      <c r="C601" s="37"/>
      <c r="D601" s="42"/>
      <c r="E601" s="38"/>
      <c r="F601" s="37"/>
      <c r="G601" s="37"/>
      <c r="H601" s="37"/>
      <c r="I601" s="37"/>
      <c r="J601" s="42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36"/>
      <c r="B602" s="37"/>
      <c r="C602" s="37"/>
      <c r="D602" s="42"/>
      <c r="E602" s="38"/>
      <c r="F602" s="37"/>
      <c r="G602" s="37"/>
      <c r="H602" s="37"/>
      <c r="I602" s="37"/>
      <c r="J602" s="42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36"/>
      <c r="B603" s="37"/>
      <c r="C603" s="37"/>
      <c r="D603" s="42"/>
      <c r="E603" s="38"/>
      <c r="F603" s="37"/>
      <c r="G603" s="37"/>
      <c r="H603" s="37"/>
      <c r="I603" s="37"/>
      <c r="J603" s="42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36"/>
      <c r="B604" s="37"/>
      <c r="C604" s="37"/>
      <c r="D604" s="42"/>
      <c r="E604" s="38"/>
      <c r="F604" s="37"/>
      <c r="G604" s="37"/>
      <c r="H604" s="37"/>
      <c r="I604" s="37"/>
      <c r="J604" s="42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36"/>
      <c r="B605" s="37"/>
      <c r="C605" s="37"/>
      <c r="D605" s="42"/>
      <c r="E605" s="38"/>
      <c r="F605" s="37"/>
      <c r="G605" s="37"/>
      <c r="H605" s="37"/>
      <c r="I605" s="37"/>
      <c r="J605" s="42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36"/>
      <c r="B606" s="37"/>
      <c r="C606" s="37"/>
      <c r="D606" s="42"/>
      <c r="E606" s="38"/>
      <c r="F606" s="37"/>
      <c r="G606" s="37"/>
      <c r="H606" s="37"/>
      <c r="I606" s="37"/>
      <c r="J606" s="42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36"/>
      <c r="B607" s="37"/>
      <c r="C607" s="37"/>
      <c r="D607" s="42"/>
      <c r="E607" s="38"/>
      <c r="F607" s="37"/>
      <c r="G607" s="37"/>
      <c r="H607" s="37"/>
      <c r="I607" s="37"/>
      <c r="J607" s="42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36"/>
      <c r="B608" s="37"/>
      <c r="C608" s="37"/>
      <c r="D608" s="42"/>
      <c r="E608" s="38"/>
      <c r="F608" s="37"/>
      <c r="G608" s="37"/>
      <c r="H608" s="37"/>
      <c r="I608" s="37"/>
      <c r="J608" s="42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36"/>
      <c r="B609" s="37"/>
      <c r="C609" s="37"/>
      <c r="D609" s="42"/>
      <c r="E609" s="38"/>
      <c r="F609" s="37"/>
      <c r="G609" s="37"/>
      <c r="H609" s="37"/>
      <c r="I609" s="37"/>
      <c r="J609" s="42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36"/>
      <c r="B610" s="37"/>
      <c r="C610" s="37"/>
      <c r="D610" s="42"/>
      <c r="E610" s="38"/>
      <c r="F610" s="37"/>
      <c r="G610" s="37"/>
      <c r="H610" s="37"/>
      <c r="I610" s="37"/>
      <c r="J610" s="42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36"/>
      <c r="B611" s="37"/>
      <c r="C611" s="37"/>
      <c r="D611" s="42"/>
      <c r="E611" s="38"/>
      <c r="F611" s="37"/>
      <c r="G611" s="37"/>
      <c r="H611" s="37"/>
      <c r="I611" s="37"/>
      <c r="J611" s="42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36"/>
      <c r="B612" s="37"/>
      <c r="C612" s="37"/>
      <c r="D612" s="42"/>
      <c r="E612" s="38"/>
      <c r="F612" s="37"/>
      <c r="G612" s="37"/>
      <c r="H612" s="37"/>
      <c r="I612" s="37"/>
      <c r="J612" s="42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36"/>
      <c r="B613" s="37"/>
      <c r="C613" s="37"/>
      <c r="D613" s="42"/>
      <c r="E613" s="38"/>
      <c r="F613" s="37"/>
      <c r="G613" s="37"/>
      <c r="H613" s="37"/>
      <c r="I613" s="37"/>
      <c r="J613" s="42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36"/>
      <c r="B614" s="37"/>
      <c r="C614" s="37"/>
      <c r="D614" s="42"/>
      <c r="E614" s="38"/>
      <c r="F614" s="37"/>
      <c r="G614" s="37"/>
      <c r="H614" s="37"/>
      <c r="I614" s="37"/>
      <c r="J614" s="42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36"/>
      <c r="B615" s="37"/>
      <c r="C615" s="37"/>
      <c r="D615" s="42"/>
      <c r="E615" s="38"/>
      <c r="F615" s="37"/>
      <c r="G615" s="37"/>
      <c r="H615" s="37"/>
      <c r="I615" s="37"/>
      <c r="J615" s="42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36"/>
      <c r="B616" s="37"/>
      <c r="C616" s="37"/>
      <c r="D616" s="42"/>
      <c r="E616" s="38"/>
      <c r="F616" s="37"/>
      <c r="G616" s="37"/>
      <c r="H616" s="37"/>
      <c r="I616" s="37"/>
      <c r="J616" s="42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36"/>
      <c r="B617" s="37"/>
      <c r="C617" s="37"/>
      <c r="D617" s="42"/>
      <c r="E617" s="38"/>
      <c r="F617" s="37"/>
      <c r="G617" s="37"/>
      <c r="H617" s="37"/>
      <c r="I617" s="37"/>
      <c r="J617" s="42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36"/>
      <c r="B618" s="37"/>
      <c r="C618" s="37"/>
      <c r="D618" s="42"/>
      <c r="E618" s="38"/>
      <c r="F618" s="37"/>
      <c r="G618" s="37"/>
      <c r="H618" s="37"/>
      <c r="I618" s="37"/>
      <c r="J618" s="42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36"/>
      <c r="B619" s="37"/>
      <c r="C619" s="37"/>
      <c r="D619" s="42"/>
      <c r="E619" s="38"/>
      <c r="F619" s="37"/>
      <c r="G619" s="37"/>
      <c r="H619" s="37"/>
      <c r="I619" s="37"/>
      <c r="J619" s="42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36"/>
      <c r="B620" s="37"/>
      <c r="C620" s="37"/>
      <c r="D620" s="42"/>
      <c r="E620" s="38"/>
      <c r="F620" s="37"/>
      <c r="G620" s="37"/>
      <c r="H620" s="37"/>
      <c r="I620" s="37"/>
      <c r="J620" s="42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36"/>
      <c r="B621" s="37"/>
      <c r="C621" s="37"/>
      <c r="D621" s="42"/>
      <c r="E621" s="38"/>
      <c r="F621" s="37"/>
      <c r="G621" s="37"/>
      <c r="H621" s="37"/>
      <c r="I621" s="37"/>
      <c r="J621" s="42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36"/>
      <c r="B622" s="37"/>
      <c r="C622" s="37"/>
      <c r="D622" s="42"/>
      <c r="E622" s="38"/>
      <c r="F622" s="37"/>
      <c r="G622" s="37"/>
      <c r="H622" s="37"/>
      <c r="I622" s="37"/>
      <c r="J622" s="42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36"/>
      <c r="B623" s="37"/>
      <c r="C623" s="37"/>
      <c r="D623" s="42"/>
      <c r="E623" s="38"/>
      <c r="F623" s="37"/>
      <c r="G623" s="37"/>
      <c r="H623" s="37"/>
      <c r="I623" s="37"/>
      <c r="J623" s="42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36"/>
      <c r="B624" s="37"/>
      <c r="C624" s="37"/>
      <c r="D624" s="42"/>
      <c r="E624" s="38"/>
      <c r="F624" s="37"/>
      <c r="G624" s="37"/>
      <c r="H624" s="37"/>
      <c r="I624" s="37"/>
      <c r="J624" s="42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36"/>
      <c r="B625" s="37"/>
      <c r="C625" s="37"/>
      <c r="D625" s="42"/>
      <c r="E625" s="38"/>
      <c r="F625" s="37"/>
      <c r="G625" s="37"/>
      <c r="H625" s="37"/>
      <c r="I625" s="37"/>
      <c r="J625" s="42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36"/>
      <c r="B626" s="37"/>
      <c r="C626" s="37"/>
      <c r="D626" s="42"/>
      <c r="E626" s="38"/>
      <c r="F626" s="37"/>
      <c r="G626" s="37"/>
      <c r="H626" s="37"/>
      <c r="I626" s="37"/>
      <c r="J626" s="42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36"/>
      <c r="B627" s="37"/>
      <c r="C627" s="37"/>
      <c r="D627" s="42"/>
      <c r="E627" s="38"/>
      <c r="F627" s="37"/>
      <c r="G627" s="37"/>
      <c r="H627" s="37"/>
      <c r="I627" s="37"/>
      <c r="J627" s="42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36"/>
      <c r="B628" s="37"/>
      <c r="C628" s="37"/>
      <c r="D628" s="42"/>
      <c r="E628" s="38"/>
      <c r="F628" s="37"/>
      <c r="G628" s="37"/>
      <c r="H628" s="37"/>
      <c r="I628" s="37"/>
      <c r="J628" s="42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36"/>
      <c r="B629" s="37"/>
      <c r="C629" s="37"/>
      <c r="D629" s="42"/>
      <c r="E629" s="38"/>
      <c r="F629" s="37"/>
      <c r="G629" s="37"/>
      <c r="H629" s="37"/>
      <c r="I629" s="37"/>
      <c r="J629" s="42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36"/>
      <c r="B630" s="37"/>
      <c r="C630" s="37"/>
      <c r="D630" s="42"/>
      <c r="E630" s="38"/>
      <c r="F630" s="37"/>
      <c r="G630" s="37"/>
      <c r="H630" s="37"/>
      <c r="I630" s="37"/>
      <c r="J630" s="42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36"/>
      <c r="B631" s="37"/>
      <c r="C631" s="37"/>
      <c r="D631" s="42"/>
      <c r="E631" s="38"/>
      <c r="F631" s="37"/>
      <c r="G631" s="37"/>
      <c r="H631" s="37"/>
      <c r="I631" s="37"/>
      <c r="J631" s="42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36"/>
      <c r="B632" s="37"/>
      <c r="C632" s="37"/>
      <c r="D632" s="42"/>
      <c r="E632" s="38"/>
      <c r="F632" s="37"/>
      <c r="G632" s="37"/>
      <c r="H632" s="37"/>
      <c r="I632" s="37"/>
      <c r="J632" s="42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36"/>
      <c r="B633" s="37"/>
      <c r="C633" s="37"/>
      <c r="D633" s="42"/>
      <c r="E633" s="38"/>
      <c r="F633" s="37"/>
      <c r="G633" s="37"/>
      <c r="H633" s="37"/>
      <c r="I633" s="37"/>
      <c r="J633" s="42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36"/>
      <c r="B634" s="37"/>
      <c r="C634" s="37"/>
      <c r="D634" s="42"/>
      <c r="E634" s="38"/>
      <c r="F634" s="37"/>
      <c r="G634" s="37"/>
      <c r="H634" s="37"/>
      <c r="I634" s="37"/>
      <c r="J634" s="42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36"/>
      <c r="B635" s="37"/>
      <c r="C635" s="37"/>
      <c r="D635" s="42"/>
      <c r="E635" s="38"/>
      <c r="F635" s="37"/>
      <c r="G635" s="37"/>
      <c r="H635" s="37"/>
      <c r="I635" s="37"/>
      <c r="J635" s="42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36"/>
      <c r="B636" s="37"/>
      <c r="C636" s="37"/>
      <c r="D636" s="42"/>
      <c r="E636" s="38"/>
      <c r="F636" s="37"/>
      <c r="G636" s="37"/>
      <c r="H636" s="37"/>
      <c r="I636" s="37"/>
      <c r="J636" s="42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36"/>
      <c r="B637" s="37"/>
      <c r="C637" s="37"/>
      <c r="D637" s="42"/>
      <c r="E637" s="38"/>
      <c r="F637" s="37"/>
      <c r="G637" s="37"/>
      <c r="H637" s="37"/>
      <c r="I637" s="37"/>
      <c r="J637" s="42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36"/>
      <c r="B638" s="37"/>
      <c r="C638" s="37"/>
      <c r="D638" s="42"/>
      <c r="E638" s="38"/>
      <c r="F638" s="37"/>
      <c r="G638" s="37"/>
      <c r="H638" s="37"/>
      <c r="I638" s="37"/>
      <c r="J638" s="42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36"/>
      <c r="B639" s="37"/>
      <c r="C639" s="37"/>
      <c r="D639" s="42"/>
      <c r="E639" s="38"/>
      <c r="F639" s="37"/>
      <c r="G639" s="37"/>
      <c r="H639" s="37"/>
      <c r="I639" s="37"/>
      <c r="J639" s="42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36"/>
      <c r="B640" s="37"/>
      <c r="C640" s="37"/>
      <c r="D640" s="42"/>
      <c r="E640" s="38"/>
      <c r="F640" s="37"/>
      <c r="G640" s="37"/>
      <c r="H640" s="37"/>
      <c r="I640" s="37"/>
      <c r="J640" s="42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36"/>
      <c r="B641" s="37"/>
      <c r="C641" s="37"/>
      <c r="D641" s="42"/>
      <c r="E641" s="38"/>
      <c r="F641" s="37"/>
      <c r="G641" s="37"/>
      <c r="H641" s="37"/>
      <c r="I641" s="37"/>
      <c r="J641" s="42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36"/>
      <c r="B642" s="37"/>
      <c r="C642" s="37"/>
      <c r="D642" s="42"/>
      <c r="E642" s="38"/>
      <c r="F642" s="37"/>
      <c r="G642" s="37"/>
      <c r="H642" s="37"/>
      <c r="I642" s="37"/>
      <c r="J642" s="42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36"/>
      <c r="B643" s="37"/>
      <c r="C643" s="37"/>
      <c r="D643" s="42"/>
      <c r="E643" s="38"/>
      <c r="F643" s="37"/>
      <c r="G643" s="37"/>
      <c r="H643" s="37"/>
      <c r="I643" s="37"/>
      <c r="J643" s="42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36"/>
      <c r="B644" s="37"/>
      <c r="C644" s="37"/>
      <c r="D644" s="42"/>
      <c r="E644" s="38"/>
      <c r="F644" s="37"/>
      <c r="G644" s="37"/>
      <c r="H644" s="37"/>
      <c r="I644" s="37"/>
      <c r="J644" s="42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36"/>
      <c r="B645" s="37"/>
      <c r="C645" s="37"/>
      <c r="D645" s="42"/>
      <c r="E645" s="38"/>
      <c r="F645" s="37"/>
      <c r="G645" s="37"/>
      <c r="H645" s="37"/>
      <c r="I645" s="37"/>
      <c r="J645" s="42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36"/>
      <c r="B646" s="37"/>
      <c r="C646" s="37"/>
      <c r="D646" s="42"/>
      <c r="E646" s="38"/>
      <c r="F646" s="37"/>
      <c r="G646" s="37"/>
      <c r="H646" s="37"/>
      <c r="I646" s="37"/>
      <c r="J646" s="42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36"/>
      <c r="B647" s="37"/>
      <c r="C647" s="37"/>
      <c r="D647" s="42"/>
      <c r="E647" s="38"/>
      <c r="F647" s="37"/>
      <c r="G647" s="37"/>
      <c r="H647" s="37"/>
      <c r="I647" s="37"/>
      <c r="J647" s="42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36"/>
      <c r="B648" s="37"/>
      <c r="C648" s="37"/>
      <c r="D648" s="42"/>
      <c r="E648" s="38"/>
      <c r="F648" s="37"/>
      <c r="G648" s="37"/>
      <c r="H648" s="37"/>
      <c r="I648" s="37"/>
      <c r="J648" s="42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36"/>
      <c r="B649" s="37"/>
      <c r="C649" s="37"/>
      <c r="D649" s="42"/>
      <c r="E649" s="38"/>
      <c r="F649" s="37"/>
      <c r="G649" s="37"/>
      <c r="H649" s="37"/>
      <c r="I649" s="37"/>
      <c r="J649" s="42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36"/>
      <c r="B650" s="37"/>
      <c r="C650" s="37"/>
      <c r="D650" s="42"/>
      <c r="E650" s="38"/>
      <c r="F650" s="37"/>
      <c r="G650" s="37"/>
      <c r="H650" s="37"/>
      <c r="I650" s="37"/>
      <c r="J650" s="42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36"/>
      <c r="B651" s="37"/>
      <c r="C651" s="37"/>
      <c r="D651" s="42"/>
      <c r="E651" s="38"/>
      <c r="F651" s="37"/>
      <c r="G651" s="37"/>
      <c r="H651" s="37"/>
      <c r="I651" s="37"/>
      <c r="J651" s="42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36"/>
      <c r="B652" s="37"/>
      <c r="C652" s="37"/>
      <c r="D652" s="42"/>
      <c r="E652" s="38"/>
      <c r="F652" s="37"/>
      <c r="G652" s="37"/>
      <c r="H652" s="37"/>
      <c r="I652" s="37"/>
      <c r="J652" s="42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36"/>
      <c r="B653" s="37"/>
      <c r="C653" s="37"/>
      <c r="D653" s="42"/>
      <c r="E653" s="38"/>
      <c r="F653" s="37"/>
      <c r="G653" s="37"/>
      <c r="H653" s="37"/>
      <c r="I653" s="37"/>
      <c r="J653" s="42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36"/>
      <c r="B654" s="37"/>
      <c r="C654" s="37"/>
      <c r="D654" s="42"/>
      <c r="E654" s="38"/>
      <c r="F654" s="37"/>
      <c r="G654" s="37"/>
      <c r="H654" s="37"/>
      <c r="I654" s="37"/>
      <c r="J654" s="42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36"/>
      <c r="B655" s="37"/>
      <c r="C655" s="37"/>
      <c r="D655" s="42"/>
      <c r="E655" s="38"/>
      <c r="F655" s="37"/>
      <c r="G655" s="37"/>
      <c r="H655" s="37"/>
      <c r="I655" s="37"/>
      <c r="J655" s="42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36"/>
      <c r="B656" s="37"/>
      <c r="C656" s="37"/>
      <c r="D656" s="42"/>
      <c r="E656" s="38"/>
      <c r="F656" s="37"/>
      <c r="G656" s="37"/>
      <c r="H656" s="37"/>
      <c r="I656" s="37"/>
      <c r="J656" s="42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36"/>
      <c r="B657" s="37"/>
      <c r="C657" s="37"/>
      <c r="D657" s="42"/>
      <c r="E657" s="38"/>
      <c r="F657" s="37"/>
      <c r="G657" s="37"/>
      <c r="H657" s="37"/>
      <c r="I657" s="37"/>
      <c r="J657" s="42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36"/>
      <c r="B658" s="37"/>
      <c r="C658" s="37"/>
      <c r="D658" s="42"/>
      <c r="E658" s="38"/>
      <c r="F658" s="37"/>
      <c r="G658" s="37"/>
      <c r="H658" s="37"/>
      <c r="I658" s="37"/>
      <c r="J658" s="42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36"/>
      <c r="B659" s="37"/>
      <c r="C659" s="37"/>
      <c r="D659" s="42"/>
      <c r="E659" s="38"/>
      <c r="F659" s="37"/>
      <c r="G659" s="37"/>
      <c r="H659" s="37"/>
      <c r="I659" s="37"/>
      <c r="J659" s="42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36"/>
      <c r="B660" s="37"/>
      <c r="C660" s="37"/>
      <c r="D660" s="42"/>
      <c r="E660" s="38"/>
      <c r="F660" s="37"/>
      <c r="G660" s="37"/>
      <c r="H660" s="37"/>
      <c r="I660" s="37"/>
      <c r="J660" s="42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36"/>
      <c r="B661" s="37"/>
      <c r="C661" s="37"/>
      <c r="D661" s="42"/>
      <c r="E661" s="38"/>
      <c r="F661" s="37"/>
      <c r="G661" s="37"/>
      <c r="H661" s="37"/>
      <c r="I661" s="37"/>
      <c r="J661" s="42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36"/>
      <c r="B662" s="37"/>
      <c r="C662" s="37"/>
      <c r="D662" s="42"/>
      <c r="E662" s="38"/>
      <c r="F662" s="37"/>
      <c r="G662" s="37"/>
      <c r="H662" s="37"/>
      <c r="I662" s="37"/>
      <c r="J662" s="42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36"/>
      <c r="B663" s="37"/>
      <c r="C663" s="37"/>
      <c r="D663" s="42"/>
      <c r="E663" s="38"/>
      <c r="F663" s="37"/>
      <c r="G663" s="37"/>
      <c r="H663" s="37"/>
      <c r="I663" s="37"/>
      <c r="J663" s="42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36"/>
      <c r="B664" s="37"/>
      <c r="C664" s="37"/>
      <c r="D664" s="42"/>
      <c r="E664" s="38"/>
      <c r="F664" s="37"/>
      <c r="G664" s="37"/>
      <c r="H664" s="37"/>
      <c r="I664" s="37"/>
      <c r="J664" s="42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36"/>
      <c r="B665" s="37"/>
      <c r="C665" s="37"/>
      <c r="D665" s="42"/>
      <c r="E665" s="38"/>
      <c r="F665" s="37"/>
      <c r="G665" s="37"/>
      <c r="H665" s="37"/>
      <c r="I665" s="37"/>
      <c r="J665" s="42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36"/>
      <c r="B666" s="37"/>
      <c r="C666" s="37"/>
      <c r="D666" s="42"/>
      <c r="E666" s="38"/>
      <c r="F666" s="37"/>
      <c r="G666" s="37"/>
      <c r="H666" s="37"/>
      <c r="I666" s="37"/>
      <c r="J666" s="42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36"/>
      <c r="B667" s="37"/>
      <c r="C667" s="37"/>
      <c r="D667" s="42"/>
      <c r="E667" s="38"/>
      <c r="F667" s="37"/>
      <c r="G667" s="37"/>
      <c r="H667" s="37"/>
      <c r="I667" s="37"/>
      <c r="J667" s="42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36"/>
      <c r="B668" s="37"/>
      <c r="C668" s="37"/>
      <c r="D668" s="42"/>
      <c r="E668" s="38"/>
      <c r="F668" s="37"/>
      <c r="G668" s="37"/>
      <c r="H668" s="37"/>
      <c r="I668" s="37"/>
      <c r="J668" s="42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36"/>
      <c r="B669" s="37"/>
      <c r="C669" s="37"/>
      <c r="D669" s="42"/>
      <c r="E669" s="38"/>
      <c r="F669" s="37"/>
      <c r="G669" s="37"/>
      <c r="H669" s="37"/>
      <c r="I669" s="37"/>
      <c r="J669" s="42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36"/>
      <c r="B670" s="37"/>
      <c r="C670" s="37"/>
      <c r="D670" s="42"/>
      <c r="E670" s="38"/>
      <c r="F670" s="37"/>
      <c r="G670" s="37"/>
      <c r="H670" s="37"/>
      <c r="I670" s="37"/>
      <c r="J670" s="42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36"/>
      <c r="B671" s="37"/>
      <c r="C671" s="37"/>
      <c r="D671" s="42"/>
      <c r="E671" s="38"/>
      <c r="F671" s="37"/>
      <c r="G671" s="37"/>
      <c r="H671" s="37"/>
      <c r="I671" s="37"/>
      <c r="J671" s="42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36"/>
      <c r="B672" s="37"/>
      <c r="C672" s="37"/>
      <c r="D672" s="42"/>
      <c r="E672" s="38"/>
      <c r="F672" s="37"/>
      <c r="G672" s="37"/>
      <c r="H672" s="37"/>
      <c r="I672" s="37"/>
      <c r="J672" s="42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36"/>
      <c r="B673" s="37"/>
      <c r="C673" s="37"/>
      <c r="D673" s="42"/>
      <c r="E673" s="38"/>
      <c r="F673" s="37"/>
      <c r="G673" s="37"/>
      <c r="H673" s="37"/>
      <c r="I673" s="37"/>
      <c r="J673" s="42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36"/>
      <c r="B674" s="37"/>
      <c r="C674" s="37"/>
      <c r="D674" s="42"/>
      <c r="E674" s="38"/>
      <c r="F674" s="37"/>
      <c r="G674" s="37"/>
      <c r="H674" s="37"/>
      <c r="I674" s="37"/>
      <c r="J674" s="42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36"/>
      <c r="B675" s="37"/>
      <c r="C675" s="37"/>
      <c r="D675" s="42"/>
      <c r="E675" s="38"/>
      <c r="F675" s="37"/>
      <c r="G675" s="37"/>
      <c r="H675" s="37"/>
      <c r="I675" s="37"/>
      <c r="J675" s="42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36"/>
      <c r="B676" s="37"/>
      <c r="C676" s="37"/>
      <c r="D676" s="42"/>
      <c r="E676" s="38"/>
      <c r="F676" s="37"/>
      <c r="G676" s="37"/>
      <c r="H676" s="37"/>
      <c r="I676" s="37"/>
      <c r="J676" s="42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36"/>
      <c r="B677" s="37"/>
      <c r="C677" s="37"/>
      <c r="D677" s="42"/>
      <c r="E677" s="38"/>
      <c r="F677" s="37"/>
      <c r="G677" s="37"/>
      <c r="H677" s="37"/>
      <c r="I677" s="37"/>
      <c r="J677" s="42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36"/>
      <c r="B678" s="37"/>
      <c r="C678" s="37"/>
      <c r="D678" s="42"/>
      <c r="E678" s="38"/>
      <c r="F678" s="37"/>
      <c r="G678" s="37"/>
      <c r="H678" s="37"/>
      <c r="I678" s="37"/>
      <c r="J678" s="42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36"/>
      <c r="B679" s="37"/>
      <c r="C679" s="37"/>
      <c r="D679" s="42"/>
      <c r="E679" s="38"/>
      <c r="F679" s="37"/>
      <c r="G679" s="37"/>
      <c r="H679" s="37"/>
      <c r="I679" s="37"/>
      <c r="J679" s="42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36"/>
      <c r="B680" s="37"/>
      <c r="C680" s="37"/>
      <c r="D680" s="42"/>
      <c r="E680" s="38"/>
      <c r="F680" s="37"/>
      <c r="G680" s="37"/>
      <c r="H680" s="37"/>
      <c r="I680" s="37"/>
      <c r="J680" s="42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36"/>
      <c r="B681" s="37"/>
      <c r="C681" s="37"/>
      <c r="D681" s="42"/>
      <c r="E681" s="38"/>
      <c r="F681" s="37"/>
      <c r="G681" s="37"/>
      <c r="H681" s="37"/>
      <c r="I681" s="37"/>
      <c r="J681" s="42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36"/>
      <c r="B682" s="37"/>
      <c r="C682" s="37"/>
      <c r="D682" s="42"/>
      <c r="E682" s="38"/>
      <c r="F682" s="37"/>
      <c r="G682" s="37"/>
      <c r="H682" s="37"/>
      <c r="I682" s="37"/>
      <c r="J682" s="42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36"/>
      <c r="B683" s="37"/>
      <c r="C683" s="37"/>
      <c r="D683" s="42"/>
      <c r="E683" s="38"/>
      <c r="F683" s="37"/>
      <c r="G683" s="37"/>
      <c r="H683" s="37"/>
      <c r="I683" s="37"/>
      <c r="J683" s="42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36"/>
      <c r="B684" s="37"/>
      <c r="C684" s="37"/>
      <c r="D684" s="42"/>
      <c r="E684" s="38"/>
      <c r="F684" s="37"/>
      <c r="G684" s="37"/>
      <c r="H684" s="37"/>
      <c r="I684" s="37"/>
      <c r="J684" s="42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36"/>
      <c r="B685" s="37"/>
      <c r="C685" s="37"/>
      <c r="D685" s="42"/>
      <c r="E685" s="38"/>
      <c r="F685" s="37"/>
      <c r="G685" s="37"/>
      <c r="H685" s="37"/>
      <c r="I685" s="37"/>
      <c r="J685" s="42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36"/>
      <c r="B686" s="37"/>
      <c r="C686" s="37"/>
      <c r="D686" s="42"/>
      <c r="E686" s="38"/>
      <c r="F686" s="37"/>
      <c r="G686" s="37"/>
      <c r="H686" s="37"/>
      <c r="I686" s="37"/>
      <c r="J686" s="42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36"/>
      <c r="B687" s="37"/>
      <c r="C687" s="37"/>
      <c r="D687" s="42"/>
      <c r="E687" s="38"/>
      <c r="F687" s="37"/>
      <c r="G687" s="37"/>
      <c r="H687" s="37"/>
      <c r="I687" s="37"/>
      <c r="J687" s="42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36"/>
      <c r="B688" s="37"/>
      <c r="C688" s="37"/>
      <c r="D688" s="42"/>
      <c r="E688" s="38"/>
      <c r="F688" s="37"/>
      <c r="G688" s="37"/>
      <c r="H688" s="37"/>
      <c r="I688" s="37"/>
      <c r="J688" s="42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36"/>
      <c r="B689" s="37"/>
      <c r="C689" s="37"/>
      <c r="D689" s="42"/>
      <c r="E689" s="38"/>
      <c r="F689" s="37"/>
      <c r="G689" s="37"/>
      <c r="H689" s="37"/>
      <c r="I689" s="37"/>
      <c r="J689" s="42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36"/>
      <c r="B690" s="37"/>
      <c r="C690" s="37"/>
      <c r="D690" s="42"/>
      <c r="E690" s="38"/>
      <c r="F690" s="37"/>
      <c r="G690" s="37"/>
      <c r="H690" s="37"/>
      <c r="I690" s="37"/>
      <c r="J690" s="42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36"/>
      <c r="B691" s="37"/>
      <c r="C691" s="37"/>
      <c r="D691" s="42"/>
      <c r="E691" s="38"/>
      <c r="F691" s="37"/>
      <c r="G691" s="37"/>
      <c r="H691" s="37"/>
      <c r="I691" s="37"/>
      <c r="J691" s="42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36"/>
      <c r="B692" s="37"/>
      <c r="C692" s="37"/>
      <c r="D692" s="42"/>
      <c r="E692" s="38"/>
      <c r="F692" s="37"/>
      <c r="G692" s="37"/>
      <c r="H692" s="37"/>
      <c r="I692" s="37"/>
      <c r="J692" s="42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36"/>
      <c r="B693" s="37"/>
      <c r="C693" s="37"/>
      <c r="D693" s="42"/>
      <c r="E693" s="38"/>
      <c r="F693" s="37"/>
      <c r="G693" s="37"/>
      <c r="H693" s="37"/>
      <c r="I693" s="37"/>
      <c r="J693" s="42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36"/>
      <c r="B694" s="37"/>
      <c r="C694" s="37"/>
      <c r="D694" s="42"/>
      <c r="E694" s="38"/>
      <c r="F694" s="37"/>
      <c r="G694" s="37"/>
      <c r="H694" s="37"/>
      <c r="I694" s="37"/>
      <c r="J694" s="42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36"/>
      <c r="B695" s="37"/>
      <c r="C695" s="37"/>
      <c r="D695" s="42"/>
      <c r="E695" s="38"/>
      <c r="F695" s="37"/>
      <c r="G695" s="37"/>
      <c r="H695" s="37"/>
      <c r="I695" s="37"/>
      <c r="J695" s="42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36"/>
      <c r="B696" s="37"/>
      <c r="C696" s="37"/>
      <c r="D696" s="42"/>
      <c r="E696" s="38"/>
      <c r="F696" s="37"/>
      <c r="G696" s="37"/>
      <c r="H696" s="37"/>
      <c r="I696" s="37"/>
      <c r="J696" s="42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36"/>
      <c r="B697" s="37"/>
      <c r="C697" s="37"/>
      <c r="D697" s="42"/>
      <c r="E697" s="38"/>
      <c r="F697" s="37"/>
      <c r="G697" s="37"/>
      <c r="H697" s="37"/>
      <c r="I697" s="37"/>
      <c r="J697" s="42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36"/>
      <c r="B698" s="37"/>
      <c r="C698" s="37"/>
      <c r="D698" s="42"/>
      <c r="E698" s="38"/>
      <c r="F698" s="37"/>
      <c r="G698" s="37"/>
      <c r="H698" s="37"/>
      <c r="I698" s="37"/>
      <c r="J698" s="42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36"/>
      <c r="B699" s="37"/>
      <c r="C699" s="37"/>
      <c r="D699" s="42"/>
      <c r="E699" s="38"/>
      <c r="F699" s="37"/>
      <c r="G699" s="37"/>
      <c r="H699" s="37"/>
      <c r="I699" s="37"/>
      <c r="J699" s="42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36"/>
      <c r="B700" s="37"/>
      <c r="C700" s="37"/>
      <c r="D700" s="42"/>
      <c r="E700" s="38"/>
      <c r="F700" s="37"/>
      <c r="G700" s="37"/>
      <c r="H700" s="37"/>
      <c r="I700" s="37"/>
      <c r="J700" s="42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36"/>
      <c r="B701" s="37"/>
      <c r="C701" s="37"/>
      <c r="D701" s="42"/>
      <c r="E701" s="38"/>
      <c r="F701" s="37"/>
      <c r="G701" s="37"/>
      <c r="H701" s="37"/>
      <c r="I701" s="37"/>
      <c r="J701" s="42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36"/>
      <c r="B702" s="37"/>
      <c r="C702" s="37"/>
      <c r="D702" s="42"/>
      <c r="E702" s="38"/>
      <c r="F702" s="37"/>
      <c r="G702" s="37"/>
      <c r="H702" s="37"/>
      <c r="I702" s="37"/>
      <c r="J702" s="42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36"/>
      <c r="B703" s="37"/>
      <c r="C703" s="37"/>
      <c r="D703" s="42"/>
      <c r="E703" s="38"/>
      <c r="F703" s="37"/>
      <c r="G703" s="37"/>
      <c r="H703" s="37"/>
      <c r="I703" s="37"/>
      <c r="J703" s="42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36"/>
      <c r="B704" s="37"/>
      <c r="C704" s="37"/>
      <c r="D704" s="42"/>
      <c r="E704" s="38"/>
      <c r="F704" s="37"/>
      <c r="G704" s="37"/>
      <c r="H704" s="37"/>
      <c r="I704" s="37"/>
      <c r="J704" s="42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36"/>
      <c r="B705" s="37"/>
      <c r="C705" s="37"/>
      <c r="D705" s="42"/>
      <c r="E705" s="38"/>
      <c r="F705" s="37"/>
      <c r="G705" s="37"/>
      <c r="H705" s="37"/>
      <c r="I705" s="37"/>
      <c r="J705" s="42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36"/>
      <c r="B706" s="37"/>
      <c r="C706" s="37"/>
      <c r="D706" s="42"/>
      <c r="E706" s="38"/>
      <c r="F706" s="37"/>
      <c r="G706" s="37"/>
      <c r="H706" s="37"/>
      <c r="I706" s="37"/>
      <c r="J706" s="42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36"/>
      <c r="B707" s="37"/>
      <c r="C707" s="37"/>
      <c r="D707" s="42"/>
      <c r="E707" s="38"/>
      <c r="F707" s="37"/>
      <c r="G707" s="37"/>
      <c r="H707" s="37"/>
      <c r="I707" s="37"/>
      <c r="J707" s="42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36"/>
      <c r="B708" s="37"/>
      <c r="C708" s="37"/>
      <c r="D708" s="42"/>
      <c r="E708" s="38"/>
      <c r="F708" s="37"/>
      <c r="G708" s="37"/>
      <c r="H708" s="37"/>
      <c r="I708" s="37"/>
      <c r="J708" s="42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36"/>
      <c r="B709" s="37"/>
      <c r="C709" s="37"/>
      <c r="D709" s="42"/>
      <c r="E709" s="38"/>
      <c r="F709" s="37"/>
      <c r="G709" s="37"/>
      <c r="H709" s="37"/>
      <c r="I709" s="37"/>
      <c r="J709" s="42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36"/>
      <c r="B710" s="37"/>
      <c r="C710" s="37"/>
      <c r="D710" s="42"/>
      <c r="E710" s="38"/>
      <c r="F710" s="37"/>
      <c r="G710" s="37"/>
      <c r="H710" s="37"/>
      <c r="I710" s="37"/>
      <c r="J710" s="42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36"/>
      <c r="B711" s="37"/>
      <c r="C711" s="37"/>
      <c r="D711" s="42"/>
      <c r="E711" s="38"/>
      <c r="F711" s="37"/>
      <c r="G711" s="37"/>
      <c r="H711" s="37"/>
      <c r="I711" s="37"/>
      <c r="J711" s="42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36"/>
      <c r="B712" s="37"/>
      <c r="C712" s="37"/>
      <c r="D712" s="42"/>
      <c r="E712" s="38"/>
      <c r="F712" s="37"/>
      <c r="G712" s="37"/>
      <c r="H712" s="37"/>
      <c r="I712" s="37"/>
      <c r="J712" s="42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36"/>
      <c r="B713" s="37"/>
      <c r="C713" s="37"/>
      <c r="D713" s="42"/>
      <c r="E713" s="38"/>
      <c r="F713" s="37"/>
      <c r="G713" s="37"/>
      <c r="H713" s="37"/>
      <c r="I713" s="37"/>
      <c r="J713" s="42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36"/>
      <c r="B714" s="37"/>
      <c r="C714" s="37"/>
      <c r="D714" s="42"/>
      <c r="E714" s="38"/>
      <c r="F714" s="37"/>
      <c r="G714" s="37"/>
      <c r="H714" s="37"/>
      <c r="I714" s="37"/>
      <c r="J714" s="42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36"/>
      <c r="B715" s="37"/>
      <c r="C715" s="37"/>
      <c r="D715" s="42"/>
      <c r="E715" s="38"/>
      <c r="F715" s="37"/>
      <c r="G715" s="37"/>
      <c r="H715" s="37"/>
      <c r="I715" s="37"/>
      <c r="J715" s="42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36"/>
      <c r="B716" s="37"/>
      <c r="C716" s="37"/>
      <c r="D716" s="42"/>
      <c r="E716" s="38"/>
      <c r="F716" s="37"/>
      <c r="G716" s="37"/>
      <c r="H716" s="37"/>
      <c r="I716" s="37"/>
      <c r="J716" s="42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36"/>
      <c r="B717" s="37"/>
      <c r="C717" s="37"/>
      <c r="D717" s="42"/>
      <c r="E717" s="38"/>
      <c r="F717" s="37"/>
      <c r="G717" s="37"/>
      <c r="H717" s="37"/>
      <c r="I717" s="37"/>
      <c r="J717" s="42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36"/>
      <c r="B718" s="37"/>
      <c r="C718" s="37"/>
      <c r="D718" s="42"/>
      <c r="E718" s="38"/>
      <c r="F718" s="37"/>
      <c r="G718" s="37"/>
      <c r="H718" s="37"/>
      <c r="I718" s="37"/>
      <c r="J718" s="42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36"/>
      <c r="B719" s="37"/>
      <c r="C719" s="37"/>
      <c r="D719" s="42"/>
      <c r="E719" s="38"/>
      <c r="F719" s="37"/>
      <c r="G719" s="37"/>
      <c r="H719" s="37"/>
      <c r="I719" s="37"/>
      <c r="J719" s="42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36"/>
      <c r="B720" s="37"/>
      <c r="C720" s="37"/>
      <c r="D720" s="42"/>
      <c r="E720" s="38"/>
      <c r="F720" s="37"/>
      <c r="G720" s="37"/>
      <c r="H720" s="37"/>
      <c r="I720" s="37"/>
      <c r="J720" s="42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36"/>
      <c r="B721" s="37"/>
      <c r="C721" s="37"/>
      <c r="D721" s="42"/>
      <c r="E721" s="38"/>
      <c r="F721" s="37"/>
      <c r="G721" s="37"/>
      <c r="H721" s="37"/>
      <c r="I721" s="37"/>
      <c r="J721" s="42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36"/>
      <c r="B722" s="37"/>
      <c r="C722" s="37"/>
      <c r="D722" s="42"/>
      <c r="E722" s="38"/>
      <c r="F722" s="37"/>
      <c r="G722" s="37"/>
      <c r="H722" s="37"/>
      <c r="I722" s="37"/>
      <c r="J722" s="42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36"/>
      <c r="B723" s="37"/>
      <c r="C723" s="37"/>
      <c r="D723" s="42"/>
      <c r="E723" s="38"/>
      <c r="F723" s="37"/>
      <c r="G723" s="37"/>
      <c r="H723" s="37"/>
      <c r="I723" s="37"/>
      <c r="J723" s="42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36"/>
      <c r="B724" s="37"/>
      <c r="C724" s="37"/>
      <c r="D724" s="42"/>
      <c r="E724" s="38"/>
      <c r="F724" s="37"/>
      <c r="G724" s="37"/>
      <c r="H724" s="37"/>
      <c r="I724" s="37"/>
      <c r="J724" s="42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36"/>
      <c r="B725" s="37"/>
      <c r="C725" s="37"/>
      <c r="D725" s="42"/>
      <c r="E725" s="38"/>
      <c r="F725" s="37"/>
      <c r="G725" s="37"/>
      <c r="H725" s="37"/>
      <c r="I725" s="37"/>
      <c r="J725" s="42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36"/>
      <c r="B726" s="37"/>
      <c r="C726" s="37"/>
      <c r="D726" s="42"/>
      <c r="E726" s="38"/>
      <c r="F726" s="37"/>
      <c r="G726" s="37"/>
      <c r="H726" s="37"/>
      <c r="I726" s="37"/>
      <c r="J726" s="42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36"/>
      <c r="B727" s="37"/>
      <c r="C727" s="37"/>
      <c r="D727" s="42"/>
      <c r="E727" s="38"/>
      <c r="F727" s="37"/>
      <c r="G727" s="37"/>
      <c r="H727" s="37"/>
      <c r="I727" s="37"/>
      <c r="J727" s="42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36"/>
      <c r="B728" s="37"/>
      <c r="C728" s="37"/>
      <c r="D728" s="42"/>
      <c r="E728" s="38"/>
      <c r="F728" s="37"/>
      <c r="G728" s="37"/>
      <c r="H728" s="37"/>
      <c r="I728" s="37"/>
      <c r="J728" s="42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36"/>
      <c r="B729" s="37"/>
      <c r="C729" s="37"/>
      <c r="D729" s="42"/>
      <c r="E729" s="38"/>
      <c r="F729" s="37"/>
      <c r="G729" s="37"/>
      <c r="H729" s="37"/>
      <c r="I729" s="37"/>
      <c r="J729" s="42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36"/>
      <c r="B730" s="37"/>
      <c r="C730" s="37"/>
      <c r="D730" s="42"/>
      <c r="E730" s="38"/>
      <c r="F730" s="37"/>
      <c r="G730" s="37"/>
      <c r="H730" s="37"/>
      <c r="I730" s="37"/>
      <c r="J730" s="42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36"/>
      <c r="B731" s="37"/>
      <c r="C731" s="37"/>
      <c r="D731" s="42"/>
      <c r="E731" s="38"/>
      <c r="F731" s="37"/>
      <c r="G731" s="37"/>
      <c r="H731" s="37"/>
      <c r="I731" s="37"/>
      <c r="J731" s="42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36"/>
      <c r="B732" s="37"/>
      <c r="C732" s="37"/>
      <c r="D732" s="42"/>
      <c r="E732" s="38"/>
      <c r="F732" s="37"/>
      <c r="G732" s="37"/>
      <c r="H732" s="37"/>
      <c r="I732" s="37"/>
      <c r="J732" s="42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36"/>
      <c r="B733" s="37"/>
      <c r="C733" s="37"/>
      <c r="D733" s="42"/>
      <c r="E733" s="38"/>
      <c r="F733" s="37"/>
      <c r="G733" s="37"/>
      <c r="H733" s="37"/>
      <c r="I733" s="37"/>
      <c r="J733" s="42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36"/>
      <c r="B734" s="37"/>
      <c r="C734" s="37"/>
      <c r="D734" s="42"/>
      <c r="E734" s="38"/>
      <c r="F734" s="37"/>
      <c r="G734" s="37"/>
      <c r="H734" s="37"/>
      <c r="I734" s="37"/>
      <c r="J734" s="42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36"/>
      <c r="B735" s="37"/>
      <c r="C735" s="37"/>
      <c r="D735" s="42"/>
      <c r="E735" s="38"/>
      <c r="F735" s="37"/>
      <c r="G735" s="37"/>
      <c r="H735" s="37"/>
      <c r="I735" s="37"/>
      <c r="J735" s="42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36"/>
      <c r="B736" s="37"/>
      <c r="C736" s="37"/>
      <c r="D736" s="42"/>
      <c r="E736" s="38"/>
      <c r="F736" s="37"/>
      <c r="G736" s="37"/>
      <c r="H736" s="37"/>
      <c r="I736" s="37"/>
      <c r="J736" s="42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36"/>
      <c r="B737" s="37"/>
      <c r="C737" s="37"/>
      <c r="D737" s="42"/>
      <c r="E737" s="38"/>
      <c r="F737" s="37"/>
      <c r="G737" s="37"/>
      <c r="H737" s="37"/>
      <c r="I737" s="37"/>
      <c r="J737" s="42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36"/>
      <c r="B738" s="37"/>
      <c r="C738" s="37"/>
      <c r="D738" s="42"/>
      <c r="E738" s="38"/>
      <c r="F738" s="37"/>
      <c r="G738" s="37"/>
      <c r="H738" s="37"/>
      <c r="I738" s="37"/>
      <c r="J738" s="42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36"/>
      <c r="B739" s="37"/>
      <c r="C739" s="37"/>
      <c r="D739" s="42"/>
      <c r="E739" s="38"/>
      <c r="F739" s="37"/>
      <c r="G739" s="37"/>
      <c r="H739" s="37"/>
      <c r="I739" s="37"/>
      <c r="J739" s="42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36"/>
      <c r="B740" s="37"/>
      <c r="C740" s="37"/>
      <c r="D740" s="42"/>
      <c r="E740" s="38"/>
      <c r="F740" s="37"/>
      <c r="G740" s="37"/>
      <c r="H740" s="37"/>
      <c r="I740" s="37"/>
      <c r="J740" s="42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36"/>
      <c r="B741" s="37"/>
      <c r="C741" s="37"/>
      <c r="D741" s="42"/>
      <c r="E741" s="38"/>
      <c r="F741" s="37"/>
      <c r="G741" s="37"/>
      <c r="H741" s="37"/>
      <c r="I741" s="37"/>
      <c r="J741" s="42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36"/>
      <c r="B742" s="37"/>
      <c r="C742" s="37"/>
      <c r="D742" s="42"/>
      <c r="E742" s="38"/>
      <c r="F742" s="37"/>
      <c r="G742" s="37"/>
      <c r="H742" s="37"/>
      <c r="I742" s="37"/>
      <c r="J742" s="42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36"/>
      <c r="B743" s="37"/>
      <c r="C743" s="37"/>
      <c r="D743" s="42"/>
      <c r="E743" s="38"/>
      <c r="F743" s="37"/>
      <c r="G743" s="37"/>
      <c r="H743" s="37"/>
      <c r="I743" s="37"/>
      <c r="J743" s="42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36"/>
      <c r="B744" s="37"/>
      <c r="C744" s="37"/>
      <c r="D744" s="42"/>
      <c r="E744" s="38"/>
      <c r="F744" s="37"/>
      <c r="G744" s="37"/>
      <c r="H744" s="37"/>
      <c r="I744" s="37"/>
      <c r="J744" s="42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36"/>
      <c r="B745" s="37"/>
      <c r="C745" s="37"/>
      <c r="D745" s="42"/>
      <c r="E745" s="38"/>
      <c r="F745" s="37"/>
      <c r="G745" s="37"/>
      <c r="H745" s="37"/>
      <c r="I745" s="37"/>
      <c r="J745" s="42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36"/>
      <c r="B746" s="37"/>
      <c r="C746" s="37"/>
      <c r="D746" s="42"/>
      <c r="E746" s="38"/>
      <c r="F746" s="37"/>
      <c r="G746" s="37"/>
      <c r="H746" s="37"/>
      <c r="I746" s="37"/>
      <c r="J746" s="42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36"/>
      <c r="B747" s="37"/>
      <c r="C747" s="37"/>
      <c r="D747" s="42"/>
      <c r="E747" s="38"/>
      <c r="F747" s="37"/>
      <c r="G747" s="37"/>
      <c r="H747" s="37"/>
      <c r="I747" s="37"/>
      <c r="J747" s="42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36"/>
      <c r="B748" s="37"/>
      <c r="C748" s="37"/>
      <c r="D748" s="42"/>
      <c r="E748" s="38"/>
      <c r="F748" s="37"/>
      <c r="G748" s="37"/>
      <c r="H748" s="37"/>
      <c r="I748" s="37"/>
      <c r="J748" s="42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36"/>
      <c r="B749" s="37"/>
      <c r="C749" s="37"/>
      <c r="D749" s="42"/>
      <c r="E749" s="38"/>
      <c r="F749" s="37"/>
      <c r="G749" s="37"/>
      <c r="H749" s="37"/>
      <c r="I749" s="37"/>
      <c r="J749" s="42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36"/>
      <c r="B750" s="37"/>
      <c r="C750" s="37"/>
      <c r="D750" s="42"/>
      <c r="E750" s="38"/>
      <c r="F750" s="37"/>
      <c r="G750" s="37"/>
      <c r="H750" s="37"/>
      <c r="I750" s="37"/>
      <c r="J750" s="42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36"/>
      <c r="B751" s="37"/>
      <c r="C751" s="37"/>
      <c r="D751" s="42"/>
      <c r="E751" s="38"/>
      <c r="F751" s="37"/>
      <c r="G751" s="37"/>
      <c r="H751" s="37"/>
      <c r="I751" s="37"/>
      <c r="J751" s="42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36"/>
      <c r="B752" s="37"/>
      <c r="C752" s="37"/>
      <c r="D752" s="42"/>
      <c r="E752" s="38"/>
      <c r="F752" s="37"/>
      <c r="G752" s="37"/>
      <c r="H752" s="37"/>
      <c r="I752" s="37"/>
      <c r="J752" s="42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36"/>
      <c r="B753" s="37"/>
      <c r="C753" s="37"/>
      <c r="D753" s="42"/>
      <c r="E753" s="38"/>
      <c r="F753" s="37"/>
      <c r="G753" s="37"/>
      <c r="H753" s="37"/>
      <c r="I753" s="37"/>
      <c r="J753" s="42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36"/>
      <c r="B754" s="37"/>
      <c r="C754" s="37"/>
      <c r="D754" s="42"/>
      <c r="E754" s="38"/>
      <c r="F754" s="37"/>
      <c r="G754" s="37"/>
      <c r="H754" s="37"/>
      <c r="I754" s="37"/>
      <c r="J754" s="42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36"/>
      <c r="B755" s="37"/>
      <c r="C755" s="37"/>
      <c r="D755" s="42"/>
      <c r="E755" s="38"/>
      <c r="F755" s="37"/>
      <c r="G755" s="37"/>
      <c r="H755" s="37"/>
      <c r="I755" s="37"/>
      <c r="J755" s="42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36"/>
      <c r="B756" s="37"/>
      <c r="C756" s="37"/>
      <c r="D756" s="42"/>
      <c r="E756" s="38"/>
      <c r="F756" s="37"/>
      <c r="G756" s="37"/>
      <c r="H756" s="37"/>
      <c r="I756" s="37"/>
      <c r="J756" s="42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36"/>
      <c r="B757" s="37"/>
      <c r="C757" s="37"/>
      <c r="D757" s="42"/>
      <c r="E757" s="38"/>
      <c r="F757" s="37"/>
      <c r="G757" s="37"/>
      <c r="H757" s="37"/>
      <c r="I757" s="37"/>
      <c r="J757" s="42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36"/>
      <c r="B758" s="37"/>
      <c r="C758" s="37"/>
      <c r="D758" s="42"/>
      <c r="E758" s="38"/>
      <c r="F758" s="37"/>
      <c r="G758" s="37"/>
      <c r="H758" s="37"/>
      <c r="I758" s="37"/>
      <c r="J758" s="42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36"/>
      <c r="B759" s="37"/>
      <c r="C759" s="37"/>
      <c r="D759" s="42"/>
      <c r="E759" s="38"/>
      <c r="F759" s="37"/>
      <c r="G759" s="37"/>
      <c r="H759" s="37"/>
      <c r="I759" s="37"/>
      <c r="J759" s="42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36"/>
      <c r="B760" s="37"/>
      <c r="C760" s="37"/>
      <c r="D760" s="42"/>
      <c r="E760" s="38"/>
      <c r="F760" s="37"/>
      <c r="G760" s="37"/>
      <c r="H760" s="37"/>
      <c r="I760" s="37"/>
      <c r="J760" s="42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36"/>
      <c r="B761" s="37"/>
      <c r="C761" s="37"/>
      <c r="D761" s="42"/>
      <c r="E761" s="38"/>
      <c r="F761" s="37"/>
      <c r="G761" s="37"/>
      <c r="H761" s="37"/>
      <c r="I761" s="37"/>
      <c r="J761" s="42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36"/>
      <c r="B762" s="37"/>
      <c r="C762" s="37"/>
      <c r="D762" s="42"/>
      <c r="E762" s="38"/>
      <c r="F762" s="37"/>
      <c r="G762" s="37"/>
      <c r="H762" s="37"/>
      <c r="I762" s="37"/>
      <c r="J762" s="42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36"/>
      <c r="B763" s="37"/>
      <c r="C763" s="37"/>
      <c r="D763" s="42"/>
      <c r="E763" s="38"/>
      <c r="F763" s="37"/>
      <c r="G763" s="37"/>
      <c r="H763" s="37"/>
      <c r="I763" s="37"/>
      <c r="J763" s="42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36"/>
      <c r="B764" s="37"/>
      <c r="C764" s="37"/>
      <c r="D764" s="42"/>
      <c r="E764" s="38"/>
      <c r="F764" s="37"/>
      <c r="G764" s="37"/>
      <c r="H764" s="37"/>
      <c r="I764" s="37"/>
      <c r="J764" s="42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36"/>
      <c r="B765" s="37"/>
      <c r="C765" s="37"/>
      <c r="D765" s="42"/>
      <c r="E765" s="38"/>
      <c r="F765" s="37"/>
      <c r="G765" s="37"/>
      <c r="H765" s="37"/>
      <c r="I765" s="37"/>
      <c r="J765" s="42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36"/>
      <c r="B766" s="37"/>
      <c r="C766" s="37"/>
      <c r="D766" s="42"/>
      <c r="E766" s="38"/>
      <c r="F766" s="37"/>
      <c r="G766" s="37"/>
      <c r="H766" s="37"/>
      <c r="I766" s="37"/>
      <c r="J766" s="42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36"/>
      <c r="B767" s="37"/>
      <c r="C767" s="37"/>
      <c r="D767" s="42"/>
      <c r="E767" s="38"/>
      <c r="F767" s="37"/>
      <c r="G767" s="37"/>
      <c r="H767" s="37"/>
      <c r="I767" s="37"/>
      <c r="J767" s="42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36"/>
      <c r="B768" s="37"/>
      <c r="C768" s="37"/>
      <c r="D768" s="42"/>
      <c r="E768" s="38"/>
      <c r="F768" s="37"/>
      <c r="G768" s="37"/>
      <c r="H768" s="37"/>
      <c r="I768" s="37"/>
      <c r="J768" s="42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36"/>
      <c r="B769" s="37"/>
      <c r="C769" s="37"/>
      <c r="D769" s="42"/>
      <c r="E769" s="38"/>
      <c r="F769" s="37"/>
      <c r="G769" s="37"/>
      <c r="H769" s="37"/>
      <c r="I769" s="37"/>
      <c r="J769" s="42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36"/>
      <c r="B770" s="37"/>
      <c r="C770" s="37"/>
      <c r="D770" s="42"/>
      <c r="E770" s="38"/>
      <c r="F770" s="37"/>
      <c r="G770" s="37"/>
      <c r="H770" s="37"/>
      <c r="I770" s="37"/>
      <c r="J770" s="42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36"/>
      <c r="B771" s="37"/>
      <c r="C771" s="37"/>
      <c r="D771" s="42"/>
      <c r="E771" s="38"/>
      <c r="F771" s="37"/>
      <c r="G771" s="37"/>
      <c r="H771" s="37"/>
      <c r="I771" s="37"/>
      <c r="J771" s="42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36"/>
      <c r="B772" s="37"/>
      <c r="C772" s="37"/>
      <c r="D772" s="42"/>
      <c r="E772" s="38"/>
      <c r="F772" s="37"/>
      <c r="G772" s="37"/>
      <c r="H772" s="37"/>
      <c r="I772" s="37"/>
      <c r="J772" s="42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36"/>
      <c r="B773" s="37"/>
      <c r="C773" s="37"/>
      <c r="D773" s="42"/>
      <c r="E773" s="38"/>
      <c r="F773" s="37"/>
      <c r="G773" s="37"/>
      <c r="H773" s="37"/>
      <c r="I773" s="37"/>
      <c r="J773" s="42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36"/>
      <c r="B774" s="37"/>
      <c r="C774" s="37"/>
      <c r="D774" s="42"/>
      <c r="E774" s="38"/>
      <c r="F774" s="37"/>
      <c r="G774" s="37"/>
      <c r="H774" s="37"/>
      <c r="I774" s="37"/>
      <c r="J774" s="42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36"/>
      <c r="B775" s="37"/>
      <c r="C775" s="37"/>
      <c r="D775" s="42"/>
      <c r="E775" s="38"/>
      <c r="F775" s="37"/>
      <c r="G775" s="37"/>
      <c r="H775" s="37"/>
      <c r="I775" s="37"/>
      <c r="J775" s="42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36"/>
      <c r="B776" s="37"/>
      <c r="C776" s="37"/>
      <c r="D776" s="42"/>
      <c r="E776" s="38"/>
      <c r="F776" s="37"/>
      <c r="G776" s="37"/>
      <c r="H776" s="37"/>
      <c r="I776" s="37"/>
      <c r="J776" s="42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36"/>
      <c r="B777" s="37"/>
      <c r="C777" s="37"/>
      <c r="D777" s="42"/>
      <c r="E777" s="38"/>
      <c r="F777" s="37"/>
      <c r="G777" s="37"/>
      <c r="H777" s="37"/>
      <c r="I777" s="37"/>
      <c r="J777" s="42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36"/>
      <c r="B778" s="37"/>
      <c r="C778" s="37"/>
      <c r="D778" s="42"/>
      <c r="E778" s="38"/>
      <c r="F778" s="37"/>
      <c r="G778" s="37"/>
      <c r="H778" s="37"/>
      <c r="I778" s="37"/>
      <c r="J778" s="42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36"/>
      <c r="B779" s="37"/>
      <c r="C779" s="37"/>
      <c r="D779" s="42"/>
      <c r="E779" s="38"/>
      <c r="F779" s="37"/>
      <c r="G779" s="37"/>
      <c r="H779" s="37"/>
      <c r="I779" s="37"/>
      <c r="J779" s="42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36"/>
      <c r="B780" s="37"/>
      <c r="C780" s="37"/>
      <c r="D780" s="42"/>
      <c r="E780" s="38"/>
      <c r="F780" s="37"/>
      <c r="G780" s="37"/>
      <c r="H780" s="37"/>
      <c r="I780" s="37"/>
      <c r="J780" s="42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36"/>
      <c r="B781" s="37"/>
      <c r="C781" s="37"/>
      <c r="D781" s="42"/>
      <c r="E781" s="38"/>
      <c r="F781" s="37"/>
      <c r="G781" s="37"/>
      <c r="H781" s="37"/>
      <c r="I781" s="37"/>
      <c r="J781" s="42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36"/>
      <c r="B782" s="37"/>
      <c r="C782" s="37"/>
      <c r="D782" s="42"/>
      <c r="E782" s="38"/>
      <c r="F782" s="37"/>
      <c r="G782" s="37"/>
      <c r="H782" s="37"/>
      <c r="I782" s="37"/>
      <c r="J782" s="42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36"/>
      <c r="B783" s="37"/>
      <c r="C783" s="37"/>
      <c r="D783" s="42"/>
      <c r="E783" s="38"/>
      <c r="F783" s="37"/>
      <c r="G783" s="37"/>
      <c r="H783" s="37"/>
      <c r="I783" s="37"/>
      <c r="J783" s="42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36"/>
      <c r="B784" s="37"/>
      <c r="C784" s="37"/>
      <c r="D784" s="42"/>
      <c r="E784" s="38"/>
      <c r="F784" s="37"/>
      <c r="G784" s="37"/>
      <c r="H784" s="37"/>
      <c r="I784" s="37"/>
      <c r="J784" s="42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36"/>
      <c r="B785" s="37"/>
      <c r="C785" s="37"/>
      <c r="D785" s="42"/>
      <c r="E785" s="38"/>
      <c r="F785" s="37"/>
      <c r="G785" s="37"/>
      <c r="H785" s="37"/>
      <c r="I785" s="37"/>
      <c r="J785" s="42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36"/>
      <c r="B786" s="37"/>
      <c r="C786" s="37"/>
      <c r="D786" s="42"/>
      <c r="E786" s="38"/>
      <c r="F786" s="37"/>
      <c r="G786" s="37"/>
      <c r="H786" s="37"/>
      <c r="I786" s="37"/>
      <c r="J786" s="42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36"/>
      <c r="B787" s="37"/>
      <c r="C787" s="37"/>
      <c r="D787" s="42"/>
      <c r="E787" s="38"/>
      <c r="F787" s="37"/>
      <c r="G787" s="37"/>
      <c r="H787" s="37"/>
      <c r="I787" s="37"/>
      <c r="J787" s="42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36"/>
      <c r="B788" s="37"/>
      <c r="C788" s="37"/>
      <c r="D788" s="42"/>
      <c r="E788" s="38"/>
      <c r="F788" s="37"/>
      <c r="G788" s="37"/>
      <c r="H788" s="37"/>
      <c r="I788" s="37"/>
      <c r="J788" s="42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36"/>
      <c r="B789" s="37"/>
      <c r="C789" s="37"/>
      <c r="D789" s="42"/>
      <c r="E789" s="38"/>
      <c r="F789" s="37"/>
      <c r="G789" s="37"/>
      <c r="H789" s="37"/>
      <c r="I789" s="37"/>
      <c r="J789" s="42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36"/>
      <c r="B790" s="37"/>
      <c r="C790" s="37"/>
      <c r="D790" s="42"/>
      <c r="E790" s="38"/>
      <c r="F790" s="37"/>
      <c r="G790" s="37"/>
      <c r="H790" s="37"/>
      <c r="I790" s="37"/>
      <c r="J790" s="42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36"/>
      <c r="B791" s="37"/>
      <c r="C791" s="37"/>
      <c r="D791" s="42"/>
      <c r="E791" s="38"/>
      <c r="F791" s="37"/>
      <c r="G791" s="37"/>
      <c r="H791" s="37"/>
      <c r="I791" s="37"/>
      <c r="J791" s="42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36"/>
      <c r="B792" s="37"/>
      <c r="C792" s="37"/>
      <c r="D792" s="42"/>
      <c r="E792" s="38"/>
      <c r="F792" s="37"/>
      <c r="G792" s="37"/>
      <c r="H792" s="37"/>
      <c r="I792" s="37"/>
      <c r="J792" s="42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36"/>
      <c r="B793" s="37"/>
      <c r="C793" s="37"/>
      <c r="D793" s="42"/>
      <c r="E793" s="38"/>
      <c r="F793" s="37"/>
      <c r="G793" s="37"/>
      <c r="H793" s="37"/>
      <c r="I793" s="37"/>
      <c r="J793" s="42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36"/>
      <c r="B794" s="37"/>
      <c r="C794" s="37"/>
      <c r="D794" s="42"/>
      <c r="E794" s="38"/>
      <c r="F794" s="37"/>
      <c r="G794" s="37"/>
      <c r="H794" s="37"/>
      <c r="I794" s="37"/>
      <c r="J794" s="42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36"/>
      <c r="B795" s="37"/>
      <c r="C795" s="37"/>
      <c r="D795" s="42"/>
      <c r="E795" s="38"/>
      <c r="F795" s="37"/>
      <c r="G795" s="37"/>
      <c r="H795" s="37"/>
      <c r="I795" s="37"/>
      <c r="J795" s="42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36"/>
      <c r="B796" s="37"/>
      <c r="C796" s="37"/>
      <c r="D796" s="42"/>
      <c r="E796" s="38"/>
      <c r="F796" s="37"/>
      <c r="G796" s="37"/>
      <c r="H796" s="37"/>
      <c r="I796" s="37"/>
      <c r="J796" s="42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36"/>
      <c r="B797" s="37"/>
      <c r="C797" s="37"/>
      <c r="D797" s="42"/>
      <c r="E797" s="38"/>
      <c r="F797" s="37"/>
      <c r="G797" s="37"/>
      <c r="H797" s="37"/>
      <c r="I797" s="37"/>
      <c r="J797" s="42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36"/>
      <c r="B798" s="37"/>
      <c r="C798" s="37"/>
      <c r="D798" s="42"/>
      <c r="E798" s="38"/>
      <c r="F798" s="37"/>
      <c r="G798" s="37"/>
      <c r="H798" s="37"/>
      <c r="I798" s="37"/>
      <c r="J798" s="42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36"/>
      <c r="B799" s="37"/>
      <c r="C799" s="37"/>
      <c r="D799" s="42"/>
      <c r="E799" s="38"/>
      <c r="F799" s="37"/>
      <c r="G799" s="37"/>
      <c r="H799" s="37"/>
      <c r="I799" s="37"/>
      <c r="J799" s="42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36"/>
      <c r="B800" s="37"/>
      <c r="C800" s="37"/>
      <c r="D800" s="42"/>
      <c r="E800" s="38"/>
      <c r="F800" s="37"/>
      <c r="G800" s="37"/>
      <c r="H800" s="37"/>
      <c r="I800" s="37"/>
      <c r="J800" s="42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36"/>
      <c r="B801" s="37"/>
      <c r="C801" s="37"/>
      <c r="D801" s="42"/>
      <c r="E801" s="38"/>
      <c r="F801" s="37"/>
      <c r="G801" s="37"/>
      <c r="H801" s="37"/>
      <c r="I801" s="37"/>
      <c r="J801" s="42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36"/>
      <c r="B802" s="37"/>
      <c r="C802" s="37"/>
      <c r="D802" s="42"/>
      <c r="E802" s="38"/>
      <c r="F802" s="37"/>
      <c r="G802" s="37"/>
      <c r="H802" s="37"/>
      <c r="I802" s="37"/>
      <c r="J802" s="42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36"/>
      <c r="B803" s="37"/>
      <c r="C803" s="37"/>
      <c r="D803" s="42"/>
      <c r="E803" s="38"/>
      <c r="F803" s="37"/>
      <c r="G803" s="37"/>
      <c r="H803" s="37"/>
      <c r="I803" s="37"/>
      <c r="J803" s="42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36"/>
      <c r="B804" s="37"/>
      <c r="C804" s="37"/>
      <c r="D804" s="42"/>
      <c r="E804" s="38"/>
      <c r="F804" s="37"/>
      <c r="G804" s="37"/>
      <c r="H804" s="37"/>
      <c r="I804" s="37"/>
      <c r="J804" s="42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36"/>
      <c r="B805" s="37"/>
      <c r="C805" s="37"/>
      <c r="D805" s="42"/>
      <c r="E805" s="38"/>
      <c r="F805" s="37"/>
      <c r="G805" s="37"/>
      <c r="H805" s="37"/>
      <c r="I805" s="37"/>
      <c r="J805" s="42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36"/>
      <c r="B806" s="37"/>
      <c r="C806" s="37"/>
      <c r="D806" s="42"/>
      <c r="E806" s="38"/>
      <c r="F806" s="37"/>
      <c r="G806" s="37"/>
      <c r="H806" s="37"/>
      <c r="I806" s="37"/>
      <c r="J806" s="42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36"/>
      <c r="B807" s="37"/>
      <c r="C807" s="37"/>
      <c r="D807" s="42"/>
      <c r="E807" s="38"/>
      <c r="F807" s="37"/>
      <c r="G807" s="37"/>
      <c r="H807" s="37"/>
      <c r="I807" s="37"/>
      <c r="J807" s="42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36"/>
      <c r="B808" s="37"/>
      <c r="C808" s="37"/>
      <c r="D808" s="42"/>
      <c r="E808" s="38"/>
      <c r="F808" s="37"/>
      <c r="G808" s="37"/>
      <c r="H808" s="37"/>
      <c r="I808" s="37"/>
      <c r="J808" s="42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36"/>
      <c r="B809" s="37"/>
      <c r="C809" s="37"/>
      <c r="D809" s="42"/>
      <c r="E809" s="38"/>
      <c r="F809" s="37"/>
      <c r="G809" s="37"/>
      <c r="H809" s="37"/>
      <c r="I809" s="37"/>
      <c r="J809" s="42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36"/>
      <c r="B810" s="37"/>
      <c r="C810" s="37"/>
      <c r="D810" s="42"/>
      <c r="E810" s="38"/>
      <c r="F810" s="37"/>
      <c r="G810" s="37"/>
      <c r="H810" s="37"/>
      <c r="I810" s="37"/>
      <c r="J810" s="42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36"/>
      <c r="B811" s="37"/>
      <c r="C811" s="37"/>
      <c r="D811" s="42"/>
      <c r="E811" s="38"/>
      <c r="F811" s="37"/>
      <c r="G811" s="37"/>
      <c r="H811" s="37"/>
      <c r="I811" s="37"/>
      <c r="J811" s="42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36"/>
      <c r="B812" s="37"/>
      <c r="C812" s="37"/>
      <c r="D812" s="42"/>
      <c r="E812" s="38"/>
      <c r="F812" s="37"/>
      <c r="G812" s="37"/>
      <c r="H812" s="37"/>
      <c r="I812" s="37"/>
      <c r="J812" s="42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36"/>
      <c r="B813" s="37"/>
      <c r="C813" s="37"/>
      <c r="D813" s="42"/>
      <c r="E813" s="38"/>
      <c r="F813" s="37"/>
      <c r="G813" s="37"/>
      <c r="H813" s="37"/>
      <c r="I813" s="37"/>
      <c r="J813" s="42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36"/>
      <c r="B814" s="37"/>
      <c r="C814" s="37"/>
      <c r="D814" s="42"/>
      <c r="E814" s="38"/>
      <c r="F814" s="37"/>
      <c r="G814" s="37"/>
      <c r="H814" s="37"/>
      <c r="I814" s="37"/>
      <c r="J814" s="42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36"/>
      <c r="B815" s="37"/>
      <c r="C815" s="37"/>
      <c r="D815" s="42"/>
      <c r="E815" s="38"/>
      <c r="F815" s="37"/>
      <c r="G815" s="37"/>
      <c r="H815" s="37"/>
      <c r="I815" s="37"/>
      <c r="J815" s="42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36"/>
      <c r="B816" s="37"/>
      <c r="C816" s="37"/>
      <c r="D816" s="42"/>
      <c r="E816" s="38"/>
      <c r="F816" s="37"/>
      <c r="G816" s="37"/>
      <c r="H816" s="37"/>
      <c r="I816" s="37"/>
      <c r="J816" s="42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36"/>
      <c r="B817" s="37"/>
      <c r="C817" s="37"/>
      <c r="D817" s="42"/>
      <c r="E817" s="38"/>
      <c r="F817" s="37"/>
      <c r="G817" s="37"/>
      <c r="H817" s="37"/>
      <c r="I817" s="37"/>
      <c r="J817" s="42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36"/>
      <c r="B818" s="37"/>
      <c r="C818" s="37"/>
      <c r="D818" s="42"/>
      <c r="E818" s="38"/>
      <c r="F818" s="37"/>
      <c r="G818" s="37"/>
      <c r="H818" s="37"/>
      <c r="I818" s="37"/>
      <c r="J818" s="42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36"/>
      <c r="B819" s="37"/>
      <c r="C819" s="37"/>
      <c r="D819" s="42"/>
      <c r="E819" s="38"/>
      <c r="F819" s="37"/>
      <c r="G819" s="37"/>
      <c r="H819" s="37"/>
      <c r="I819" s="37"/>
      <c r="J819" s="42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36"/>
      <c r="B820" s="37"/>
      <c r="C820" s="37"/>
      <c r="D820" s="42"/>
      <c r="E820" s="38"/>
      <c r="F820" s="37"/>
      <c r="G820" s="37"/>
      <c r="H820" s="37"/>
      <c r="I820" s="37"/>
      <c r="J820" s="42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36"/>
      <c r="B821" s="37"/>
      <c r="C821" s="37"/>
      <c r="D821" s="42"/>
      <c r="E821" s="38"/>
      <c r="F821" s="37"/>
      <c r="G821" s="37"/>
      <c r="H821" s="37"/>
      <c r="I821" s="37"/>
      <c r="J821" s="42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36"/>
      <c r="B822" s="37"/>
      <c r="C822" s="37"/>
      <c r="D822" s="42"/>
      <c r="E822" s="38"/>
      <c r="F822" s="37"/>
      <c r="G822" s="37"/>
      <c r="H822" s="37"/>
      <c r="I822" s="37"/>
      <c r="J822" s="42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36"/>
      <c r="B823" s="37"/>
      <c r="C823" s="37"/>
      <c r="D823" s="42"/>
      <c r="E823" s="38"/>
      <c r="F823" s="37"/>
      <c r="G823" s="37"/>
      <c r="H823" s="37"/>
      <c r="I823" s="37"/>
      <c r="J823" s="42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36"/>
      <c r="B824" s="37"/>
      <c r="C824" s="37"/>
      <c r="D824" s="42"/>
      <c r="E824" s="38"/>
      <c r="F824" s="37"/>
      <c r="G824" s="37"/>
      <c r="H824" s="37"/>
      <c r="I824" s="37"/>
      <c r="J824" s="42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36"/>
      <c r="B825" s="37"/>
      <c r="C825" s="37"/>
      <c r="D825" s="42"/>
      <c r="E825" s="38"/>
      <c r="F825" s="37"/>
      <c r="G825" s="37"/>
      <c r="H825" s="37"/>
      <c r="I825" s="37"/>
      <c r="J825" s="42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36"/>
      <c r="B826" s="37"/>
      <c r="C826" s="37"/>
      <c r="D826" s="42"/>
      <c r="E826" s="38"/>
      <c r="F826" s="37"/>
      <c r="G826" s="37"/>
      <c r="H826" s="37"/>
      <c r="I826" s="37"/>
      <c r="J826" s="42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36"/>
      <c r="B827" s="37"/>
      <c r="C827" s="37"/>
      <c r="D827" s="42"/>
      <c r="E827" s="38"/>
      <c r="F827" s="37"/>
      <c r="G827" s="37"/>
      <c r="H827" s="37"/>
      <c r="I827" s="37"/>
      <c r="J827" s="42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36"/>
      <c r="B828" s="37"/>
      <c r="C828" s="37"/>
      <c r="D828" s="42"/>
      <c r="E828" s="38"/>
      <c r="F828" s="37"/>
      <c r="G828" s="37"/>
      <c r="H828" s="37"/>
      <c r="I828" s="37"/>
      <c r="J828" s="42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36"/>
      <c r="B829" s="37"/>
      <c r="C829" s="37"/>
      <c r="D829" s="42"/>
      <c r="E829" s="38"/>
      <c r="F829" s="37"/>
      <c r="G829" s="37"/>
      <c r="H829" s="37"/>
      <c r="I829" s="37"/>
      <c r="J829" s="42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36"/>
      <c r="B830" s="37"/>
      <c r="C830" s="37"/>
      <c r="D830" s="42"/>
      <c r="E830" s="38"/>
      <c r="F830" s="37"/>
      <c r="G830" s="37"/>
      <c r="H830" s="37"/>
      <c r="I830" s="37"/>
      <c r="J830" s="42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36"/>
      <c r="B831" s="37"/>
      <c r="C831" s="37"/>
      <c r="D831" s="42"/>
      <c r="E831" s="38"/>
      <c r="F831" s="37"/>
      <c r="G831" s="37"/>
      <c r="H831" s="37"/>
      <c r="I831" s="37"/>
      <c r="J831" s="42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36"/>
      <c r="B832" s="37"/>
      <c r="C832" s="37"/>
      <c r="D832" s="42"/>
      <c r="E832" s="38"/>
      <c r="F832" s="37"/>
      <c r="G832" s="37"/>
      <c r="H832" s="37"/>
      <c r="I832" s="37"/>
      <c r="J832" s="42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36"/>
      <c r="B833" s="37"/>
      <c r="C833" s="37"/>
      <c r="D833" s="42"/>
      <c r="E833" s="38"/>
      <c r="F833" s="37"/>
      <c r="G833" s="37"/>
      <c r="H833" s="37"/>
      <c r="I833" s="37"/>
      <c r="J833" s="42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36"/>
      <c r="B834" s="37"/>
      <c r="C834" s="37"/>
      <c r="D834" s="42"/>
      <c r="E834" s="38"/>
      <c r="F834" s="37"/>
      <c r="G834" s="37"/>
      <c r="H834" s="37"/>
      <c r="I834" s="37"/>
      <c r="J834" s="42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36"/>
      <c r="B835" s="37"/>
      <c r="C835" s="37"/>
      <c r="D835" s="42"/>
      <c r="E835" s="38"/>
      <c r="F835" s="37"/>
      <c r="G835" s="37"/>
      <c r="H835" s="37"/>
      <c r="I835" s="37"/>
      <c r="J835" s="42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36"/>
      <c r="B836" s="37"/>
      <c r="C836" s="37"/>
      <c r="D836" s="42"/>
      <c r="E836" s="38"/>
      <c r="F836" s="37"/>
      <c r="G836" s="37"/>
      <c r="H836" s="37"/>
      <c r="I836" s="37"/>
      <c r="J836" s="42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36"/>
      <c r="B837" s="37"/>
      <c r="C837" s="37"/>
      <c r="D837" s="42"/>
      <c r="E837" s="38"/>
      <c r="F837" s="37"/>
      <c r="G837" s="37"/>
      <c r="H837" s="37"/>
      <c r="I837" s="37"/>
      <c r="J837" s="42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36"/>
      <c r="B838" s="37"/>
      <c r="C838" s="37"/>
      <c r="D838" s="42"/>
      <c r="E838" s="38"/>
      <c r="F838" s="37"/>
      <c r="G838" s="37"/>
      <c r="H838" s="37"/>
      <c r="I838" s="37"/>
      <c r="J838" s="42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36"/>
      <c r="B839" s="37"/>
      <c r="C839" s="37"/>
      <c r="D839" s="42"/>
      <c r="E839" s="38"/>
      <c r="F839" s="37"/>
      <c r="G839" s="37"/>
      <c r="H839" s="37"/>
      <c r="I839" s="37"/>
      <c r="J839" s="42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36"/>
      <c r="B840" s="37"/>
      <c r="C840" s="37"/>
      <c r="D840" s="42"/>
      <c r="E840" s="38"/>
      <c r="F840" s="37"/>
      <c r="G840" s="37"/>
      <c r="H840" s="37"/>
      <c r="I840" s="37"/>
      <c r="J840" s="42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36"/>
      <c r="B841" s="37"/>
      <c r="C841" s="37"/>
      <c r="D841" s="42"/>
      <c r="E841" s="38"/>
      <c r="F841" s="37"/>
      <c r="G841" s="37"/>
      <c r="H841" s="37"/>
      <c r="I841" s="37"/>
      <c r="J841" s="42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36"/>
      <c r="B842" s="37"/>
      <c r="C842" s="37"/>
      <c r="D842" s="42"/>
      <c r="E842" s="38"/>
      <c r="F842" s="37"/>
      <c r="G842" s="37"/>
      <c r="H842" s="37"/>
      <c r="I842" s="37"/>
      <c r="J842" s="42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36"/>
      <c r="B843" s="37"/>
      <c r="C843" s="37"/>
      <c r="D843" s="42"/>
      <c r="E843" s="38"/>
      <c r="F843" s="37"/>
      <c r="G843" s="37"/>
      <c r="H843" s="37"/>
      <c r="I843" s="37"/>
      <c r="J843" s="42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36"/>
      <c r="B844" s="37"/>
      <c r="C844" s="37"/>
      <c r="D844" s="42"/>
      <c r="E844" s="38"/>
      <c r="F844" s="37"/>
      <c r="G844" s="37"/>
      <c r="H844" s="37"/>
      <c r="I844" s="37"/>
      <c r="J844" s="42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36"/>
      <c r="B845" s="37"/>
      <c r="C845" s="37"/>
      <c r="D845" s="42"/>
      <c r="E845" s="38"/>
      <c r="F845" s="37"/>
      <c r="G845" s="37"/>
      <c r="H845" s="37"/>
      <c r="I845" s="37"/>
      <c r="J845" s="42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36"/>
      <c r="B846" s="37"/>
      <c r="C846" s="37"/>
      <c r="D846" s="42"/>
      <c r="E846" s="38"/>
      <c r="F846" s="37"/>
      <c r="G846" s="37"/>
      <c r="H846" s="37"/>
      <c r="I846" s="37"/>
      <c r="J846" s="42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36"/>
      <c r="B847" s="37"/>
      <c r="C847" s="37"/>
      <c r="D847" s="42"/>
      <c r="E847" s="38"/>
      <c r="F847" s="37"/>
      <c r="G847" s="37"/>
      <c r="H847" s="37"/>
      <c r="I847" s="37"/>
      <c r="J847" s="42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36"/>
      <c r="B848" s="37"/>
      <c r="C848" s="37"/>
      <c r="D848" s="42"/>
      <c r="E848" s="38"/>
      <c r="F848" s="37"/>
      <c r="G848" s="37"/>
      <c r="H848" s="37"/>
      <c r="I848" s="37"/>
      <c r="J848" s="42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36"/>
      <c r="B849" s="37"/>
      <c r="C849" s="37"/>
      <c r="D849" s="42"/>
      <c r="E849" s="38"/>
      <c r="F849" s="37"/>
      <c r="G849" s="37"/>
      <c r="H849" s="37"/>
      <c r="I849" s="37"/>
      <c r="J849" s="42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36"/>
      <c r="B850" s="37"/>
      <c r="C850" s="37"/>
      <c r="D850" s="42"/>
      <c r="E850" s="38"/>
      <c r="F850" s="37"/>
      <c r="G850" s="37"/>
      <c r="H850" s="37"/>
      <c r="I850" s="37"/>
      <c r="J850" s="42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36"/>
      <c r="B851" s="37"/>
      <c r="C851" s="37"/>
      <c r="D851" s="42"/>
      <c r="E851" s="38"/>
      <c r="F851" s="37"/>
      <c r="G851" s="37"/>
      <c r="H851" s="37"/>
      <c r="I851" s="37"/>
      <c r="J851" s="42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36"/>
      <c r="B852" s="37"/>
      <c r="C852" s="37"/>
      <c r="D852" s="42"/>
      <c r="E852" s="38"/>
      <c r="F852" s="37"/>
      <c r="G852" s="37"/>
      <c r="H852" s="37"/>
      <c r="I852" s="37"/>
      <c r="J852" s="42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36"/>
      <c r="B853" s="37"/>
      <c r="C853" s="37"/>
      <c r="D853" s="42"/>
      <c r="E853" s="38"/>
      <c r="F853" s="37"/>
      <c r="G853" s="37"/>
      <c r="H853" s="37"/>
      <c r="I853" s="37"/>
      <c r="J853" s="42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36"/>
      <c r="B854" s="37"/>
      <c r="C854" s="37"/>
      <c r="D854" s="42"/>
      <c r="E854" s="38"/>
      <c r="F854" s="37"/>
      <c r="G854" s="37"/>
      <c r="H854" s="37"/>
      <c r="I854" s="37"/>
      <c r="J854" s="42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36"/>
      <c r="B855" s="37"/>
      <c r="C855" s="37"/>
      <c r="D855" s="42"/>
      <c r="E855" s="38"/>
      <c r="F855" s="37"/>
      <c r="G855" s="37"/>
      <c r="H855" s="37"/>
      <c r="I855" s="37"/>
      <c r="J855" s="42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36"/>
      <c r="B856" s="37"/>
      <c r="C856" s="37"/>
      <c r="D856" s="42"/>
      <c r="E856" s="38"/>
      <c r="F856" s="37"/>
      <c r="G856" s="37"/>
      <c r="H856" s="37"/>
      <c r="I856" s="37"/>
      <c r="J856" s="42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36"/>
      <c r="B857" s="37"/>
      <c r="C857" s="37"/>
      <c r="D857" s="42"/>
      <c r="E857" s="38"/>
      <c r="F857" s="37"/>
      <c r="G857" s="37"/>
      <c r="H857" s="37"/>
      <c r="I857" s="37"/>
      <c r="J857" s="42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36"/>
      <c r="B858" s="37"/>
      <c r="C858" s="37"/>
      <c r="D858" s="42"/>
      <c r="E858" s="38"/>
      <c r="F858" s="37"/>
      <c r="G858" s="37"/>
      <c r="H858" s="37"/>
      <c r="I858" s="37"/>
      <c r="J858" s="42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36"/>
      <c r="B859" s="37"/>
      <c r="C859" s="37"/>
      <c r="D859" s="42"/>
      <c r="E859" s="38"/>
      <c r="F859" s="37"/>
      <c r="G859" s="37"/>
      <c r="H859" s="37"/>
      <c r="I859" s="37"/>
      <c r="J859" s="42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36"/>
      <c r="B860" s="37"/>
      <c r="C860" s="37"/>
      <c r="D860" s="42"/>
      <c r="E860" s="38"/>
      <c r="F860" s="37"/>
      <c r="G860" s="37"/>
      <c r="H860" s="37"/>
      <c r="I860" s="37"/>
      <c r="J860" s="42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36"/>
      <c r="B861" s="37"/>
      <c r="C861" s="37"/>
      <c r="D861" s="42"/>
      <c r="E861" s="38"/>
      <c r="F861" s="37"/>
      <c r="G861" s="37"/>
      <c r="H861" s="37"/>
      <c r="I861" s="37"/>
      <c r="J861" s="42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36"/>
      <c r="B862" s="37"/>
      <c r="C862" s="37"/>
      <c r="D862" s="42"/>
      <c r="E862" s="38"/>
      <c r="F862" s="37"/>
      <c r="G862" s="37"/>
      <c r="H862" s="37"/>
      <c r="I862" s="37"/>
      <c r="J862" s="42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36"/>
      <c r="B863" s="37"/>
      <c r="C863" s="37"/>
      <c r="D863" s="42"/>
      <c r="E863" s="38"/>
      <c r="F863" s="37"/>
      <c r="G863" s="37"/>
      <c r="H863" s="37"/>
      <c r="I863" s="37"/>
      <c r="J863" s="42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36"/>
      <c r="B864" s="37"/>
      <c r="C864" s="37"/>
      <c r="D864" s="42"/>
      <c r="E864" s="38"/>
      <c r="F864" s="37"/>
      <c r="G864" s="37"/>
      <c r="H864" s="37"/>
      <c r="I864" s="37"/>
      <c r="J864" s="42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36"/>
      <c r="B865" s="37"/>
      <c r="C865" s="37"/>
      <c r="D865" s="42"/>
      <c r="E865" s="38"/>
      <c r="F865" s="37"/>
      <c r="G865" s="37"/>
      <c r="H865" s="37"/>
      <c r="I865" s="37"/>
      <c r="J865" s="42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36"/>
      <c r="B866" s="37"/>
      <c r="C866" s="37"/>
      <c r="D866" s="42"/>
      <c r="E866" s="38"/>
      <c r="F866" s="37"/>
      <c r="G866" s="37"/>
      <c r="H866" s="37"/>
      <c r="I866" s="37"/>
      <c r="J866" s="42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36"/>
      <c r="B867" s="37"/>
      <c r="C867" s="37"/>
      <c r="D867" s="42"/>
      <c r="E867" s="38"/>
      <c r="F867" s="37"/>
      <c r="G867" s="37"/>
      <c r="H867" s="37"/>
      <c r="I867" s="37"/>
      <c r="J867" s="42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36"/>
      <c r="B868" s="37"/>
      <c r="C868" s="37"/>
      <c r="D868" s="42"/>
      <c r="E868" s="38"/>
      <c r="F868" s="37"/>
      <c r="G868" s="37"/>
      <c r="H868" s="37"/>
      <c r="I868" s="37"/>
      <c r="J868" s="42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36"/>
      <c r="B869" s="37"/>
      <c r="C869" s="37"/>
      <c r="D869" s="42"/>
      <c r="E869" s="38"/>
      <c r="F869" s="37"/>
      <c r="G869" s="37"/>
      <c r="H869" s="37"/>
      <c r="I869" s="37"/>
      <c r="J869" s="42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36"/>
      <c r="B870" s="37"/>
      <c r="C870" s="37"/>
      <c r="D870" s="42"/>
      <c r="E870" s="38"/>
      <c r="F870" s="37"/>
      <c r="G870" s="37"/>
      <c r="H870" s="37"/>
      <c r="I870" s="37"/>
      <c r="J870" s="42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36"/>
      <c r="B871" s="37"/>
      <c r="C871" s="37"/>
      <c r="D871" s="42"/>
      <c r="E871" s="38"/>
      <c r="F871" s="37"/>
      <c r="G871" s="37"/>
      <c r="H871" s="37"/>
      <c r="I871" s="37"/>
      <c r="J871" s="42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36"/>
      <c r="B872" s="37"/>
      <c r="C872" s="37"/>
      <c r="D872" s="42"/>
      <c r="E872" s="38"/>
      <c r="F872" s="37"/>
      <c r="G872" s="37"/>
      <c r="H872" s="37"/>
      <c r="I872" s="37"/>
      <c r="J872" s="42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36"/>
      <c r="B873" s="37"/>
      <c r="C873" s="37"/>
      <c r="D873" s="42"/>
      <c r="E873" s="38"/>
      <c r="F873" s="37"/>
      <c r="G873" s="37"/>
      <c r="H873" s="37"/>
      <c r="I873" s="37"/>
      <c r="J873" s="42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36"/>
      <c r="B874" s="37"/>
      <c r="C874" s="37"/>
      <c r="D874" s="42"/>
      <c r="E874" s="38"/>
      <c r="F874" s="37"/>
      <c r="G874" s="37"/>
      <c r="H874" s="37"/>
      <c r="I874" s="37"/>
      <c r="J874" s="42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36"/>
      <c r="B875" s="37"/>
      <c r="C875" s="37"/>
      <c r="D875" s="42"/>
      <c r="E875" s="38"/>
      <c r="F875" s="37"/>
      <c r="G875" s="37"/>
      <c r="H875" s="37"/>
      <c r="I875" s="37"/>
      <c r="J875" s="42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36"/>
      <c r="B876" s="37"/>
      <c r="C876" s="37"/>
      <c r="D876" s="42"/>
      <c r="E876" s="38"/>
      <c r="F876" s="37"/>
      <c r="G876" s="37"/>
      <c r="H876" s="37"/>
      <c r="I876" s="37"/>
      <c r="J876" s="42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36"/>
      <c r="B877" s="37"/>
      <c r="C877" s="37"/>
      <c r="D877" s="42"/>
      <c r="E877" s="38"/>
      <c r="F877" s="37"/>
      <c r="G877" s="37"/>
      <c r="H877" s="37"/>
      <c r="I877" s="37"/>
      <c r="J877" s="42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36"/>
      <c r="B878" s="37"/>
      <c r="C878" s="37"/>
      <c r="D878" s="42"/>
      <c r="E878" s="38"/>
      <c r="F878" s="37"/>
      <c r="G878" s="37"/>
      <c r="H878" s="37"/>
      <c r="I878" s="37"/>
      <c r="J878" s="42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36"/>
      <c r="B879" s="37"/>
      <c r="C879" s="37"/>
      <c r="D879" s="42"/>
      <c r="E879" s="38"/>
      <c r="F879" s="37"/>
      <c r="G879" s="37"/>
      <c r="H879" s="37"/>
      <c r="I879" s="37"/>
      <c r="J879" s="42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36"/>
      <c r="B880" s="37"/>
      <c r="C880" s="37"/>
      <c r="D880" s="42"/>
      <c r="E880" s="38"/>
      <c r="F880" s="37"/>
      <c r="G880" s="37"/>
      <c r="H880" s="37"/>
      <c r="I880" s="37"/>
      <c r="J880" s="42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36"/>
      <c r="B881" s="37"/>
      <c r="C881" s="37"/>
      <c r="D881" s="42"/>
      <c r="E881" s="38"/>
      <c r="F881" s="37"/>
      <c r="G881" s="37"/>
      <c r="H881" s="37"/>
      <c r="I881" s="37"/>
      <c r="J881" s="42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36"/>
      <c r="B882" s="37"/>
      <c r="C882" s="37"/>
      <c r="D882" s="42"/>
      <c r="E882" s="38"/>
      <c r="F882" s="37"/>
      <c r="G882" s="37"/>
      <c r="H882" s="37"/>
      <c r="I882" s="37"/>
      <c r="J882" s="42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36"/>
      <c r="B883" s="37"/>
      <c r="C883" s="37"/>
      <c r="D883" s="42"/>
      <c r="E883" s="38"/>
      <c r="F883" s="37"/>
      <c r="G883" s="37"/>
      <c r="H883" s="37"/>
      <c r="I883" s="37"/>
      <c r="J883" s="42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36"/>
      <c r="B884" s="37"/>
      <c r="C884" s="37"/>
      <c r="D884" s="42"/>
      <c r="E884" s="38"/>
      <c r="F884" s="37"/>
      <c r="G884" s="37"/>
      <c r="H884" s="37"/>
      <c r="I884" s="37"/>
      <c r="J884" s="42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36"/>
      <c r="B885" s="37"/>
      <c r="C885" s="37"/>
      <c r="D885" s="42"/>
      <c r="E885" s="38"/>
      <c r="F885" s="37"/>
      <c r="G885" s="37"/>
      <c r="H885" s="37"/>
      <c r="I885" s="37"/>
      <c r="J885" s="42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36"/>
      <c r="B886" s="37"/>
      <c r="C886" s="37"/>
      <c r="D886" s="42"/>
      <c r="E886" s="38"/>
      <c r="F886" s="37"/>
      <c r="G886" s="37"/>
      <c r="H886" s="37"/>
      <c r="I886" s="37"/>
      <c r="J886" s="42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36"/>
      <c r="B887" s="37"/>
      <c r="C887" s="37"/>
      <c r="D887" s="42"/>
      <c r="E887" s="38"/>
      <c r="F887" s="37"/>
      <c r="G887" s="37"/>
      <c r="H887" s="37"/>
      <c r="I887" s="37"/>
      <c r="J887" s="42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36"/>
      <c r="B888" s="37"/>
      <c r="C888" s="37"/>
      <c r="D888" s="42"/>
      <c r="E888" s="38"/>
      <c r="F888" s="37"/>
      <c r="G888" s="37"/>
      <c r="H888" s="37"/>
      <c r="I888" s="37"/>
      <c r="J888" s="42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36"/>
      <c r="B889" s="37"/>
      <c r="C889" s="37"/>
      <c r="D889" s="42"/>
      <c r="E889" s="38"/>
      <c r="F889" s="37"/>
      <c r="G889" s="37"/>
      <c r="H889" s="37"/>
      <c r="I889" s="37"/>
      <c r="J889" s="42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36"/>
      <c r="B890" s="37"/>
      <c r="C890" s="37"/>
      <c r="D890" s="42"/>
      <c r="E890" s="38"/>
      <c r="F890" s="37"/>
      <c r="G890" s="37"/>
      <c r="H890" s="37"/>
      <c r="I890" s="37"/>
      <c r="J890" s="42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36"/>
      <c r="B891" s="37"/>
      <c r="C891" s="37"/>
      <c r="D891" s="42"/>
      <c r="E891" s="38"/>
      <c r="F891" s="37"/>
      <c r="G891" s="37"/>
      <c r="H891" s="37"/>
      <c r="I891" s="37"/>
      <c r="J891" s="42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36"/>
      <c r="B892" s="37"/>
      <c r="C892" s="37"/>
      <c r="D892" s="42"/>
      <c r="E892" s="38"/>
      <c r="F892" s="37"/>
      <c r="G892" s="37"/>
      <c r="H892" s="37"/>
      <c r="I892" s="37"/>
      <c r="J892" s="42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36"/>
      <c r="B893" s="37"/>
      <c r="C893" s="37"/>
      <c r="D893" s="42"/>
      <c r="E893" s="38"/>
      <c r="F893" s="37"/>
      <c r="G893" s="37"/>
      <c r="H893" s="37"/>
      <c r="I893" s="37"/>
      <c r="J893" s="42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36"/>
      <c r="B894" s="37"/>
      <c r="C894" s="37"/>
      <c r="D894" s="42"/>
      <c r="E894" s="38"/>
      <c r="F894" s="37"/>
      <c r="G894" s="37"/>
      <c r="H894" s="37"/>
      <c r="I894" s="37"/>
      <c r="J894" s="42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36"/>
      <c r="B895" s="37"/>
      <c r="C895" s="37"/>
      <c r="D895" s="42"/>
      <c r="E895" s="38"/>
      <c r="F895" s="37"/>
      <c r="G895" s="37"/>
      <c r="H895" s="37"/>
      <c r="I895" s="37"/>
      <c r="J895" s="42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36"/>
      <c r="B896" s="37"/>
      <c r="C896" s="37"/>
      <c r="D896" s="42"/>
      <c r="E896" s="38"/>
      <c r="F896" s="37"/>
      <c r="G896" s="37"/>
      <c r="H896" s="37"/>
      <c r="I896" s="37"/>
      <c r="J896" s="42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36"/>
      <c r="B897" s="37"/>
      <c r="C897" s="37"/>
      <c r="D897" s="42"/>
      <c r="E897" s="38"/>
      <c r="F897" s="37"/>
      <c r="G897" s="37"/>
      <c r="H897" s="37"/>
      <c r="I897" s="37"/>
      <c r="J897" s="42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36"/>
      <c r="B898" s="37"/>
      <c r="C898" s="37"/>
      <c r="D898" s="42"/>
      <c r="E898" s="38"/>
      <c r="F898" s="37"/>
      <c r="G898" s="37"/>
      <c r="H898" s="37"/>
      <c r="I898" s="37"/>
      <c r="J898" s="42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36"/>
      <c r="B899" s="37"/>
      <c r="C899" s="37"/>
      <c r="D899" s="42"/>
      <c r="E899" s="38"/>
      <c r="F899" s="37"/>
      <c r="G899" s="37"/>
      <c r="H899" s="37"/>
      <c r="I899" s="37"/>
      <c r="J899" s="42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36"/>
      <c r="B900" s="37"/>
      <c r="C900" s="37"/>
      <c r="D900" s="42"/>
      <c r="E900" s="38"/>
      <c r="F900" s="37"/>
      <c r="G900" s="37"/>
      <c r="H900" s="37"/>
      <c r="I900" s="37"/>
      <c r="J900" s="42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36"/>
      <c r="B901" s="37"/>
      <c r="C901" s="37"/>
      <c r="D901" s="42"/>
      <c r="E901" s="38"/>
      <c r="F901" s="37"/>
      <c r="G901" s="37"/>
      <c r="H901" s="37"/>
      <c r="I901" s="37"/>
      <c r="J901" s="42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36"/>
      <c r="B902" s="37"/>
      <c r="C902" s="37"/>
      <c r="D902" s="42"/>
      <c r="E902" s="38"/>
      <c r="F902" s="37"/>
      <c r="G902" s="37"/>
      <c r="H902" s="37"/>
      <c r="I902" s="37"/>
      <c r="J902" s="42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36"/>
      <c r="B903" s="37"/>
      <c r="C903" s="37"/>
      <c r="D903" s="42"/>
      <c r="E903" s="38"/>
      <c r="F903" s="37"/>
      <c r="G903" s="37"/>
      <c r="H903" s="37"/>
      <c r="I903" s="37"/>
      <c r="J903" s="42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36"/>
      <c r="B904" s="37"/>
      <c r="C904" s="37"/>
      <c r="D904" s="42"/>
      <c r="E904" s="38"/>
      <c r="F904" s="37"/>
      <c r="G904" s="37"/>
      <c r="H904" s="37"/>
      <c r="I904" s="37"/>
      <c r="J904" s="42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36"/>
      <c r="B905" s="37"/>
      <c r="C905" s="37"/>
      <c r="D905" s="42"/>
      <c r="E905" s="38"/>
      <c r="F905" s="37"/>
      <c r="G905" s="37"/>
      <c r="H905" s="37"/>
      <c r="I905" s="37"/>
      <c r="J905" s="42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36"/>
      <c r="B906" s="37"/>
      <c r="C906" s="37"/>
      <c r="D906" s="42"/>
      <c r="E906" s="38"/>
      <c r="F906" s="37"/>
      <c r="G906" s="37"/>
      <c r="H906" s="37"/>
      <c r="I906" s="37"/>
      <c r="J906" s="42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36"/>
      <c r="B907" s="37"/>
      <c r="C907" s="37"/>
      <c r="D907" s="42"/>
      <c r="E907" s="38"/>
      <c r="F907" s="37"/>
      <c r="G907" s="37"/>
      <c r="H907" s="37"/>
      <c r="I907" s="37"/>
      <c r="J907" s="42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36"/>
      <c r="B908" s="37"/>
      <c r="C908" s="37"/>
      <c r="D908" s="42"/>
      <c r="E908" s="38"/>
      <c r="F908" s="37"/>
      <c r="G908" s="37"/>
      <c r="H908" s="37"/>
      <c r="I908" s="37"/>
      <c r="J908" s="42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36"/>
      <c r="B909" s="37"/>
      <c r="C909" s="37"/>
      <c r="D909" s="42"/>
      <c r="E909" s="38"/>
      <c r="F909" s="37"/>
      <c r="G909" s="37"/>
      <c r="H909" s="37"/>
      <c r="I909" s="37"/>
      <c r="J909" s="42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36"/>
      <c r="B910" s="37"/>
      <c r="C910" s="37"/>
      <c r="D910" s="42"/>
      <c r="E910" s="38"/>
      <c r="F910" s="37"/>
      <c r="G910" s="37"/>
      <c r="H910" s="37"/>
      <c r="I910" s="37"/>
      <c r="J910" s="42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36"/>
      <c r="B911" s="37"/>
      <c r="C911" s="37"/>
      <c r="D911" s="42"/>
      <c r="E911" s="38"/>
      <c r="F911" s="37"/>
      <c r="G911" s="37"/>
      <c r="H911" s="37"/>
      <c r="I911" s="37"/>
      <c r="J911" s="42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36"/>
      <c r="B912" s="37"/>
      <c r="C912" s="37"/>
      <c r="D912" s="42"/>
      <c r="E912" s="38"/>
      <c r="F912" s="37"/>
      <c r="G912" s="37"/>
      <c r="H912" s="37"/>
      <c r="I912" s="37"/>
      <c r="J912" s="42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36"/>
      <c r="B913" s="37"/>
      <c r="C913" s="37"/>
      <c r="D913" s="42"/>
      <c r="E913" s="38"/>
      <c r="F913" s="37"/>
      <c r="G913" s="37"/>
      <c r="H913" s="37"/>
      <c r="I913" s="37"/>
      <c r="J913" s="42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36"/>
      <c r="B914" s="37"/>
      <c r="C914" s="37"/>
      <c r="D914" s="42"/>
      <c r="E914" s="38"/>
      <c r="F914" s="37"/>
      <c r="G914" s="37"/>
      <c r="H914" s="37"/>
      <c r="I914" s="37"/>
      <c r="J914" s="42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36"/>
      <c r="B915" s="37"/>
      <c r="C915" s="37"/>
      <c r="D915" s="42"/>
      <c r="E915" s="38"/>
      <c r="F915" s="37"/>
      <c r="G915" s="37"/>
      <c r="H915" s="37"/>
      <c r="I915" s="37"/>
      <c r="J915" s="42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36"/>
      <c r="B916" s="37"/>
      <c r="C916" s="37"/>
      <c r="D916" s="42"/>
      <c r="E916" s="38"/>
      <c r="F916" s="37"/>
      <c r="G916" s="37"/>
      <c r="H916" s="37"/>
      <c r="I916" s="37"/>
      <c r="J916" s="42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36"/>
      <c r="B917" s="37"/>
      <c r="C917" s="37"/>
      <c r="D917" s="42"/>
      <c r="E917" s="38"/>
      <c r="F917" s="37"/>
      <c r="G917" s="37"/>
      <c r="H917" s="37"/>
      <c r="I917" s="37"/>
      <c r="J917" s="42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36"/>
      <c r="B918" s="37"/>
      <c r="C918" s="37"/>
      <c r="D918" s="42"/>
      <c r="E918" s="38"/>
      <c r="F918" s="37"/>
      <c r="G918" s="37"/>
      <c r="H918" s="37"/>
      <c r="I918" s="37"/>
      <c r="J918" s="42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36"/>
      <c r="B919" s="37"/>
      <c r="C919" s="37"/>
      <c r="D919" s="42"/>
      <c r="E919" s="38"/>
      <c r="F919" s="37"/>
      <c r="G919" s="37"/>
      <c r="H919" s="37"/>
      <c r="I919" s="37"/>
      <c r="J919" s="42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36"/>
      <c r="B920" s="37"/>
      <c r="C920" s="37"/>
      <c r="D920" s="42"/>
      <c r="E920" s="38"/>
      <c r="F920" s="37"/>
      <c r="G920" s="37"/>
      <c r="H920" s="37"/>
      <c r="I920" s="37"/>
      <c r="J920" s="42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36"/>
      <c r="B921" s="37"/>
      <c r="C921" s="37"/>
      <c r="D921" s="42"/>
      <c r="E921" s="38"/>
      <c r="F921" s="37"/>
      <c r="G921" s="37"/>
      <c r="H921" s="37"/>
      <c r="I921" s="37"/>
      <c r="J921" s="42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36"/>
      <c r="B922" s="37"/>
      <c r="C922" s="37"/>
      <c r="D922" s="42"/>
      <c r="E922" s="38"/>
      <c r="F922" s="37"/>
      <c r="G922" s="37"/>
      <c r="H922" s="37"/>
      <c r="I922" s="37"/>
      <c r="J922" s="42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36"/>
      <c r="B923" s="37"/>
      <c r="C923" s="37"/>
      <c r="D923" s="42"/>
      <c r="E923" s="38"/>
      <c r="F923" s="37"/>
      <c r="G923" s="37"/>
      <c r="H923" s="37"/>
      <c r="I923" s="37"/>
      <c r="J923" s="42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36"/>
      <c r="B924" s="37"/>
      <c r="C924" s="37"/>
      <c r="D924" s="42"/>
      <c r="E924" s="38"/>
      <c r="F924" s="37"/>
      <c r="G924" s="37"/>
      <c r="H924" s="37"/>
      <c r="I924" s="37"/>
      <c r="J924" s="42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36"/>
      <c r="B925" s="37"/>
      <c r="C925" s="37"/>
      <c r="D925" s="42"/>
      <c r="E925" s="38"/>
      <c r="F925" s="37"/>
      <c r="G925" s="37"/>
      <c r="H925" s="37"/>
      <c r="I925" s="37"/>
      <c r="J925" s="42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36"/>
      <c r="B926" s="37"/>
      <c r="C926" s="37"/>
      <c r="D926" s="42"/>
      <c r="E926" s="38"/>
      <c r="F926" s="37"/>
      <c r="G926" s="37"/>
      <c r="H926" s="37"/>
      <c r="I926" s="37"/>
      <c r="J926" s="42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36"/>
      <c r="B927" s="37"/>
      <c r="C927" s="37"/>
      <c r="D927" s="42"/>
      <c r="E927" s="38"/>
      <c r="F927" s="37"/>
      <c r="G927" s="37"/>
      <c r="H927" s="37"/>
      <c r="I927" s="37"/>
      <c r="J927" s="42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36"/>
      <c r="B928" s="37"/>
      <c r="C928" s="37"/>
      <c r="D928" s="42"/>
      <c r="E928" s="38"/>
      <c r="F928" s="37"/>
      <c r="G928" s="37"/>
      <c r="H928" s="37"/>
      <c r="I928" s="37"/>
      <c r="J928" s="42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36"/>
      <c r="B929" s="37"/>
      <c r="C929" s="37"/>
      <c r="D929" s="42"/>
      <c r="E929" s="38"/>
      <c r="F929" s="37"/>
      <c r="G929" s="37"/>
      <c r="H929" s="37"/>
      <c r="I929" s="37"/>
      <c r="J929" s="42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36"/>
      <c r="B930" s="37"/>
      <c r="C930" s="37"/>
      <c r="D930" s="42"/>
      <c r="E930" s="38"/>
      <c r="F930" s="37"/>
      <c r="G930" s="37"/>
      <c r="H930" s="37"/>
      <c r="I930" s="37"/>
      <c r="J930" s="42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36"/>
      <c r="B931" s="37"/>
      <c r="C931" s="37"/>
      <c r="D931" s="42"/>
      <c r="E931" s="38"/>
      <c r="F931" s="37"/>
      <c r="G931" s="37"/>
      <c r="H931" s="37"/>
      <c r="I931" s="37"/>
      <c r="J931" s="42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36"/>
      <c r="B932" s="37"/>
      <c r="C932" s="37"/>
      <c r="D932" s="42"/>
      <c r="E932" s="38"/>
      <c r="F932" s="37"/>
      <c r="G932" s="37"/>
      <c r="H932" s="37"/>
      <c r="I932" s="37"/>
      <c r="J932" s="42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36"/>
      <c r="B933" s="37"/>
      <c r="C933" s="37"/>
      <c r="D933" s="42"/>
      <c r="E933" s="38"/>
      <c r="F933" s="37"/>
      <c r="G933" s="37"/>
      <c r="H933" s="37"/>
      <c r="I933" s="37"/>
      <c r="J933" s="42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36"/>
      <c r="B934" s="37"/>
      <c r="C934" s="37"/>
      <c r="D934" s="42"/>
      <c r="E934" s="38"/>
      <c r="F934" s="37"/>
      <c r="G934" s="37"/>
      <c r="H934" s="37"/>
      <c r="I934" s="37"/>
      <c r="J934" s="42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36"/>
      <c r="B935" s="37"/>
      <c r="C935" s="37"/>
      <c r="D935" s="42"/>
      <c r="E935" s="38"/>
      <c r="F935" s="37"/>
      <c r="G935" s="37"/>
      <c r="H935" s="37"/>
      <c r="I935" s="37"/>
      <c r="J935" s="42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36"/>
      <c r="B936" s="37"/>
      <c r="C936" s="37"/>
      <c r="D936" s="42"/>
      <c r="E936" s="38"/>
      <c r="F936" s="37"/>
      <c r="G936" s="37"/>
      <c r="H936" s="37"/>
      <c r="I936" s="37"/>
      <c r="J936" s="42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36"/>
      <c r="B937" s="37"/>
      <c r="C937" s="37"/>
      <c r="D937" s="42"/>
      <c r="E937" s="38"/>
      <c r="F937" s="37"/>
      <c r="G937" s="37"/>
      <c r="H937" s="37"/>
      <c r="I937" s="37"/>
      <c r="J937" s="42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36"/>
      <c r="B938" s="37"/>
      <c r="C938" s="37"/>
      <c r="D938" s="42"/>
      <c r="E938" s="38"/>
      <c r="F938" s="37"/>
      <c r="G938" s="37"/>
      <c r="H938" s="37"/>
      <c r="I938" s="37"/>
      <c r="J938" s="42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36"/>
      <c r="B939" s="37"/>
      <c r="C939" s="37"/>
      <c r="D939" s="42"/>
      <c r="E939" s="38"/>
      <c r="F939" s="37"/>
      <c r="G939" s="37"/>
      <c r="H939" s="37"/>
      <c r="I939" s="37"/>
      <c r="J939" s="42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36"/>
      <c r="B940" s="37"/>
      <c r="C940" s="37"/>
      <c r="D940" s="42"/>
      <c r="E940" s="38"/>
      <c r="F940" s="37"/>
      <c r="G940" s="37"/>
      <c r="H940" s="37"/>
      <c r="I940" s="37"/>
      <c r="J940" s="42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36"/>
      <c r="B941" s="37"/>
      <c r="C941" s="37"/>
      <c r="D941" s="42"/>
      <c r="E941" s="38"/>
      <c r="F941" s="37"/>
      <c r="G941" s="37"/>
      <c r="H941" s="37"/>
      <c r="I941" s="37"/>
      <c r="J941" s="42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36"/>
      <c r="B942" s="37"/>
      <c r="C942" s="37"/>
      <c r="D942" s="42"/>
      <c r="E942" s="38"/>
      <c r="F942" s="37"/>
      <c r="G942" s="37"/>
      <c r="H942" s="37"/>
      <c r="I942" s="37"/>
      <c r="J942" s="42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36"/>
      <c r="B943" s="37"/>
      <c r="C943" s="37"/>
      <c r="D943" s="42"/>
      <c r="E943" s="38"/>
      <c r="F943" s="37"/>
      <c r="G943" s="37"/>
      <c r="H943" s="37"/>
      <c r="I943" s="37"/>
      <c r="J943" s="42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36"/>
      <c r="B944" s="37"/>
      <c r="C944" s="37"/>
      <c r="D944" s="42"/>
      <c r="E944" s="38"/>
      <c r="F944" s="37"/>
      <c r="G944" s="37"/>
      <c r="H944" s="37"/>
      <c r="I944" s="37"/>
      <c r="J944" s="42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36"/>
      <c r="B945" s="37"/>
      <c r="C945" s="37"/>
      <c r="D945" s="42"/>
      <c r="E945" s="38"/>
      <c r="F945" s="37"/>
      <c r="G945" s="37"/>
      <c r="H945" s="37"/>
      <c r="I945" s="37"/>
      <c r="J945" s="42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36"/>
      <c r="B946" s="37"/>
      <c r="C946" s="37"/>
      <c r="D946" s="42"/>
      <c r="E946" s="38"/>
      <c r="F946" s="37"/>
      <c r="G946" s="37"/>
      <c r="H946" s="37"/>
      <c r="I946" s="37"/>
      <c r="J946" s="42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36"/>
      <c r="B947" s="37"/>
      <c r="C947" s="37"/>
      <c r="D947" s="42"/>
      <c r="E947" s="38"/>
      <c r="F947" s="37"/>
      <c r="G947" s="37"/>
      <c r="H947" s="37"/>
      <c r="I947" s="37"/>
      <c r="J947" s="42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36"/>
      <c r="B948" s="37"/>
      <c r="C948" s="37"/>
      <c r="D948" s="42"/>
      <c r="E948" s="38"/>
      <c r="F948" s="37"/>
      <c r="G948" s="37"/>
      <c r="H948" s="37"/>
      <c r="I948" s="37"/>
      <c r="J948" s="42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36"/>
      <c r="B949" s="37"/>
      <c r="C949" s="37"/>
      <c r="D949" s="42"/>
      <c r="E949" s="38"/>
      <c r="F949" s="37"/>
      <c r="G949" s="37"/>
      <c r="H949" s="37"/>
      <c r="I949" s="37"/>
      <c r="J949" s="42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36"/>
      <c r="B950" s="37"/>
      <c r="C950" s="37"/>
      <c r="D950" s="42"/>
      <c r="E950" s="38"/>
      <c r="F950" s="37"/>
      <c r="G950" s="37"/>
      <c r="H950" s="37"/>
      <c r="I950" s="37"/>
      <c r="J950" s="42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36"/>
      <c r="B951" s="37"/>
      <c r="C951" s="37"/>
      <c r="D951" s="42"/>
      <c r="E951" s="38"/>
      <c r="F951" s="37"/>
      <c r="G951" s="37"/>
      <c r="H951" s="37"/>
      <c r="I951" s="37"/>
      <c r="J951" s="42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36"/>
      <c r="B952" s="37"/>
      <c r="C952" s="37"/>
      <c r="D952" s="42"/>
      <c r="E952" s="38"/>
      <c r="F952" s="37"/>
      <c r="G952" s="37"/>
      <c r="H952" s="37"/>
      <c r="I952" s="37"/>
      <c r="J952" s="42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36"/>
      <c r="B953" s="37"/>
      <c r="C953" s="37"/>
      <c r="D953" s="42"/>
      <c r="E953" s="38"/>
      <c r="F953" s="37"/>
      <c r="G953" s="37"/>
      <c r="H953" s="37"/>
      <c r="I953" s="37"/>
      <c r="J953" s="42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36"/>
      <c r="B954" s="37"/>
      <c r="C954" s="37"/>
      <c r="D954" s="42"/>
      <c r="E954" s="38"/>
      <c r="F954" s="37"/>
      <c r="G954" s="37"/>
      <c r="H954" s="37"/>
      <c r="I954" s="37"/>
      <c r="J954" s="42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36"/>
      <c r="B955" s="37"/>
      <c r="C955" s="37"/>
      <c r="D955" s="42"/>
      <c r="E955" s="38"/>
      <c r="F955" s="37"/>
      <c r="G955" s="37"/>
      <c r="H955" s="37"/>
      <c r="I955" s="37"/>
      <c r="J955" s="42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36"/>
      <c r="B956" s="37"/>
      <c r="C956" s="37"/>
      <c r="D956" s="42"/>
      <c r="E956" s="38"/>
      <c r="F956" s="37"/>
      <c r="G956" s="37"/>
      <c r="H956" s="37"/>
      <c r="I956" s="37"/>
      <c r="J956" s="42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36"/>
      <c r="B957" s="37"/>
      <c r="C957" s="37"/>
      <c r="D957" s="42"/>
      <c r="E957" s="38"/>
      <c r="F957" s="37"/>
      <c r="G957" s="37"/>
      <c r="H957" s="37"/>
      <c r="I957" s="37"/>
      <c r="J957" s="42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36"/>
      <c r="B958" s="37"/>
      <c r="C958" s="37"/>
      <c r="D958" s="42"/>
      <c r="E958" s="38"/>
      <c r="F958" s="37"/>
      <c r="G958" s="37"/>
      <c r="H958" s="37"/>
      <c r="I958" s="37"/>
      <c r="J958" s="42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36"/>
      <c r="B959" s="37"/>
      <c r="C959" s="37"/>
      <c r="D959" s="42"/>
      <c r="E959" s="38"/>
      <c r="F959" s="37"/>
      <c r="G959" s="37"/>
      <c r="H959" s="37"/>
      <c r="I959" s="37"/>
      <c r="J959" s="42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36"/>
      <c r="B960" s="37"/>
      <c r="C960" s="37"/>
      <c r="D960" s="42"/>
      <c r="E960" s="38"/>
      <c r="F960" s="37"/>
      <c r="G960" s="37"/>
      <c r="H960" s="37"/>
      <c r="I960" s="37"/>
      <c r="J960" s="42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36"/>
      <c r="B961" s="37"/>
      <c r="C961" s="37"/>
      <c r="D961" s="42"/>
      <c r="E961" s="38"/>
      <c r="F961" s="37"/>
      <c r="G961" s="37"/>
      <c r="H961" s="37"/>
      <c r="I961" s="37"/>
      <c r="J961" s="42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36"/>
      <c r="B962" s="37"/>
      <c r="C962" s="37"/>
      <c r="D962" s="42"/>
      <c r="E962" s="38"/>
      <c r="F962" s="37"/>
      <c r="G962" s="37"/>
      <c r="H962" s="37"/>
      <c r="I962" s="37"/>
      <c r="J962" s="42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36"/>
      <c r="B963" s="37"/>
      <c r="C963" s="37"/>
      <c r="D963" s="42"/>
      <c r="E963" s="38"/>
      <c r="F963" s="37"/>
      <c r="G963" s="37"/>
      <c r="H963" s="37"/>
      <c r="I963" s="37"/>
      <c r="J963" s="42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36"/>
      <c r="B964" s="37"/>
      <c r="C964" s="37"/>
      <c r="D964" s="42"/>
      <c r="E964" s="38"/>
      <c r="F964" s="37"/>
      <c r="G964" s="37"/>
      <c r="H964" s="37"/>
      <c r="I964" s="37"/>
      <c r="J964" s="42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36"/>
      <c r="B965" s="37"/>
      <c r="C965" s="37"/>
      <c r="D965" s="42"/>
      <c r="E965" s="38"/>
      <c r="F965" s="37"/>
      <c r="G965" s="37"/>
      <c r="H965" s="37"/>
      <c r="I965" s="37"/>
      <c r="J965" s="42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36"/>
      <c r="B966" s="37"/>
      <c r="C966" s="37"/>
      <c r="D966" s="42"/>
      <c r="E966" s="38"/>
      <c r="F966" s="37"/>
      <c r="G966" s="37"/>
      <c r="H966" s="37"/>
      <c r="I966" s="37"/>
      <c r="J966" s="42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36"/>
      <c r="B967" s="37"/>
      <c r="C967" s="37"/>
      <c r="D967" s="42"/>
      <c r="E967" s="38"/>
      <c r="F967" s="37"/>
      <c r="G967" s="37"/>
      <c r="H967" s="37"/>
      <c r="I967" s="37"/>
      <c r="J967" s="42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36"/>
      <c r="B968" s="37"/>
      <c r="C968" s="37"/>
      <c r="D968" s="42"/>
      <c r="E968" s="38"/>
      <c r="F968" s="37"/>
      <c r="G968" s="37"/>
      <c r="H968" s="37"/>
      <c r="I968" s="37"/>
      <c r="J968" s="42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36"/>
      <c r="B969" s="37"/>
      <c r="C969" s="37"/>
      <c r="D969" s="42"/>
      <c r="E969" s="38"/>
      <c r="F969" s="37"/>
      <c r="G969" s="37"/>
      <c r="H969" s="37"/>
      <c r="I969" s="37"/>
      <c r="J969" s="42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36"/>
      <c r="B970" s="37"/>
      <c r="C970" s="37"/>
      <c r="D970" s="42"/>
      <c r="E970" s="38"/>
      <c r="F970" s="37"/>
      <c r="G970" s="37"/>
      <c r="H970" s="37"/>
      <c r="I970" s="37"/>
      <c r="J970" s="42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36"/>
      <c r="B971" s="37"/>
      <c r="C971" s="37"/>
      <c r="D971" s="42"/>
      <c r="E971" s="38"/>
      <c r="F971" s="37"/>
      <c r="G971" s="37"/>
      <c r="H971" s="37"/>
      <c r="I971" s="37"/>
      <c r="J971" s="42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36"/>
      <c r="B972" s="37"/>
      <c r="C972" s="37"/>
      <c r="D972" s="42"/>
      <c r="E972" s="38"/>
      <c r="F972" s="37"/>
      <c r="G972" s="37"/>
      <c r="H972" s="37"/>
      <c r="I972" s="37"/>
      <c r="J972" s="42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36"/>
      <c r="B973" s="37"/>
      <c r="C973" s="37"/>
      <c r="D973" s="42"/>
      <c r="E973" s="38"/>
      <c r="F973" s="37"/>
      <c r="G973" s="37"/>
      <c r="H973" s="37"/>
      <c r="I973" s="37"/>
      <c r="J973" s="42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36"/>
      <c r="B974" s="37"/>
      <c r="C974" s="37"/>
      <c r="D974" s="42"/>
      <c r="E974" s="38"/>
      <c r="F974" s="37"/>
      <c r="G974" s="37"/>
      <c r="H974" s="37"/>
      <c r="I974" s="37"/>
      <c r="J974" s="42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36"/>
      <c r="B975" s="37"/>
      <c r="C975" s="37"/>
      <c r="D975" s="42"/>
      <c r="E975" s="38"/>
      <c r="F975" s="37"/>
      <c r="G975" s="37"/>
      <c r="H975" s="37"/>
      <c r="I975" s="37"/>
      <c r="J975" s="42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36"/>
      <c r="B976" s="37"/>
      <c r="C976" s="37"/>
      <c r="D976" s="42"/>
      <c r="E976" s="38"/>
      <c r="F976" s="37"/>
      <c r="G976" s="37"/>
      <c r="H976" s="37"/>
      <c r="I976" s="37"/>
      <c r="J976" s="42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36"/>
      <c r="B977" s="37"/>
      <c r="C977" s="37"/>
      <c r="D977" s="42"/>
      <c r="E977" s="38"/>
      <c r="F977" s="37"/>
      <c r="G977" s="37"/>
      <c r="H977" s="37"/>
      <c r="I977" s="37"/>
      <c r="J977" s="42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36"/>
      <c r="B978" s="37"/>
      <c r="C978" s="37"/>
      <c r="D978" s="42"/>
      <c r="E978" s="38"/>
      <c r="F978" s="37"/>
      <c r="G978" s="37"/>
      <c r="H978" s="37"/>
      <c r="I978" s="37"/>
      <c r="J978" s="42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36"/>
      <c r="B979" s="37"/>
      <c r="C979" s="37"/>
      <c r="D979" s="42"/>
      <c r="E979" s="38"/>
      <c r="F979" s="37"/>
      <c r="G979" s="37"/>
      <c r="H979" s="37"/>
      <c r="I979" s="37"/>
      <c r="J979" s="42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36"/>
      <c r="B980" s="37"/>
      <c r="C980" s="37"/>
      <c r="D980" s="42"/>
      <c r="E980" s="38"/>
      <c r="F980" s="37"/>
      <c r="G980" s="37"/>
      <c r="H980" s="37"/>
      <c r="I980" s="37"/>
      <c r="J980" s="42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36"/>
      <c r="B981" s="37"/>
      <c r="C981" s="37"/>
      <c r="D981" s="42"/>
      <c r="E981" s="38"/>
      <c r="F981" s="37"/>
      <c r="G981" s="37"/>
      <c r="H981" s="37"/>
      <c r="I981" s="37"/>
      <c r="J981" s="42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36"/>
      <c r="B982" s="37"/>
      <c r="C982" s="37"/>
      <c r="D982" s="42"/>
      <c r="E982" s="38"/>
      <c r="F982" s="37"/>
      <c r="G982" s="37"/>
      <c r="H982" s="37"/>
      <c r="I982" s="37"/>
      <c r="J982" s="42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36"/>
      <c r="B983" s="37"/>
      <c r="C983" s="37"/>
      <c r="D983" s="42"/>
      <c r="E983" s="38"/>
      <c r="F983" s="37"/>
      <c r="G983" s="37"/>
      <c r="H983" s="37"/>
      <c r="I983" s="37"/>
      <c r="J983" s="42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36"/>
      <c r="B984" s="37"/>
      <c r="C984" s="37"/>
      <c r="D984" s="42"/>
      <c r="E984" s="38"/>
      <c r="F984" s="37"/>
      <c r="G984" s="37"/>
      <c r="H984" s="37"/>
      <c r="I984" s="37"/>
      <c r="J984" s="42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36"/>
      <c r="B985" s="37"/>
      <c r="C985" s="37"/>
      <c r="D985" s="42"/>
      <c r="E985" s="38"/>
      <c r="F985" s="37"/>
      <c r="G985" s="37"/>
      <c r="H985" s="37"/>
      <c r="I985" s="37"/>
      <c r="J985" s="42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36"/>
      <c r="B986" s="37"/>
      <c r="C986" s="37"/>
      <c r="D986" s="42"/>
      <c r="E986" s="38"/>
      <c r="F986" s="37"/>
      <c r="G986" s="37"/>
      <c r="H986" s="37"/>
      <c r="I986" s="37"/>
      <c r="J986" s="42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36"/>
      <c r="B987" s="37"/>
      <c r="C987" s="37"/>
      <c r="D987" s="42"/>
      <c r="E987" s="38"/>
      <c r="F987" s="37"/>
      <c r="G987" s="37"/>
      <c r="H987" s="37"/>
      <c r="I987" s="37"/>
      <c r="J987" s="42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36"/>
      <c r="B988" s="37"/>
      <c r="C988" s="37"/>
      <c r="D988" s="42"/>
      <c r="E988" s="38"/>
      <c r="F988" s="37"/>
      <c r="G988" s="37"/>
      <c r="H988" s="37"/>
      <c r="I988" s="37"/>
      <c r="J988" s="42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36"/>
      <c r="B989" s="37"/>
      <c r="C989" s="37"/>
      <c r="D989" s="42"/>
      <c r="E989" s="38"/>
      <c r="F989" s="37"/>
      <c r="G989" s="37"/>
      <c r="H989" s="37"/>
      <c r="I989" s="37"/>
      <c r="J989" s="42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36"/>
      <c r="B990" s="37"/>
      <c r="C990" s="37"/>
      <c r="D990" s="42"/>
      <c r="E990" s="38"/>
      <c r="F990" s="37"/>
      <c r="G990" s="37"/>
      <c r="H990" s="37"/>
      <c r="I990" s="37"/>
      <c r="J990" s="42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36"/>
      <c r="B991" s="37"/>
      <c r="C991" s="37"/>
      <c r="D991" s="42"/>
      <c r="E991" s="38"/>
      <c r="F991" s="37"/>
      <c r="G991" s="37"/>
      <c r="H991" s="37"/>
      <c r="I991" s="37"/>
      <c r="J991" s="42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36"/>
      <c r="B992" s="37"/>
      <c r="C992" s="37"/>
      <c r="D992" s="42"/>
      <c r="E992" s="38"/>
      <c r="F992" s="37"/>
      <c r="G992" s="37"/>
      <c r="H992" s="37"/>
      <c r="I992" s="37"/>
      <c r="J992" s="42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36"/>
      <c r="B993" s="37"/>
      <c r="C993" s="37"/>
      <c r="D993" s="42"/>
      <c r="E993" s="38"/>
      <c r="F993" s="37"/>
      <c r="G993" s="37"/>
      <c r="H993" s="37"/>
      <c r="I993" s="37"/>
      <c r="J993" s="42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36"/>
      <c r="B994" s="37"/>
      <c r="C994" s="37"/>
      <c r="D994" s="42"/>
      <c r="E994" s="38"/>
      <c r="F994" s="37"/>
      <c r="G994" s="37"/>
      <c r="H994" s="37"/>
      <c r="I994" s="37"/>
      <c r="J994" s="42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36"/>
      <c r="B995" s="37"/>
      <c r="C995" s="37"/>
      <c r="D995" s="42"/>
      <c r="E995" s="38"/>
      <c r="F995" s="37"/>
      <c r="G995" s="37"/>
      <c r="H995" s="37"/>
      <c r="I995" s="37"/>
      <c r="J995" s="42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36"/>
      <c r="B996" s="37"/>
      <c r="C996" s="37"/>
      <c r="D996" s="42"/>
      <c r="E996" s="38"/>
      <c r="F996" s="37"/>
      <c r="G996" s="37"/>
      <c r="H996" s="37"/>
      <c r="I996" s="37"/>
      <c r="J996" s="42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36"/>
      <c r="B997" s="37"/>
      <c r="C997" s="37"/>
      <c r="D997" s="42"/>
      <c r="E997" s="38"/>
      <c r="F997" s="37"/>
      <c r="G997" s="37"/>
      <c r="H997" s="37"/>
      <c r="I997" s="37"/>
      <c r="J997" s="42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36"/>
      <c r="B998" s="37"/>
      <c r="C998" s="37"/>
      <c r="D998" s="42"/>
      <c r="E998" s="38"/>
      <c r="F998" s="37"/>
      <c r="G998" s="37"/>
      <c r="H998" s="37"/>
      <c r="I998" s="37"/>
      <c r="J998" s="42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36"/>
      <c r="B999" s="37"/>
      <c r="C999" s="37"/>
      <c r="D999" s="42"/>
      <c r="E999" s="38"/>
      <c r="F999" s="37"/>
      <c r="G999" s="37"/>
      <c r="H999" s="37"/>
      <c r="I999" s="37"/>
      <c r="J999" s="42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3"/>
  <sheetViews>
    <sheetView workbookViewId="0"/>
  </sheetViews>
  <sheetFormatPr defaultRowHeight="15" x14ac:dyDescent="0.25"/>
  <cols>
    <col min="1" max="1" style="47" width="12.43357142857143" customWidth="1" bestFit="1"/>
    <col min="2" max="2" style="48" width="22.005" customWidth="1" bestFit="1"/>
    <col min="3" max="3" style="48" width="12.43357142857143" customWidth="1" bestFit="1"/>
    <col min="4" max="4" style="29" width="12.43357142857143" customWidth="1" bestFit="1"/>
    <col min="5" max="5" style="49" width="12.43357142857143" customWidth="1" bestFit="1"/>
    <col min="6" max="6" style="49" width="12.43357142857143" customWidth="1" bestFit="1"/>
    <col min="7" max="7" style="48" width="12.43357142857143" customWidth="1" bestFit="1"/>
    <col min="8" max="8" style="49" width="12.43357142857143" customWidth="1" bestFit="1"/>
    <col min="9" max="9" style="49" width="12.43357142857143" customWidth="1" bestFit="1"/>
    <col min="10" max="10" style="49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85</v>
      </c>
      <c r="D1" s="7" t="s">
        <v>3</v>
      </c>
      <c r="E1" s="33" t="s">
        <v>4</v>
      </c>
      <c r="F1" s="33" t="s">
        <v>5</v>
      </c>
      <c r="G1" s="32" t="s">
        <v>14</v>
      </c>
      <c r="H1" s="33" t="s">
        <v>7</v>
      </c>
      <c r="I1" s="33" t="s">
        <v>8</v>
      </c>
      <c r="J1" s="51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44060</v>
      </c>
      <c r="B2" s="52" t="s">
        <v>86</v>
      </c>
      <c r="C2" s="37" t="s">
        <v>87</v>
      </c>
      <c r="D2" s="14">
        <v>1</v>
      </c>
      <c r="E2" s="21">
        <v>239</v>
      </c>
      <c r="F2" s="21">
        <f>Multiply(D2, E2)</f>
      </c>
      <c r="G2" s="37"/>
      <c r="H2" s="21">
        <f>F2</f>
      </c>
      <c r="I2" s="21">
        <f>average(H2:H1004)</f>
      </c>
      <c r="J2" s="40">
        <f>sum(G2:G1004)</f>
      </c>
      <c r="K2" s="42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36">
        <v>44074</v>
      </c>
      <c r="B3" s="52" t="s">
        <v>88</v>
      </c>
      <c r="C3" s="37" t="s">
        <v>89</v>
      </c>
      <c r="D3" s="14">
        <v>1</v>
      </c>
      <c r="E3" s="21">
        <v>4.99</v>
      </c>
      <c r="F3" s="21">
        <f>Multiply(D3, E3)</f>
      </c>
      <c r="G3" s="37"/>
      <c r="H3" s="38"/>
      <c r="I3" s="38"/>
      <c r="J3" s="21">
        <f>sum(F2:F1004)</f>
      </c>
      <c r="K3" s="14">
        <f>sum(D2:D1004)</f>
      </c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52" t="s">
        <v>90</v>
      </c>
      <c r="C4" s="37"/>
      <c r="D4" s="14">
        <v>1</v>
      </c>
      <c r="E4" s="21">
        <v>69</v>
      </c>
      <c r="F4" s="21">
        <f>Multiply(D4, E4)</f>
      </c>
      <c r="G4" s="37"/>
      <c r="H4" s="38"/>
      <c r="I4" s="33" t="s">
        <v>13</v>
      </c>
      <c r="J4" s="53">
        <f>sum(H2:H1004)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52" t="s">
        <v>91</v>
      </c>
      <c r="C5" s="37"/>
      <c r="D5" s="14">
        <v>1</v>
      </c>
      <c r="E5" s="21">
        <v>19.99</v>
      </c>
      <c r="F5" s="21">
        <f>Multiply(D5, E5)</f>
      </c>
      <c r="G5" s="37"/>
      <c r="H5" s="38"/>
      <c r="I5" s="21">
        <f>max(H2:H1004)</f>
      </c>
      <c r="J5" s="33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52" t="s">
        <v>92</v>
      </c>
      <c r="C6" s="37"/>
      <c r="D6" s="14">
        <v>1</v>
      </c>
      <c r="E6" s="21"/>
      <c r="F6" s="21">
        <f>Multiply(D6, E6)</f>
      </c>
      <c r="G6" s="37"/>
      <c r="H6" s="38"/>
      <c r="I6" s="38"/>
      <c r="J6" s="38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52" t="s">
        <v>93</v>
      </c>
      <c r="C7" s="37"/>
      <c r="D7" s="14">
        <v>1</v>
      </c>
      <c r="E7" s="21">
        <v>12.99</v>
      </c>
      <c r="F7" s="21">
        <f>Multiply(D7, E7)</f>
      </c>
      <c r="G7" s="37"/>
      <c r="H7" s="38"/>
      <c r="I7" s="38"/>
      <c r="J7" s="38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 customFormat="1" s="30">
      <c r="A8" s="41"/>
      <c r="B8" s="52" t="s">
        <v>94</v>
      </c>
      <c r="C8" s="37"/>
      <c r="D8" s="14">
        <v>1</v>
      </c>
      <c r="E8" s="21">
        <v>7.99</v>
      </c>
      <c r="F8" s="21">
        <f>Multiply(D8, E8)</f>
      </c>
      <c r="G8" s="37"/>
      <c r="H8" s="21">
        <f>sum(F3:G8)</f>
      </c>
      <c r="I8" s="38"/>
      <c r="J8" s="38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>
        <v>44075</v>
      </c>
      <c r="B9" s="52" t="s">
        <v>95</v>
      </c>
      <c r="C9" s="37"/>
      <c r="D9" s="14">
        <v>2</v>
      </c>
      <c r="E9" s="21"/>
      <c r="F9" s="21">
        <f>Multiply(D9, E9)</f>
      </c>
      <c r="G9" s="37"/>
      <c r="H9" s="38"/>
      <c r="I9" s="38"/>
      <c r="J9" s="38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52" t="s">
        <v>96</v>
      </c>
      <c r="C10" s="37"/>
      <c r="D10" s="14">
        <v>1</v>
      </c>
      <c r="E10" s="21">
        <v>165</v>
      </c>
      <c r="F10" s="21">
        <f>Multiply(D10, E10)</f>
      </c>
      <c r="G10" s="37"/>
      <c r="H10" s="38"/>
      <c r="I10" s="38"/>
      <c r="J10" s="38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52" t="s">
        <v>97</v>
      </c>
      <c r="C11" s="37"/>
      <c r="D11" s="14">
        <v>1</v>
      </c>
      <c r="E11" s="21">
        <v>229.99</v>
      </c>
      <c r="F11" s="21">
        <f>Multiply(D11, E11)</f>
      </c>
      <c r="G11" s="37"/>
      <c r="H11" s="21">
        <f>sum(F9:G11)</f>
      </c>
      <c r="I11" s="38"/>
      <c r="J11" s="38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1">
        <v>44098</v>
      </c>
      <c r="B12" s="52" t="s">
        <v>98</v>
      </c>
      <c r="C12" s="37" t="s">
        <v>87</v>
      </c>
      <c r="D12" s="14">
        <v>1</v>
      </c>
      <c r="E12" s="21">
        <v>99.99</v>
      </c>
      <c r="F12" s="21">
        <f>Multiply(D12, E12)</f>
      </c>
      <c r="G12" s="37"/>
      <c r="H12" s="38"/>
      <c r="I12" s="38"/>
      <c r="J12" s="38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6"/>
      <c r="B13" s="52" t="s">
        <v>99</v>
      </c>
      <c r="C13" s="37"/>
      <c r="D13" s="14">
        <v>7</v>
      </c>
      <c r="E13" s="21">
        <v>0.54</v>
      </c>
      <c r="F13" s="21">
        <f>Multiply(D13, E13)</f>
      </c>
      <c r="G13" s="37"/>
      <c r="H13" s="38"/>
      <c r="I13" s="38"/>
      <c r="J13" s="38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52" t="s">
        <v>100</v>
      </c>
      <c r="C14" s="37"/>
      <c r="D14" s="14">
        <v>1</v>
      </c>
      <c r="E14" s="21">
        <v>2.64</v>
      </c>
      <c r="F14" s="21">
        <f>Multiply(D14, E14)</f>
      </c>
      <c r="G14" s="37"/>
      <c r="H14" s="38"/>
      <c r="I14" s="38"/>
      <c r="J14" s="38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52" t="s">
        <v>101</v>
      </c>
      <c r="C15" s="37"/>
      <c r="D15" s="14">
        <v>3</v>
      </c>
      <c r="E15" s="21">
        <v>0.64</v>
      </c>
      <c r="F15" s="21">
        <f>Multiply(D15, E15)</f>
      </c>
      <c r="G15" s="37"/>
      <c r="H15" s="38"/>
      <c r="I15" s="38"/>
      <c r="J15" s="38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52" t="s">
        <v>102</v>
      </c>
      <c r="C16" s="37"/>
      <c r="D16" s="14">
        <v>1</v>
      </c>
      <c r="E16" s="21">
        <v>24.99</v>
      </c>
      <c r="F16" s="21">
        <f>Multiply(D16, E16)</f>
      </c>
      <c r="G16" s="37"/>
      <c r="H16" s="21">
        <f>sum(F12:G16)</f>
      </c>
      <c r="I16" s="38"/>
      <c r="J16" s="38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>
        <v>44098</v>
      </c>
      <c r="B17" s="52" t="s">
        <v>103</v>
      </c>
      <c r="C17" s="37" t="s">
        <v>89</v>
      </c>
      <c r="D17" s="14">
        <v>1</v>
      </c>
      <c r="E17" s="21">
        <v>299</v>
      </c>
      <c r="F17" s="21">
        <f>Multiply(D17, E17)</f>
      </c>
      <c r="G17" s="37"/>
      <c r="H17" s="38"/>
      <c r="I17" s="38"/>
      <c r="J17" s="38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52" t="s">
        <v>104</v>
      </c>
      <c r="C18" s="37"/>
      <c r="D18" s="14">
        <v>1</v>
      </c>
      <c r="E18" s="21">
        <v>200</v>
      </c>
      <c r="F18" s="21">
        <f>Multiply(D18, E18)</f>
      </c>
      <c r="G18" s="37"/>
      <c r="H18" s="38"/>
      <c r="I18" s="38"/>
      <c r="J18" s="38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52" t="s">
        <v>105</v>
      </c>
      <c r="C19" s="37"/>
      <c r="D19" s="14">
        <v>1</v>
      </c>
      <c r="E19" s="21">
        <v>59.5</v>
      </c>
      <c r="F19" s="21">
        <f>Multiply(D19, E19)</f>
      </c>
      <c r="G19" s="37"/>
      <c r="H19" s="21">
        <f>sum(F17:G19)</f>
      </c>
      <c r="I19" s="38"/>
      <c r="J19" s="38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>
        <v>44102</v>
      </c>
      <c r="B20" s="52" t="s">
        <v>106</v>
      </c>
      <c r="C20" s="37" t="s">
        <v>89</v>
      </c>
      <c r="D20" s="14">
        <v>1</v>
      </c>
      <c r="E20" s="21">
        <v>890</v>
      </c>
      <c r="F20" s="21">
        <f>Multiply(D20, E20)</f>
      </c>
      <c r="G20" s="37"/>
      <c r="H20" s="38"/>
      <c r="I20" s="38"/>
      <c r="J20" s="38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52" t="s">
        <v>107</v>
      </c>
      <c r="C21" s="37"/>
      <c r="D21" s="14">
        <v>1</v>
      </c>
      <c r="E21" s="21">
        <v>98</v>
      </c>
      <c r="F21" s="21">
        <f>Multiply(D21, E21)</f>
      </c>
      <c r="G21" s="37"/>
      <c r="H21" s="38"/>
      <c r="I21" s="38"/>
      <c r="J21" s="38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52" t="s">
        <v>108</v>
      </c>
      <c r="C22" s="37"/>
      <c r="D22" s="14">
        <v>1</v>
      </c>
      <c r="E22" s="21">
        <v>44.98</v>
      </c>
      <c r="F22" s="21">
        <f>Multiply(D22, E22)</f>
      </c>
      <c r="G22" s="37"/>
      <c r="H22" s="21">
        <f>sum(F20:F22)</f>
      </c>
      <c r="I22" s="38"/>
      <c r="J22" s="38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>
        <v>44104</v>
      </c>
      <c r="B23" s="52" t="s">
        <v>109</v>
      </c>
      <c r="C23" s="37" t="s">
        <v>89</v>
      </c>
      <c r="D23" s="14">
        <v>1</v>
      </c>
      <c r="E23" s="21">
        <v>58.58</v>
      </c>
      <c r="F23" s="21">
        <f>Multiply(D23, E23)</f>
      </c>
      <c r="G23" s="37"/>
      <c r="H23" s="21">
        <f>F23</f>
      </c>
      <c r="I23" s="38"/>
      <c r="J23" s="38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>
        <v>44110</v>
      </c>
      <c r="B24" s="52" t="s">
        <v>110</v>
      </c>
      <c r="C24" s="37" t="s">
        <v>87</v>
      </c>
      <c r="D24" s="14">
        <v>1</v>
      </c>
      <c r="E24" s="21">
        <v>329.99</v>
      </c>
      <c r="F24" s="21">
        <f>Multiply(D24, E24)</f>
      </c>
      <c r="G24" s="37"/>
      <c r="H24" s="38"/>
      <c r="I24" s="38"/>
      <c r="J24" s="38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52" t="s">
        <v>111</v>
      </c>
      <c r="C25" s="37" t="s">
        <v>87</v>
      </c>
      <c r="D25" s="14">
        <v>1</v>
      </c>
      <c r="E25" s="21">
        <v>799.99</v>
      </c>
      <c r="F25" s="21">
        <f>Multiply(D25, E25)</f>
      </c>
      <c r="G25" s="37"/>
      <c r="H25" s="21">
        <f>sum(F24, F25)</f>
      </c>
      <c r="I25" s="38"/>
      <c r="J25" s="38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>
        <v>44127</v>
      </c>
      <c r="B26" s="52" t="s">
        <v>112</v>
      </c>
      <c r="C26" s="37" t="s">
        <v>113</v>
      </c>
      <c r="D26" s="14">
        <v>1</v>
      </c>
      <c r="E26" s="21">
        <v>249.99</v>
      </c>
      <c r="F26" s="21">
        <f>Multiply(D26, E26)</f>
      </c>
      <c r="G26" s="37"/>
      <c r="H26" s="21">
        <f>F26</f>
      </c>
      <c r="I26" s="38"/>
      <c r="J26" s="38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>
        <v>44128</v>
      </c>
      <c r="B27" s="52" t="s">
        <v>114</v>
      </c>
      <c r="C27" s="37" t="s">
        <v>87</v>
      </c>
      <c r="D27" s="14">
        <v>1</v>
      </c>
      <c r="E27" s="21">
        <v>20</v>
      </c>
      <c r="F27" s="21">
        <f>Multiply(D27, E27)</f>
      </c>
      <c r="G27" s="37"/>
      <c r="H27" s="38"/>
      <c r="I27" s="38"/>
      <c r="J27" s="38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52" t="s">
        <v>115</v>
      </c>
      <c r="C28" s="37" t="s">
        <v>116</v>
      </c>
      <c r="D28" s="14">
        <v>1</v>
      </c>
      <c r="E28" s="21">
        <v>74</v>
      </c>
      <c r="F28" s="21">
        <f>Multiply(D28, E28)</f>
      </c>
      <c r="G28" s="37"/>
      <c r="H28" s="21">
        <f>sum(F27, F28)</f>
      </c>
      <c r="I28" s="38"/>
      <c r="J28" s="38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>
        <v>44131</v>
      </c>
      <c r="B29" s="54" t="s">
        <v>117</v>
      </c>
      <c r="C29" s="37" t="s">
        <v>87</v>
      </c>
      <c r="D29" s="14">
        <v>1</v>
      </c>
      <c r="E29" s="21">
        <v>699</v>
      </c>
      <c r="F29" s="21">
        <f>Multiply(D29, E29)</f>
      </c>
      <c r="G29" s="37"/>
      <c r="H29" s="21">
        <f>F29</f>
      </c>
      <c r="I29" s="38"/>
      <c r="J29" s="38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41">
        <v>44185</v>
      </c>
      <c r="B30" s="52" t="s">
        <v>118</v>
      </c>
      <c r="C30" s="37" t="s">
        <v>119</v>
      </c>
      <c r="D30" s="14">
        <v>2</v>
      </c>
      <c r="E30" s="21">
        <v>2.2</v>
      </c>
      <c r="F30" s="21">
        <f>Multiply(D30, E30)</f>
      </c>
      <c r="G30" s="37"/>
      <c r="H30" s="38"/>
      <c r="I30" s="38"/>
      <c r="J30" s="38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36"/>
      <c r="B31" s="52" t="s">
        <v>120</v>
      </c>
      <c r="C31" s="37"/>
      <c r="D31" s="14">
        <v>1</v>
      </c>
      <c r="E31" s="21">
        <v>3.3</v>
      </c>
      <c r="F31" s="21">
        <f>Multiply(D31, E31)</f>
      </c>
      <c r="G31" s="37"/>
      <c r="H31" s="38"/>
      <c r="I31" s="38"/>
      <c r="J31" s="38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52" t="s">
        <v>121</v>
      </c>
      <c r="C32" s="37"/>
      <c r="D32" s="14">
        <v>2</v>
      </c>
      <c r="E32" s="21">
        <v>6.8</v>
      </c>
      <c r="F32" s="21">
        <f>Multiply(D32, E32)</f>
      </c>
      <c r="G32" s="37"/>
      <c r="H32" s="38"/>
      <c r="I32" s="38"/>
      <c r="J32" s="38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52" t="s">
        <v>122</v>
      </c>
      <c r="C33" s="37"/>
      <c r="D33" s="14">
        <v>2</v>
      </c>
      <c r="E33" s="21">
        <v>6.8</v>
      </c>
      <c r="F33" s="21">
        <f>Multiply(D33, E33)</f>
      </c>
      <c r="G33" s="37"/>
      <c r="H33" s="38"/>
      <c r="I33" s="38"/>
      <c r="J33" s="38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52" t="s">
        <v>123</v>
      </c>
      <c r="C34" s="37"/>
      <c r="D34" s="14">
        <v>2</v>
      </c>
      <c r="E34" s="21">
        <v>6.4</v>
      </c>
      <c r="F34" s="21">
        <f>Multiply(D34, E34)</f>
      </c>
      <c r="G34" s="37"/>
      <c r="H34" s="38"/>
      <c r="I34" s="38"/>
      <c r="J34" s="38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52" t="s">
        <v>124</v>
      </c>
      <c r="C35" s="37"/>
      <c r="D35" s="14">
        <v>2</v>
      </c>
      <c r="E35" s="21">
        <v>3.3</v>
      </c>
      <c r="F35" s="21">
        <f>Multiply(D35, E35)</f>
      </c>
      <c r="G35" s="37"/>
      <c r="H35" s="38"/>
      <c r="I35" s="38"/>
      <c r="J35" s="38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52" t="s">
        <v>125</v>
      </c>
      <c r="C36" s="37"/>
      <c r="D36" s="14">
        <v>2</v>
      </c>
      <c r="E36" s="21">
        <v>6.4</v>
      </c>
      <c r="F36" s="21">
        <f>Multiply(D36, E36)</f>
      </c>
      <c r="G36" s="37"/>
      <c r="H36" s="38"/>
      <c r="I36" s="38"/>
      <c r="J36" s="38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52" t="s">
        <v>126</v>
      </c>
      <c r="C37" s="37"/>
      <c r="D37" s="14">
        <v>1</v>
      </c>
      <c r="E37" s="21">
        <v>3.2</v>
      </c>
      <c r="F37" s="21">
        <f>Multiply(D37, E37)</f>
      </c>
      <c r="G37" s="37"/>
      <c r="H37" s="38"/>
      <c r="I37" s="38"/>
      <c r="J37" s="38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52" t="s">
        <v>127</v>
      </c>
      <c r="C38" s="37"/>
      <c r="D38" s="14">
        <v>1</v>
      </c>
      <c r="E38" s="21">
        <v>3.3</v>
      </c>
      <c r="F38" s="21">
        <f>Multiply(D38, E38)</f>
      </c>
      <c r="G38" s="37"/>
      <c r="H38" s="38"/>
      <c r="I38" s="38"/>
      <c r="J38" s="38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52" t="s">
        <v>128</v>
      </c>
      <c r="C39" s="37"/>
      <c r="D39" s="14">
        <v>2</v>
      </c>
      <c r="E39" s="21">
        <v>4.95</v>
      </c>
      <c r="F39" s="21">
        <f>Multiply(D39, E39)</f>
      </c>
      <c r="G39" s="37"/>
      <c r="H39" s="38"/>
      <c r="I39" s="38"/>
      <c r="J39" s="38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52" t="s">
        <v>129</v>
      </c>
      <c r="C40" s="37"/>
      <c r="D40" s="14">
        <v>3</v>
      </c>
      <c r="E40" s="21">
        <v>6.6</v>
      </c>
      <c r="F40" s="21">
        <f>Multiply(D40, E40)</f>
      </c>
      <c r="G40" s="37"/>
      <c r="H40" s="38"/>
      <c r="I40" s="38"/>
      <c r="J40" s="38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52" t="s">
        <v>130</v>
      </c>
      <c r="C41" s="37"/>
      <c r="D41" s="14">
        <v>2</v>
      </c>
      <c r="E41" s="21">
        <v>6.4</v>
      </c>
      <c r="F41" s="21">
        <f>Multiply(D41, E41)</f>
      </c>
      <c r="G41" s="37"/>
      <c r="H41" s="38"/>
      <c r="I41" s="38"/>
      <c r="J41" s="38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52" t="s">
        <v>131</v>
      </c>
      <c r="C42" s="37"/>
      <c r="D42" s="14">
        <v>1</v>
      </c>
      <c r="E42" s="21">
        <v>6.4</v>
      </c>
      <c r="F42" s="21">
        <f>Multiply(D42, E42)</f>
      </c>
      <c r="G42" s="37"/>
      <c r="H42" s="38"/>
      <c r="I42" s="38"/>
      <c r="J42" s="38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52" t="s">
        <v>132</v>
      </c>
      <c r="C43" s="37"/>
      <c r="D43" s="14">
        <v>2</v>
      </c>
      <c r="E43" s="21">
        <v>6.8</v>
      </c>
      <c r="F43" s="21">
        <f>Multiply(D43, E43)</f>
      </c>
      <c r="G43" s="37"/>
      <c r="H43" s="38"/>
      <c r="I43" s="38"/>
      <c r="J43" s="38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52" t="s">
        <v>133</v>
      </c>
      <c r="C44" s="37"/>
      <c r="D44" s="14">
        <v>2</v>
      </c>
      <c r="E44" s="21"/>
      <c r="F44" s="21">
        <f>Multiply(D44, E44)</f>
      </c>
      <c r="G44" s="37"/>
      <c r="H44" s="38"/>
      <c r="I44" s="38"/>
      <c r="J44" s="38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52" t="s">
        <v>134</v>
      </c>
      <c r="C45" s="37"/>
      <c r="D45" s="14">
        <v>2</v>
      </c>
      <c r="E45" s="21">
        <v>6.6</v>
      </c>
      <c r="F45" s="21">
        <f>Multiply(D45, E45)</f>
      </c>
      <c r="G45" s="37"/>
      <c r="H45" s="38"/>
      <c r="I45" s="38"/>
      <c r="J45" s="38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52" t="s">
        <v>135</v>
      </c>
      <c r="C46" s="37"/>
      <c r="D46" s="14">
        <v>2</v>
      </c>
      <c r="E46" s="21">
        <v>6.8</v>
      </c>
      <c r="F46" s="21">
        <f>Multiply(D46, E46)</f>
      </c>
      <c r="G46" s="37"/>
      <c r="H46" s="38"/>
      <c r="I46" s="38"/>
      <c r="J46" s="38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52" t="s">
        <v>136</v>
      </c>
      <c r="C47" s="37"/>
      <c r="D47" s="14">
        <v>4</v>
      </c>
      <c r="E47" s="21">
        <v>3.3</v>
      </c>
      <c r="F47" s="21">
        <f>Multiply(D47, E47)</f>
      </c>
      <c r="G47" s="37"/>
      <c r="H47" s="38"/>
      <c r="I47" s="38"/>
      <c r="J47" s="38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52" t="s">
        <v>137</v>
      </c>
      <c r="C48" s="37"/>
      <c r="D48" s="14">
        <v>2</v>
      </c>
      <c r="E48" s="21">
        <v>4.95</v>
      </c>
      <c r="F48" s="21">
        <f>Multiply(D48, E48)</f>
      </c>
      <c r="G48" s="37"/>
      <c r="H48" s="38"/>
      <c r="I48" s="38"/>
      <c r="J48" s="38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52" t="s">
        <v>138</v>
      </c>
      <c r="C49" s="37"/>
      <c r="D49" s="14">
        <v>2</v>
      </c>
      <c r="E49" s="21">
        <v>3.4</v>
      </c>
      <c r="F49" s="21">
        <f>Multiply(D49, E49)</f>
      </c>
      <c r="G49" s="37"/>
      <c r="H49" s="38"/>
      <c r="I49" s="38"/>
      <c r="J49" s="38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52" t="s">
        <v>139</v>
      </c>
      <c r="C50" s="37"/>
      <c r="D50" s="14">
        <v>1</v>
      </c>
      <c r="E50" s="21">
        <v>6.6</v>
      </c>
      <c r="F50" s="21">
        <f>Multiply(D50, E50)</f>
      </c>
      <c r="G50" s="37"/>
      <c r="H50" s="38"/>
      <c r="I50" s="38"/>
      <c r="J50" s="38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52" t="s">
        <v>140</v>
      </c>
      <c r="C51" s="37"/>
      <c r="D51" s="14">
        <v>1</v>
      </c>
      <c r="E51" s="21">
        <v>3.4</v>
      </c>
      <c r="F51" s="21">
        <f>Multiply(D51, E51)</f>
      </c>
      <c r="G51" s="37"/>
      <c r="H51" s="38"/>
      <c r="I51" s="38"/>
      <c r="J51" s="38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52" t="s">
        <v>141</v>
      </c>
      <c r="C52" s="37"/>
      <c r="D52" s="14">
        <v>1</v>
      </c>
      <c r="E52" s="21">
        <v>6.6</v>
      </c>
      <c r="F52" s="21">
        <f>Multiply(D52, E52)</f>
      </c>
      <c r="G52" s="37"/>
      <c r="H52" s="38"/>
      <c r="I52" s="38"/>
      <c r="J52" s="38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/>
      <c r="B53" s="52" t="s">
        <v>142</v>
      </c>
      <c r="C53" s="37"/>
      <c r="D53" s="14">
        <v>1</v>
      </c>
      <c r="E53" s="21">
        <v>6.6</v>
      </c>
      <c r="F53" s="21">
        <f>Multiply(D53, E53)</f>
      </c>
      <c r="G53" s="37"/>
      <c r="H53" s="38"/>
      <c r="I53" s="38"/>
      <c r="J53" s="38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52" t="s">
        <v>143</v>
      </c>
      <c r="C54" s="37"/>
      <c r="D54" s="14">
        <v>1</v>
      </c>
      <c r="E54" s="21">
        <v>6.4</v>
      </c>
      <c r="F54" s="21">
        <f>Multiply(D54, E54)</f>
      </c>
      <c r="G54" s="37"/>
      <c r="H54" s="38"/>
      <c r="I54" s="38"/>
      <c r="J54" s="38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52" t="s">
        <v>144</v>
      </c>
      <c r="C55" s="37"/>
      <c r="D55" s="14">
        <v>1</v>
      </c>
      <c r="E55" s="21">
        <v>4.95</v>
      </c>
      <c r="F55" s="21">
        <f>Multiply(D55, E55)</f>
      </c>
      <c r="G55" s="37"/>
      <c r="H55" s="38"/>
      <c r="I55" s="38"/>
      <c r="J55" s="38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52" t="s">
        <v>145</v>
      </c>
      <c r="C56" s="37"/>
      <c r="D56" s="14">
        <v>1</v>
      </c>
      <c r="E56" s="21">
        <v>6.8</v>
      </c>
      <c r="F56" s="21">
        <f>Multiply(D56, E56)</f>
      </c>
      <c r="G56" s="37"/>
      <c r="H56" s="38"/>
      <c r="I56" s="38"/>
      <c r="J56" s="38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52" t="s">
        <v>146</v>
      </c>
      <c r="C57" s="37"/>
      <c r="D57" s="14">
        <v>1</v>
      </c>
      <c r="E57" s="21">
        <v>0.5</v>
      </c>
      <c r="F57" s="21">
        <f>Multiply(D57, E57)</f>
      </c>
      <c r="G57" s="37"/>
      <c r="H57" s="38"/>
      <c r="I57" s="38"/>
      <c r="J57" s="38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52" t="s">
        <v>147</v>
      </c>
      <c r="C58" s="37"/>
      <c r="D58" s="14">
        <v>1</v>
      </c>
      <c r="E58" s="21">
        <v>6.4</v>
      </c>
      <c r="F58" s="21">
        <f>Multiply(D58, E58)</f>
      </c>
      <c r="G58" s="37"/>
      <c r="H58" s="38"/>
      <c r="I58" s="38"/>
      <c r="J58" s="38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52" t="s">
        <v>148</v>
      </c>
      <c r="C59" s="37"/>
      <c r="D59" s="14">
        <v>1</v>
      </c>
      <c r="E59" s="21">
        <v>6.8</v>
      </c>
      <c r="F59" s="21">
        <f>Multiply(D59, E59)</f>
      </c>
      <c r="G59" s="37"/>
      <c r="H59" s="38"/>
      <c r="I59" s="38"/>
      <c r="J59" s="38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52" t="s">
        <v>149</v>
      </c>
      <c r="C60" s="37"/>
      <c r="D60" s="14">
        <v>1</v>
      </c>
      <c r="E60" s="21">
        <v>16</v>
      </c>
      <c r="F60" s="21">
        <f>Multiply(D60, E60)</f>
      </c>
      <c r="G60" s="37"/>
      <c r="H60" s="38"/>
      <c r="I60" s="38"/>
      <c r="J60" s="38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52" t="s">
        <v>150</v>
      </c>
      <c r="C61" s="37"/>
      <c r="D61" s="14">
        <v>2</v>
      </c>
      <c r="E61" s="21">
        <v>6.8</v>
      </c>
      <c r="F61" s="21">
        <f>Multiply(D61, E61)</f>
      </c>
      <c r="G61" s="37"/>
      <c r="H61" s="38"/>
      <c r="I61" s="38"/>
      <c r="J61" s="38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52" t="s">
        <v>151</v>
      </c>
      <c r="C62" s="37"/>
      <c r="D62" s="14">
        <v>1</v>
      </c>
      <c r="E62" s="21">
        <v>3.3</v>
      </c>
      <c r="F62" s="21">
        <f>Multiply(D62, E62)</f>
      </c>
      <c r="G62" s="37"/>
      <c r="H62" s="38"/>
      <c r="I62" s="38"/>
      <c r="J62" s="38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/>
      <c r="B63" s="52" t="s">
        <v>152</v>
      </c>
      <c r="C63" s="37"/>
      <c r="D63" s="14">
        <v>1</v>
      </c>
      <c r="E63" s="21">
        <v>6.6</v>
      </c>
      <c r="F63" s="21">
        <f>Multiply(D63, E63)</f>
      </c>
      <c r="G63" s="37"/>
      <c r="H63" s="38"/>
      <c r="I63" s="38"/>
      <c r="J63" s="38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52" t="s">
        <v>153</v>
      </c>
      <c r="C64" s="37"/>
      <c r="D64" s="14">
        <v>1</v>
      </c>
      <c r="E64" s="21">
        <v>5.5</v>
      </c>
      <c r="F64" s="21">
        <f>Multiply(D64, E64)</f>
      </c>
      <c r="G64" s="37"/>
      <c r="H64" s="38"/>
      <c r="I64" s="38"/>
      <c r="J64" s="38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52" t="s">
        <v>154</v>
      </c>
      <c r="C65" s="37"/>
      <c r="D65" s="14">
        <v>1</v>
      </c>
      <c r="E65" s="21">
        <v>3.3</v>
      </c>
      <c r="F65" s="21">
        <f>Multiply(D65, E65)</f>
      </c>
      <c r="G65" s="37"/>
      <c r="H65" s="38"/>
      <c r="I65" s="38"/>
      <c r="J65" s="38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52" t="s">
        <v>155</v>
      </c>
      <c r="C66" s="37"/>
      <c r="D66" s="14">
        <v>1</v>
      </c>
      <c r="E66" s="21">
        <v>5.5</v>
      </c>
      <c r="F66" s="21">
        <f>Multiply(D66, E66)</f>
      </c>
      <c r="G66" s="37"/>
      <c r="H66" s="38"/>
      <c r="I66" s="38"/>
      <c r="J66" s="38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52" t="s">
        <v>156</v>
      </c>
      <c r="C67" s="37"/>
      <c r="D67" s="14">
        <v>1</v>
      </c>
      <c r="E67" s="21">
        <v>7.8</v>
      </c>
      <c r="F67" s="21">
        <f>Multiply(D67, E67)</f>
      </c>
      <c r="G67" s="37"/>
      <c r="H67" s="38"/>
      <c r="I67" s="38"/>
      <c r="J67" s="38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52" t="s">
        <v>157</v>
      </c>
      <c r="C68" s="37"/>
      <c r="D68" s="14">
        <v>3</v>
      </c>
      <c r="E68" s="21">
        <v>3.3</v>
      </c>
      <c r="F68" s="21">
        <f>Multiply(D68, E68)</f>
      </c>
      <c r="G68" s="37"/>
      <c r="H68" s="38"/>
      <c r="I68" s="38"/>
      <c r="J68" s="38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52" t="s">
        <v>158</v>
      </c>
      <c r="C69" s="37"/>
      <c r="D69" s="14">
        <v>1</v>
      </c>
      <c r="E69" s="21">
        <v>3.3</v>
      </c>
      <c r="F69" s="21">
        <f>Multiply(D69, E69)</f>
      </c>
      <c r="G69" s="37"/>
      <c r="H69" s="38"/>
      <c r="I69" s="38"/>
      <c r="J69" s="38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52" t="s">
        <v>159</v>
      </c>
      <c r="C70" s="37"/>
      <c r="D70" s="14">
        <v>1</v>
      </c>
      <c r="E70" s="21">
        <v>6.8</v>
      </c>
      <c r="F70" s="21">
        <f>Multiply(D70, E70)</f>
      </c>
      <c r="G70" s="37"/>
      <c r="H70" s="38"/>
      <c r="I70" s="38"/>
      <c r="J70" s="38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52" t="s">
        <v>160</v>
      </c>
      <c r="C71" s="37"/>
      <c r="D71" s="14">
        <v>22</v>
      </c>
      <c r="E71" s="21">
        <v>4.95</v>
      </c>
      <c r="F71" s="21">
        <f>Multiply(D71, E71)</f>
      </c>
      <c r="G71" s="37"/>
      <c r="H71" s="21">
        <f>sum(F30:F71)</f>
      </c>
      <c r="I71" s="38"/>
      <c r="J71" s="38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>
        <v>44185</v>
      </c>
      <c r="B72" s="52" t="s">
        <v>161</v>
      </c>
      <c r="C72" s="37" t="s">
        <v>162</v>
      </c>
      <c r="D72" s="14">
        <v>1</v>
      </c>
      <c r="E72" s="21">
        <v>17.95</v>
      </c>
      <c r="F72" s="21">
        <f>Multiply(D72, E72)</f>
      </c>
      <c r="G72" s="37"/>
      <c r="H72" s="38"/>
      <c r="I72" s="38"/>
      <c r="J72" s="38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52" t="s">
        <v>163</v>
      </c>
      <c r="C73" s="37"/>
      <c r="D73" s="14">
        <v>1</v>
      </c>
      <c r="E73" s="21">
        <v>13.99</v>
      </c>
      <c r="F73" s="21">
        <f>Multiply(D73, E73)</f>
      </c>
      <c r="G73" s="37"/>
      <c r="H73" s="38"/>
      <c r="I73" s="38"/>
      <c r="J73" s="38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52" t="s">
        <v>164</v>
      </c>
      <c r="C74" s="37"/>
      <c r="D74" s="14">
        <v>1</v>
      </c>
      <c r="E74" s="21">
        <v>45.83</v>
      </c>
      <c r="F74" s="21">
        <f>Multiply(D74, E74)</f>
      </c>
      <c r="G74" s="37"/>
      <c r="H74" s="38"/>
      <c r="I74" s="38"/>
      <c r="J74" s="38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52" t="s">
        <v>165</v>
      </c>
      <c r="C75" s="37"/>
      <c r="D75" s="14">
        <v>1</v>
      </c>
      <c r="E75" s="21">
        <v>39.95</v>
      </c>
      <c r="F75" s="21">
        <f>Multiply(D75, E75)</f>
      </c>
      <c r="G75" s="37"/>
      <c r="H75" s="38"/>
      <c r="I75" s="38"/>
      <c r="J75" s="38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52" t="s">
        <v>166</v>
      </c>
      <c r="C76" s="37"/>
      <c r="D76" s="14">
        <v>1</v>
      </c>
      <c r="E76" s="21">
        <v>19.99</v>
      </c>
      <c r="F76" s="21">
        <f>Multiply(D76, E76)</f>
      </c>
      <c r="G76" s="37"/>
      <c r="H76" s="38"/>
      <c r="I76" s="38"/>
      <c r="J76" s="38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52" t="s">
        <v>167</v>
      </c>
      <c r="C77" s="37"/>
      <c r="D77" s="14">
        <v>1</v>
      </c>
      <c r="E77" s="21">
        <v>19.99</v>
      </c>
      <c r="F77" s="21">
        <f>Multiply(D77, E77)</f>
      </c>
      <c r="G77" s="37"/>
      <c r="H77" s="38"/>
      <c r="I77" s="38"/>
      <c r="J77" s="38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52" t="s">
        <v>168</v>
      </c>
      <c r="C78" s="37"/>
      <c r="D78" s="14">
        <v>1</v>
      </c>
      <c r="E78" s="21">
        <v>19.99</v>
      </c>
      <c r="F78" s="21">
        <f>Multiply(D78, E78)</f>
      </c>
      <c r="G78" s="37"/>
      <c r="H78" s="38"/>
      <c r="I78" s="38"/>
      <c r="J78" s="38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52" t="s">
        <v>169</v>
      </c>
      <c r="C79" s="37"/>
      <c r="D79" s="14">
        <v>2</v>
      </c>
      <c r="E79" s="21">
        <v>42.09</v>
      </c>
      <c r="F79" s="21">
        <f>Multiply(D79, E79)</f>
      </c>
      <c r="G79" s="37"/>
      <c r="H79" s="21">
        <f>sum(F72:F79)</f>
      </c>
      <c r="I79" s="38"/>
      <c r="J79" s="38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>
        <v>44194</v>
      </c>
      <c r="B80" s="52" t="s">
        <v>170</v>
      </c>
      <c r="C80" s="37" t="s">
        <v>171</v>
      </c>
      <c r="D80" s="14">
        <v>1</v>
      </c>
      <c r="E80" s="21">
        <v>295</v>
      </c>
      <c r="F80" s="21">
        <f>Multiply(D80, E80)</f>
      </c>
      <c r="G80" s="37"/>
      <c r="H80" s="38"/>
      <c r="I80" s="38"/>
      <c r="J80" s="38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52" t="s">
        <v>172</v>
      </c>
      <c r="C81" s="37"/>
      <c r="D81" s="14">
        <v>1</v>
      </c>
      <c r="E81" s="21">
        <v>313.98</v>
      </c>
      <c r="F81" s="21">
        <f>Multiply(D81, E81)</f>
      </c>
      <c r="G81" s="37"/>
      <c r="H81" s="38"/>
      <c r="I81" s="38"/>
      <c r="J81" s="38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52" t="s">
        <v>173</v>
      </c>
      <c r="C82" s="37"/>
      <c r="D82" s="14">
        <v>25</v>
      </c>
      <c r="E82" s="21">
        <v>0.98</v>
      </c>
      <c r="F82" s="21">
        <f>Multiply(D82, E82)</f>
      </c>
      <c r="G82" s="37"/>
      <c r="H82" s="38"/>
      <c r="I82" s="38"/>
      <c r="J82" s="38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52" t="s">
        <v>174</v>
      </c>
      <c r="C83" s="37"/>
      <c r="D83" s="14">
        <v>1</v>
      </c>
      <c r="E83" s="55">
        <v>199</v>
      </c>
      <c r="F83" s="55">
        <f>Multiply(D83, E83)</f>
      </c>
      <c r="G83" s="37"/>
      <c r="H83" s="21">
        <f>sum(F80:F83)</f>
      </c>
      <c r="I83" s="38"/>
      <c r="J83" s="38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>
        <v>44255</v>
      </c>
      <c r="B84" s="52" t="s">
        <v>175</v>
      </c>
      <c r="C84" s="37"/>
      <c r="D84" s="14">
        <v>2</v>
      </c>
      <c r="E84" s="21">
        <v>295</v>
      </c>
      <c r="F84" s="21">
        <f>Multiply(D84, E84)</f>
      </c>
      <c r="G84" s="37"/>
      <c r="H84" s="38"/>
      <c r="I84" s="38"/>
      <c r="J84" s="38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52" t="s">
        <v>176</v>
      </c>
      <c r="C85" s="37"/>
      <c r="D85" s="14">
        <v>1</v>
      </c>
      <c r="E85" s="55">
        <v>120</v>
      </c>
      <c r="F85" s="55">
        <f>Multiply(D85, E85)</f>
      </c>
      <c r="G85" s="37"/>
      <c r="H85" s="38"/>
      <c r="I85" s="38"/>
      <c r="J85" s="38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52" t="s">
        <v>177</v>
      </c>
      <c r="C86" s="37"/>
      <c r="D86" s="14">
        <v>3</v>
      </c>
      <c r="E86" s="55">
        <v>68</v>
      </c>
      <c r="F86" s="55">
        <f>Multiply(D86, E86)</f>
      </c>
      <c r="G86" s="37"/>
      <c r="H86" s="38"/>
      <c r="I86" s="38"/>
      <c r="J86" s="38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52" t="s">
        <v>178</v>
      </c>
      <c r="C87" s="37"/>
      <c r="D87" s="14">
        <v>1</v>
      </c>
      <c r="E87" s="21">
        <v>60</v>
      </c>
      <c r="F87" s="21">
        <f>Multiply(D87, E87)</f>
      </c>
      <c r="G87" s="37"/>
      <c r="H87" s="38"/>
      <c r="I87" s="38"/>
      <c r="J87" s="38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52" t="s">
        <v>179</v>
      </c>
      <c r="C88" s="37"/>
      <c r="D88" s="14">
        <v>1</v>
      </c>
      <c r="E88" s="21">
        <v>50</v>
      </c>
      <c r="F88" s="21">
        <v>95</v>
      </c>
      <c r="G88" s="37"/>
      <c r="H88" s="38"/>
      <c r="I88" s="38"/>
      <c r="J88" s="38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52" t="s">
        <v>180</v>
      </c>
      <c r="C89" s="37"/>
      <c r="D89" s="14">
        <v>1</v>
      </c>
      <c r="E89" s="21">
        <v>26.99</v>
      </c>
      <c r="F89" s="21">
        <f>Multiply(D89, E89)</f>
      </c>
      <c r="G89" s="37"/>
      <c r="H89" s="38"/>
      <c r="I89" s="38"/>
      <c r="J89" s="38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52" t="s">
        <v>181</v>
      </c>
      <c r="C90" s="37"/>
      <c r="D90" s="14">
        <v>2</v>
      </c>
      <c r="E90" s="21">
        <v>25</v>
      </c>
      <c r="F90" s="21">
        <f>Multiply(D90, E90)</f>
      </c>
      <c r="G90" s="37"/>
      <c r="H90" s="38"/>
      <c r="I90" s="38"/>
      <c r="J90" s="38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52" t="s">
        <v>182</v>
      </c>
      <c r="C91" s="37"/>
      <c r="D91" s="14">
        <v>1</v>
      </c>
      <c r="E91" s="21">
        <v>27.89</v>
      </c>
      <c r="F91" s="21">
        <f>Multiply(D91, E91)</f>
      </c>
      <c r="G91" s="37"/>
      <c r="H91" s="38"/>
      <c r="I91" s="38"/>
      <c r="J91" s="38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52" t="s">
        <v>183</v>
      </c>
      <c r="C92" s="37"/>
      <c r="D92" s="14">
        <v>1</v>
      </c>
      <c r="E92" s="21">
        <v>640</v>
      </c>
      <c r="F92" s="21">
        <f>Multiply(D92, E92)</f>
      </c>
      <c r="G92" s="37"/>
      <c r="H92" s="38"/>
      <c r="I92" s="38"/>
      <c r="J92" s="38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54" t="s">
        <v>184</v>
      </c>
      <c r="C93" s="37"/>
      <c r="D93" s="14">
        <v>1</v>
      </c>
      <c r="E93" s="21">
        <v>89.99</v>
      </c>
      <c r="F93" s="21">
        <f>Multiply(D93, E93)</f>
      </c>
      <c r="G93" s="37"/>
      <c r="H93" s="21">
        <f>sum(F84:F93)</f>
      </c>
      <c r="I93" s="38"/>
      <c r="J93" s="38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52"/>
      <c r="C94" s="37"/>
      <c r="D94" s="42"/>
      <c r="E94" s="38"/>
      <c r="F94" s="38"/>
      <c r="G94" s="37"/>
      <c r="H94" s="38"/>
      <c r="I94" s="38"/>
      <c r="J94" s="38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52"/>
      <c r="C95" s="37"/>
      <c r="D95" s="42"/>
      <c r="E95" s="38"/>
      <c r="F95" s="38"/>
      <c r="G95" s="37"/>
      <c r="H95" s="38"/>
      <c r="I95" s="38"/>
      <c r="J95" s="38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52"/>
      <c r="C96" s="37"/>
      <c r="D96" s="42"/>
      <c r="E96" s="38"/>
      <c r="F96" s="38"/>
      <c r="G96" s="37"/>
      <c r="H96" s="38"/>
      <c r="I96" s="38"/>
      <c r="J96" s="38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52"/>
      <c r="C97" s="37"/>
      <c r="D97" s="42"/>
      <c r="E97" s="38"/>
      <c r="F97" s="38"/>
      <c r="G97" s="37"/>
      <c r="H97" s="38"/>
      <c r="I97" s="38"/>
      <c r="J97" s="38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52"/>
      <c r="C98" s="37"/>
      <c r="D98" s="42"/>
      <c r="E98" s="38"/>
      <c r="F98" s="38"/>
      <c r="G98" s="37"/>
      <c r="H98" s="38"/>
      <c r="I98" s="38"/>
      <c r="J98" s="38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52"/>
      <c r="C99" s="37"/>
      <c r="D99" s="42"/>
      <c r="E99" s="38"/>
      <c r="F99" s="38"/>
      <c r="G99" s="37"/>
      <c r="H99" s="38"/>
      <c r="I99" s="38"/>
      <c r="J99" s="38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52"/>
      <c r="C100" s="37"/>
      <c r="D100" s="42"/>
      <c r="E100" s="38"/>
      <c r="F100" s="38"/>
      <c r="G100" s="37"/>
      <c r="H100" s="38"/>
      <c r="I100" s="38"/>
      <c r="J100" s="38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52"/>
      <c r="C101" s="37"/>
      <c r="D101" s="42"/>
      <c r="E101" s="38"/>
      <c r="F101" s="38"/>
      <c r="G101" s="37"/>
      <c r="H101" s="38"/>
      <c r="I101" s="38"/>
      <c r="J101" s="38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52"/>
      <c r="C102" s="37"/>
      <c r="D102" s="42"/>
      <c r="E102" s="38"/>
      <c r="F102" s="38"/>
      <c r="G102" s="37"/>
      <c r="H102" s="38"/>
      <c r="I102" s="38"/>
      <c r="J102" s="38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52"/>
      <c r="C103" s="37"/>
      <c r="D103" s="42"/>
      <c r="E103" s="38"/>
      <c r="F103" s="38"/>
      <c r="G103" s="37"/>
      <c r="H103" s="38"/>
      <c r="I103" s="38"/>
      <c r="J103" s="38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52"/>
      <c r="C104" s="37"/>
      <c r="D104" s="42"/>
      <c r="E104" s="38"/>
      <c r="F104" s="38"/>
      <c r="G104" s="37"/>
      <c r="H104" s="38"/>
      <c r="I104" s="38"/>
      <c r="J104" s="38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52"/>
      <c r="C105" s="37"/>
      <c r="D105" s="42"/>
      <c r="E105" s="38"/>
      <c r="F105" s="38"/>
      <c r="G105" s="37"/>
      <c r="H105" s="38"/>
      <c r="I105" s="38"/>
      <c r="J105" s="38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52"/>
      <c r="C106" s="37"/>
      <c r="D106" s="42"/>
      <c r="E106" s="38"/>
      <c r="F106" s="38"/>
      <c r="G106" s="37"/>
      <c r="H106" s="38"/>
      <c r="I106" s="38"/>
      <c r="J106" s="38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52"/>
      <c r="C107" s="37"/>
      <c r="D107" s="42"/>
      <c r="E107" s="38"/>
      <c r="F107" s="38"/>
      <c r="G107" s="37"/>
      <c r="H107" s="38"/>
      <c r="I107" s="38"/>
      <c r="J107" s="38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52"/>
      <c r="C108" s="37"/>
      <c r="D108" s="42"/>
      <c r="E108" s="38"/>
      <c r="F108" s="38"/>
      <c r="G108" s="37"/>
      <c r="H108" s="38"/>
      <c r="I108" s="38"/>
      <c r="J108" s="38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52"/>
      <c r="C109" s="37"/>
      <c r="D109" s="42"/>
      <c r="E109" s="38"/>
      <c r="F109" s="38"/>
      <c r="G109" s="37"/>
      <c r="H109" s="38"/>
      <c r="I109" s="38"/>
      <c r="J109" s="38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52"/>
      <c r="C110" s="37"/>
      <c r="D110" s="42"/>
      <c r="E110" s="38"/>
      <c r="F110" s="38"/>
      <c r="G110" s="37"/>
      <c r="H110" s="38"/>
      <c r="I110" s="38"/>
      <c r="J110" s="38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52"/>
      <c r="C111" s="37"/>
      <c r="D111" s="42"/>
      <c r="E111" s="38"/>
      <c r="F111" s="38"/>
      <c r="G111" s="37"/>
      <c r="H111" s="38"/>
      <c r="I111" s="38"/>
      <c r="J111" s="38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52"/>
      <c r="C112" s="37"/>
      <c r="D112" s="42"/>
      <c r="E112" s="38"/>
      <c r="F112" s="38"/>
      <c r="G112" s="37"/>
      <c r="H112" s="38"/>
      <c r="I112" s="38"/>
      <c r="J112" s="38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52"/>
      <c r="C113" s="37"/>
      <c r="D113" s="42"/>
      <c r="E113" s="38"/>
      <c r="F113" s="38"/>
      <c r="G113" s="37"/>
      <c r="H113" s="38"/>
      <c r="I113" s="38"/>
      <c r="J113" s="38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52"/>
      <c r="C114" s="37"/>
      <c r="D114" s="42"/>
      <c r="E114" s="38"/>
      <c r="F114" s="38"/>
      <c r="G114" s="37"/>
      <c r="H114" s="38"/>
      <c r="I114" s="38"/>
      <c r="J114" s="38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52"/>
      <c r="C115" s="37"/>
      <c r="D115" s="42"/>
      <c r="E115" s="38"/>
      <c r="F115" s="38"/>
      <c r="G115" s="37"/>
      <c r="H115" s="38"/>
      <c r="I115" s="38"/>
      <c r="J115" s="38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52"/>
      <c r="C116" s="37"/>
      <c r="D116" s="42"/>
      <c r="E116" s="38"/>
      <c r="F116" s="38"/>
      <c r="G116" s="37"/>
      <c r="H116" s="38"/>
      <c r="I116" s="38"/>
      <c r="J116" s="38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52"/>
      <c r="C117" s="37"/>
      <c r="D117" s="42"/>
      <c r="E117" s="38"/>
      <c r="F117" s="38"/>
      <c r="G117" s="37"/>
      <c r="H117" s="38"/>
      <c r="I117" s="38"/>
      <c r="J117" s="38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52"/>
      <c r="C118" s="37"/>
      <c r="D118" s="42"/>
      <c r="E118" s="38"/>
      <c r="F118" s="38"/>
      <c r="G118" s="37"/>
      <c r="H118" s="38"/>
      <c r="I118" s="38"/>
      <c r="J118" s="38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52"/>
      <c r="C119" s="37"/>
      <c r="D119" s="42"/>
      <c r="E119" s="38"/>
      <c r="F119" s="38"/>
      <c r="G119" s="37"/>
      <c r="H119" s="38"/>
      <c r="I119" s="38"/>
      <c r="J119" s="38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52"/>
      <c r="C120" s="37"/>
      <c r="D120" s="42"/>
      <c r="E120" s="38"/>
      <c r="F120" s="38"/>
      <c r="G120" s="37"/>
      <c r="H120" s="38"/>
      <c r="I120" s="38"/>
      <c r="J120" s="38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52"/>
      <c r="C121" s="37"/>
      <c r="D121" s="42"/>
      <c r="E121" s="38"/>
      <c r="F121" s="38"/>
      <c r="G121" s="37"/>
      <c r="H121" s="38"/>
      <c r="I121" s="38"/>
      <c r="J121" s="38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52"/>
      <c r="C122" s="37"/>
      <c r="D122" s="42"/>
      <c r="E122" s="38"/>
      <c r="F122" s="38"/>
      <c r="G122" s="37"/>
      <c r="H122" s="38"/>
      <c r="I122" s="38"/>
      <c r="J122" s="38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52"/>
      <c r="C123" s="37"/>
      <c r="D123" s="42"/>
      <c r="E123" s="38"/>
      <c r="F123" s="38"/>
      <c r="G123" s="37"/>
      <c r="H123" s="38"/>
      <c r="I123" s="38"/>
      <c r="J123" s="38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52"/>
      <c r="C124" s="37"/>
      <c r="D124" s="42"/>
      <c r="E124" s="38"/>
      <c r="F124" s="38"/>
      <c r="G124" s="37"/>
      <c r="H124" s="38"/>
      <c r="I124" s="38"/>
      <c r="J124" s="38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52"/>
      <c r="C125" s="37"/>
      <c r="D125" s="42"/>
      <c r="E125" s="38"/>
      <c r="F125" s="38"/>
      <c r="G125" s="37"/>
      <c r="H125" s="38"/>
      <c r="I125" s="38"/>
      <c r="J125" s="38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52"/>
      <c r="C126" s="37"/>
      <c r="D126" s="42"/>
      <c r="E126" s="38"/>
      <c r="F126" s="38"/>
      <c r="G126" s="37"/>
      <c r="H126" s="38"/>
      <c r="I126" s="38"/>
      <c r="J126" s="38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52"/>
      <c r="C127" s="37"/>
      <c r="D127" s="42"/>
      <c r="E127" s="38"/>
      <c r="F127" s="38"/>
      <c r="G127" s="37"/>
      <c r="H127" s="38"/>
      <c r="I127" s="38"/>
      <c r="J127" s="38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52"/>
      <c r="C128" s="37"/>
      <c r="D128" s="42"/>
      <c r="E128" s="38"/>
      <c r="F128" s="38"/>
      <c r="G128" s="37"/>
      <c r="H128" s="38"/>
      <c r="I128" s="38"/>
      <c r="J128" s="38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52"/>
      <c r="C129" s="37"/>
      <c r="D129" s="42"/>
      <c r="E129" s="38"/>
      <c r="F129" s="38"/>
      <c r="G129" s="37"/>
      <c r="H129" s="38"/>
      <c r="I129" s="38"/>
      <c r="J129" s="38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52"/>
      <c r="C130" s="37"/>
      <c r="D130" s="42"/>
      <c r="E130" s="38"/>
      <c r="F130" s="38"/>
      <c r="G130" s="37"/>
      <c r="H130" s="38"/>
      <c r="I130" s="38"/>
      <c r="J130" s="38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52"/>
      <c r="C131" s="37"/>
      <c r="D131" s="42"/>
      <c r="E131" s="38"/>
      <c r="F131" s="38"/>
      <c r="G131" s="37"/>
      <c r="H131" s="38"/>
      <c r="I131" s="38"/>
      <c r="J131" s="38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52"/>
      <c r="C132" s="37"/>
      <c r="D132" s="42"/>
      <c r="E132" s="38"/>
      <c r="F132" s="38"/>
      <c r="G132" s="37"/>
      <c r="H132" s="38"/>
      <c r="I132" s="38"/>
      <c r="J132" s="38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52"/>
      <c r="C133" s="37"/>
      <c r="D133" s="42"/>
      <c r="E133" s="38"/>
      <c r="F133" s="38"/>
      <c r="G133" s="37"/>
      <c r="H133" s="38"/>
      <c r="I133" s="38"/>
      <c r="J133" s="38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52"/>
      <c r="C134" s="37"/>
      <c r="D134" s="42"/>
      <c r="E134" s="38"/>
      <c r="F134" s="38"/>
      <c r="G134" s="37"/>
      <c r="H134" s="38"/>
      <c r="I134" s="38"/>
      <c r="J134" s="38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52"/>
      <c r="C135" s="37"/>
      <c r="D135" s="42"/>
      <c r="E135" s="38"/>
      <c r="F135" s="38"/>
      <c r="G135" s="37"/>
      <c r="H135" s="38"/>
      <c r="I135" s="38"/>
      <c r="J135" s="38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52"/>
      <c r="C136" s="37"/>
      <c r="D136" s="42"/>
      <c r="E136" s="38"/>
      <c r="F136" s="38"/>
      <c r="G136" s="37"/>
      <c r="H136" s="38"/>
      <c r="I136" s="38"/>
      <c r="J136" s="38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52"/>
      <c r="C137" s="37"/>
      <c r="D137" s="42"/>
      <c r="E137" s="38"/>
      <c r="F137" s="38"/>
      <c r="G137" s="37"/>
      <c r="H137" s="38"/>
      <c r="I137" s="38"/>
      <c r="J137" s="38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52"/>
      <c r="C138" s="37"/>
      <c r="D138" s="42"/>
      <c r="E138" s="38"/>
      <c r="F138" s="38"/>
      <c r="G138" s="37"/>
      <c r="H138" s="38"/>
      <c r="I138" s="38"/>
      <c r="J138" s="38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52"/>
      <c r="C139" s="37"/>
      <c r="D139" s="42"/>
      <c r="E139" s="38"/>
      <c r="F139" s="38"/>
      <c r="G139" s="37"/>
      <c r="H139" s="38"/>
      <c r="I139" s="38"/>
      <c r="J139" s="38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52"/>
      <c r="C140" s="37"/>
      <c r="D140" s="42"/>
      <c r="E140" s="38"/>
      <c r="F140" s="38"/>
      <c r="G140" s="37"/>
      <c r="H140" s="38"/>
      <c r="I140" s="38"/>
      <c r="J140" s="38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52"/>
      <c r="C141" s="37"/>
      <c r="D141" s="42"/>
      <c r="E141" s="38"/>
      <c r="F141" s="38"/>
      <c r="G141" s="37"/>
      <c r="H141" s="38"/>
      <c r="I141" s="38"/>
      <c r="J141" s="38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52"/>
      <c r="C142" s="37"/>
      <c r="D142" s="42"/>
      <c r="E142" s="38"/>
      <c r="F142" s="38"/>
      <c r="G142" s="37"/>
      <c r="H142" s="38"/>
      <c r="I142" s="38"/>
      <c r="J142" s="38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52"/>
      <c r="C143" s="37"/>
      <c r="D143" s="42"/>
      <c r="E143" s="38"/>
      <c r="F143" s="38"/>
      <c r="G143" s="37"/>
      <c r="H143" s="38"/>
      <c r="I143" s="38"/>
      <c r="J143" s="38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52"/>
      <c r="C144" s="37"/>
      <c r="D144" s="42"/>
      <c r="E144" s="38"/>
      <c r="F144" s="38"/>
      <c r="G144" s="37"/>
      <c r="H144" s="38"/>
      <c r="I144" s="38"/>
      <c r="J144" s="38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52"/>
      <c r="C145" s="37"/>
      <c r="D145" s="42"/>
      <c r="E145" s="38"/>
      <c r="F145" s="38"/>
      <c r="G145" s="37"/>
      <c r="H145" s="38"/>
      <c r="I145" s="38"/>
      <c r="J145" s="38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52"/>
      <c r="C146" s="37"/>
      <c r="D146" s="42"/>
      <c r="E146" s="38"/>
      <c r="F146" s="38"/>
      <c r="G146" s="37"/>
      <c r="H146" s="38"/>
      <c r="I146" s="38"/>
      <c r="J146" s="38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52"/>
      <c r="C147" s="37"/>
      <c r="D147" s="42"/>
      <c r="E147" s="38"/>
      <c r="F147" s="38"/>
      <c r="G147" s="37"/>
      <c r="H147" s="38"/>
      <c r="I147" s="38"/>
      <c r="J147" s="38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52"/>
      <c r="C148" s="37"/>
      <c r="D148" s="42"/>
      <c r="E148" s="38"/>
      <c r="F148" s="38"/>
      <c r="G148" s="37"/>
      <c r="H148" s="38"/>
      <c r="I148" s="38"/>
      <c r="J148" s="38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52"/>
      <c r="C149" s="37"/>
      <c r="D149" s="42"/>
      <c r="E149" s="38"/>
      <c r="F149" s="38"/>
      <c r="G149" s="37"/>
      <c r="H149" s="38"/>
      <c r="I149" s="38"/>
      <c r="J149" s="38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52"/>
      <c r="C150" s="37"/>
      <c r="D150" s="42"/>
      <c r="E150" s="38"/>
      <c r="F150" s="38"/>
      <c r="G150" s="37"/>
      <c r="H150" s="38"/>
      <c r="I150" s="38"/>
      <c r="J150" s="38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52"/>
      <c r="C151" s="37"/>
      <c r="D151" s="42"/>
      <c r="E151" s="38"/>
      <c r="F151" s="38"/>
      <c r="G151" s="37"/>
      <c r="H151" s="38"/>
      <c r="I151" s="38"/>
      <c r="J151" s="38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52"/>
      <c r="C152" s="37"/>
      <c r="D152" s="42"/>
      <c r="E152" s="38"/>
      <c r="F152" s="38"/>
      <c r="G152" s="37"/>
      <c r="H152" s="38"/>
      <c r="I152" s="38"/>
      <c r="J152" s="38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52"/>
      <c r="C153" s="37"/>
      <c r="D153" s="42"/>
      <c r="E153" s="38"/>
      <c r="F153" s="38"/>
      <c r="G153" s="37"/>
      <c r="H153" s="38"/>
      <c r="I153" s="38"/>
      <c r="J153" s="38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52"/>
      <c r="C154" s="37"/>
      <c r="D154" s="42"/>
      <c r="E154" s="38"/>
      <c r="F154" s="38"/>
      <c r="G154" s="37"/>
      <c r="H154" s="38"/>
      <c r="I154" s="38"/>
      <c r="J154" s="38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52"/>
      <c r="C155" s="37"/>
      <c r="D155" s="42"/>
      <c r="E155" s="38"/>
      <c r="F155" s="38"/>
      <c r="G155" s="37"/>
      <c r="H155" s="38"/>
      <c r="I155" s="38"/>
      <c r="J155" s="38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52"/>
      <c r="C156" s="37"/>
      <c r="D156" s="42"/>
      <c r="E156" s="38"/>
      <c r="F156" s="38"/>
      <c r="G156" s="37"/>
      <c r="H156" s="38"/>
      <c r="I156" s="38"/>
      <c r="J156" s="38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52"/>
      <c r="C157" s="37"/>
      <c r="D157" s="42"/>
      <c r="E157" s="38"/>
      <c r="F157" s="38"/>
      <c r="G157" s="37"/>
      <c r="H157" s="38"/>
      <c r="I157" s="38"/>
      <c r="J157" s="38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52"/>
      <c r="C158" s="37"/>
      <c r="D158" s="42"/>
      <c r="E158" s="38"/>
      <c r="F158" s="38"/>
      <c r="G158" s="37"/>
      <c r="H158" s="38"/>
      <c r="I158" s="38"/>
      <c r="J158" s="38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52"/>
      <c r="C159" s="37"/>
      <c r="D159" s="42"/>
      <c r="E159" s="38"/>
      <c r="F159" s="38"/>
      <c r="G159" s="37"/>
      <c r="H159" s="38"/>
      <c r="I159" s="38"/>
      <c r="J159" s="38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52"/>
      <c r="C160" s="37"/>
      <c r="D160" s="42"/>
      <c r="E160" s="38"/>
      <c r="F160" s="38"/>
      <c r="G160" s="37"/>
      <c r="H160" s="38"/>
      <c r="I160" s="38"/>
      <c r="J160" s="38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52"/>
      <c r="C161" s="37"/>
      <c r="D161" s="42"/>
      <c r="E161" s="38"/>
      <c r="F161" s="38"/>
      <c r="G161" s="37"/>
      <c r="H161" s="38"/>
      <c r="I161" s="38"/>
      <c r="J161" s="38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52"/>
      <c r="C162" s="37"/>
      <c r="D162" s="42"/>
      <c r="E162" s="38"/>
      <c r="F162" s="38"/>
      <c r="G162" s="37"/>
      <c r="H162" s="38"/>
      <c r="I162" s="38"/>
      <c r="J162" s="38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52"/>
      <c r="C163" s="37"/>
      <c r="D163" s="42"/>
      <c r="E163" s="38"/>
      <c r="F163" s="38"/>
      <c r="G163" s="37"/>
      <c r="H163" s="38"/>
      <c r="I163" s="38"/>
      <c r="J163" s="38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52"/>
      <c r="C164" s="37"/>
      <c r="D164" s="42"/>
      <c r="E164" s="38"/>
      <c r="F164" s="38"/>
      <c r="G164" s="37"/>
      <c r="H164" s="38"/>
      <c r="I164" s="38"/>
      <c r="J164" s="38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52"/>
      <c r="C165" s="37"/>
      <c r="D165" s="42"/>
      <c r="E165" s="38"/>
      <c r="F165" s="38"/>
      <c r="G165" s="37"/>
      <c r="H165" s="38"/>
      <c r="I165" s="38"/>
      <c r="J165" s="38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52"/>
      <c r="C166" s="37"/>
      <c r="D166" s="42"/>
      <c r="E166" s="38"/>
      <c r="F166" s="38"/>
      <c r="G166" s="37"/>
      <c r="H166" s="38"/>
      <c r="I166" s="38"/>
      <c r="J166" s="38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52"/>
      <c r="C167" s="37"/>
      <c r="D167" s="42"/>
      <c r="E167" s="38"/>
      <c r="F167" s="38"/>
      <c r="G167" s="37"/>
      <c r="H167" s="38"/>
      <c r="I167" s="38"/>
      <c r="J167" s="38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52"/>
      <c r="C168" s="37"/>
      <c r="D168" s="42"/>
      <c r="E168" s="38"/>
      <c r="F168" s="38"/>
      <c r="G168" s="37"/>
      <c r="H168" s="38"/>
      <c r="I168" s="38"/>
      <c r="J168" s="38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52"/>
      <c r="C169" s="37"/>
      <c r="D169" s="42"/>
      <c r="E169" s="38"/>
      <c r="F169" s="38"/>
      <c r="G169" s="37"/>
      <c r="H169" s="38"/>
      <c r="I169" s="38"/>
      <c r="J169" s="38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52"/>
      <c r="C170" s="37"/>
      <c r="D170" s="42"/>
      <c r="E170" s="38"/>
      <c r="F170" s="38"/>
      <c r="G170" s="37"/>
      <c r="H170" s="38"/>
      <c r="I170" s="38"/>
      <c r="J170" s="38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52"/>
      <c r="C171" s="37"/>
      <c r="D171" s="42"/>
      <c r="E171" s="38"/>
      <c r="F171" s="38"/>
      <c r="G171" s="37"/>
      <c r="H171" s="38"/>
      <c r="I171" s="38"/>
      <c r="J171" s="38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52"/>
      <c r="C172" s="37"/>
      <c r="D172" s="42"/>
      <c r="E172" s="38"/>
      <c r="F172" s="38"/>
      <c r="G172" s="37"/>
      <c r="H172" s="38"/>
      <c r="I172" s="38"/>
      <c r="J172" s="38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52"/>
      <c r="C173" s="37"/>
      <c r="D173" s="42"/>
      <c r="E173" s="38"/>
      <c r="F173" s="38"/>
      <c r="G173" s="37"/>
      <c r="H173" s="38"/>
      <c r="I173" s="38"/>
      <c r="J173" s="38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52"/>
      <c r="C174" s="37"/>
      <c r="D174" s="42"/>
      <c r="E174" s="38"/>
      <c r="F174" s="38"/>
      <c r="G174" s="37"/>
      <c r="H174" s="38"/>
      <c r="I174" s="38"/>
      <c r="J174" s="38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52"/>
      <c r="C175" s="37"/>
      <c r="D175" s="42"/>
      <c r="E175" s="38"/>
      <c r="F175" s="38"/>
      <c r="G175" s="37"/>
      <c r="H175" s="38"/>
      <c r="I175" s="38"/>
      <c r="J175" s="38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52"/>
      <c r="C176" s="37"/>
      <c r="D176" s="42"/>
      <c r="E176" s="38"/>
      <c r="F176" s="38"/>
      <c r="G176" s="37"/>
      <c r="H176" s="38"/>
      <c r="I176" s="38"/>
      <c r="J176" s="38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52"/>
      <c r="C177" s="37"/>
      <c r="D177" s="42"/>
      <c r="E177" s="38"/>
      <c r="F177" s="38"/>
      <c r="G177" s="37"/>
      <c r="H177" s="38"/>
      <c r="I177" s="38"/>
      <c r="J177" s="38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52"/>
      <c r="C178" s="37"/>
      <c r="D178" s="42"/>
      <c r="E178" s="38"/>
      <c r="F178" s="38"/>
      <c r="G178" s="37"/>
      <c r="H178" s="38"/>
      <c r="I178" s="38"/>
      <c r="J178" s="38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52"/>
      <c r="C179" s="37"/>
      <c r="D179" s="42"/>
      <c r="E179" s="38"/>
      <c r="F179" s="38"/>
      <c r="G179" s="37"/>
      <c r="H179" s="38"/>
      <c r="I179" s="38"/>
      <c r="J179" s="38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52"/>
      <c r="C180" s="37"/>
      <c r="D180" s="42"/>
      <c r="E180" s="38"/>
      <c r="F180" s="38"/>
      <c r="G180" s="37"/>
      <c r="H180" s="38"/>
      <c r="I180" s="38"/>
      <c r="J180" s="38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52"/>
      <c r="C181" s="37"/>
      <c r="D181" s="42"/>
      <c r="E181" s="38"/>
      <c r="F181" s="38"/>
      <c r="G181" s="37"/>
      <c r="H181" s="38"/>
      <c r="I181" s="38"/>
      <c r="J181" s="38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52"/>
      <c r="C182" s="37"/>
      <c r="D182" s="42"/>
      <c r="E182" s="38"/>
      <c r="F182" s="38"/>
      <c r="G182" s="37"/>
      <c r="H182" s="38"/>
      <c r="I182" s="38"/>
      <c r="J182" s="38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52"/>
      <c r="C183" s="37"/>
      <c r="D183" s="42"/>
      <c r="E183" s="38"/>
      <c r="F183" s="38"/>
      <c r="G183" s="37"/>
      <c r="H183" s="38"/>
      <c r="I183" s="38"/>
      <c r="J183" s="38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52"/>
      <c r="C184" s="37"/>
      <c r="D184" s="42"/>
      <c r="E184" s="38"/>
      <c r="F184" s="38"/>
      <c r="G184" s="37"/>
      <c r="H184" s="38"/>
      <c r="I184" s="38"/>
      <c r="J184" s="38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52"/>
      <c r="C185" s="37"/>
      <c r="D185" s="42"/>
      <c r="E185" s="38"/>
      <c r="F185" s="38"/>
      <c r="G185" s="37"/>
      <c r="H185" s="38"/>
      <c r="I185" s="38"/>
      <c r="J185" s="38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52"/>
      <c r="C186" s="37"/>
      <c r="D186" s="42"/>
      <c r="E186" s="38"/>
      <c r="F186" s="38"/>
      <c r="G186" s="37"/>
      <c r="H186" s="38"/>
      <c r="I186" s="38"/>
      <c r="J186" s="38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52"/>
      <c r="C187" s="37"/>
      <c r="D187" s="42"/>
      <c r="E187" s="38"/>
      <c r="F187" s="38"/>
      <c r="G187" s="37"/>
      <c r="H187" s="38"/>
      <c r="I187" s="38"/>
      <c r="J187" s="38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52"/>
      <c r="C188" s="37"/>
      <c r="D188" s="42"/>
      <c r="E188" s="38"/>
      <c r="F188" s="38"/>
      <c r="G188" s="37"/>
      <c r="H188" s="38"/>
      <c r="I188" s="38"/>
      <c r="J188" s="38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52"/>
      <c r="C189" s="37"/>
      <c r="D189" s="42"/>
      <c r="E189" s="38"/>
      <c r="F189" s="38"/>
      <c r="G189" s="37"/>
      <c r="H189" s="38"/>
      <c r="I189" s="38"/>
      <c r="J189" s="38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52"/>
      <c r="C190" s="37"/>
      <c r="D190" s="42"/>
      <c r="E190" s="38"/>
      <c r="F190" s="38"/>
      <c r="G190" s="37"/>
      <c r="H190" s="38"/>
      <c r="I190" s="38"/>
      <c r="J190" s="38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52"/>
      <c r="C191" s="37"/>
      <c r="D191" s="42"/>
      <c r="E191" s="38"/>
      <c r="F191" s="38"/>
      <c r="G191" s="37"/>
      <c r="H191" s="38"/>
      <c r="I191" s="38"/>
      <c r="J191" s="38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52"/>
      <c r="C192" s="37"/>
      <c r="D192" s="42"/>
      <c r="E192" s="38"/>
      <c r="F192" s="38"/>
      <c r="G192" s="37"/>
      <c r="H192" s="38"/>
      <c r="I192" s="38"/>
      <c r="J192" s="38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52"/>
      <c r="C193" s="37"/>
      <c r="D193" s="42"/>
      <c r="E193" s="38"/>
      <c r="F193" s="38"/>
      <c r="G193" s="37"/>
      <c r="H193" s="38"/>
      <c r="I193" s="38"/>
      <c r="J193" s="38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52"/>
      <c r="C194" s="37"/>
      <c r="D194" s="42"/>
      <c r="E194" s="38"/>
      <c r="F194" s="38"/>
      <c r="G194" s="37"/>
      <c r="H194" s="38"/>
      <c r="I194" s="38"/>
      <c r="J194" s="38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7"/>
      <c r="H195" s="38"/>
      <c r="I195" s="38"/>
      <c r="J195" s="38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7"/>
      <c r="H196" s="38"/>
      <c r="I196" s="38"/>
      <c r="J196" s="38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7"/>
      <c r="H197" s="38"/>
      <c r="I197" s="38"/>
      <c r="J197" s="38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7"/>
      <c r="H198" s="38"/>
      <c r="I198" s="38"/>
      <c r="J198" s="38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7"/>
      <c r="H199" s="38"/>
      <c r="I199" s="38"/>
      <c r="J199" s="38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7"/>
      <c r="H200" s="38"/>
      <c r="I200" s="38"/>
      <c r="J200" s="38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7"/>
      <c r="H201" s="38"/>
      <c r="I201" s="38"/>
      <c r="J201" s="38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7"/>
      <c r="H202" s="38"/>
      <c r="I202" s="38"/>
      <c r="J202" s="38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7"/>
      <c r="H203" s="38"/>
      <c r="I203" s="38"/>
      <c r="J203" s="38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7"/>
      <c r="H204" s="38"/>
      <c r="I204" s="38"/>
      <c r="J204" s="38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7"/>
      <c r="H205" s="38"/>
      <c r="I205" s="38"/>
      <c r="J205" s="38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7"/>
      <c r="H206" s="38"/>
      <c r="I206" s="38"/>
      <c r="J206" s="38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7"/>
      <c r="H207" s="38"/>
      <c r="I207" s="38"/>
      <c r="J207" s="38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7"/>
      <c r="H208" s="38"/>
      <c r="I208" s="38"/>
      <c r="J208" s="38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7"/>
      <c r="H209" s="38"/>
      <c r="I209" s="38"/>
      <c r="J209" s="38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7"/>
      <c r="H210" s="38"/>
      <c r="I210" s="38"/>
      <c r="J210" s="38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7"/>
      <c r="H211" s="38"/>
      <c r="I211" s="38"/>
      <c r="J211" s="38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7"/>
      <c r="H212" s="38"/>
      <c r="I212" s="38"/>
      <c r="J212" s="38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7"/>
      <c r="H213" s="38"/>
      <c r="I213" s="38"/>
      <c r="J213" s="38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7"/>
      <c r="H214" s="38"/>
      <c r="I214" s="38"/>
      <c r="J214" s="38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7"/>
      <c r="H215" s="38"/>
      <c r="I215" s="38"/>
      <c r="J215" s="38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7"/>
      <c r="H216" s="38"/>
      <c r="I216" s="38"/>
      <c r="J216" s="38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7"/>
      <c r="H217" s="38"/>
      <c r="I217" s="38"/>
      <c r="J217" s="38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7"/>
      <c r="H218" s="38"/>
      <c r="I218" s="38"/>
      <c r="J218" s="38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7"/>
      <c r="H219" s="38"/>
      <c r="I219" s="38"/>
      <c r="J219" s="38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7"/>
      <c r="H220" s="38"/>
      <c r="I220" s="38"/>
      <c r="J220" s="38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7"/>
      <c r="H221" s="38"/>
      <c r="I221" s="38"/>
      <c r="J221" s="38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7"/>
      <c r="H222" s="38"/>
      <c r="I222" s="38"/>
      <c r="J222" s="38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7"/>
      <c r="H223" s="38"/>
      <c r="I223" s="38"/>
      <c r="J223" s="38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7"/>
      <c r="H224" s="38"/>
      <c r="I224" s="38"/>
      <c r="J224" s="38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7"/>
      <c r="H225" s="38"/>
      <c r="I225" s="38"/>
      <c r="J225" s="38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7"/>
      <c r="H226" s="38"/>
      <c r="I226" s="38"/>
      <c r="J226" s="38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7"/>
      <c r="H227" s="38"/>
      <c r="I227" s="38"/>
      <c r="J227" s="38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7"/>
      <c r="H228" s="38"/>
      <c r="I228" s="38"/>
      <c r="J228" s="38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7"/>
      <c r="H229" s="38"/>
      <c r="I229" s="38"/>
      <c r="J229" s="38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7"/>
      <c r="H230" s="38"/>
      <c r="I230" s="38"/>
      <c r="J230" s="38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7"/>
      <c r="H231" s="38"/>
      <c r="I231" s="38"/>
      <c r="J231" s="38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7"/>
      <c r="H232" s="38"/>
      <c r="I232" s="38"/>
      <c r="J232" s="38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7"/>
      <c r="H233" s="38"/>
      <c r="I233" s="38"/>
      <c r="J233" s="38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7"/>
      <c r="H234" s="38"/>
      <c r="I234" s="38"/>
      <c r="J234" s="38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7"/>
      <c r="H235" s="38"/>
      <c r="I235" s="38"/>
      <c r="J235" s="38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7"/>
      <c r="H236" s="38"/>
      <c r="I236" s="38"/>
      <c r="J236" s="38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7"/>
      <c r="H237" s="38"/>
      <c r="I237" s="38"/>
      <c r="J237" s="38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7"/>
      <c r="H238" s="38"/>
      <c r="I238" s="38"/>
      <c r="J238" s="38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7"/>
      <c r="H239" s="38"/>
      <c r="I239" s="38"/>
      <c r="J239" s="38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7"/>
      <c r="H240" s="38"/>
      <c r="I240" s="38"/>
      <c r="J240" s="38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7"/>
      <c r="H241" s="38"/>
      <c r="I241" s="38"/>
      <c r="J241" s="38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7"/>
      <c r="H242" s="38"/>
      <c r="I242" s="38"/>
      <c r="J242" s="38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7"/>
      <c r="H243" s="38"/>
      <c r="I243" s="38"/>
      <c r="J243" s="38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7"/>
      <c r="H244" s="38"/>
      <c r="I244" s="38"/>
      <c r="J244" s="38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7"/>
      <c r="H245" s="38"/>
      <c r="I245" s="38"/>
      <c r="J245" s="38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7"/>
      <c r="H246" s="38"/>
      <c r="I246" s="38"/>
      <c r="J246" s="38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7"/>
      <c r="H247" s="38"/>
      <c r="I247" s="38"/>
      <c r="J247" s="38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7"/>
      <c r="H248" s="38"/>
      <c r="I248" s="38"/>
      <c r="J248" s="38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7"/>
      <c r="H249" s="38"/>
      <c r="I249" s="38"/>
      <c r="J249" s="38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7"/>
      <c r="H250" s="38"/>
      <c r="I250" s="38"/>
      <c r="J250" s="38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7"/>
      <c r="H251" s="38"/>
      <c r="I251" s="38"/>
      <c r="J251" s="38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7"/>
      <c r="H252" s="38"/>
      <c r="I252" s="38"/>
      <c r="J252" s="38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7"/>
      <c r="H253" s="38"/>
      <c r="I253" s="38"/>
      <c r="J253" s="38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7"/>
      <c r="H254" s="38"/>
      <c r="I254" s="38"/>
      <c r="J254" s="38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7"/>
      <c r="H255" s="38"/>
      <c r="I255" s="38"/>
      <c r="J255" s="38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7"/>
      <c r="H256" s="38"/>
      <c r="I256" s="38"/>
      <c r="J256" s="38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7"/>
      <c r="H257" s="38"/>
      <c r="I257" s="38"/>
      <c r="J257" s="38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7"/>
      <c r="H258" s="38"/>
      <c r="I258" s="38"/>
      <c r="J258" s="38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7"/>
      <c r="H259" s="38"/>
      <c r="I259" s="38"/>
      <c r="J259" s="38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7"/>
      <c r="H260" s="38"/>
      <c r="I260" s="38"/>
      <c r="J260" s="38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7"/>
      <c r="H261" s="38"/>
      <c r="I261" s="38"/>
      <c r="J261" s="38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7"/>
      <c r="H262" s="38"/>
      <c r="I262" s="38"/>
      <c r="J262" s="38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7"/>
      <c r="H263" s="38"/>
      <c r="I263" s="38"/>
      <c r="J263" s="38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7"/>
      <c r="H264" s="38"/>
      <c r="I264" s="38"/>
      <c r="J264" s="38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7"/>
      <c r="H265" s="38"/>
      <c r="I265" s="38"/>
      <c r="J265" s="38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7"/>
      <c r="H266" s="38"/>
      <c r="I266" s="38"/>
      <c r="J266" s="38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7"/>
      <c r="H267" s="38"/>
      <c r="I267" s="38"/>
      <c r="J267" s="38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7"/>
      <c r="H268" s="38"/>
      <c r="I268" s="38"/>
      <c r="J268" s="38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7"/>
      <c r="H269" s="38"/>
      <c r="I269" s="38"/>
      <c r="J269" s="38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7"/>
      <c r="H270" s="38"/>
      <c r="I270" s="38"/>
      <c r="J270" s="38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7"/>
      <c r="H271" s="38"/>
      <c r="I271" s="38"/>
      <c r="J271" s="38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7"/>
      <c r="H272" s="38"/>
      <c r="I272" s="38"/>
      <c r="J272" s="38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7"/>
      <c r="H273" s="38"/>
      <c r="I273" s="38"/>
      <c r="J273" s="38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7"/>
      <c r="H274" s="38"/>
      <c r="I274" s="38"/>
      <c r="J274" s="38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7"/>
      <c r="H275" s="38"/>
      <c r="I275" s="38"/>
      <c r="J275" s="38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7"/>
      <c r="H276" s="38"/>
      <c r="I276" s="38"/>
      <c r="J276" s="38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7"/>
      <c r="H277" s="38"/>
      <c r="I277" s="38"/>
      <c r="J277" s="38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7"/>
      <c r="H278" s="38"/>
      <c r="I278" s="38"/>
      <c r="J278" s="38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7"/>
      <c r="H279" s="38"/>
      <c r="I279" s="38"/>
      <c r="J279" s="38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7"/>
      <c r="H280" s="38"/>
      <c r="I280" s="38"/>
      <c r="J280" s="38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7"/>
      <c r="H281" s="38"/>
      <c r="I281" s="38"/>
      <c r="J281" s="38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7"/>
      <c r="H282" s="38"/>
      <c r="I282" s="38"/>
      <c r="J282" s="38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7"/>
      <c r="H283" s="38"/>
      <c r="I283" s="38"/>
      <c r="J283" s="38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7"/>
      <c r="H284" s="38"/>
      <c r="I284" s="38"/>
      <c r="J284" s="38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7"/>
      <c r="H285" s="38"/>
      <c r="I285" s="38"/>
      <c r="J285" s="38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7"/>
      <c r="H286" s="38"/>
      <c r="I286" s="38"/>
      <c r="J286" s="38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7"/>
      <c r="H287" s="38"/>
      <c r="I287" s="38"/>
      <c r="J287" s="38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7"/>
      <c r="H288" s="38"/>
      <c r="I288" s="38"/>
      <c r="J288" s="38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7"/>
      <c r="H289" s="38"/>
      <c r="I289" s="38"/>
      <c r="J289" s="38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7"/>
      <c r="H290" s="38"/>
      <c r="I290" s="38"/>
      <c r="J290" s="38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7"/>
      <c r="H291" s="38"/>
      <c r="I291" s="38"/>
      <c r="J291" s="38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7"/>
      <c r="H292" s="38"/>
      <c r="I292" s="38"/>
      <c r="J292" s="38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7"/>
      <c r="H293" s="38"/>
      <c r="I293" s="38"/>
      <c r="J293" s="38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7"/>
      <c r="H294" s="38"/>
      <c r="I294" s="38"/>
      <c r="J294" s="38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7"/>
      <c r="H295" s="38"/>
      <c r="I295" s="38"/>
      <c r="J295" s="38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7"/>
      <c r="H296" s="38"/>
      <c r="I296" s="38"/>
      <c r="J296" s="38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7"/>
      <c r="H297" s="38"/>
      <c r="I297" s="38"/>
      <c r="J297" s="38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7"/>
      <c r="H298" s="38"/>
      <c r="I298" s="38"/>
      <c r="J298" s="38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7"/>
      <c r="H299" s="38"/>
      <c r="I299" s="38"/>
      <c r="J299" s="38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7"/>
      <c r="H300" s="38"/>
      <c r="I300" s="38"/>
      <c r="J300" s="38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7"/>
      <c r="H301" s="38"/>
      <c r="I301" s="38"/>
      <c r="J301" s="38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7"/>
      <c r="H302" s="38"/>
      <c r="I302" s="38"/>
      <c r="J302" s="38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7"/>
      <c r="H303" s="38"/>
      <c r="I303" s="38"/>
      <c r="J303" s="38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7"/>
      <c r="H304" s="38"/>
      <c r="I304" s="38"/>
      <c r="J304" s="38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7"/>
      <c r="H305" s="38"/>
      <c r="I305" s="38"/>
      <c r="J305" s="38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7"/>
      <c r="H306" s="38"/>
      <c r="I306" s="38"/>
      <c r="J306" s="38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7"/>
      <c r="H307" s="38"/>
      <c r="I307" s="38"/>
      <c r="J307" s="38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7"/>
      <c r="H308" s="38"/>
      <c r="I308" s="38"/>
      <c r="J308" s="38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7"/>
      <c r="H309" s="38"/>
      <c r="I309" s="38"/>
      <c r="J309" s="38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7"/>
      <c r="H310" s="38"/>
      <c r="I310" s="38"/>
      <c r="J310" s="38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7"/>
      <c r="H311" s="38"/>
      <c r="I311" s="38"/>
      <c r="J311" s="38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7"/>
      <c r="H312" s="38"/>
      <c r="I312" s="38"/>
      <c r="J312" s="38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7"/>
      <c r="H313" s="38"/>
      <c r="I313" s="38"/>
      <c r="J313" s="38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7"/>
      <c r="H314" s="38"/>
      <c r="I314" s="38"/>
      <c r="J314" s="38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7"/>
      <c r="H315" s="38"/>
      <c r="I315" s="38"/>
      <c r="J315" s="38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7"/>
      <c r="H316" s="38"/>
      <c r="I316" s="38"/>
      <c r="J316" s="38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7"/>
      <c r="H317" s="38"/>
      <c r="I317" s="38"/>
      <c r="J317" s="38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7"/>
      <c r="H318" s="38"/>
      <c r="I318" s="38"/>
      <c r="J318" s="38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7"/>
      <c r="H319" s="38"/>
      <c r="I319" s="38"/>
      <c r="J319" s="38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7"/>
      <c r="H320" s="38"/>
      <c r="I320" s="38"/>
      <c r="J320" s="38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7"/>
      <c r="H321" s="38"/>
      <c r="I321" s="38"/>
      <c r="J321" s="38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7"/>
      <c r="H322" s="38"/>
      <c r="I322" s="38"/>
      <c r="J322" s="38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7"/>
      <c r="H323" s="38"/>
      <c r="I323" s="38"/>
      <c r="J323" s="38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7"/>
      <c r="H324" s="38"/>
      <c r="I324" s="38"/>
      <c r="J324" s="38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7"/>
      <c r="H325" s="38"/>
      <c r="I325" s="38"/>
      <c r="J325" s="38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7"/>
      <c r="H326" s="38"/>
      <c r="I326" s="38"/>
      <c r="J326" s="38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7"/>
      <c r="H327" s="38"/>
      <c r="I327" s="38"/>
      <c r="J327" s="38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7"/>
      <c r="H328" s="38"/>
      <c r="I328" s="38"/>
      <c r="J328" s="38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7"/>
      <c r="H329" s="38"/>
      <c r="I329" s="38"/>
      <c r="J329" s="38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7"/>
      <c r="H330" s="38"/>
      <c r="I330" s="38"/>
      <c r="J330" s="38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7"/>
      <c r="H331" s="38"/>
      <c r="I331" s="38"/>
      <c r="J331" s="38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7"/>
      <c r="H332" s="38"/>
      <c r="I332" s="38"/>
      <c r="J332" s="38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7"/>
      <c r="H333" s="38"/>
      <c r="I333" s="38"/>
      <c r="J333" s="38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7"/>
      <c r="H334" s="38"/>
      <c r="I334" s="38"/>
      <c r="J334" s="38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7"/>
      <c r="H335" s="38"/>
      <c r="I335" s="38"/>
      <c r="J335" s="38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7"/>
      <c r="H336" s="38"/>
      <c r="I336" s="38"/>
      <c r="J336" s="38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7"/>
      <c r="H337" s="38"/>
      <c r="I337" s="38"/>
      <c r="J337" s="38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7"/>
      <c r="H338" s="38"/>
      <c r="I338" s="38"/>
      <c r="J338" s="38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7"/>
      <c r="H339" s="38"/>
      <c r="I339" s="38"/>
      <c r="J339" s="38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7"/>
      <c r="H340" s="38"/>
      <c r="I340" s="38"/>
      <c r="J340" s="38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7"/>
      <c r="H341" s="38"/>
      <c r="I341" s="38"/>
      <c r="J341" s="38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7"/>
      <c r="H342" s="38"/>
      <c r="I342" s="38"/>
      <c r="J342" s="38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7"/>
      <c r="H343" s="38"/>
      <c r="I343" s="38"/>
      <c r="J343" s="38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7"/>
      <c r="H344" s="38"/>
      <c r="I344" s="38"/>
      <c r="J344" s="38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7"/>
      <c r="H345" s="38"/>
      <c r="I345" s="38"/>
      <c r="J345" s="38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7"/>
      <c r="H346" s="38"/>
      <c r="I346" s="38"/>
      <c r="J346" s="38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7"/>
      <c r="H347" s="38"/>
      <c r="I347" s="38"/>
      <c r="J347" s="38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7"/>
      <c r="H348" s="38"/>
      <c r="I348" s="38"/>
      <c r="J348" s="38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7"/>
      <c r="H349" s="38"/>
      <c r="I349" s="38"/>
      <c r="J349" s="38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7"/>
      <c r="H350" s="38"/>
      <c r="I350" s="38"/>
      <c r="J350" s="38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7"/>
      <c r="H351" s="38"/>
      <c r="I351" s="38"/>
      <c r="J351" s="38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7"/>
      <c r="H352" s="38"/>
      <c r="I352" s="38"/>
      <c r="J352" s="38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7"/>
      <c r="H353" s="38"/>
      <c r="I353" s="38"/>
      <c r="J353" s="38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7"/>
      <c r="H354" s="38"/>
      <c r="I354" s="38"/>
      <c r="J354" s="38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7"/>
      <c r="H355" s="38"/>
      <c r="I355" s="38"/>
      <c r="J355" s="38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7"/>
      <c r="H356" s="38"/>
      <c r="I356" s="38"/>
      <c r="J356" s="38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7"/>
      <c r="H357" s="38"/>
      <c r="I357" s="38"/>
      <c r="J357" s="38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7"/>
      <c r="H358" s="38"/>
      <c r="I358" s="38"/>
      <c r="J358" s="38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7"/>
      <c r="H359" s="38"/>
      <c r="I359" s="38"/>
      <c r="J359" s="38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7"/>
      <c r="H360" s="38"/>
      <c r="I360" s="38"/>
      <c r="J360" s="38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7"/>
      <c r="H361" s="38"/>
      <c r="I361" s="38"/>
      <c r="J361" s="38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7"/>
      <c r="H362" s="38"/>
      <c r="I362" s="38"/>
      <c r="J362" s="38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7"/>
      <c r="H363" s="38"/>
      <c r="I363" s="38"/>
      <c r="J363" s="38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7"/>
      <c r="H364" s="38"/>
      <c r="I364" s="38"/>
      <c r="J364" s="38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7"/>
      <c r="H365" s="38"/>
      <c r="I365" s="38"/>
      <c r="J365" s="38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7"/>
      <c r="H366" s="38"/>
      <c r="I366" s="38"/>
      <c r="J366" s="38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7"/>
      <c r="H367" s="38"/>
      <c r="I367" s="38"/>
      <c r="J367" s="38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7"/>
      <c r="H368" s="38"/>
      <c r="I368" s="38"/>
      <c r="J368" s="38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7"/>
      <c r="H369" s="38"/>
      <c r="I369" s="38"/>
      <c r="J369" s="38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7"/>
      <c r="H370" s="38"/>
      <c r="I370" s="38"/>
      <c r="J370" s="38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7"/>
      <c r="H371" s="38"/>
      <c r="I371" s="38"/>
      <c r="J371" s="38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7"/>
      <c r="H372" s="38"/>
      <c r="I372" s="38"/>
      <c r="J372" s="38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7"/>
      <c r="H373" s="38"/>
      <c r="I373" s="38"/>
      <c r="J373" s="38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7"/>
      <c r="H374" s="38"/>
      <c r="I374" s="38"/>
      <c r="J374" s="38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7"/>
      <c r="H375" s="38"/>
      <c r="I375" s="38"/>
      <c r="J375" s="38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7"/>
      <c r="H376" s="38"/>
      <c r="I376" s="38"/>
      <c r="J376" s="38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7"/>
      <c r="H377" s="38"/>
      <c r="I377" s="38"/>
      <c r="J377" s="38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7"/>
      <c r="H378" s="38"/>
      <c r="I378" s="38"/>
      <c r="J378" s="38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7"/>
      <c r="H379" s="38"/>
      <c r="I379" s="38"/>
      <c r="J379" s="38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7"/>
      <c r="H380" s="38"/>
      <c r="I380" s="38"/>
      <c r="J380" s="38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7"/>
      <c r="H381" s="38"/>
      <c r="I381" s="38"/>
      <c r="J381" s="38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7"/>
      <c r="H382" s="38"/>
      <c r="I382" s="38"/>
      <c r="J382" s="38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7"/>
      <c r="H383" s="38"/>
      <c r="I383" s="38"/>
      <c r="J383" s="38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7"/>
      <c r="H384" s="38"/>
      <c r="I384" s="38"/>
      <c r="J384" s="38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7"/>
      <c r="H385" s="38"/>
      <c r="I385" s="38"/>
      <c r="J385" s="38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7"/>
      <c r="H386" s="38"/>
      <c r="I386" s="38"/>
      <c r="J386" s="38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7"/>
      <c r="H387" s="38"/>
      <c r="I387" s="38"/>
      <c r="J387" s="38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7"/>
      <c r="H388" s="38"/>
      <c r="I388" s="38"/>
      <c r="J388" s="38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7"/>
      <c r="H389" s="38"/>
      <c r="I389" s="38"/>
      <c r="J389" s="38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7"/>
      <c r="H390" s="38"/>
      <c r="I390" s="38"/>
      <c r="J390" s="38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7"/>
      <c r="H391" s="38"/>
      <c r="I391" s="38"/>
      <c r="J391" s="38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7"/>
      <c r="H392" s="38"/>
      <c r="I392" s="38"/>
      <c r="J392" s="38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7"/>
      <c r="H393" s="38"/>
      <c r="I393" s="38"/>
      <c r="J393" s="38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7"/>
      <c r="H394" s="38"/>
      <c r="I394" s="38"/>
      <c r="J394" s="38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7"/>
      <c r="H395" s="38"/>
      <c r="I395" s="38"/>
      <c r="J395" s="38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7"/>
      <c r="H396" s="38"/>
      <c r="I396" s="38"/>
      <c r="J396" s="38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7"/>
      <c r="H397" s="38"/>
      <c r="I397" s="38"/>
      <c r="J397" s="38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7"/>
      <c r="H398" s="38"/>
      <c r="I398" s="38"/>
      <c r="J398" s="38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7"/>
      <c r="H399" s="38"/>
      <c r="I399" s="38"/>
      <c r="J399" s="38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7"/>
      <c r="H400" s="38"/>
      <c r="I400" s="38"/>
      <c r="J400" s="38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7"/>
      <c r="H401" s="38"/>
      <c r="I401" s="38"/>
      <c r="J401" s="38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7"/>
      <c r="H402" s="38"/>
      <c r="I402" s="38"/>
      <c r="J402" s="38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7"/>
      <c r="H403" s="38"/>
      <c r="I403" s="38"/>
      <c r="J403" s="38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7"/>
      <c r="H404" s="38"/>
      <c r="I404" s="38"/>
      <c r="J404" s="38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7"/>
      <c r="H405" s="38"/>
      <c r="I405" s="38"/>
      <c r="J405" s="38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7"/>
      <c r="H406" s="38"/>
      <c r="I406" s="38"/>
      <c r="J406" s="38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7"/>
      <c r="H407" s="38"/>
      <c r="I407" s="38"/>
      <c r="J407" s="38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7"/>
      <c r="H408" s="38"/>
      <c r="I408" s="38"/>
      <c r="J408" s="38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7"/>
      <c r="H409" s="38"/>
      <c r="I409" s="38"/>
      <c r="J409" s="38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7"/>
      <c r="H410" s="38"/>
      <c r="I410" s="38"/>
      <c r="J410" s="38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7"/>
      <c r="H411" s="38"/>
      <c r="I411" s="38"/>
      <c r="J411" s="38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7"/>
      <c r="H412" s="38"/>
      <c r="I412" s="38"/>
      <c r="J412" s="38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7"/>
      <c r="H413" s="38"/>
      <c r="I413" s="38"/>
      <c r="J413" s="38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7"/>
      <c r="H414" s="38"/>
      <c r="I414" s="38"/>
      <c r="J414" s="38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7"/>
      <c r="H415" s="38"/>
      <c r="I415" s="38"/>
      <c r="J415" s="38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7"/>
      <c r="H416" s="38"/>
      <c r="I416" s="38"/>
      <c r="J416" s="38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7"/>
      <c r="H417" s="38"/>
      <c r="I417" s="38"/>
      <c r="J417" s="38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7"/>
      <c r="H418" s="38"/>
      <c r="I418" s="38"/>
      <c r="J418" s="38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7"/>
      <c r="H419" s="38"/>
      <c r="I419" s="38"/>
      <c r="J419" s="38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7"/>
      <c r="H420" s="38"/>
      <c r="I420" s="38"/>
      <c r="J420" s="38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7"/>
      <c r="H421" s="38"/>
      <c r="I421" s="38"/>
      <c r="J421" s="38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7"/>
      <c r="H422" s="38"/>
      <c r="I422" s="38"/>
      <c r="J422" s="38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7"/>
      <c r="H423" s="38"/>
      <c r="I423" s="38"/>
      <c r="J423" s="38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7"/>
      <c r="H424" s="38"/>
      <c r="I424" s="38"/>
      <c r="J424" s="38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7"/>
      <c r="H425" s="38"/>
      <c r="I425" s="38"/>
      <c r="J425" s="38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7"/>
      <c r="H426" s="38"/>
      <c r="I426" s="38"/>
      <c r="J426" s="38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7"/>
      <c r="H427" s="38"/>
      <c r="I427" s="38"/>
      <c r="J427" s="38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7"/>
      <c r="H428" s="38"/>
      <c r="I428" s="38"/>
      <c r="J428" s="38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7"/>
      <c r="H429" s="38"/>
      <c r="I429" s="38"/>
      <c r="J429" s="38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7"/>
      <c r="H430" s="38"/>
      <c r="I430" s="38"/>
      <c r="J430" s="38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7"/>
      <c r="H431" s="38"/>
      <c r="I431" s="38"/>
      <c r="J431" s="38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7"/>
      <c r="H432" s="38"/>
      <c r="I432" s="38"/>
      <c r="J432" s="38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7"/>
      <c r="H433" s="38"/>
      <c r="I433" s="38"/>
      <c r="J433" s="38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7"/>
      <c r="H434" s="38"/>
      <c r="I434" s="38"/>
      <c r="J434" s="38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7"/>
      <c r="H435" s="38"/>
      <c r="I435" s="38"/>
      <c r="J435" s="38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7"/>
      <c r="H436" s="38"/>
      <c r="I436" s="38"/>
      <c r="J436" s="38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7"/>
      <c r="H437" s="38"/>
      <c r="I437" s="38"/>
      <c r="J437" s="38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7"/>
      <c r="H438" s="38"/>
      <c r="I438" s="38"/>
      <c r="J438" s="38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7"/>
      <c r="H439" s="38"/>
      <c r="I439" s="38"/>
      <c r="J439" s="38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7"/>
      <c r="H440" s="38"/>
      <c r="I440" s="38"/>
      <c r="J440" s="38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7"/>
      <c r="H441" s="38"/>
      <c r="I441" s="38"/>
      <c r="J441" s="38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7"/>
      <c r="H442" s="38"/>
      <c r="I442" s="38"/>
      <c r="J442" s="38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7"/>
      <c r="H443" s="38"/>
      <c r="I443" s="38"/>
      <c r="J443" s="38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7"/>
      <c r="H444" s="38"/>
      <c r="I444" s="38"/>
      <c r="J444" s="38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7"/>
      <c r="H445" s="38"/>
      <c r="I445" s="38"/>
      <c r="J445" s="38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7"/>
      <c r="H446" s="38"/>
      <c r="I446" s="38"/>
      <c r="J446" s="38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7"/>
      <c r="H447" s="38"/>
      <c r="I447" s="38"/>
      <c r="J447" s="38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7"/>
      <c r="H448" s="38"/>
      <c r="I448" s="38"/>
      <c r="J448" s="38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7"/>
      <c r="H449" s="38"/>
      <c r="I449" s="38"/>
      <c r="J449" s="38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7"/>
      <c r="H450" s="38"/>
      <c r="I450" s="38"/>
      <c r="J450" s="38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7"/>
      <c r="H451" s="38"/>
      <c r="I451" s="38"/>
      <c r="J451" s="38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7"/>
      <c r="H452" s="38"/>
      <c r="I452" s="38"/>
      <c r="J452" s="38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7"/>
      <c r="H453" s="38"/>
      <c r="I453" s="38"/>
      <c r="J453" s="38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7"/>
      <c r="H454" s="38"/>
      <c r="I454" s="38"/>
      <c r="J454" s="38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7"/>
      <c r="H455" s="38"/>
      <c r="I455" s="38"/>
      <c r="J455" s="38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7"/>
      <c r="H456" s="38"/>
      <c r="I456" s="38"/>
      <c r="J456" s="38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7"/>
      <c r="H457" s="38"/>
      <c r="I457" s="38"/>
      <c r="J457" s="38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7"/>
      <c r="H458" s="38"/>
      <c r="I458" s="38"/>
      <c r="J458" s="38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7"/>
      <c r="H459" s="38"/>
      <c r="I459" s="38"/>
      <c r="J459" s="38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7"/>
      <c r="H460" s="38"/>
      <c r="I460" s="38"/>
      <c r="J460" s="38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7"/>
      <c r="H461" s="38"/>
      <c r="I461" s="38"/>
      <c r="J461" s="38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7"/>
      <c r="H462" s="38"/>
      <c r="I462" s="38"/>
      <c r="J462" s="38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7"/>
      <c r="H463" s="38"/>
      <c r="I463" s="38"/>
      <c r="J463" s="38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7"/>
      <c r="H464" s="38"/>
      <c r="I464" s="38"/>
      <c r="J464" s="38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7"/>
      <c r="H465" s="38"/>
      <c r="I465" s="38"/>
      <c r="J465" s="38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7"/>
      <c r="H466" s="38"/>
      <c r="I466" s="38"/>
      <c r="J466" s="38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7"/>
      <c r="H467" s="38"/>
      <c r="I467" s="38"/>
      <c r="J467" s="38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7"/>
      <c r="H468" s="38"/>
      <c r="I468" s="38"/>
      <c r="J468" s="38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7"/>
      <c r="H469" s="38"/>
      <c r="I469" s="38"/>
      <c r="J469" s="38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7"/>
      <c r="H470" s="38"/>
      <c r="I470" s="38"/>
      <c r="J470" s="38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7"/>
      <c r="H471" s="38"/>
      <c r="I471" s="38"/>
      <c r="J471" s="38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7"/>
      <c r="H472" s="38"/>
      <c r="I472" s="38"/>
      <c r="J472" s="38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7"/>
      <c r="H473" s="38"/>
      <c r="I473" s="38"/>
      <c r="J473" s="38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7"/>
      <c r="H474" s="38"/>
      <c r="I474" s="38"/>
      <c r="J474" s="38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7"/>
      <c r="H475" s="38"/>
      <c r="I475" s="38"/>
      <c r="J475" s="38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7"/>
      <c r="H476" s="38"/>
      <c r="I476" s="38"/>
      <c r="J476" s="38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7"/>
      <c r="H477" s="38"/>
      <c r="I477" s="38"/>
      <c r="J477" s="38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7"/>
      <c r="H478" s="38"/>
      <c r="I478" s="38"/>
      <c r="J478" s="38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7"/>
      <c r="H479" s="38"/>
      <c r="I479" s="38"/>
      <c r="J479" s="38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7"/>
      <c r="H480" s="38"/>
      <c r="I480" s="38"/>
      <c r="J480" s="38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7"/>
      <c r="H481" s="38"/>
      <c r="I481" s="38"/>
      <c r="J481" s="38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7"/>
      <c r="H482" s="38"/>
      <c r="I482" s="38"/>
      <c r="J482" s="38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7"/>
      <c r="H483" s="38"/>
      <c r="I483" s="38"/>
      <c r="J483" s="38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7"/>
      <c r="H484" s="38"/>
      <c r="I484" s="38"/>
      <c r="J484" s="38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7"/>
      <c r="H485" s="38"/>
      <c r="I485" s="38"/>
      <c r="J485" s="38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7"/>
      <c r="H486" s="38"/>
      <c r="I486" s="38"/>
      <c r="J486" s="38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7"/>
      <c r="H487" s="38"/>
      <c r="I487" s="38"/>
      <c r="J487" s="38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7"/>
      <c r="H488" s="38"/>
      <c r="I488" s="38"/>
      <c r="J488" s="38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7"/>
      <c r="H489" s="38"/>
      <c r="I489" s="38"/>
      <c r="J489" s="38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7"/>
      <c r="H490" s="38"/>
      <c r="I490" s="38"/>
      <c r="J490" s="38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7"/>
      <c r="H491" s="38"/>
      <c r="I491" s="38"/>
      <c r="J491" s="38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7"/>
      <c r="H492" s="38"/>
      <c r="I492" s="38"/>
      <c r="J492" s="38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7"/>
      <c r="H493" s="38"/>
      <c r="I493" s="38"/>
      <c r="J493" s="38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7"/>
      <c r="H494" s="38"/>
      <c r="I494" s="38"/>
      <c r="J494" s="38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7"/>
      <c r="H495" s="38"/>
      <c r="I495" s="38"/>
      <c r="J495" s="38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7"/>
      <c r="H496" s="38"/>
      <c r="I496" s="38"/>
      <c r="J496" s="38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7"/>
      <c r="H497" s="38"/>
      <c r="I497" s="38"/>
      <c r="J497" s="38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7"/>
      <c r="H498" s="38"/>
      <c r="I498" s="38"/>
      <c r="J498" s="38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7"/>
      <c r="H499" s="38"/>
      <c r="I499" s="38"/>
      <c r="J499" s="38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7"/>
      <c r="H500" s="38"/>
      <c r="I500" s="38"/>
      <c r="J500" s="38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7"/>
      <c r="H501" s="38"/>
      <c r="I501" s="38"/>
      <c r="J501" s="38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7"/>
      <c r="H502" s="38"/>
      <c r="I502" s="38"/>
      <c r="J502" s="38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7"/>
      <c r="H503" s="38"/>
      <c r="I503" s="38"/>
      <c r="J503" s="38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7"/>
      <c r="H504" s="38"/>
      <c r="I504" s="38"/>
      <c r="J504" s="38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7"/>
      <c r="H505" s="38"/>
      <c r="I505" s="38"/>
      <c r="J505" s="38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7"/>
      <c r="H506" s="38"/>
      <c r="I506" s="38"/>
      <c r="J506" s="38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7"/>
      <c r="H507" s="38"/>
      <c r="I507" s="38"/>
      <c r="J507" s="38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7"/>
      <c r="H508" s="38"/>
      <c r="I508" s="38"/>
      <c r="J508" s="38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7"/>
      <c r="H509" s="38"/>
      <c r="I509" s="38"/>
      <c r="J509" s="38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7"/>
      <c r="H510" s="38"/>
      <c r="I510" s="38"/>
      <c r="J510" s="38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7"/>
      <c r="H511" s="38"/>
      <c r="I511" s="38"/>
      <c r="J511" s="38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7"/>
      <c r="H512" s="38"/>
      <c r="I512" s="38"/>
      <c r="J512" s="38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7"/>
      <c r="H513" s="38"/>
      <c r="I513" s="38"/>
      <c r="J513" s="38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7"/>
      <c r="H514" s="38"/>
      <c r="I514" s="38"/>
      <c r="J514" s="38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7"/>
      <c r="H515" s="38"/>
      <c r="I515" s="38"/>
      <c r="J515" s="38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7"/>
      <c r="H516" s="38"/>
      <c r="I516" s="38"/>
      <c r="J516" s="38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7"/>
      <c r="H517" s="38"/>
      <c r="I517" s="38"/>
      <c r="J517" s="38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7"/>
      <c r="H518" s="38"/>
      <c r="I518" s="38"/>
      <c r="J518" s="38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7"/>
      <c r="H519" s="38"/>
      <c r="I519" s="38"/>
      <c r="J519" s="38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7"/>
      <c r="H520" s="38"/>
      <c r="I520" s="38"/>
      <c r="J520" s="38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7"/>
      <c r="H521" s="38"/>
      <c r="I521" s="38"/>
      <c r="J521" s="38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7"/>
      <c r="H522" s="38"/>
      <c r="I522" s="38"/>
      <c r="J522" s="38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7"/>
      <c r="H523" s="38"/>
      <c r="I523" s="38"/>
      <c r="J523" s="38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7"/>
      <c r="H524" s="38"/>
      <c r="I524" s="38"/>
      <c r="J524" s="38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7"/>
      <c r="H525" s="38"/>
      <c r="I525" s="38"/>
      <c r="J525" s="38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7"/>
      <c r="H526" s="38"/>
      <c r="I526" s="38"/>
      <c r="J526" s="38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7"/>
      <c r="H527" s="38"/>
      <c r="I527" s="38"/>
      <c r="J527" s="38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7"/>
      <c r="H528" s="38"/>
      <c r="I528" s="38"/>
      <c r="J528" s="38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7"/>
      <c r="H529" s="38"/>
      <c r="I529" s="38"/>
      <c r="J529" s="38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7"/>
      <c r="H530" s="38"/>
      <c r="I530" s="38"/>
      <c r="J530" s="38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7"/>
      <c r="H531" s="38"/>
      <c r="I531" s="38"/>
      <c r="J531" s="38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7"/>
      <c r="H532" s="38"/>
      <c r="I532" s="38"/>
      <c r="J532" s="38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7"/>
      <c r="H533" s="38"/>
      <c r="I533" s="38"/>
      <c r="J533" s="38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7"/>
      <c r="H534" s="38"/>
      <c r="I534" s="38"/>
      <c r="J534" s="38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7"/>
      <c r="H535" s="38"/>
      <c r="I535" s="38"/>
      <c r="J535" s="38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7"/>
      <c r="H536" s="38"/>
      <c r="I536" s="38"/>
      <c r="J536" s="38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7"/>
      <c r="H537" s="38"/>
      <c r="I537" s="38"/>
      <c r="J537" s="38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7"/>
      <c r="H538" s="38"/>
      <c r="I538" s="38"/>
      <c r="J538" s="38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7"/>
      <c r="H539" s="38"/>
      <c r="I539" s="38"/>
      <c r="J539" s="38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7"/>
      <c r="H540" s="38"/>
      <c r="I540" s="38"/>
      <c r="J540" s="38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7"/>
      <c r="H541" s="38"/>
      <c r="I541" s="38"/>
      <c r="J541" s="38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7"/>
      <c r="H542" s="38"/>
      <c r="I542" s="38"/>
      <c r="J542" s="38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7"/>
      <c r="H543" s="38"/>
      <c r="I543" s="38"/>
      <c r="J543" s="38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7"/>
      <c r="H544" s="38"/>
      <c r="I544" s="38"/>
      <c r="J544" s="38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7"/>
      <c r="H545" s="38"/>
      <c r="I545" s="38"/>
      <c r="J545" s="38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7"/>
      <c r="H546" s="38"/>
      <c r="I546" s="38"/>
      <c r="J546" s="38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7"/>
      <c r="H547" s="38"/>
      <c r="I547" s="38"/>
      <c r="J547" s="38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7"/>
      <c r="H548" s="38"/>
      <c r="I548" s="38"/>
      <c r="J548" s="38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7"/>
      <c r="H549" s="38"/>
      <c r="I549" s="38"/>
      <c r="J549" s="38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7"/>
      <c r="H550" s="38"/>
      <c r="I550" s="38"/>
      <c r="J550" s="38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7"/>
      <c r="H551" s="38"/>
      <c r="I551" s="38"/>
      <c r="J551" s="38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7"/>
      <c r="H552" s="38"/>
      <c r="I552" s="38"/>
      <c r="J552" s="38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7"/>
      <c r="H553" s="38"/>
      <c r="I553" s="38"/>
      <c r="J553" s="38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7"/>
      <c r="H554" s="38"/>
      <c r="I554" s="38"/>
      <c r="J554" s="38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7"/>
      <c r="H555" s="38"/>
      <c r="I555" s="38"/>
      <c r="J555" s="38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7"/>
      <c r="H556" s="38"/>
      <c r="I556" s="38"/>
      <c r="J556" s="38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7"/>
      <c r="H557" s="38"/>
      <c r="I557" s="38"/>
      <c r="J557" s="38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7"/>
      <c r="H558" s="38"/>
      <c r="I558" s="38"/>
      <c r="J558" s="38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7"/>
      <c r="H559" s="38"/>
      <c r="I559" s="38"/>
      <c r="J559" s="38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7"/>
      <c r="H560" s="38"/>
      <c r="I560" s="38"/>
      <c r="J560" s="38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7"/>
      <c r="H561" s="38"/>
      <c r="I561" s="38"/>
      <c r="J561" s="38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7"/>
      <c r="H562" s="38"/>
      <c r="I562" s="38"/>
      <c r="J562" s="38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7"/>
      <c r="H563" s="38"/>
      <c r="I563" s="38"/>
      <c r="J563" s="38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7"/>
      <c r="H564" s="38"/>
      <c r="I564" s="38"/>
      <c r="J564" s="38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7"/>
      <c r="H565" s="38"/>
      <c r="I565" s="38"/>
      <c r="J565" s="38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7"/>
      <c r="H566" s="38"/>
      <c r="I566" s="38"/>
      <c r="J566" s="38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7"/>
      <c r="H567" s="38"/>
      <c r="I567" s="38"/>
      <c r="J567" s="38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7"/>
      <c r="H568" s="38"/>
      <c r="I568" s="38"/>
      <c r="J568" s="38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7"/>
      <c r="H569" s="38"/>
      <c r="I569" s="38"/>
      <c r="J569" s="38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7"/>
      <c r="H570" s="38"/>
      <c r="I570" s="38"/>
      <c r="J570" s="38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7"/>
      <c r="H571" s="38"/>
      <c r="I571" s="38"/>
      <c r="J571" s="38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7"/>
      <c r="H572" s="38"/>
      <c r="I572" s="38"/>
      <c r="J572" s="38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7"/>
      <c r="H573" s="38"/>
      <c r="I573" s="38"/>
      <c r="J573" s="38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7"/>
      <c r="H574" s="38"/>
      <c r="I574" s="38"/>
      <c r="J574" s="38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7"/>
      <c r="H575" s="38"/>
      <c r="I575" s="38"/>
      <c r="J575" s="38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7"/>
      <c r="H576" s="38"/>
      <c r="I576" s="38"/>
      <c r="J576" s="38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7"/>
      <c r="H577" s="38"/>
      <c r="I577" s="38"/>
      <c r="J577" s="38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7"/>
      <c r="H578" s="38"/>
      <c r="I578" s="38"/>
      <c r="J578" s="38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7"/>
      <c r="H579" s="38"/>
      <c r="I579" s="38"/>
      <c r="J579" s="38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7"/>
      <c r="H580" s="38"/>
      <c r="I580" s="38"/>
      <c r="J580" s="38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7"/>
      <c r="H581" s="38"/>
      <c r="I581" s="38"/>
      <c r="J581" s="38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7"/>
      <c r="H582" s="38"/>
      <c r="I582" s="38"/>
      <c r="J582" s="38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7"/>
      <c r="H583" s="38"/>
      <c r="I583" s="38"/>
      <c r="J583" s="38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7"/>
      <c r="H584" s="38"/>
      <c r="I584" s="38"/>
      <c r="J584" s="38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7"/>
      <c r="H585" s="38"/>
      <c r="I585" s="38"/>
      <c r="J585" s="38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7"/>
      <c r="H586" s="38"/>
      <c r="I586" s="38"/>
      <c r="J586" s="38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7"/>
      <c r="H587" s="38"/>
      <c r="I587" s="38"/>
      <c r="J587" s="38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7"/>
      <c r="H588" s="38"/>
      <c r="I588" s="38"/>
      <c r="J588" s="38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7"/>
      <c r="H589" s="38"/>
      <c r="I589" s="38"/>
      <c r="J589" s="38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7"/>
      <c r="H590" s="38"/>
      <c r="I590" s="38"/>
      <c r="J590" s="38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7"/>
      <c r="H591" s="38"/>
      <c r="I591" s="38"/>
      <c r="J591" s="38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7"/>
      <c r="H592" s="38"/>
      <c r="I592" s="38"/>
      <c r="J592" s="38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7"/>
      <c r="H593" s="38"/>
      <c r="I593" s="38"/>
      <c r="J593" s="38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7"/>
      <c r="H594" s="38"/>
      <c r="I594" s="38"/>
      <c r="J594" s="38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7"/>
      <c r="H595" s="38"/>
      <c r="I595" s="38"/>
      <c r="J595" s="38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7"/>
      <c r="H596" s="38"/>
      <c r="I596" s="38"/>
      <c r="J596" s="38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7"/>
      <c r="H597" s="38"/>
      <c r="I597" s="38"/>
      <c r="J597" s="38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7"/>
      <c r="H598" s="38"/>
      <c r="I598" s="38"/>
      <c r="J598" s="38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7"/>
      <c r="H599" s="38"/>
      <c r="I599" s="38"/>
      <c r="J599" s="38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7"/>
      <c r="H600" s="38"/>
      <c r="I600" s="38"/>
      <c r="J600" s="38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7"/>
      <c r="H601" s="38"/>
      <c r="I601" s="38"/>
      <c r="J601" s="38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7"/>
      <c r="H602" s="38"/>
      <c r="I602" s="38"/>
      <c r="J602" s="38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7"/>
      <c r="H603" s="38"/>
      <c r="I603" s="38"/>
      <c r="J603" s="38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7"/>
      <c r="H604" s="38"/>
      <c r="I604" s="38"/>
      <c r="J604" s="38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7"/>
      <c r="H605" s="38"/>
      <c r="I605" s="38"/>
      <c r="J605" s="38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7"/>
      <c r="H606" s="38"/>
      <c r="I606" s="38"/>
      <c r="J606" s="38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7"/>
      <c r="H607" s="38"/>
      <c r="I607" s="38"/>
      <c r="J607" s="38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7"/>
      <c r="H608" s="38"/>
      <c r="I608" s="38"/>
      <c r="J608" s="38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7"/>
      <c r="H609" s="38"/>
      <c r="I609" s="38"/>
      <c r="J609" s="38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7"/>
      <c r="H610" s="38"/>
      <c r="I610" s="38"/>
      <c r="J610" s="38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7"/>
      <c r="H611" s="38"/>
      <c r="I611" s="38"/>
      <c r="J611" s="38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7"/>
      <c r="H612" s="38"/>
      <c r="I612" s="38"/>
      <c r="J612" s="38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7"/>
      <c r="H613" s="38"/>
      <c r="I613" s="38"/>
      <c r="J613" s="38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7"/>
      <c r="H614" s="38"/>
      <c r="I614" s="38"/>
      <c r="J614" s="38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7"/>
      <c r="H615" s="38"/>
      <c r="I615" s="38"/>
      <c r="J615" s="38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7"/>
      <c r="H616" s="38"/>
      <c r="I616" s="38"/>
      <c r="J616" s="38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7"/>
      <c r="H617" s="38"/>
      <c r="I617" s="38"/>
      <c r="J617" s="38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7"/>
      <c r="H618" s="38"/>
      <c r="I618" s="38"/>
      <c r="J618" s="38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7"/>
      <c r="H619" s="38"/>
      <c r="I619" s="38"/>
      <c r="J619" s="38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7"/>
      <c r="H620" s="38"/>
      <c r="I620" s="38"/>
      <c r="J620" s="38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7"/>
      <c r="H621" s="38"/>
      <c r="I621" s="38"/>
      <c r="J621" s="38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7"/>
      <c r="H622" s="38"/>
      <c r="I622" s="38"/>
      <c r="J622" s="38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7"/>
      <c r="H623" s="38"/>
      <c r="I623" s="38"/>
      <c r="J623" s="38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7"/>
      <c r="H624" s="38"/>
      <c r="I624" s="38"/>
      <c r="J624" s="38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7"/>
      <c r="H625" s="38"/>
      <c r="I625" s="38"/>
      <c r="J625" s="38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7"/>
      <c r="H626" s="38"/>
      <c r="I626" s="38"/>
      <c r="J626" s="38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7"/>
      <c r="H627" s="38"/>
      <c r="I627" s="38"/>
      <c r="J627" s="38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7"/>
      <c r="H628" s="38"/>
      <c r="I628" s="38"/>
      <c r="J628" s="38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7"/>
      <c r="H629" s="38"/>
      <c r="I629" s="38"/>
      <c r="J629" s="38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7"/>
      <c r="H630" s="38"/>
      <c r="I630" s="38"/>
      <c r="J630" s="38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7"/>
      <c r="H631" s="38"/>
      <c r="I631" s="38"/>
      <c r="J631" s="38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7"/>
      <c r="H632" s="38"/>
      <c r="I632" s="38"/>
      <c r="J632" s="38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7"/>
      <c r="H633" s="38"/>
      <c r="I633" s="38"/>
      <c r="J633" s="38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7"/>
      <c r="H634" s="38"/>
      <c r="I634" s="38"/>
      <c r="J634" s="38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7"/>
      <c r="H635" s="38"/>
      <c r="I635" s="38"/>
      <c r="J635" s="38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7"/>
      <c r="H636" s="38"/>
      <c r="I636" s="38"/>
      <c r="J636" s="38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7"/>
      <c r="H637" s="38"/>
      <c r="I637" s="38"/>
      <c r="J637" s="38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7"/>
      <c r="H638" s="38"/>
      <c r="I638" s="38"/>
      <c r="J638" s="38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7"/>
      <c r="H639" s="38"/>
      <c r="I639" s="38"/>
      <c r="J639" s="38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7"/>
      <c r="H640" s="38"/>
      <c r="I640" s="38"/>
      <c r="J640" s="38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7"/>
      <c r="H641" s="38"/>
      <c r="I641" s="38"/>
      <c r="J641" s="38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7"/>
      <c r="H642" s="38"/>
      <c r="I642" s="38"/>
      <c r="J642" s="38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7"/>
      <c r="H643" s="38"/>
      <c r="I643" s="38"/>
      <c r="J643" s="38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7"/>
      <c r="H644" s="38"/>
      <c r="I644" s="38"/>
      <c r="J644" s="38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7"/>
      <c r="H645" s="38"/>
      <c r="I645" s="38"/>
      <c r="J645" s="38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7"/>
      <c r="H646" s="38"/>
      <c r="I646" s="38"/>
      <c r="J646" s="38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7"/>
      <c r="H647" s="38"/>
      <c r="I647" s="38"/>
      <c r="J647" s="38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7"/>
      <c r="H648" s="38"/>
      <c r="I648" s="38"/>
      <c r="J648" s="38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7"/>
      <c r="H649" s="38"/>
      <c r="I649" s="38"/>
      <c r="J649" s="38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7"/>
      <c r="H650" s="38"/>
      <c r="I650" s="38"/>
      <c r="J650" s="38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7"/>
      <c r="H651" s="38"/>
      <c r="I651" s="38"/>
      <c r="J651" s="38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7"/>
      <c r="H652" s="38"/>
      <c r="I652" s="38"/>
      <c r="J652" s="38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7"/>
      <c r="H653" s="38"/>
      <c r="I653" s="38"/>
      <c r="J653" s="38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7"/>
      <c r="H654" s="38"/>
      <c r="I654" s="38"/>
      <c r="J654" s="38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7"/>
      <c r="H655" s="38"/>
      <c r="I655" s="38"/>
      <c r="J655" s="38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7"/>
      <c r="H656" s="38"/>
      <c r="I656" s="38"/>
      <c r="J656" s="38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7"/>
      <c r="H657" s="38"/>
      <c r="I657" s="38"/>
      <c r="J657" s="38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7"/>
      <c r="H658" s="38"/>
      <c r="I658" s="38"/>
      <c r="J658" s="38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7"/>
      <c r="H659" s="38"/>
      <c r="I659" s="38"/>
      <c r="J659" s="38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7"/>
      <c r="H660" s="38"/>
      <c r="I660" s="38"/>
      <c r="J660" s="38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7"/>
      <c r="H661" s="38"/>
      <c r="I661" s="38"/>
      <c r="J661" s="38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7"/>
      <c r="H662" s="38"/>
      <c r="I662" s="38"/>
      <c r="J662" s="38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7"/>
      <c r="H663" s="38"/>
      <c r="I663" s="38"/>
      <c r="J663" s="38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7"/>
      <c r="H664" s="38"/>
      <c r="I664" s="38"/>
      <c r="J664" s="38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7"/>
      <c r="H665" s="38"/>
      <c r="I665" s="38"/>
      <c r="J665" s="38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7"/>
      <c r="H666" s="38"/>
      <c r="I666" s="38"/>
      <c r="J666" s="38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7"/>
      <c r="H667" s="38"/>
      <c r="I667" s="38"/>
      <c r="J667" s="38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7"/>
      <c r="H668" s="38"/>
      <c r="I668" s="38"/>
      <c r="J668" s="38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7"/>
      <c r="H669" s="38"/>
      <c r="I669" s="38"/>
      <c r="J669" s="38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7"/>
      <c r="H670" s="38"/>
      <c r="I670" s="38"/>
      <c r="J670" s="38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7"/>
      <c r="H671" s="38"/>
      <c r="I671" s="38"/>
      <c r="J671" s="38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7"/>
      <c r="H672" s="38"/>
      <c r="I672" s="38"/>
      <c r="J672" s="38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7"/>
      <c r="H673" s="38"/>
      <c r="I673" s="38"/>
      <c r="J673" s="38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7"/>
      <c r="H674" s="38"/>
      <c r="I674" s="38"/>
      <c r="J674" s="38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7"/>
      <c r="H675" s="38"/>
      <c r="I675" s="38"/>
      <c r="J675" s="38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7"/>
      <c r="H676" s="38"/>
      <c r="I676" s="38"/>
      <c r="J676" s="38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7"/>
      <c r="H677" s="38"/>
      <c r="I677" s="38"/>
      <c r="J677" s="38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7"/>
      <c r="H678" s="38"/>
      <c r="I678" s="38"/>
      <c r="J678" s="38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7"/>
      <c r="H679" s="38"/>
      <c r="I679" s="38"/>
      <c r="J679" s="38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7"/>
      <c r="H680" s="38"/>
      <c r="I680" s="38"/>
      <c r="J680" s="38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7"/>
      <c r="H681" s="38"/>
      <c r="I681" s="38"/>
      <c r="J681" s="38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7"/>
      <c r="H682" s="38"/>
      <c r="I682" s="38"/>
      <c r="J682" s="38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7"/>
      <c r="H683" s="38"/>
      <c r="I683" s="38"/>
      <c r="J683" s="38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7"/>
      <c r="H684" s="38"/>
      <c r="I684" s="38"/>
      <c r="J684" s="38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7"/>
      <c r="H685" s="38"/>
      <c r="I685" s="38"/>
      <c r="J685" s="38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7"/>
      <c r="H686" s="38"/>
      <c r="I686" s="38"/>
      <c r="J686" s="38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7"/>
      <c r="H687" s="38"/>
      <c r="I687" s="38"/>
      <c r="J687" s="38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7"/>
      <c r="H688" s="38"/>
      <c r="I688" s="38"/>
      <c r="J688" s="38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7"/>
      <c r="H689" s="38"/>
      <c r="I689" s="38"/>
      <c r="J689" s="38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7"/>
      <c r="H690" s="38"/>
      <c r="I690" s="38"/>
      <c r="J690" s="38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7"/>
      <c r="H691" s="38"/>
      <c r="I691" s="38"/>
      <c r="J691" s="38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7"/>
      <c r="H692" s="38"/>
      <c r="I692" s="38"/>
      <c r="J692" s="38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7"/>
      <c r="H693" s="38"/>
      <c r="I693" s="38"/>
      <c r="J693" s="38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7"/>
      <c r="H694" s="38"/>
      <c r="I694" s="38"/>
      <c r="J694" s="38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7"/>
      <c r="H695" s="38"/>
      <c r="I695" s="38"/>
      <c r="J695" s="38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7"/>
      <c r="H696" s="38"/>
      <c r="I696" s="38"/>
      <c r="J696" s="38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7"/>
      <c r="H697" s="38"/>
      <c r="I697" s="38"/>
      <c r="J697" s="38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7"/>
      <c r="H698" s="38"/>
      <c r="I698" s="38"/>
      <c r="J698" s="38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7"/>
      <c r="H699" s="38"/>
      <c r="I699" s="38"/>
      <c r="J699" s="38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7"/>
      <c r="H700" s="38"/>
      <c r="I700" s="38"/>
      <c r="J700" s="38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7"/>
      <c r="H701" s="38"/>
      <c r="I701" s="38"/>
      <c r="J701" s="38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7"/>
      <c r="H702" s="38"/>
      <c r="I702" s="38"/>
      <c r="J702" s="38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7"/>
      <c r="H703" s="38"/>
      <c r="I703" s="38"/>
      <c r="J703" s="38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7"/>
      <c r="H704" s="38"/>
      <c r="I704" s="38"/>
      <c r="J704" s="38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7"/>
      <c r="H705" s="38"/>
      <c r="I705" s="38"/>
      <c r="J705" s="38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7"/>
      <c r="H706" s="38"/>
      <c r="I706" s="38"/>
      <c r="J706" s="38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7"/>
      <c r="H707" s="38"/>
      <c r="I707" s="38"/>
      <c r="J707" s="38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7"/>
      <c r="H708" s="38"/>
      <c r="I708" s="38"/>
      <c r="J708" s="38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7"/>
      <c r="H709" s="38"/>
      <c r="I709" s="38"/>
      <c r="J709" s="38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7"/>
      <c r="H710" s="38"/>
      <c r="I710" s="38"/>
      <c r="J710" s="38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7"/>
      <c r="H711" s="38"/>
      <c r="I711" s="38"/>
      <c r="J711" s="38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7"/>
      <c r="H712" s="38"/>
      <c r="I712" s="38"/>
      <c r="J712" s="38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7"/>
      <c r="H713" s="38"/>
      <c r="I713" s="38"/>
      <c r="J713" s="38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7"/>
      <c r="H714" s="38"/>
      <c r="I714" s="38"/>
      <c r="J714" s="38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7"/>
      <c r="H715" s="38"/>
      <c r="I715" s="38"/>
      <c r="J715" s="38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7"/>
      <c r="H716" s="38"/>
      <c r="I716" s="38"/>
      <c r="J716" s="38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7"/>
      <c r="H717" s="38"/>
      <c r="I717" s="38"/>
      <c r="J717" s="38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7"/>
      <c r="H718" s="38"/>
      <c r="I718" s="38"/>
      <c r="J718" s="38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7"/>
      <c r="H719" s="38"/>
      <c r="I719" s="38"/>
      <c r="J719" s="38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7"/>
      <c r="H720" s="38"/>
      <c r="I720" s="38"/>
      <c r="J720" s="38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7"/>
      <c r="H721" s="38"/>
      <c r="I721" s="38"/>
      <c r="J721" s="38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7"/>
      <c r="H722" s="38"/>
      <c r="I722" s="38"/>
      <c r="J722" s="38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7"/>
      <c r="H723" s="38"/>
      <c r="I723" s="38"/>
      <c r="J723" s="38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7"/>
      <c r="H724" s="38"/>
      <c r="I724" s="38"/>
      <c r="J724" s="38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7"/>
      <c r="H725" s="38"/>
      <c r="I725" s="38"/>
      <c r="J725" s="38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7"/>
      <c r="H726" s="38"/>
      <c r="I726" s="38"/>
      <c r="J726" s="38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7"/>
      <c r="H727" s="38"/>
      <c r="I727" s="38"/>
      <c r="J727" s="38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7"/>
      <c r="H728" s="38"/>
      <c r="I728" s="38"/>
      <c r="J728" s="38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7"/>
      <c r="H729" s="38"/>
      <c r="I729" s="38"/>
      <c r="J729" s="38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7"/>
      <c r="H730" s="38"/>
      <c r="I730" s="38"/>
      <c r="J730" s="38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7"/>
      <c r="H731" s="38"/>
      <c r="I731" s="38"/>
      <c r="J731" s="38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7"/>
      <c r="H732" s="38"/>
      <c r="I732" s="38"/>
      <c r="J732" s="38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7"/>
      <c r="H733" s="38"/>
      <c r="I733" s="38"/>
      <c r="J733" s="38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7"/>
      <c r="H734" s="38"/>
      <c r="I734" s="38"/>
      <c r="J734" s="38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7"/>
      <c r="H735" s="38"/>
      <c r="I735" s="38"/>
      <c r="J735" s="38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7"/>
      <c r="H736" s="38"/>
      <c r="I736" s="38"/>
      <c r="J736" s="38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7"/>
      <c r="H737" s="38"/>
      <c r="I737" s="38"/>
      <c r="J737" s="38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7"/>
      <c r="H738" s="38"/>
      <c r="I738" s="38"/>
      <c r="J738" s="38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7"/>
      <c r="H739" s="38"/>
      <c r="I739" s="38"/>
      <c r="J739" s="38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7"/>
      <c r="H740" s="38"/>
      <c r="I740" s="38"/>
      <c r="J740" s="38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7"/>
      <c r="H741" s="38"/>
      <c r="I741" s="38"/>
      <c r="J741" s="38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7"/>
      <c r="H742" s="38"/>
      <c r="I742" s="38"/>
      <c r="J742" s="38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7"/>
      <c r="H743" s="38"/>
      <c r="I743" s="38"/>
      <c r="J743" s="38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7"/>
      <c r="H744" s="38"/>
      <c r="I744" s="38"/>
      <c r="J744" s="38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7"/>
      <c r="H745" s="38"/>
      <c r="I745" s="38"/>
      <c r="J745" s="38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7"/>
      <c r="H746" s="38"/>
      <c r="I746" s="38"/>
      <c r="J746" s="38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7"/>
      <c r="H747" s="38"/>
      <c r="I747" s="38"/>
      <c r="J747" s="38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7"/>
      <c r="H748" s="38"/>
      <c r="I748" s="38"/>
      <c r="J748" s="38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7"/>
      <c r="H749" s="38"/>
      <c r="I749" s="38"/>
      <c r="J749" s="38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7"/>
      <c r="H750" s="38"/>
      <c r="I750" s="38"/>
      <c r="J750" s="38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7"/>
      <c r="H751" s="38"/>
      <c r="I751" s="38"/>
      <c r="J751" s="38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7"/>
      <c r="H752" s="38"/>
      <c r="I752" s="38"/>
      <c r="J752" s="38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7"/>
      <c r="H753" s="38"/>
      <c r="I753" s="38"/>
      <c r="J753" s="38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7"/>
      <c r="H754" s="38"/>
      <c r="I754" s="38"/>
      <c r="J754" s="38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7"/>
      <c r="H755" s="38"/>
      <c r="I755" s="38"/>
      <c r="J755" s="38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7"/>
      <c r="H756" s="38"/>
      <c r="I756" s="38"/>
      <c r="J756" s="38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7"/>
      <c r="H757" s="38"/>
      <c r="I757" s="38"/>
      <c r="J757" s="38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7"/>
      <c r="H758" s="38"/>
      <c r="I758" s="38"/>
      <c r="J758" s="38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7"/>
      <c r="H759" s="38"/>
      <c r="I759" s="38"/>
      <c r="J759" s="38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7"/>
      <c r="H760" s="38"/>
      <c r="I760" s="38"/>
      <c r="J760" s="38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7"/>
      <c r="H761" s="38"/>
      <c r="I761" s="38"/>
      <c r="J761" s="38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7"/>
      <c r="H762" s="38"/>
      <c r="I762" s="38"/>
      <c r="J762" s="38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7"/>
      <c r="H763" s="38"/>
      <c r="I763" s="38"/>
      <c r="J763" s="38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7"/>
      <c r="H764" s="38"/>
      <c r="I764" s="38"/>
      <c r="J764" s="38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7"/>
      <c r="H765" s="38"/>
      <c r="I765" s="38"/>
      <c r="J765" s="38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7"/>
      <c r="H766" s="38"/>
      <c r="I766" s="38"/>
      <c r="J766" s="38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7"/>
      <c r="H767" s="38"/>
      <c r="I767" s="38"/>
      <c r="J767" s="38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7"/>
      <c r="H768" s="38"/>
      <c r="I768" s="38"/>
      <c r="J768" s="38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7"/>
      <c r="H769" s="38"/>
      <c r="I769" s="38"/>
      <c r="J769" s="38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7"/>
      <c r="H770" s="38"/>
      <c r="I770" s="38"/>
      <c r="J770" s="38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7"/>
      <c r="H771" s="38"/>
      <c r="I771" s="38"/>
      <c r="J771" s="38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7"/>
      <c r="H772" s="38"/>
      <c r="I772" s="38"/>
      <c r="J772" s="38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7"/>
      <c r="H773" s="38"/>
      <c r="I773" s="38"/>
      <c r="J773" s="38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7"/>
      <c r="H774" s="38"/>
      <c r="I774" s="38"/>
      <c r="J774" s="38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7"/>
      <c r="H775" s="38"/>
      <c r="I775" s="38"/>
      <c r="J775" s="38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7"/>
      <c r="H776" s="38"/>
      <c r="I776" s="38"/>
      <c r="J776" s="38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7"/>
      <c r="H777" s="38"/>
      <c r="I777" s="38"/>
      <c r="J777" s="38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7"/>
      <c r="H778" s="38"/>
      <c r="I778" s="38"/>
      <c r="J778" s="38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7"/>
      <c r="H779" s="38"/>
      <c r="I779" s="38"/>
      <c r="J779" s="38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7"/>
      <c r="H780" s="38"/>
      <c r="I780" s="38"/>
      <c r="J780" s="38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7"/>
      <c r="H781" s="38"/>
      <c r="I781" s="38"/>
      <c r="J781" s="38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7"/>
      <c r="H782" s="38"/>
      <c r="I782" s="38"/>
      <c r="J782" s="38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7"/>
      <c r="H783" s="38"/>
      <c r="I783" s="38"/>
      <c r="J783" s="38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7"/>
      <c r="H784" s="38"/>
      <c r="I784" s="38"/>
      <c r="J784" s="38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7"/>
      <c r="H785" s="38"/>
      <c r="I785" s="38"/>
      <c r="J785" s="38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7"/>
      <c r="H786" s="38"/>
      <c r="I786" s="38"/>
      <c r="J786" s="38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7"/>
      <c r="H787" s="38"/>
      <c r="I787" s="38"/>
      <c r="J787" s="38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7"/>
      <c r="H788" s="38"/>
      <c r="I788" s="38"/>
      <c r="J788" s="38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7"/>
      <c r="H789" s="38"/>
      <c r="I789" s="38"/>
      <c r="J789" s="38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7"/>
      <c r="H790" s="38"/>
      <c r="I790" s="38"/>
      <c r="J790" s="38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7"/>
      <c r="H791" s="38"/>
      <c r="I791" s="38"/>
      <c r="J791" s="38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7"/>
      <c r="H792" s="38"/>
      <c r="I792" s="38"/>
      <c r="J792" s="38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7"/>
      <c r="H793" s="38"/>
      <c r="I793" s="38"/>
      <c r="J793" s="38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7"/>
      <c r="H794" s="38"/>
      <c r="I794" s="38"/>
      <c r="J794" s="38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7"/>
      <c r="H795" s="38"/>
      <c r="I795" s="38"/>
      <c r="J795" s="38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7"/>
      <c r="H796" s="38"/>
      <c r="I796" s="38"/>
      <c r="J796" s="38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7"/>
      <c r="H797" s="38"/>
      <c r="I797" s="38"/>
      <c r="J797" s="38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7"/>
      <c r="H798" s="38"/>
      <c r="I798" s="38"/>
      <c r="J798" s="38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7"/>
      <c r="H799" s="38"/>
      <c r="I799" s="38"/>
      <c r="J799" s="38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7"/>
      <c r="H800" s="38"/>
      <c r="I800" s="38"/>
      <c r="J800" s="38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7"/>
      <c r="H801" s="38"/>
      <c r="I801" s="38"/>
      <c r="J801" s="38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7"/>
      <c r="H802" s="38"/>
      <c r="I802" s="38"/>
      <c r="J802" s="38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7"/>
      <c r="H803" s="38"/>
      <c r="I803" s="38"/>
      <c r="J803" s="38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7"/>
      <c r="H804" s="38"/>
      <c r="I804" s="38"/>
      <c r="J804" s="38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7"/>
      <c r="H805" s="38"/>
      <c r="I805" s="38"/>
      <c r="J805" s="38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7"/>
      <c r="H806" s="38"/>
      <c r="I806" s="38"/>
      <c r="J806" s="38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7"/>
      <c r="H807" s="38"/>
      <c r="I807" s="38"/>
      <c r="J807" s="38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7"/>
      <c r="H808" s="38"/>
      <c r="I808" s="38"/>
      <c r="J808" s="38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7"/>
      <c r="H809" s="38"/>
      <c r="I809" s="38"/>
      <c r="J809" s="38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7"/>
      <c r="H810" s="38"/>
      <c r="I810" s="38"/>
      <c r="J810" s="38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7"/>
      <c r="H811" s="38"/>
      <c r="I811" s="38"/>
      <c r="J811" s="38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7"/>
      <c r="H812" s="38"/>
      <c r="I812" s="38"/>
      <c r="J812" s="38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7"/>
      <c r="H813" s="38"/>
      <c r="I813" s="38"/>
      <c r="J813" s="38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7"/>
      <c r="H814" s="38"/>
      <c r="I814" s="38"/>
      <c r="J814" s="38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7"/>
      <c r="H815" s="38"/>
      <c r="I815" s="38"/>
      <c r="J815" s="38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7"/>
      <c r="H816" s="38"/>
      <c r="I816" s="38"/>
      <c r="J816" s="38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7"/>
      <c r="H817" s="38"/>
      <c r="I817" s="38"/>
      <c r="J817" s="38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7"/>
      <c r="H818" s="38"/>
      <c r="I818" s="38"/>
      <c r="J818" s="38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7"/>
      <c r="H819" s="38"/>
      <c r="I819" s="38"/>
      <c r="J819" s="38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7"/>
      <c r="H820" s="38"/>
      <c r="I820" s="38"/>
      <c r="J820" s="38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7"/>
      <c r="H821" s="38"/>
      <c r="I821" s="38"/>
      <c r="J821" s="38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7"/>
      <c r="H822" s="38"/>
      <c r="I822" s="38"/>
      <c r="J822" s="38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7"/>
      <c r="H823" s="38"/>
      <c r="I823" s="38"/>
      <c r="J823" s="38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7"/>
      <c r="H824" s="38"/>
      <c r="I824" s="38"/>
      <c r="J824" s="38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7"/>
      <c r="H825" s="38"/>
      <c r="I825" s="38"/>
      <c r="J825" s="38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7"/>
      <c r="H826" s="38"/>
      <c r="I826" s="38"/>
      <c r="J826" s="38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7"/>
      <c r="H827" s="38"/>
      <c r="I827" s="38"/>
      <c r="J827" s="38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7"/>
      <c r="H828" s="38"/>
      <c r="I828" s="38"/>
      <c r="J828" s="38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7"/>
      <c r="H829" s="38"/>
      <c r="I829" s="38"/>
      <c r="J829" s="38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7"/>
      <c r="H830" s="38"/>
      <c r="I830" s="38"/>
      <c r="J830" s="38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7"/>
      <c r="H831" s="38"/>
      <c r="I831" s="38"/>
      <c r="J831" s="38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7"/>
      <c r="H832" s="38"/>
      <c r="I832" s="38"/>
      <c r="J832" s="38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7"/>
      <c r="H833" s="38"/>
      <c r="I833" s="38"/>
      <c r="J833" s="38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7"/>
      <c r="H834" s="38"/>
      <c r="I834" s="38"/>
      <c r="J834" s="38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7"/>
      <c r="H835" s="38"/>
      <c r="I835" s="38"/>
      <c r="J835" s="38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7"/>
      <c r="H836" s="38"/>
      <c r="I836" s="38"/>
      <c r="J836" s="38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7"/>
      <c r="H837" s="38"/>
      <c r="I837" s="38"/>
      <c r="J837" s="38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7"/>
      <c r="H838" s="38"/>
      <c r="I838" s="38"/>
      <c r="J838" s="38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7"/>
      <c r="H839" s="38"/>
      <c r="I839" s="38"/>
      <c r="J839" s="38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7"/>
      <c r="H840" s="38"/>
      <c r="I840" s="38"/>
      <c r="J840" s="38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7"/>
      <c r="H841" s="38"/>
      <c r="I841" s="38"/>
      <c r="J841" s="38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7"/>
      <c r="H842" s="38"/>
      <c r="I842" s="38"/>
      <c r="J842" s="38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7"/>
      <c r="H843" s="38"/>
      <c r="I843" s="38"/>
      <c r="J843" s="38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7"/>
      <c r="H844" s="38"/>
      <c r="I844" s="38"/>
      <c r="J844" s="38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7"/>
      <c r="H845" s="38"/>
      <c r="I845" s="38"/>
      <c r="J845" s="38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7"/>
      <c r="H846" s="38"/>
      <c r="I846" s="38"/>
      <c r="J846" s="38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7"/>
      <c r="H847" s="38"/>
      <c r="I847" s="38"/>
      <c r="J847" s="38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7"/>
      <c r="H848" s="38"/>
      <c r="I848" s="38"/>
      <c r="J848" s="38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7"/>
      <c r="H849" s="38"/>
      <c r="I849" s="38"/>
      <c r="J849" s="38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7"/>
      <c r="H850" s="38"/>
      <c r="I850" s="38"/>
      <c r="J850" s="38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7"/>
      <c r="H851" s="38"/>
      <c r="I851" s="38"/>
      <c r="J851" s="38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7"/>
      <c r="H852" s="38"/>
      <c r="I852" s="38"/>
      <c r="J852" s="38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7"/>
      <c r="H853" s="38"/>
      <c r="I853" s="38"/>
      <c r="J853" s="38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7"/>
      <c r="H854" s="38"/>
      <c r="I854" s="38"/>
      <c r="J854" s="38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7"/>
      <c r="H855" s="38"/>
      <c r="I855" s="38"/>
      <c r="J855" s="38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7"/>
      <c r="H856" s="38"/>
      <c r="I856" s="38"/>
      <c r="J856" s="38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7"/>
      <c r="H857" s="38"/>
      <c r="I857" s="38"/>
      <c r="J857" s="38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7"/>
      <c r="H858" s="38"/>
      <c r="I858" s="38"/>
      <c r="J858" s="38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7"/>
      <c r="H859" s="38"/>
      <c r="I859" s="38"/>
      <c r="J859" s="38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7"/>
      <c r="H860" s="38"/>
      <c r="I860" s="38"/>
      <c r="J860" s="38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7"/>
      <c r="H861" s="38"/>
      <c r="I861" s="38"/>
      <c r="J861" s="38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7"/>
      <c r="H862" s="38"/>
      <c r="I862" s="38"/>
      <c r="J862" s="38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7"/>
      <c r="H863" s="38"/>
      <c r="I863" s="38"/>
      <c r="J863" s="38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7"/>
      <c r="H864" s="38"/>
      <c r="I864" s="38"/>
      <c r="J864" s="38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7"/>
      <c r="H865" s="38"/>
      <c r="I865" s="38"/>
      <c r="J865" s="38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7"/>
      <c r="H866" s="38"/>
      <c r="I866" s="38"/>
      <c r="J866" s="38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7"/>
      <c r="H867" s="38"/>
      <c r="I867" s="38"/>
      <c r="J867" s="38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7"/>
      <c r="H868" s="38"/>
      <c r="I868" s="38"/>
      <c r="J868" s="38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7"/>
      <c r="H869" s="38"/>
      <c r="I869" s="38"/>
      <c r="J869" s="38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7"/>
      <c r="H870" s="38"/>
      <c r="I870" s="38"/>
      <c r="J870" s="38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7"/>
      <c r="H871" s="38"/>
      <c r="I871" s="38"/>
      <c r="J871" s="38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7"/>
      <c r="H872" s="38"/>
      <c r="I872" s="38"/>
      <c r="J872" s="38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7"/>
      <c r="H873" s="38"/>
      <c r="I873" s="38"/>
      <c r="J873" s="38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7"/>
      <c r="H874" s="38"/>
      <c r="I874" s="38"/>
      <c r="J874" s="38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7"/>
      <c r="H875" s="38"/>
      <c r="I875" s="38"/>
      <c r="J875" s="38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7"/>
      <c r="H876" s="38"/>
      <c r="I876" s="38"/>
      <c r="J876" s="38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7"/>
      <c r="H877" s="38"/>
      <c r="I877" s="38"/>
      <c r="J877" s="38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7"/>
      <c r="H878" s="38"/>
      <c r="I878" s="38"/>
      <c r="J878" s="38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7"/>
      <c r="H879" s="38"/>
      <c r="I879" s="38"/>
      <c r="J879" s="38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7"/>
      <c r="H880" s="38"/>
      <c r="I880" s="38"/>
      <c r="J880" s="38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7"/>
      <c r="H881" s="38"/>
      <c r="I881" s="38"/>
      <c r="J881" s="38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7"/>
      <c r="H882" s="38"/>
      <c r="I882" s="38"/>
      <c r="J882" s="38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7"/>
      <c r="H883" s="38"/>
      <c r="I883" s="38"/>
      <c r="J883" s="38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7"/>
      <c r="H884" s="38"/>
      <c r="I884" s="38"/>
      <c r="J884" s="38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7"/>
      <c r="H885" s="38"/>
      <c r="I885" s="38"/>
      <c r="J885" s="38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7"/>
      <c r="H886" s="38"/>
      <c r="I886" s="38"/>
      <c r="J886" s="38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7"/>
      <c r="H887" s="38"/>
      <c r="I887" s="38"/>
      <c r="J887" s="38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7"/>
      <c r="H888" s="38"/>
      <c r="I888" s="38"/>
      <c r="J888" s="38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7"/>
      <c r="H889" s="38"/>
      <c r="I889" s="38"/>
      <c r="J889" s="38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7"/>
      <c r="H890" s="38"/>
      <c r="I890" s="38"/>
      <c r="J890" s="38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7"/>
      <c r="H891" s="38"/>
      <c r="I891" s="38"/>
      <c r="J891" s="38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7"/>
      <c r="H892" s="38"/>
      <c r="I892" s="38"/>
      <c r="J892" s="38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7"/>
      <c r="H893" s="38"/>
      <c r="I893" s="38"/>
      <c r="J893" s="38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7"/>
      <c r="H894" s="38"/>
      <c r="I894" s="38"/>
      <c r="J894" s="38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7"/>
      <c r="H895" s="38"/>
      <c r="I895" s="38"/>
      <c r="J895" s="38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7"/>
      <c r="H896" s="38"/>
      <c r="I896" s="38"/>
      <c r="J896" s="38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7"/>
      <c r="H897" s="38"/>
      <c r="I897" s="38"/>
      <c r="J897" s="38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7"/>
      <c r="H898" s="38"/>
      <c r="I898" s="38"/>
      <c r="J898" s="38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7"/>
      <c r="H899" s="38"/>
      <c r="I899" s="38"/>
      <c r="J899" s="38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7"/>
      <c r="H900" s="38"/>
      <c r="I900" s="38"/>
      <c r="J900" s="38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7"/>
      <c r="H901" s="38"/>
      <c r="I901" s="38"/>
      <c r="J901" s="38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7"/>
      <c r="H902" s="38"/>
      <c r="I902" s="38"/>
      <c r="J902" s="38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7"/>
      <c r="H903" s="38"/>
      <c r="I903" s="38"/>
      <c r="J903" s="38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7"/>
      <c r="H904" s="38"/>
      <c r="I904" s="38"/>
      <c r="J904" s="38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7"/>
      <c r="H905" s="38"/>
      <c r="I905" s="38"/>
      <c r="J905" s="38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7"/>
      <c r="H906" s="38"/>
      <c r="I906" s="38"/>
      <c r="J906" s="38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7"/>
      <c r="H907" s="38"/>
      <c r="I907" s="38"/>
      <c r="J907" s="38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7"/>
      <c r="H908" s="38"/>
      <c r="I908" s="38"/>
      <c r="J908" s="38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7"/>
      <c r="H909" s="38"/>
      <c r="I909" s="38"/>
      <c r="J909" s="38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7"/>
      <c r="H910" s="38"/>
      <c r="I910" s="38"/>
      <c r="J910" s="38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7"/>
      <c r="H911" s="38"/>
      <c r="I911" s="38"/>
      <c r="J911" s="38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7"/>
      <c r="H912" s="38"/>
      <c r="I912" s="38"/>
      <c r="J912" s="38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7"/>
      <c r="H913" s="38"/>
      <c r="I913" s="38"/>
      <c r="J913" s="38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7"/>
      <c r="H914" s="38"/>
      <c r="I914" s="38"/>
      <c r="J914" s="38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7"/>
      <c r="H915" s="38"/>
      <c r="I915" s="38"/>
      <c r="J915" s="38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7"/>
      <c r="H916" s="38"/>
      <c r="I916" s="38"/>
      <c r="J916" s="38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7"/>
      <c r="H917" s="38"/>
      <c r="I917" s="38"/>
      <c r="J917" s="38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7"/>
      <c r="H918" s="38"/>
      <c r="I918" s="38"/>
      <c r="J918" s="38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7"/>
      <c r="H919" s="38"/>
      <c r="I919" s="38"/>
      <c r="J919" s="38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7"/>
      <c r="H920" s="38"/>
      <c r="I920" s="38"/>
      <c r="J920" s="38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7"/>
      <c r="H921" s="38"/>
      <c r="I921" s="38"/>
      <c r="J921" s="38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7"/>
      <c r="H922" s="38"/>
      <c r="I922" s="38"/>
      <c r="J922" s="38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7"/>
      <c r="H923" s="38"/>
      <c r="I923" s="38"/>
      <c r="J923" s="38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7"/>
      <c r="H924" s="38"/>
      <c r="I924" s="38"/>
      <c r="J924" s="38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7"/>
      <c r="H925" s="38"/>
      <c r="I925" s="38"/>
      <c r="J925" s="38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7"/>
      <c r="H926" s="38"/>
      <c r="I926" s="38"/>
      <c r="J926" s="38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7"/>
      <c r="H927" s="38"/>
      <c r="I927" s="38"/>
      <c r="J927" s="38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7"/>
      <c r="H928" s="38"/>
      <c r="I928" s="38"/>
      <c r="J928" s="38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7"/>
      <c r="H929" s="38"/>
      <c r="I929" s="38"/>
      <c r="J929" s="38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7"/>
      <c r="H930" s="38"/>
      <c r="I930" s="38"/>
      <c r="J930" s="38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7"/>
      <c r="H931" s="38"/>
      <c r="I931" s="38"/>
      <c r="J931" s="38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7"/>
      <c r="H932" s="38"/>
      <c r="I932" s="38"/>
      <c r="J932" s="38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7"/>
      <c r="H933" s="38"/>
      <c r="I933" s="38"/>
      <c r="J933" s="38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7"/>
      <c r="H934" s="38"/>
      <c r="I934" s="38"/>
      <c r="J934" s="38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7"/>
      <c r="H935" s="38"/>
      <c r="I935" s="38"/>
      <c r="J935" s="38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7"/>
      <c r="H936" s="38"/>
      <c r="I936" s="38"/>
      <c r="J936" s="38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7"/>
      <c r="H937" s="38"/>
      <c r="I937" s="38"/>
      <c r="J937" s="38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7"/>
      <c r="H938" s="38"/>
      <c r="I938" s="38"/>
      <c r="J938" s="38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7"/>
      <c r="H939" s="38"/>
      <c r="I939" s="38"/>
      <c r="J939" s="38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7"/>
      <c r="H940" s="38"/>
      <c r="I940" s="38"/>
      <c r="J940" s="38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7"/>
      <c r="H941" s="38"/>
      <c r="I941" s="38"/>
      <c r="J941" s="38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7"/>
      <c r="H942" s="38"/>
      <c r="I942" s="38"/>
      <c r="J942" s="38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7"/>
      <c r="H943" s="38"/>
      <c r="I943" s="38"/>
      <c r="J943" s="38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7"/>
      <c r="H944" s="38"/>
      <c r="I944" s="38"/>
      <c r="J944" s="38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7"/>
      <c r="H945" s="38"/>
      <c r="I945" s="38"/>
      <c r="J945" s="38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7"/>
      <c r="H946" s="38"/>
      <c r="I946" s="38"/>
      <c r="J946" s="38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7"/>
      <c r="H947" s="38"/>
      <c r="I947" s="38"/>
      <c r="J947" s="38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7"/>
      <c r="H948" s="38"/>
      <c r="I948" s="38"/>
      <c r="J948" s="38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7"/>
      <c r="H949" s="38"/>
      <c r="I949" s="38"/>
      <c r="J949" s="38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7"/>
      <c r="H950" s="38"/>
      <c r="I950" s="38"/>
      <c r="J950" s="38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7"/>
      <c r="H951" s="38"/>
      <c r="I951" s="38"/>
      <c r="J951" s="38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7"/>
      <c r="H952" s="38"/>
      <c r="I952" s="38"/>
      <c r="J952" s="38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7"/>
      <c r="H953" s="38"/>
      <c r="I953" s="38"/>
      <c r="J953" s="38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7"/>
      <c r="H954" s="38"/>
      <c r="I954" s="38"/>
      <c r="J954" s="38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7"/>
      <c r="H955" s="38"/>
      <c r="I955" s="38"/>
      <c r="J955" s="38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7"/>
      <c r="H956" s="38"/>
      <c r="I956" s="38"/>
      <c r="J956" s="38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7"/>
      <c r="H957" s="38"/>
      <c r="I957" s="38"/>
      <c r="J957" s="38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7"/>
      <c r="H958" s="38"/>
      <c r="I958" s="38"/>
      <c r="J958" s="38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7"/>
      <c r="H959" s="38"/>
      <c r="I959" s="38"/>
      <c r="J959" s="38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7"/>
      <c r="H960" s="38"/>
      <c r="I960" s="38"/>
      <c r="J960" s="38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7"/>
      <c r="H961" s="38"/>
      <c r="I961" s="38"/>
      <c r="J961" s="38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7"/>
      <c r="H962" s="38"/>
      <c r="I962" s="38"/>
      <c r="J962" s="38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7"/>
      <c r="H963" s="38"/>
      <c r="I963" s="38"/>
      <c r="J963" s="38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7"/>
      <c r="H964" s="38"/>
      <c r="I964" s="38"/>
      <c r="J964" s="38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7"/>
      <c r="H965" s="38"/>
      <c r="I965" s="38"/>
      <c r="J965" s="38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7"/>
      <c r="H966" s="38"/>
      <c r="I966" s="38"/>
      <c r="J966" s="38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7"/>
      <c r="H967" s="38"/>
      <c r="I967" s="38"/>
      <c r="J967" s="38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7"/>
      <c r="H968" s="38"/>
      <c r="I968" s="38"/>
      <c r="J968" s="38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7"/>
      <c r="H969" s="38"/>
      <c r="I969" s="38"/>
      <c r="J969" s="38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7"/>
      <c r="H970" s="38"/>
      <c r="I970" s="38"/>
      <c r="J970" s="38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7"/>
      <c r="H971" s="38"/>
      <c r="I971" s="38"/>
      <c r="J971" s="38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7"/>
      <c r="H972" s="38"/>
      <c r="I972" s="38"/>
      <c r="J972" s="38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7"/>
      <c r="H973" s="38"/>
      <c r="I973" s="38"/>
      <c r="J973" s="38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7"/>
      <c r="H974" s="38"/>
      <c r="I974" s="38"/>
      <c r="J974" s="38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7"/>
      <c r="H975" s="38"/>
      <c r="I975" s="38"/>
      <c r="J975" s="38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7"/>
      <c r="H976" s="38"/>
      <c r="I976" s="38"/>
      <c r="J976" s="38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7"/>
      <c r="H977" s="38"/>
      <c r="I977" s="38"/>
      <c r="J977" s="38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7"/>
      <c r="H978" s="38"/>
      <c r="I978" s="38"/>
      <c r="J978" s="38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7"/>
      <c r="H979" s="38"/>
      <c r="I979" s="38"/>
      <c r="J979" s="38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7"/>
      <c r="H980" s="38"/>
      <c r="I980" s="38"/>
      <c r="J980" s="38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7"/>
      <c r="H981" s="38"/>
      <c r="I981" s="38"/>
      <c r="J981" s="38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7"/>
      <c r="H982" s="38"/>
      <c r="I982" s="38"/>
      <c r="J982" s="38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7"/>
      <c r="H983" s="38"/>
      <c r="I983" s="38"/>
      <c r="J983" s="38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7"/>
      <c r="H984" s="38"/>
      <c r="I984" s="38"/>
      <c r="J984" s="38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7"/>
      <c r="H985" s="38"/>
      <c r="I985" s="38"/>
      <c r="J985" s="38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7"/>
      <c r="H986" s="38"/>
      <c r="I986" s="38"/>
      <c r="J986" s="38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7"/>
      <c r="H987" s="38"/>
      <c r="I987" s="38"/>
      <c r="J987" s="38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7"/>
      <c r="H988" s="38"/>
      <c r="I988" s="38"/>
      <c r="J988" s="38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7"/>
      <c r="H989" s="38"/>
      <c r="I989" s="38"/>
      <c r="J989" s="38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7"/>
      <c r="H990" s="38"/>
      <c r="I990" s="38"/>
      <c r="J990" s="38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7"/>
      <c r="H991" s="38"/>
      <c r="I991" s="38"/>
      <c r="J991" s="38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7"/>
      <c r="H992" s="38"/>
      <c r="I992" s="38"/>
      <c r="J992" s="38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7"/>
      <c r="H993" s="38"/>
      <c r="I993" s="38"/>
      <c r="J993" s="38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7"/>
      <c r="H994" s="38"/>
      <c r="I994" s="38"/>
      <c r="J994" s="38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7"/>
      <c r="H995" s="38"/>
      <c r="I995" s="38"/>
      <c r="J995" s="38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7"/>
      <c r="H996" s="38"/>
      <c r="I996" s="38"/>
      <c r="J996" s="38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7"/>
      <c r="H997" s="38"/>
      <c r="I997" s="38"/>
      <c r="J997" s="38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7"/>
      <c r="H998" s="38"/>
      <c r="I998" s="38"/>
      <c r="J998" s="38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7"/>
      <c r="H999" s="38"/>
      <c r="I999" s="38"/>
      <c r="J999" s="38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  <row x14ac:dyDescent="0.25" r="1000" customHeight="1" ht="17.25" customFormat="1" s="30">
      <c r="A1000" s="41"/>
      <c r="B1000" s="37"/>
      <c r="C1000" s="37"/>
      <c r="D1000" s="42"/>
      <c r="E1000" s="38"/>
      <c r="F1000" s="38"/>
      <c r="G1000" s="37"/>
      <c r="H1000" s="38"/>
      <c r="I1000" s="38"/>
      <c r="J1000" s="38"/>
      <c r="K1000" s="42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</row>
    <row x14ac:dyDescent="0.25" r="1001" customHeight="1" ht="17.25" customFormat="1" s="30">
      <c r="A1001" s="41"/>
      <c r="B1001" s="37"/>
      <c r="C1001" s="37"/>
      <c r="D1001" s="42"/>
      <c r="E1001" s="38"/>
      <c r="F1001" s="38"/>
      <c r="G1001" s="37"/>
      <c r="H1001" s="38"/>
      <c r="I1001" s="38"/>
      <c r="J1001" s="38"/>
      <c r="K1001" s="42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</row>
    <row x14ac:dyDescent="0.25" r="1002" customHeight="1" ht="17.25" customFormat="1" s="30">
      <c r="A1002" s="41"/>
      <c r="B1002" s="37"/>
      <c r="C1002" s="37"/>
      <c r="D1002" s="42"/>
      <c r="E1002" s="38"/>
      <c r="F1002" s="38"/>
      <c r="G1002" s="37"/>
      <c r="H1002" s="38"/>
      <c r="I1002" s="38"/>
      <c r="J1002" s="38"/>
      <c r="K1002" s="42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</row>
    <row x14ac:dyDescent="0.25" r="1003" customHeight="1" ht="17.25" customFormat="1" s="30">
      <c r="A1003" s="41"/>
      <c r="B1003" s="37"/>
      <c r="C1003" s="37"/>
      <c r="D1003" s="42"/>
      <c r="E1003" s="38"/>
      <c r="F1003" s="38"/>
      <c r="G1003" s="37"/>
      <c r="H1003" s="38"/>
      <c r="I1003" s="38"/>
      <c r="J1003" s="38"/>
      <c r="K1003" s="42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999"/>
  <sheetViews>
    <sheetView workbookViewId="0"/>
  </sheetViews>
  <sheetFormatPr defaultRowHeight="15" x14ac:dyDescent="0.25"/>
  <cols>
    <col min="1" max="1" style="47" width="12.43357142857143" customWidth="1" bestFit="1"/>
    <col min="2" max="2" style="26" width="24.290714285714284" customWidth="1" bestFit="1"/>
    <col min="3" max="3" style="48" width="21.14785714285714" customWidth="1" bestFit="1"/>
    <col min="4" max="4" style="29" width="8.576428571428572" customWidth="1" bestFit="1"/>
    <col min="5" max="5" style="49" width="10.576428571428572" customWidth="1" bestFit="1"/>
    <col min="6" max="6" style="49" width="12.43357142857143" customWidth="1" bestFit="1"/>
    <col min="7" max="7" style="48" width="12.43357142857143" customWidth="1" bestFit="1"/>
    <col min="8" max="8" style="49" width="12.43357142857143" customWidth="1" bestFit="1"/>
    <col min="9" max="9" style="50" width="12.43357142857143" customWidth="1" bestFit="1"/>
    <col min="10" max="10" style="50" width="12.43357142857143" customWidth="1" bestFit="1"/>
    <col min="11" max="11" style="29" width="12.43357142857143" customWidth="1" bestFit="1"/>
    <col min="12" max="12" style="48" width="12.43357142857143" customWidth="1" bestFit="1"/>
    <col min="13" max="13" style="48" width="12.43357142857143" customWidth="1" bestFit="1"/>
    <col min="14" max="14" style="48" width="12.43357142857143" customWidth="1" bestFit="1"/>
    <col min="15" max="15" style="48" width="12.43357142857143" customWidth="1" bestFit="1"/>
    <col min="16" max="16" style="48" width="12.43357142857143" customWidth="1" bestFit="1"/>
    <col min="17" max="17" style="48" width="12.43357142857143" customWidth="1" bestFit="1"/>
    <col min="18" max="18" style="48" width="12.43357142857143" customWidth="1" bestFit="1"/>
    <col min="19" max="19" style="48" width="12.43357142857143" customWidth="1" bestFit="1"/>
    <col min="20" max="20" style="48" width="12.43357142857143" customWidth="1" bestFit="1"/>
    <col min="21" max="21" style="48" width="12.43357142857143" customWidth="1" bestFit="1"/>
    <col min="22" max="22" style="48" width="12.43357142857143" customWidth="1" bestFit="1"/>
    <col min="23" max="23" style="48" width="12.43357142857143" customWidth="1" bestFit="1"/>
    <col min="24" max="24" style="48" width="12.43357142857143" customWidth="1" bestFit="1"/>
    <col min="25" max="25" style="48" width="12.43357142857143" customWidth="1" bestFit="1"/>
    <col min="26" max="26" style="48" width="12.43357142857143" customWidth="1" bestFit="1"/>
    <col min="27" max="27" style="48" width="12.43357142857143" customWidth="1" bestFit="1"/>
    <col min="28" max="28" style="48" width="12.43357142857143" customWidth="1" bestFit="1"/>
    <col min="29" max="29" style="48" width="12.43357142857143" customWidth="1" bestFit="1"/>
  </cols>
  <sheetData>
    <row x14ac:dyDescent="0.25" r="1" customHeight="1" ht="17.25" customFormat="1" s="30">
      <c r="A1" s="31" t="s">
        <v>0</v>
      </c>
      <c r="B1" s="32" t="s">
        <v>1</v>
      </c>
      <c r="C1" s="32" t="s">
        <v>2</v>
      </c>
      <c r="D1" s="7" t="s">
        <v>3</v>
      </c>
      <c r="E1" s="33" t="s">
        <v>4</v>
      </c>
      <c r="F1" s="33" t="s">
        <v>5</v>
      </c>
      <c r="G1" s="32" t="s">
        <v>14</v>
      </c>
      <c r="H1" s="33" t="s">
        <v>7</v>
      </c>
      <c r="I1" s="34" t="s">
        <v>8</v>
      </c>
      <c r="J1" s="35" t="s">
        <v>9</v>
      </c>
      <c r="K1" s="7" t="s">
        <v>10</v>
      </c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</row>
    <row x14ac:dyDescent="0.25" r="2" customHeight="1" ht="17.25" customFormat="1" s="30">
      <c r="A2" s="36">
        <v>44119</v>
      </c>
      <c r="B2" s="37" t="s">
        <v>15</v>
      </c>
      <c r="C2" s="37"/>
      <c r="D2" s="14">
        <v>20</v>
      </c>
      <c r="E2" s="21">
        <v>6.99</v>
      </c>
      <c r="F2" s="21">
        <f>multiply(D2, E2)</f>
      </c>
      <c r="G2" s="37"/>
      <c r="H2" s="38"/>
      <c r="I2" s="39">
        <f>average(H2:H1000)</f>
      </c>
      <c r="J2" s="40">
        <f>sum(G2:G1000)</f>
      </c>
      <c r="K2" s="14">
        <f>sum(D2:D1000)</f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</row>
    <row x14ac:dyDescent="0.25" r="3" customHeight="1" ht="17.25" customFormat="1" s="30">
      <c r="A3" s="41"/>
      <c r="B3" s="37" t="s">
        <v>16</v>
      </c>
      <c r="C3" s="37"/>
      <c r="D3" s="14">
        <v>12</v>
      </c>
      <c r="E3" s="21">
        <v>1.99</v>
      </c>
      <c r="F3" s="21">
        <f>multiply(D3, E3)</f>
      </c>
      <c r="G3" s="37"/>
      <c r="H3" s="38"/>
      <c r="I3" s="34" t="s">
        <v>13</v>
      </c>
      <c r="J3" s="21">
        <f>sum(F2:F1000)</f>
      </c>
      <c r="K3" s="42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</row>
    <row x14ac:dyDescent="0.25" r="4" customHeight="1" ht="17.25" customFormat="1" s="30">
      <c r="A4" s="41"/>
      <c r="B4" s="37" t="s">
        <v>17</v>
      </c>
      <c r="C4" s="37"/>
      <c r="D4" s="14">
        <v>11</v>
      </c>
      <c r="E4" s="21">
        <v>1.99</v>
      </c>
      <c r="F4" s="21">
        <f>multiply(D4, E4)</f>
      </c>
      <c r="G4" s="37"/>
      <c r="H4" s="38"/>
      <c r="I4" s="39">
        <f>max(H2:H1000)</f>
      </c>
      <c r="J4" s="43">
        <f>sum(H2:H1000)</f>
      </c>
      <c r="K4" s="42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</row>
    <row x14ac:dyDescent="0.25" r="5" customHeight="1" ht="17.25" customFormat="1" s="30">
      <c r="A5" s="41"/>
      <c r="B5" s="37" t="s">
        <v>18</v>
      </c>
      <c r="C5" s="37"/>
      <c r="D5" s="14">
        <v>1</v>
      </c>
      <c r="E5" s="21">
        <v>2.99</v>
      </c>
      <c r="F5" s="21">
        <f>multiply(D5, E5)</f>
      </c>
      <c r="G5" s="37"/>
      <c r="H5" s="38"/>
      <c r="I5" s="44"/>
      <c r="J5" s="44"/>
      <c r="K5" s="42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</row>
    <row x14ac:dyDescent="0.25" r="6" customHeight="1" ht="17.25" customFormat="1" s="30">
      <c r="A6" s="41"/>
      <c r="B6" s="37" t="s">
        <v>19</v>
      </c>
      <c r="C6" s="37"/>
      <c r="D6" s="14">
        <v>1</v>
      </c>
      <c r="E6" s="21">
        <v>1.49</v>
      </c>
      <c r="F6" s="21">
        <f>multiply(D6, E6)</f>
      </c>
      <c r="G6" s="37"/>
      <c r="H6" s="38"/>
      <c r="I6" s="44"/>
      <c r="J6" s="44"/>
      <c r="K6" s="42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</row>
    <row x14ac:dyDescent="0.25" r="7" customHeight="1" ht="17.25" customFormat="1" s="30">
      <c r="A7" s="41"/>
      <c r="B7" s="37" t="s">
        <v>20</v>
      </c>
      <c r="C7" s="37"/>
      <c r="D7" s="14">
        <v>3</v>
      </c>
      <c r="E7" s="21">
        <v>3.99</v>
      </c>
      <c r="F7" s="21">
        <f>multiply(D7, E7)</f>
      </c>
      <c r="G7" s="37"/>
      <c r="H7" s="38"/>
      <c r="I7" s="44"/>
      <c r="J7" s="44"/>
      <c r="K7" s="42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</row>
    <row x14ac:dyDescent="0.25" r="8" customHeight="1" ht="17.25">
      <c r="A8" s="41"/>
      <c r="B8" s="45" t="s">
        <v>21</v>
      </c>
      <c r="C8" s="37"/>
      <c r="D8" s="14">
        <v>2</v>
      </c>
      <c r="E8" s="21">
        <v>2.99</v>
      </c>
      <c r="F8" s="21">
        <f>multiply(D8, E8)</f>
      </c>
      <c r="G8" s="37"/>
      <c r="H8" s="38"/>
      <c r="I8" s="44"/>
      <c r="J8" s="44"/>
      <c r="K8" s="42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</row>
    <row x14ac:dyDescent="0.25" r="9" customHeight="1" ht="17.25" customFormat="1" s="30">
      <c r="A9" s="41"/>
      <c r="B9" s="37" t="s">
        <v>22</v>
      </c>
      <c r="C9" s="37"/>
      <c r="D9" s="14">
        <v>4</v>
      </c>
      <c r="E9" s="21">
        <v>1.99</v>
      </c>
      <c r="F9" s="21">
        <f>multiply(D9, E9)</f>
      </c>
      <c r="G9" s="37"/>
      <c r="H9" s="38"/>
      <c r="I9" s="44"/>
      <c r="J9" s="44"/>
      <c r="K9" s="42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</row>
    <row x14ac:dyDescent="0.25" r="10" customHeight="1" ht="17.25" customFormat="1" s="30">
      <c r="A10" s="41"/>
      <c r="B10" s="37" t="s">
        <v>23</v>
      </c>
      <c r="C10" s="37"/>
      <c r="D10" s="14">
        <v>1</v>
      </c>
      <c r="E10" s="21">
        <v>1.99</v>
      </c>
      <c r="F10" s="21">
        <f>multiply(D10, E10)</f>
      </c>
      <c r="G10" s="37"/>
      <c r="H10" s="38"/>
      <c r="I10" s="44"/>
      <c r="J10" s="44"/>
      <c r="K10" s="42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</row>
    <row x14ac:dyDescent="0.25" r="11" customHeight="1" ht="17.25" customFormat="1" s="30">
      <c r="A11" s="41"/>
      <c r="B11" s="37" t="s">
        <v>24</v>
      </c>
      <c r="C11" s="37"/>
      <c r="D11" s="14">
        <v>1</v>
      </c>
      <c r="E11" s="21">
        <v>2.99</v>
      </c>
      <c r="F11" s="21">
        <f>multiply(D11, E11)</f>
      </c>
      <c r="G11" s="37"/>
      <c r="H11" s="38"/>
      <c r="I11" s="44"/>
      <c r="J11" s="44"/>
      <c r="K11" s="42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</row>
    <row x14ac:dyDescent="0.25" r="12" customHeight="1" ht="17.25" customFormat="1" s="30">
      <c r="A12" s="46"/>
      <c r="B12" s="37" t="s">
        <v>25</v>
      </c>
      <c r="C12" s="37"/>
      <c r="D12" s="14">
        <v>36</v>
      </c>
      <c r="E12" s="21">
        <v>0.99</v>
      </c>
      <c r="F12" s="21">
        <f>multiply(D12, E12)</f>
      </c>
      <c r="G12" s="37"/>
      <c r="H12" s="38"/>
      <c r="I12" s="44"/>
      <c r="J12" s="44"/>
      <c r="K12" s="42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</row>
    <row x14ac:dyDescent="0.25" r="13" customHeight="1" ht="17.25" customFormat="1" s="30">
      <c r="A13" s="41"/>
      <c r="B13" s="37" t="s">
        <v>26</v>
      </c>
      <c r="C13" s="37"/>
      <c r="D13" s="14">
        <v>1</v>
      </c>
      <c r="E13" s="21">
        <v>9.99</v>
      </c>
      <c r="F13" s="21">
        <f>multiply(D13, E13)</f>
      </c>
      <c r="G13" s="37"/>
      <c r="H13" s="38"/>
      <c r="I13" s="44"/>
      <c r="J13" s="44"/>
      <c r="K13" s="42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</row>
    <row x14ac:dyDescent="0.25" r="14" customHeight="1" ht="17.25" customFormat="1" s="30">
      <c r="A14" s="41"/>
      <c r="B14" s="37" t="s">
        <v>27</v>
      </c>
      <c r="C14" s="37"/>
      <c r="D14" s="14">
        <v>1</v>
      </c>
      <c r="E14" s="21">
        <v>3.99</v>
      </c>
      <c r="F14" s="21">
        <f>multiply(D14, E14)</f>
      </c>
      <c r="G14" s="37"/>
      <c r="H14" s="38"/>
      <c r="I14" s="44"/>
      <c r="J14" s="44"/>
      <c r="K14" s="42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</row>
    <row x14ac:dyDescent="0.25" r="15" customHeight="1" ht="17.25" customFormat="1" s="30">
      <c r="A15" s="41"/>
      <c r="B15" s="37" t="s">
        <v>28</v>
      </c>
      <c r="C15" s="37"/>
      <c r="D15" s="14">
        <v>1</v>
      </c>
      <c r="E15" s="21">
        <v>9.99</v>
      </c>
      <c r="F15" s="21">
        <f>multiply(D15, E15)</f>
      </c>
      <c r="G15" s="37"/>
      <c r="H15" s="38"/>
      <c r="I15" s="44"/>
      <c r="J15" s="44"/>
      <c r="K15" s="42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</row>
    <row x14ac:dyDescent="0.25" r="16" customHeight="1" ht="17.25" customFormat="1" s="30">
      <c r="A16" s="41"/>
      <c r="B16" s="37" t="s">
        <v>29</v>
      </c>
      <c r="C16" s="37"/>
      <c r="D16" s="14">
        <v>1</v>
      </c>
      <c r="E16" s="21">
        <v>3.99</v>
      </c>
      <c r="F16" s="21">
        <f>multiply(D16, E16)</f>
      </c>
      <c r="G16" s="37"/>
      <c r="H16" s="38"/>
      <c r="I16" s="44"/>
      <c r="J16" s="44"/>
      <c r="K16" s="42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</row>
    <row x14ac:dyDescent="0.25" r="17" customHeight="1" ht="17.25" customFormat="1" s="30">
      <c r="A17" s="41"/>
      <c r="B17" s="37" t="s">
        <v>30</v>
      </c>
      <c r="C17" s="37"/>
      <c r="D17" s="14">
        <v>1</v>
      </c>
      <c r="E17" s="21">
        <v>8.99</v>
      </c>
      <c r="F17" s="21">
        <f>multiply(D17, E17)</f>
      </c>
      <c r="G17" s="37"/>
      <c r="H17" s="38"/>
      <c r="I17" s="44"/>
      <c r="J17" s="44"/>
      <c r="K17" s="42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</row>
    <row x14ac:dyDescent="0.25" r="18" customHeight="1" ht="17.25" customFormat="1" s="30">
      <c r="A18" s="41"/>
      <c r="B18" s="37" t="s">
        <v>31</v>
      </c>
      <c r="C18" s="37"/>
      <c r="D18" s="14">
        <v>1</v>
      </c>
      <c r="E18" s="21">
        <v>3.99</v>
      </c>
      <c r="F18" s="21">
        <f>multiply(D18, E18)</f>
      </c>
      <c r="G18" s="37"/>
      <c r="H18" s="38"/>
      <c r="I18" s="44"/>
      <c r="J18" s="44"/>
      <c r="K18" s="42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</row>
    <row x14ac:dyDescent="0.25" r="19" customHeight="1" ht="17.25" customFormat="1" s="30">
      <c r="A19" s="41"/>
      <c r="B19" s="37" t="s">
        <v>32</v>
      </c>
      <c r="C19" s="37"/>
      <c r="D19" s="14">
        <v>1</v>
      </c>
      <c r="E19" s="21">
        <v>3.99</v>
      </c>
      <c r="F19" s="21">
        <f>multiply(D19, E19)</f>
      </c>
      <c r="G19" s="37"/>
      <c r="H19" s="38"/>
      <c r="I19" s="44"/>
      <c r="J19" s="44"/>
      <c r="K19" s="42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</row>
    <row x14ac:dyDescent="0.25" r="20" customHeight="1" ht="17.25" customFormat="1" s="30">
      <c r="A20" s="41"/>
      <c r="B20" s="37" t="s">
        <v>33</v>
      </c>
      <c r="C20" s="37"/>
      <c r="D20" s="14">
        <v>1</v>
      </c>
      <c r="E20" s="21"/>
      <c r="F20" s="21">
        <f>multiply(D20, E20)</f>
      </c>
      <c r="G20" s="37"/>
      <c r="H20" s="38"/>
      <c r="I20" s="44"/>
      <c r="J20" s="44"/>
      <c r="K20" s="42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x14ac:dyDescent="0.25" r="21" customHeight="1" ht="17.25" customFormat="1" s="30">
      <c r="A21" s="41"/>
      <c r="B21" s="37" t="s">
        <v>34</v>
      </c>
      <c r="C21" s="37"/>
      <c r="D21" s="14">
        <v>3</v>
      </c>
      <c r="E21" s="21">
        <v>2.99</v>
      </c>
      <c r="F21" s="21">
        <f>multiply(D21, E21)</f>
      </c>
      <c r="G21" s="37"/>
      <c r="H21" s="38"/>
      <c r="I21" s="44"/>
      <c r="J21" s="44"/>
      <c r="K21" s="42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</row>
    <row x14ac:dyDescent="0.25" r="22" customHeight="1" ht="17.25" customFormat="1" s="30">
      <c r="A22" s="41"/>
      <c r="B22" s="37" t="s">
        <v>35</v>
      </c>
      <c r="C22" s="37"/>
      <c r="D22" s="14">
        <v>1</v>
      </c>
      <c r="E22" s="21"/>
      <c r="F22" s="21">
        <f>multiply(D22, E22)</f>
      </c>
      <c r="G22" s="37"/>
      <c r="H22" s="38"/>
      <c r="I22" s="44"/>
      <c r="J22" s="44"/>
      <c r="K22" s="42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</row>
    <row x14ac:dyDescent="0.25" r="23" customHeight="1" ht="17.25" customFormat="1" s="30">
      <c r="A23" s="41"/>
      <c r="B23" s="37" t="s">
        <v>36</v>
      </c>
      <c r="C23" s="37"/>
      <c r="D23" s="14">
        <v>1</v>
      </c>
      <c r="E23" s="21">
        <v>5.99</v>
      </c>
      <c r="F23" s="21">
        <f>multiply(D23, E23)</f>
      </c>
      <c r="G23" s="37"/>
      <c r="H23" s="38"/>
      <c r="I23" s="44"/>
      <c r="J23" s="44"/>
      <c r="K23" s="42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</row>
    <row x14ac:dyDescent="0.25" r="24" customHeight="1" ht="17.25" customFormat="1" s="30">
      <c r="A24" s="41"/>
      <c r="B24" s="37" t="s">
        <v>37</v>
      </c>
      <c r="C24" s="37"/>
      <c r="D24" s="14">
        <v>1</v>
      </c>
      <c r="E24" s="21">
        <v>6.99</v>
      </c>
      <c r="F24" s="21">
        <f>multiply(D24, E24)</f>
      </c>
      <c r="G24" s="37"/>
      <c r="H24" s="38"/>
      <c r="I24" s="44"/>
      <c r="J24" s="44"/>
      <c r="K24" s="42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</row>
    <row x14ac:dyDescent="0.25" r="25" customHeight="1" ht="17.25" customFormat="1" s="30">
      <c r="A25" s="41"/>
      <c r="B25" s="37" t="s">
        <v>38</v>
      </c>
      <c r="C25" s="37"/>
      <c r="D25" s="14">
        <v>2</v>
      </c>
      <c r="E25" s="21">
        <v>3.99</v>
      </c>
      <c r="F25" s="21">
        <f>multiply(D25, E25)</f>
      </c>
      <c r="G25" s="37"/>
      <c r="H25" s="38"/>
      <c r="I25" s="44"/>
      <c r="J25" s="44"/>
      <c r="K25" s="42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</row>
    <row x14ac:dyDescent="0.25" r="26" customHeight="1" ht="17.25" customFormat="1" s="30">
      <c r="A26" s="41"/>
      <c r="B26" s="37" t="s">
        <v>39</v>
      </c>
      <c r="C26" s="37"/>
      <c r="D26" s="14">
        <v>1</v>
      </c>
      <c r="E26" s="21">
        <v>6.99</v>
      </c>
      <c r="F26" s="21">
        <f>multiply(D26, E26)</f>
      </c>
      <c r="G26" s="37"/>
      <c r="H26" s="38"/>
      <c r="I26" s="44"/>
      <c r="J26" s="44"/>
      <c r="K26" s="42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</row>
    <row x14ac:dyDescent="0.25" r="27" customHeight="1" ht="17.25" customFormat="1" s="30">
      <c r="A27" s="41"/>
      <c r="B27" s="37" t="s">
        <v>40</v>
      </c>
      <c r="C27" s="37"/>
      <c r="D27" s="14">
        <v>1</v>
      </c>
      <c r="E27" s="21">
        <v>19.99</v>
      </c>
      <c r="F27" s="21">
        <f>multiply(D27, E27)</f>
      </c>
      <c r="G27" s="37"/>
      <c r="H27" s="38"/>
      <c r="I27" s="44"/>
      <c r="J27" s="44"/>
      <c r="K27" s="42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</row>
    <row x14ac:dyDescent="0.25" r="28" customHeight="1" ht="17.25" customFormat="1" s="30">
      <c r="A28" s="41"/>
      <c r="B28" s="37" t="s">
        <v>41</v>
      </c>
      <c r="C28" s="37"/>
      <c r="D28" s="14">
        <v>1</v>
      </c>
      <c r="E28" s="21">
        <v>6.99</v>
      </c>
      <c r="F28" s="21">
        <f>multiply(D28, E28)</f>
      </c>
      <c r="G28" s="37"/>
      <c r="H28" s="38"/>
      <c r="I28" s="44"/>
      <c r="J28" s="44"/>
      <c r="K28" s="42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</row>
    <row x14ac:dyDescent="0.25" r="29" customHeight="1" ht="17.25" customFormat="1" s="30">
      <c r="A29" s="41"/>
      <c r="B29" s="37" t="s">
        <v>42</v>
      </c>
      <c r="C29" s="37"/>
      <c r="D29" s="14">
        <v>1</v>
      </c>
      <c r="E29" s="21"/>
      <c r="F29" s="38"/>
      <c r="G29" s="37"/>
      <c r="H29" s="21">
        <f>sum(F2:F29)</f>
      </c>
      <c r="I29" s="44"/>
      <c r="J29" s="44"/>
      <c r="K29" s="42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</row>
    <row x14ac:dyDescent="0.25" r="30" customHeight="1" ht="17.25" customFormat="1" s="30">
      <c r="A30" s="36">
        <v>44238</v>
      </c>
      <c r="B30" s="37" t="s">
        <v>43</v>
      </c>
      <c r="C30" s="37"/>
      <c r="D30" s="14">
        <v>1</v>
      </c>
      <c r="E30" s="21">
        <v>39.99</v>
      </c>
      <c r="F30" s="21">
        <f>multiply(D30, E30)</f>
      </c>
      <c r="G30" s="37"/>
      <c r="H30" s="38"/>
      <c r="I30" s="44"/>
      <c r="J30" s="44"/>
      <c r="K30" s="42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</row>
    <row x14ac:dyDescent="0.25" r="31" customHeight="1" ht="17.25" customFormat="1" s="30">
      <c r="A31" s="41"/>
      <c r="B31" s="37" t="s">
        <v>44</v>
      </c>
      <c r="C31" s="37"/>
      <c r="D31" s="14">
        <v>1</v>
      </c>
      <c r="E31" s="21">
        <v>19.99</v>
      </c>
      <c r="F31" s="21">
        <f>multiply(D31, E31)</f>
      </c>
      <c r="G31" s="37"/>
      <c r="H31" s="38"/>
      <c r="I31" s="44"/>
      <c r="J31" s="44"/>
      <c r="K31" s="42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</row>
    <row x14ac:dyDescent="0.25" r="32" customHeight="1" ht="17.25" customFormat="1" s="30">
      <c r="A32" s="41"/>
      <c r="B32" s="37" t="s">
        <v>45</v>
      </c>
      <c r="C32" s="37"/>
      <c r="D32" s="14">
        <v>3</v>
      </c>
      <c r="E32" s="21">
        <v>2.49</v>
      </c>
      <c r="F32" s="21">
        <f>multiply(D32, E32)</f>
      </c>
      <c r="G32" s="37"/>
      <c r="H32" s="38"/>
      <c r="I32" s="44"/>
      <c r="J32" s="44"/>
      <c r="K32" s="42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</row>
    <row x14ac:dyDescent="0.25" r="33" customHeight="1" ht="17.25" customFormat="1" s="30">
      <c r="A33" s="41"/>
      <c r="B33" s="37" t="s">
        <v>46</v>
      </c>
      <c r="C33" s="37"/>
      <c r="D33" s="14">
        <v>5</v>
      </c>
      <c r="E33" s="21">
        <v>2.99</v>
      </c>
      <c r="F33" s="21">
        <f>multiply(D33, E33)</f>
      </c>
      <c r="G33" s="37"/>
      <c r="H33" s="38"/>
      <c r="I33" s="44"/>
      <c r="J33" s="44"/>
      <c r="K33" s="42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</row>
    <row x14ac:dyDescent="0.25" r="34" customHeight="1" ht="17.25" customFormat="1" s="30">
      <c r="A34" s="41"/>
      <c r="B34" s="37" t="s">
        <v>47</v>
      </c>
      <c r="C34" s="37"/>
      <c r="D34" s="14">
        <v>1</v>
      </c>
      <c r="E34" s="21">
        <v>2.99</v>
      </c>
      <c r="F34" s="21">
        <f>multiply(D34, E34)</f>
      </c>
      <c r="G34" s="37"/>
      <c r="H34" s="38"/>
      <c r="I34" s="44"/>
      <c r="J34" s="44"/>
      <c r="K34" s="42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</row>
    <row x14ac:dyDescent="0.25" r="35" customHeight="1" ht="17.25" customFormat="1" s="30">
      <c r="A35" s="41"/>
      <c r="B35" s="37" t="s">
        <v>48</v>
      </c>
      <c r="C35" s="37"/>
      <c r="D35" s="14">
        <v>1</v>
      </c>
      <c r="E35" s="21">
        <v>4.99</v>
      </c>
      <c r="F35" s="21">
        <f>multiply(D35, E35)</f>
      </c>
      <c r="G35" s="37"/>
      <c r="H35" s="38"/>
      <c r="I35" s="44"/>
      <c r="J35" s="44"/>
      <c r="K35" s="42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</row>
    <row x14ac:dyDescent="0.25" r="36" customHeight="1" ht="17.25" customFormat="1" s="30">
      <c r="A36" s="41"/>
      <c r="B36" s="37" t="s">
        <v>49</v>
      </c>
      <c r="C36" s="37"/>
      <c r="D36" s="14">
        <v>1</v>
      </c>
      <c r="E36" s="21"/>
      <c r="F36" s="38"/>
      <c r="G36" s="37"/>
      <c r="H36" s="38"/>
      <c r="I36" s="44"/>
      <c r="J36" s="44"/>
      <c r="K36" s="42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</row>
    <row x14ac:dyDescent="0.25" r="37" customHeight="1" ht="17.25" customFormat="1" s="30">
      <c r="A37" s="41"/>
      <c r="B37" s="37" t="s">
        <v>50</v>
      </c>
      <c r="C37" s="37"/>
      <c r="D37" s="42"/>
      <c r="E37" s="21"/>
      <c r="F37" s="38"/>
      <c r="G37" s="37"/>
      <c r="H37" s="38"/>
      <c r="I37" s="44"/>
      <c r="J37" s="44"/>
      <c r="K37" s="42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</row>
    <row x14ac:dyDescent="0.25" r="38" customHeight="1" ht="17.25" customFormat="1" s="30">
      <c r="A38" s="41"/>
      <c r="B38" s="37" t="s">
        <v>51</v>
      </c>
      <c r="C38" s="37"/>
      <c r="D38" s="14">
        <v>1</v>
      </c>
      <c r="E38" s="21">
        <v>1.99</v>
      </c>
      <c r="F38" s="21">
        <f>multiply(D38, E38)</f>
      </c>
      <c r="G38" s="37"/>
      <c r="H38" s="38"/>
      <c r="I38" s="44"/>
      <c r="J38" s="44"/>
      <c r="K38" s="42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</row>
    <row x14ac:dyDescent="0.25" r="39" customHeight="1" ht="17.25" customFormat="1" s="30">
      <c r="A39" s="41"/>
      <c r="B39" s="37" t="s">
        <v>52</v>
      </c>
      <c r="C39" s="37"/>
      <c r="D39" s="14">
        <v>1</v>
      </c>
      <c r="E39" s="21"/>
      <c r="F39" s="38"/>
      <c r="G39" s="37"/>
      <c r="H39" s="38"/>
      <c r="I39" s="44"/>
      <c r="J39" s="44"/>
      <c r="K39" s="42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</row>
    <row x14ac:dyDescent="0.25" r="40" customHeight="1" ht="17.25" customFormat="1" s="30">
      <c r="A40" s="41"/>
      <c r="B40" s="37" t="s">
        <v>53</v>
      </c>
      <c r="C40" s="37"/>
      <c r="D40" s="14">
        <v>1</v>
      </c>
      <c r="E40" s="21">
        <v>2.99</v>
      </c>
      <c r="F40" s="21">
        <f>multiply(D40, E40)</f>
      </c>
      <c r="G40" s="37"/>
      <c r="H40" s="38"/>
      <c r="I40" s="44"/>
      <c r="J40" s="44"/>
      <c r="K40" s="42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</row>
    <row x14ac:dyDescent="0.25" r="41" customHeight="1" ht="17.25" customFormat="1" s="30">
      <c r="A41" s="41"/>
      <c r="B41" s="37" t="s">
        <v>54</v>
      </c>
      <c r="C41" s="37"/>
      <c r="D41" s="14">
        <v>1</v>
      </c>
      <c r="E41" s="21"/>
      <c r="F41" s="38"/>
      <c r="G41" s="37"/>
      <c r="H41" s="38"/>
      <c r="I41" s="44"/>
      <c r="J41" s="44"/>
      <c r="K41" s="42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</row>
    <row x14ac:dyDescent="0.25" r="42" customHeight="1" ht="17.25" customFormat="1" s="30">
      <c r="A42" s="41"/>
      <c r="B42" s="37" t="s">
        <v>55</v>
      </c>
      <c r="C42" s="37"/>
      <c r="D42" s="14">
        <v>1</v>
      </c>
      <c r="E42" s="21"/>
      <c r="F42" s="38"/>
      <c r="G42" s="37"/>
      <c r="H42" s="38"/>
      <c r="I42" s="44"/>
      <c r="J42" s="44"/>
      <c r="K42" s="42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</row>
    <row x14ac:dyDescent="0.25" r="43" customHeight="1" ht="17.25" customFormat="1" s="30">
      <c r="A43" s="41"/>
      <c r="B43" s="37" t="s">
        <v>56</v>
      </c>
      <c r="C43" s="37"/>
      <c r="D43" s="14">
        <v>3</v>
      </c>
      <c r="E43" s="21"/>
      <c r="F43" s="38"/>
      <c r="G43" s="37"/>
      <c r="H43" s="38"/>
      <c r="I43" s="44"/>
      <c r="J43" s="44"/>
      <c r="K43" s="42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</row>
    <row x14ac:dyDescent="0.25" r="44" customHeight="1" ht="17.25" customFormat="1" s="30">
      <c r="A44" s="41"/>
      <c r="B44" s="37" t="s">
        <v>57</v>
      </c>
      <c r="C44" s="37"/>
      <c r="D44" s="14">
        <v>1</v>
      </c>
      <c r="E44" s="21">
        <v>4.99</v>
      </c>
      <c r="F44" s="21">
        <f>multiply(D44, E44)</f>
      </c>
      <c r="G44" s="37"/>
      <c r="H44" s="38"/>
      <c r="I44" s="44"/>
      <c r="J44" s="44"/>
      <c r="K44" s="42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</row>
    <row x14ac:dyDescent="0.25" r="45" customHeight="1" ht="17.25" customFormat="1" s="30">
      <c r="A45" s="41"/>
      <c r="B45" s="37" t="s">
        <v>58</v>
      </c>
      <c r="C45" s="37"/>
      <c r="D45" s="14">
        <v>9</v>
      </c>
      <c r="E45" s="21"/>
      <c r="F45" s="38"/>
      <c r="G45" s="37"/>
      <c r="H45" s="38"/>
      <c r="I45" s="44"/>
      <c r="J45" s="44"/>
      <c r="K45" s="42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</row>
    <row x14ac:dyDescent="0.25" r="46" customHeight="1" ht="17.25" customFormat="1" s="30">
      <c r="A46" s="41"/>
      <c r="B46" s="37" t="s">
        <v>59</v>
      </c>
      <c r="C46" s="37"/>
      <c r="D46" s="14">
        <v>3</v>
      </c>
      <c r="E46" s="21"/>
      <c r="F46" s="38"/>
      <c r="G46" s="37"/>
      <c r="H46" s="38"/>
      <c r="I46" s="44"/>
      <c r="J46" s="44"/>
      <c r="K46" s="42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</row>
    <row x14ac:dyDescent="0.25" r="47" customHeight="1" ht="17.25" customFormat="1" s="30">
      <c r="A47" s="41"/>
      <c r="B47" s="37" t="s">
        <v>60</v>
      </c>
      <c r="C47" s="37"/>
      <c r="D47" s="14">
        <v>1</v>
      </c>
      <c r="E47" s="21">
        <v>4.99</v>
      </c>
      <c r="F47" s="21">
        <f>multiply(D47, E47)</f>
      </c>
      <c r="G47" s="37"/>
      <c r="H47" s="38"/>
      <c r="I47" s="44"/>
      <c r="J47" s="44"/>
      <c r="K47" s="42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</row>
    <row x14ac:dyDescent="0.25" r="48" customHeight="1" ht="17.25" customFormat="1" s="30">
      <c r="A48" s="41"/>
      <c r="B48" s="37" t="s">
        <v>61</v>
      </c>
      <c r="C48" s="37"/>
      <c r="D48" s="14">
        <v>1</v>
      </c>
      <c r="E48" s="21">
        <v>7.99</v>
      </c>
      <c r="F48" s="21">
        <f>multiply(D48, E48)</f>
      </c>
      <c r="G48" s="37"/>
      <c r="H48" s="38"/>
      <c r="I48" s="44"/>
      <c r="J48" s="44"/>
      <c r="K48" s="42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</row>
    <row x14ac:dyDescent="0.25" r="49" customHeight="1" ht="17.25" customFormat="1" s="30">
      <c r="A49" s="41"/>
      <c r="B49" s="37" t="s">
        <v>62</v>
      </c>
      <c r="C49" s="37"/>
      <c r="D49" s="14">
        <v>1</v>
      </c>
      <c r="E49" s="21"/>
      <c r="F49" s="38"/>
      <c r="G49" s="37"/>
      <c r="H49" s="38"/>
      <c r="I49" s="44"/>
      <c r="J49" s="44"/>
      <c r="K49" s="42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</row>
    <row x14ac:dyDescent="0.25" r="50" customHeight="1" ht="17.25" customFormat="1" s="30">
      <c r="A50" s="41"/>
      <c r="B50" s="37" t="s">
        <v>63</v>
      </c>
      <c r="C50" s="37"/>
      <c r="D50" s="14">
        <v>1</v>
      </c>
      <c r="E50" s="21"/>
      <c r="F50" s="38"/>
      <c r="G50" s="37"/>
      <c r="H50" s="38"/>
      <c r="I50" s="44"/>
      <c r="J50" s="44"/>
      <c r="K50" s="42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</row>
    <row x14ac:dyDescent="0.25" r="51" customHeight="1" ht="17.25" customFormat="1" s="30">
      <c r="A51" s="41"/>
      <c r="B51" s="37" t="s">
        <v>64</v>
      </c>
      <c r="C51" s="37"/>
      <c r="D51" s="14">
        <v>16</v>
      </c>
      <c r="E51" s="21">
        <v>17.89</v>
      </c>
      <c r="F51" s="21">
        <f>multiply(D51, E51)</f>
      </c>
      <c r="G51" s="37"/>
      <c r="H51" s="38"/>
      <c r="I51" s="44"/>
      <c r="J51" s="44"/>
      <c r="K51" s="42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</row>
    <row x14ac:dyDescent="0.25" r="52" customHeight="1" ht="17.25" customFormat="1" s="30">
      <c r="A52" s="41"/>
      <c r="B52" s="37" t="s">
        <v>65</v>
      </c>
      <c r="C52" s="37"/>
      <c r="D52" s="14">
        <v>274</v>
      </c>
      <c r="E52" s="21"/>
      <c r="F52" s="38"/>
      <c r="G52" s="37"/>
      <c r="H52" s="21">
        <f>sum(F30:G52)</f>
      </c>
      <c r="I52" s="44"/>
      <c r="J52" s="44"/>
      <c r="K52" s="42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</row>
    <row x14ac:dyDescent="0.25" r="53" customHeight="1" ht="17.25" customFormat="1" s="30">
      <c r="A53" s="41">
        <v>43877</v>
      </c>
      <c r="B53" s="37" t="s">
        <v>66</v>
      </c>
      <c r="C53" s="37"/>
      <c r="D53" s="14">
        <v>25</v>
      </c>
      <c r="E53" s="21">
        <v>1.99</v>
      </c>
      <c r="F53" s="21">
        <f>multiply(D53, E53)</f>
      </c>
      <c r="G53" s="37"/>
      <c r="H53" s="38"/>
      <c r="I53" s="44"/>
      <c r="J53" s="44"/>
      <c r="K53" s="42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</row>
    <row x14ac:dyDescent="0.25" r="54" customHeight="1" ht="17.25" customFormat="1" s="30">
      <c r="A54" s="41"/>
      <c r="B54" s="37" t="s">
        <v>67</v>
      </c>
      <c r="C54" s="37"/>
      <c r="D54" s="14">
        <v>12</v>
      </c>
      <c r="E54" s="21">
        <v>1.99</v>
      </c>
      <c r="F54" s="21">
        <f>multiply(D54, E54)</f>
      </c>
      <c r="G54" s="37"/>
      <c r="H54" s="38"/>
      <c r="I54" s="44"/>
      <c r="J54" s="44"/>
      <c r="K54" s="42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</row>
    <row x14ac:dyDescent="0.25" r="55" customHeight="1" ht="17.25" customFormat="1" s="30">
      <c r="A55" s="41"/>
      <c r="B55" s="37" t="s">
        <v>68</v>
      </c>
      <c r="C55" s="37"/>
      <c r="D55" s="14">
        <v>144</v>
      </c>
      <c r="E55" s="21">
        <v>4.99</v>
      </c>
      <c r="F55" s="21">
        <f>multiply(D55, E55)</f>
      </c>
      <c r="G55" s="37"/>
      <c r="H55" s="38"/>
      <c r="I55" s="44"/>
      <c r="J55" s="44"/>
      <c r="K55" s="42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</row>
    <row x14ac:dyDescent="0.25" r="56" customHeight="1" ht="17.25" customFormat="1" s="30">
      <c r="A56" s="41"/>
      <c r="B56" s="37" t="s">
        <v>64</v>
      </c>
      <c r="C56" s="37"/>
      <c r="D56" s="14">
        <v>5</v>
      </c>
      <c r="E56" s="21">
        <v>17.89</v>
      </c>
      <c r="F56" s="21">
        <f>multiply(D56, E56)</f>
      </c>
      <c r="G56" s="37"/>
      <c r="H56" s="38"/>
      <c r="I56" s="44"/>
      <c r="J56" s="44"/>
      <c r="K56" s="42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</row>
    <row x14ac:dyDescent="0.25" r="57" customHeight="1" ht="17.25" customFormat="1" s="30">
      <c r="A57" s="41"/>
      <c r="B57" s="37" t="s">
        <v>69</v>
      </c>
      <c r="C57" s="37"/>
      <c r="D57" s="14">
        <v>1</v>
      </c>
      <c r="E57" s="21">
        <v>2.99</v>
      </c>
      <c r="F57" s="21">
        <f>multiply(D57, E57)</f>
      </c>
      <c r="G57" s="37"/>
      <c r="H57" s="38"/>
      <c r="I57" s="44"/>
      <c r="J57" s="44"/>
      <c r="K57" s="42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</row>
    <row x14ac:dyDescent="0.25" r="58" customHeight="1" ht="17.25" customFormat="1" s="30">
      <c r="A58" s="41"/>
      <c r="B58" s="37" t="s">
        <v>70</v>
      </c>
      <c r="C58" s="37"/>
      <c r="D58" s="14">
        <v>1</v>
      </c>
      <c r="E58" s="21">
        <v>5.99</v>
      </c>
      <c r="F58" s="21">
        <f>multiply(D58, E58)</f>
      </c>
      <c r="G58" s="37"/>
      <c r="H58" s="38"/>
      <c r="I58" s="44"/>
      <c r="J58" s="44"/>
      <c r="K58" s="42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</row>
    <row x14ac:dyDescent="0.25" r="59" customHeight="1" ht="17.25" customFormat="1" s="30">
      <c r="A59" s="41"/>
      <c r="B59" s="37" t="s">
        <v>71</v>
      </c>
      <c r="C59" s="37"/>
      <c r="D59" s="14">
        <v>4</v>
      </c>
      <c r="E59" s="21">
        <v>2.99</v>
      </c>
      <c r="F59" s="21">
        <f>multiply(D59, E59)</f>
      </c>
      <c r="G59" s="37"/>
      <c r="H59" s="38"/>
      <c r="I59" s="44"/>
      <c r="J59" s="44"/>
      <c r="K59" s="42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</row>
    <row x14ac:dyDescent="0.25" r="60" customHeight="1" ht="17.25" customFormat="1" s="30">
      <c r="A60" s="41"/>
      <c r="B60" s="37" t="s">
        <v>72</v>
      </c>
      <c r="C60" s="37"/>
      <c r="D60" s="14">
        <v>2</v>
      </c>
      <c r="E60" s="21">
        <v>4.9</v>
      </c>
      <c r="F60" s="21">
        <f>multiply(D60, E60)</f>
      </c>
      <c r="G60" s="37"/>
      <c r="H60" s="38"/>
      <c r="I60" s="44"/>
      <c r="J60" s="44"/>
      <c r="K60" s="42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</row>
    <row x14ac:dyDescent="0.25" r="61" customHeight="1" ht="17.25" customFormat="1" s="30">
      <c r="A61" s="41"/>
      <c r="B61" s="37" t="s">
        <v>73</v>
      </c>
      <c r="C61" s="37"/>
      <c r="D61" s="14">
        <v>1</v>
      </c>
      <c r="E61" s="21">
        <v>8.99</v>
      </c>
      <c r="F61" s="21">
        <f>multiply(D61, E61)</f>
      </c>
      <c r="G61" s="37"/>
      <c r="H61" s="38"/>
      <c r="I61" s="44"/>
      <c r="J61" s="44"/>
      <c r="K61" s="42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</row>
    <row x14ac:dyDescent="0.25" r="62" customHeight="1" ht="17.25" customFormat="1" s="30">
      <c r="A62" s="41"/>
      <c r="B62" s="37" t="s">
        <v>74</v>
      </c>
      <c r="C62" s="37"/>
      <c r="D62" s="14">
        <v>1</v>
      </c>
      <c r="E62" s="21">
        <v>2.99</v>
      </c>
      <c r="F62" s="21">
        <f>multiply(D62, E62)</f>
      </c>
      <c r="G62" s="37"/>
      <c r="H62" s="21">
        <f>sum(F53:F62)</f>
      </c>
      <c r="I62" s="44"/>
      <c r="J62" s="44"/>
      <c r="K62" s="42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</row>
    <row x14ac:dyDescent="0.25" r="63" customHeight="1" ht="17.25" customFormat="1" s="30">
      <c r="A63" s="41">
        <v>44537</v>
      </c>
      <c r="B63" s="37" t="s">
        <v>75</v>
      </c>
      <c r="C63" s="37"/>
      <c r="D63" s="14">
        <v>12</v>
      </c>
      <c r="E63" s="21">
        <v>2.99</v>
      </c>
      <c r="F63" s="21">
        <f>multiply(D63, E63)</f>
      </c>
      <c r="G63" s="37"/>
      <c r="H63" s="38"/>
      <c r="I63" s="44"/>
      <c r="J63" s="44"/>
      <c r="K63" s="42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</row>
    <row x14ac:dyDescent="0.25" r="64" customHeight="1" ht="17.25" customFormat="1" s="30">
      <c r="A64" s="41"/>
      <c r="B64" s="37" t="s">
        <v>76</v>
      </c>
      <c r="C64" s="37"/>
      <c r="D64" s="14">
        <v>6</v>
      </c>
      <c r="E64" s="21">
        <v>3.99</v>
      </c>
      <c r="F64" s="21">
        <f>multiply(D64, E64)</f>
      </c>
      <c r="G64" s="37"/>
      <c r="H64" s="38"/>
      <c r="I64" s="44"/>
      <c r="J64" s="44"/>
      <c r="K64" s="42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</row>
    <row x14ac:dyDescent="0.25" r="65" customHeight="1" ht="17.25" customFormat="1" s="30">
      <c r="A65" s="41"/>
      <c r="B65" s="37" t="s">
        <v>77</v>
      </c>
      <c r="C65" s="37"/>
      <c r="D65" s="14">
        <v>19</v>
      </c>
      <c r="E65" s="21">
        <v>3.99</v>
      </c>
      <c r="F65" s="21">
        <f>multiply(D65, E65)</f>
      </c>
      <c r="G65" s="37"/>
      <c r="H65" s="38"/>
      <c r="I65" s="44"/>
      <c r="J65" s="44"/>
      <c r="K65" s="42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</row>
    <row x14ac:dyDescent="0.25" r="66" customHeight="1" ht="17.25" customFormat="1" s="30">
      <c r="A66" s="41"/>
      <c r="B66" s="37" t="s">
        <v>78</v>
      </c>
      <c r="C66" s="37"/>
      <c r="D66" s="14">
        <v>29</v>
      </c>
      <c r="E66" s="38"/>
      <c r="F66" s="38"/>
      <c r="G66" s="37"/>
      <c r="H66" s="38"/>
      <c r="I66" s="44"/>
      <c r="J66" s="44"/>
      <c r="K66" s="42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</row>
    <row x14ac:dyDescent="0.25" r="67" customHeight="1" ht="17.25" customFormat="1" s="30">
      <c r="A67" s="41"/>
      <c r="B67" s="37" t="s">
        <v>79</v>
      </c>
      <c r="C67" s="37"/>
      <c r="D67" s="14">
        <v>13</v>
      </c>
      <c r="E67" s="21">
        <v>2.99</v>
      </c>
      <c r="F67" s="21">
        <f>multiply(D67, E67)</f>
      </c>
      <c r="G67" s="37"/>
      <c r="H67" s="38"/>
      <c r="I67" s="44"/>
      <c r="J67" s="44"/>
      <c r="K67" s="42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</row>
    <row x14ac:dyDescent="0.25" r="68" customHeight="1" ht="17.25" customFormat="1" s="30">
      <c r="A68" s="41"/>
      <c r="B68" s="37" t="s">
        <v>80</v>
      </c>
      <c r="C68" s="37"/>
      <c r="D68" s="14">
        <v>2</v>
      </c>
      <c r="E68" s="21">
        <v>4.99</v>
      </c>
      <c r="F68" s="21">
        <f>multiply(D68, E68)</f>
      </c>
      <c r="G68" s="37"/>
      <c r="H68" s="38"/>
      <c r="I68" s="44"/>
      <c r="J68" s="44"/>
      <c r="K68" s="42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</row>
    <row x14ac:dyDescent="0.25" r="69" customHeight="1" ht="17.25" customFormat="1" s="30">
      <c r="A69" s="41"/>
      <c r="B69" s="37" t="s">
        <v>81</v>
      </c>
      <c r="C69" s="37"/>
      <c r="D69" s="14">
        <v>5</v>
      </c>
      <c r="E69" s="38"/>
      <c r="F69" s="38"/>
      <c r="G69" s="37"/>
      <c r="H69" s="38"/>
      <c r="I69" s="44"/>
      <c r="J69" s="44"/>
      <c r="K69" s="42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</row>
    <row x14ac:dyDescent="0.25" r="70" customHeight="1" ht="17.25" customFormat="1" s="30">
      <c r="A70" s="41"/>
      <c r="B70" s="37" t="s">
        <v>82</v>
      </c>
      <c r="C70" s="37"/>
      <c r="D70" s="14">
        <v>4</v>
      </c>
      <c r="E70" s="21">
        <v>1.99</v>
      </c>
      <c r="F70" s="21">
        <f>multiply(D70, E70)</f>
      </c>
      <c r="G70" s="37"/>
      <c r="H70" s="38"/>
      <c r="I70" s="44"/>
      <c r="J70" s="44"/>
      <c r="K70" s="42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</row>
    <row x14ac:dyDescent="0.25" r="71" customHeight="1" ht="17.25" customFormat="1" s="30">
      <c r="A71" s="41"/>
      <c r="B71" s="37" t="s">
        <v>83</v>
      </c>
      <c r="C71" s="37"/>
      <c r="D71" s="14">
        <v>8</v>
      </c>
      <c r="E71" s="21">
        <v>3.99</v>
      </c>
      <c r="F71" s="21">
        <f>multiply(D71, E71)</f>
      </c>
      <c r="G71" s="37"/>
      <c r="H71" s="38"/>
      <c r="I71" s="44"/>
      <c r="J71" s="44"/>
      <c r="K71" s="42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</row>
    <row x14ac:dyDescent="0.25" r="72" customHeight="1" ht="17.25" customFormat="1" s="30">
      <c r="A72" s="41"/>
      <c r="B72" s="37" t="s">
        <v>84</v>
      </c>
      <c r="C72" s="37"/>
      <c r="D72" s="14">
        <v>10</v>
      </c>
      <c r="E72" s="21">
        <v>5.99</v>
      </c>
      <c r="F72" s="21">
        <f>multiply(D72, E72)</f>
      </c>
      <c r="G72" s="37"/>
      <c r="H72" s="21">
        <f>sum(F63:F72)</f>
      </c>
      <c r="I72" s="44"/>
      <c r="J72" s="44"/>
      <c r="K72" s="42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</row>
    <row x14ac:dyDescent="0.25" r="73" customHeight="1" ht="17.25" customFormat="1" s="30">
      <c r="A73" s="41"/>
      <c r="B73" s="37"/>
      <c r="C73" s="37"/>
      <c r="D73" s="42"/>
      <c r="E73" s="38"/>
      <c r="F73" s="38"/>
      <c r="G73" s="37"/>
      <c r="H73" s="38"/>
      <c r="I73" s="44"/>
      <c r="J73" s="44"/>
      <c r="K73" s="42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</row>
    <row x14ac:dyDescent="0.25" r="74" customHeight="1" ht="17.25" customFormat="1" s="30">
      <c r="A74" s="41"/>
      <c r="B74" s="37"/>
      <c r="C74" s="37"/>
      <c r="D74" s="42"/>
      <c r="E74" s="38"/>
      <c r="F74" s="38"/>
      <c r="G74" s="37"/>
      <c r="H74" s="38"/>
      <c r="I74" s="44"/>
      <c r="J74" s="44"/>
      <c r="K74" s="42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</row>
    <row x14ac:dyDescent="0.25" r="75" customHeight="1" ht="17.25" customFormat="1" s="30">
      <c r="A75" s="41"/>
      <c r="B75" s="37"/>
      <c r="C75" s="37"/>
      <c r="D75" s="42"/>
      <c r="E75" s="38"/>
      <c r="F75" s="38"/>
      <c r="G75" s="37"/>
      <c r="H75" s="38"/>
      <c r="I75" s="44"/>
      <c r="J75" s="44"/>
      <c r="K75" s="42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</row>
    <row x14ac:dyDescent="0.25" r="76" customHeight="1" ht="17.25" customFormat="1" s="30">
      <c r="A76" s="41"/>
      <c r="B76" s="37"/>
      <c r="C76" s="37"/>
      <c r="D76" s="42"/>
      <c r="E76" s="38"/>
      <c r="F76" s="38"/>
      <c r="G76" s="37"/>
      <c r="H76" s="38"/>
      <c r="I76" s="44"/>
      <c r="J76" s="44"/>
      <c r="K76" s="42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</row>
    <row x14ac:dyDescent="0.25" r="77" customHeight="1" ht="17.25" customFormat="1" s="30">
      <c r="A77" s="41"/>
      <c r="B77" s="37"/>
      <c r="C77" s="37"/>
      <c r="D77" s="42"/>
      <c r="E77" s="38"/>
      <c r="F77" s="38"/>
      <c r="G77" s="37"/>
      <c r="H77" s="38"/>
      <c r="I77" s="44"/>
      <c r="J77" s="44"/>
      <c r="K77" s="42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</row>
    <row x14ac:dyDescent="0.25" r="78" customHeight="1" ht="17.25" customFormat="1" s="30">
      <c r="A78" s="41"/>
      <c r="B78" s="37"/>
      <c r="C78" s="37"/>
      <c r="D78" s="42"/>
      <c r="E78" s="38"/>
      <c r="F78" s="38"/>
      <c r="G78" s="37"/>
      <c r="H78" s="38"/>
      <c r="I78" s="44"/>
      <c r="J78" s="44"/>
      <c r="K78" s="42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</row>
    <row x14ac:dyDescent="0.25" r="79" customHeight="1" ht="17.25" customFormat="1" s="30">
      <c r="A79" s="41"/>
      <c r="B79" s="37"/>
      <c r="C79" s="37"/>
      <c r="D79" s="42"/>
      <c r="E79" s="38"/>
      <c r="F79" s="38"/>
      <c r="G79" s="37"/>
      <c r="H79" s="38"/>
      <c r="I79" s="44"/>
      <c r="J79" s="44"/>
      <c r="K79" s="42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</row>
    <row x14ac:dyDescent="0.25" r="80" customHeight="1" ht="17.25" customFormat="1" s="30">
      <c r="A80" s="41"/>
      <c r="B80" s="37"/>
      <c r="C80" s="37"/>
      <c r="D80" s="42"/>
      <c r="E80" s="38"/>
      <c r="F80" s="38"/>
      <c r="G80" s="37"/>
      <c r="H80" s="38"/>
      <c r="I80" s="44"/>
      <c r="J80" s="44"/>
      <c r="K80" s="42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</row>
    <row x14ac:dyDescent="0.25" r="81" customHeight="1" ht="17.25" customFormat="1" s="30">
      <c r="A81" s="41"/>
      <c r="B81" s="37"/>
      <c r="C81" s="37"/>
      <c r="D81" s="42"/>
      <c r="E81" s="38"/>
      <c r="F81" s="38"/>
      <c r="G81" s="37"/>
      <c r="H81" s="38"/>
      <c r="I81" s="44"/>
      <c r="J81" s="44"/>
      <c r="K81" s="42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</row>
    <row x14ac:dyDescent="0.25" r="82" customHeight="1" ht="17.25" customFormat="1" s="30">
      <c r="A82" s="41"/>
      <c r="B82" s="37"/>
      <c r="C82" s="37"/>
      <c r="D82" s="42"/>
      <c r="E82" s="38"/>
      <c r="F82" s="38"/>
      <c r="G82" s="37"/>
      <c r="H82" s="38"/>
      <c r="I82" s="44"/>
      <c r="J82" s="44"/>
      <c r="K82" s="42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</row>
    <row x14ac:dyDescent="0.25" r="83" customHeight="1" ht="17.25" customFormat="1" s="30">
      <c r="A83" s="41"/>
      <c r="B83" s="37"/>
      <c r="C83" s="37"/>
      <c r="D83" s="42"/>
      <c r="E83" s="38"/>
      <c r="F83" s="38"/>
      <c r="G83" s="37"/>
      <c r="H83" s="38"/>
      <c r="I83" s="44"/>
      <c r="J83" s="44"/>
      <c r="K83" s="42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</row>
    <row x14ac:dyDescent="0.25" r="84" customHeight="1" ht="17.25" customFormat="1" s="30">
      <c r="A84" s="41"/>
      <c r="B84" s="37"/>
      <c r="C84" s="37"/>
      <c r="D84" s="42"/>
      <c r="E84" s="38"/>
      <c r="F84" s="38"/>
      <c r="G84" s="37"/>
      <c r="H84" s="38"/>
      <c r="I84" s="44"/>
      <c r="J84" s="44"/>
      <c r="K84" s="42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</row>
    <row x14ac:dyDescent="0.25" r="85" customHeight="1" ht="17.25" customFormat="1" s="30">
      <c r="A85" s="41"/>
      <c r="B85" s="37"/>
      <c r="C85" s="37"/>
      <c r="D85" s="42"/>
      <c r="E85" s="38"/>
      <c r="F85" s="38"/>
      <c r="G85" s="37"/>
      <c r="H85" s="38"/>
      <c r="I85" s="44"/>
      <c r="J85" s="44"/>
      <c r="K85" s="42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</row>
    <row x14ac:dyDescent="0.25" r="86" customHeight="1" ht="17.25" customFormat="1" s="30">
      <c r="A86" s="41"/>
      <c r="B86" s="37"/>
      <c r="C86" s="37"/>
      <c r="D86" s="42"/>
      <c r="E86" s="38"/>
      <c r="F86" s="38"/>
      <c r="G86" s="37"/>
      <c r="H86" s="38"/>
      <c r="I86" s="44"/>
      <c r="J86" s="44"/>
      <c r="K86" s="42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</row>
    <row x14ac:dyDescent="0.25" r="87" customHeight="1" ht="17.25" customFormat="1" s="30">
      <c r="A87" s="41"/>
      <c r="B87" s="37"/>
      <c r="C87" s="37"/>
      <c r="D87" s="42"/>
      <c r="E87" s="38"/>
      <c r="F87" s="38"/>
      <c r="G87" s="37"/>
      <c r="H87" s="38"/>
      <c r="I87" s="44"/>
      <c r="J87" s="44"/>
      <c r="K87" s="42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</row>
    <row x14ac:dyDescent="0.25" r="88" customHeight="1" ht="17.25" customFormat="1" s="30">
      <c r="A88" s="41"/>
      <c r="B88" s="37"/>
      <c r="C88" s="37"/>
      <c r="D88" s="42"/>
      <c r="E88" s="38"/>
      <c r="F88" s="38"/>
      <c r="G88" s="37"/>
      <c r="H88" s="38"/>
      <c r="I88" s="44"/>
      <c r="J88" s="44"/>
      <c r="K88" s="42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</row>
    <row x14ac:dyDescent="0.25" r="89" customHeight="1" ht="17.25" customFormat="1" s="30">
      <c r="A89" s="41"/>
      <c r="B89" s="37"/>
      <c r="C89" s="37"/>
      <c r="D89" s="42"/>
      <c r="E89" s="38"/>
      <c r="F89" s="38"/>
      <c r="G89" s="37"/>
      <c r="H89" s="38"/>
      <c r="I89" s="44"/>
      <c r="J89" s="44"/>
      <c r="K89" s="42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</row>
    <row x14ac:dyDescent="0.25" r="90" customHeight="1" ht="17.25" customFormat="1" s="30">
      <c r="A90" s="41"/>
      <c r="B90" s="37"/>
      <c r="C90" s="37"/>
      <c r="D90" s="42"/>
      <c r="E90" s="38"/>
      <c r="F90" s="38"/>
      <c r="G90" s="37"/>
      <c r="H90" s="38"/>
      <c r="I90" s="44"/>
      <c r="J90" s="44"/>
      <c r="K90" s="42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</row>
    <row x14ac:dyDescent="0.25" r="91" customHeight="1" ht="17.25" customFormat="1" s="30">
      <c r="A91" s="41"/>
      <c r="B91" s="37"/>
      <c r="C91" s="37"/>
      <c r="D91" s="42"/>
      <c r="E91" s="38"/>
      <c r="F91" s="38"/>
      <c r="G91" s="37"/>
      <c r="H91" s="38"/>
      <c r="I91" s="44"/>
      <c r="J91" s="44"/>
      <c r="K91" s="42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</row>
    <row x14ac:dyDescent="0.25" r="92" customHeight="1" ht="17.25" customFormat="1" s="30">
      <c r="A92" s="41"/>
      <c r="B92" s="37"/>
      <c r="C92" s="37"/>
      <c r="D92" s="42"/>
      <c r="E92" s="38"/>
      <c r="F92" s="38"/>
      <c r="G92" s="37"/>
      <c r="H92" s="38"/>
      <c r="I92" s="44"/>
      <c r="J92" s="44"/>
      <c r="K92" s="42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</row>
    <row x14ac:dyDescent="0.25" r="93" customHeight="1" ht="17.25" customFormat="1" s="30">
      <c r="A93" s="41"/>
      <c r="B93" s="37"/>
      <c r="C93" s="37"/>
      <c r="D93" s="42"/>
      <c r="E93" s="38"/>
      <c r="F93" s="38"/>
      <c r="G93" s="37"/>
      <c r="H93" s="38"/>
      <c r="I93" s="44"/>
      <c r="J93" s="44"/>
      <c r="K93" s="42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</row>
    <row x14ac:dyDescent="0.25" r="94" customHeight="1" ht="17.25" customFormat="1" s="30">
      <c r="A94" s="41"/>
      <c r="B94" s="37"/>
      <c r="C94" s="37"/>
      <c r="D94" s="42"/>
      <c r="E94" s="38"/>
      <c r="F94" s="38"/>
      <c r="G94" s="37"/>
      <c r="H94" s="38"/>
      <c r="I94" s="44"/>
      <c r="J94" s="44"/>
      <c r="K94" s="42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</row>
    <row x14ac:dyDescent="0.25" r="95" customHeight="1" ht="17.25" customFormat="1" s="30">
      <c r="A95" s="41"/>
      <c r="B95" s="37"/>
      <c r="C95" s="37"/>
      <c r="D95" s="42"/>
      <c r="E95" s="38"/>
      <c r="F95" s="38"/>
      <c r="G95" s="37"/>
      <c r="H95" s="38"/>
      <c r="I95" s="44"/>
      <c r="J95" s="44"/>
      <c r="K95" s="42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</row>
    <row x14ac:dyDescent="0.25" r="96" customHeight="1" ht="17.25" customFormat="1" s="30">
      <c r="A96" s="41"/>
      <c r="B96" s="37"/>
      <c r="C96" s="37"/>
      <c r="D96" s="42"/>
      <c r="E96" s="38"/>
      <c r="F96" s="38"/>
      <c r="G96" s="37"/>
      <c r="H96" s="38"/>
      <c r="I96" s="44"/>
      <c r="J96" s="44"/>
      <c r="K96" s="42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</row>
    <row x14ac:dyDescent="0.25" r="97" customHeight="1" ht="17.25" customFormat="1" s="30">
      <c r="A97" s="41"/>
      <c r="B97" s="37"/>
      <c r="C97" s="37"/>
      <c r="D97" s="42"/>
      <c r="E97" s="38"/>
      <c r="F97" s="38"/>
      <c r="G97" s="37"/>
      <c r="H97" s="38"/>
      <c r="I97" s="44"/>
      <c r="J97" s="44"/>
      <c r="K97" s="42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</row>
    <row x14ac:dyDescent="0.25" r="98" customHeight="1" ht="17.25" customFormat="1" s="30">
      <c r="A98" s="41"/>
      <c r="B98" s="37"/>
      <c r="C98" s="37"/>
      <c r="D98" s="42"/>
      <c r="E98" s="38"/>
      <c r="F98" s="38"/>
      <c r="G98" s="37"/>
      <c r="H98" s="38"/>
      <c r="I98" s="44"/>
      <c r="J98" s="44"/>
      <c r="K98" s="42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</row>
    <row x14ac:dyDescent="0.25" r="99" customHeight="1" ht="17.25" customFormat="1" s="30">
      <c r="A99" s="41"/>
      <c r="B99" s="37"/>
      <c r="C99" s="37"/>
      <c r="D99" s="42"/>
      <c r="E99" s="38"/>
      <c r="F99" s="38"/>
      <c r="G99" s="37"/>
      <c r="H99" s="38"/>
      <c r="I99" s="44"/>
      <c r="J99" s="44"/>
      <c r="K99" s="42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</row>
    <row x14ac:dyDescent="0.25" r="100" customHeight="1" ht="17.25" customFormat="1" s="30">
      <c r="A100" s="41"/>
      <c r="B100" s="37"/>
      <c r="C100" s="37"/>
      <c r="D100" s="42"/>
      <c r="E100" s="38"/>
      <c r="F100" s="38"/>
      <c r="G100" s="37"/>
      <c r="H100" s="38"/>
      <c r="I100" s="44"/>
      <c r="J100" s="44"/>
      <c r="K100" s="42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</row>
    <row x14ac:dyDescent="0.25" r="101" customHeight="1" ht="17.25" customFormat="1" s="30">
      <c r="A101" s="41"/>
      <c r="B101" s="37"/>
      <c r="C101" s="37"/>
      <c r="D101" s="42"/>
      <c r="E101" s="38"/>
      <c r="F101" s="38"/>
      <c r="G101" s="37"/>
      <c r="H101" s="38"/>
      <c r="I101" s="44"/>
      <c r="J101" s="44"/>
      <c r="K101" s="42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</row>
    <row x14ac:dyDescent="0.25" r="102" customHeight="1" ht="17.25" customFormat="1" s="30">
      <c r="A102" s="41"/>
      <c r="B102" s="37"/>
      <c r="C102" s="37"/>
      <c r="D102" s="42"/>
      <c r="E102" s="38"/>
      <c r="F102" s="38"/>
      <c r="G102" s="37"/>
      <c r="H102" s="38"/>
      <c r="I102" s="44"/>
      <c r="J102" s="44"/>
      <c r="K102" s="42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</row>
    <row x14ac:dyDescent="0.25" r="103" customHeight="1" ht="17.25" customFormat="1" s="30">
      <c r="A103" s="41"/>
      <c r="B103" s="37"/>
      <c r="C103" s="37"/>
      <c r="D103" s="42"/>
      <c r="E103" s="38"/>
      <c r="F103" s="38"/>
      <c r="G103" s="37"/>
      <c r="H103" s="38"/>
      <c r="I103" s="44"/>
      <c r="J103" s="44"/>
      <c r="K103" s="42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</row>
    <row x14ac:dyDescent="0.25" r="104" customHeight="1" ht="17.25" customFormat="1" s="30">
      <c r="A104" s="41"/>
      <c r="B104" s="37"/>
      <c r="C104" s="37"/>
      <c r="D104" s="42"/>
      <c r="E104" s="38"/>
      <c r="F104" s="38"/>
      <c r="G104" s="37"/>
      <c r="H104" s="38"/>
      <c r="I104" s="44"/>
      <c r="J104" s="44"/>
      <c r="K104" s="42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</row>
    <row x14ac:dyDescent="0.25" r="105" customHeight="1" ht="17.25" customFormat="1" s="30">
      <c r="A105" s="41"/>
      <c r="B105" s="37"/>
      <c r="C105" s="37"/>
      <c r="D105" s="42"/>
      <c r="E105" s="38"/>
      <c r="F105" s="38"/>
      <c r="G105" s="37"/>
      <c r="H105" s="38"/>
      <c r="I105" s="44"/>
      <c r="J105" s="44"/>
      <c r="K105" s="42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</row>
    <row x14ac:dyDescent="0.25" r="106" customHeight="1" ht="17.25" customFormat="1" s="30">
      <c r="A106" s="41"/>
      <c r="B106" s="37"/>
      <c r="C106" s="37"/>
      <c r="D106" s="42"/>
      <c r="E106" s="38"/>
      <c r="F106" s="38"/>
      <c r="G106" s="37"/>
      <c r="H106" s="38"/>
      <c r="I106" s="44"/>
      <c r="J106" s="44"/>
      <c r="K106" s="42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</row>
    <row x14ac:dyDescent="0.25" r="107" customHeight="1" ht="17.25" customFormat="1" s="30">
      <c r="A107" s="41"/>
      <c r="B107" s="37"/>
      <c r="C107" s="37"/>
      <c r="D107" s="42"/>
      <c r="E107" s="38"/>
      <c r="F107" s="38"/>
      <c r="G107" s="37"/>
      <c r="H107" s="38"/>
      <c r="I107" s="44"/>
      <c r="J107" s="44"/>
      <c r="K107" s="42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</row>
    <row x14ac:dyDescent="0.25" r="108" customHeight="1" ht="17.25" customFormat="1" s="30">
      <c r="A108" s="41"/>
      <c r="B108" s="37"/>
      <c r="C108" s="37"/>
      <c r="D108" s="42"/>
      <c r="E108" s="38"/>
      <c r="F108" s="38"/>
      <c r="G108" s="37"/>
      <c r="H108" s="38"/>
      <c r="I108" s="44"/>
      <c r="J108" s="44"/>
      <c r="K108" s="42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</row>
    <row x14ac:dyDescent="0.25" r="109" customHeight="1" ht="17.25" customFormat="1" s="30">
      <c r="A109" s="41"/>
      <c r="B109" s="37"/>
      <c r="C109" s="37"/>
      <c r="D109" s="42"/>
      <c r="E109" s="38"/>
      <c r="F109" s="38"/>
      <c r="G109" s="37"/>
      <c r="H109" s="38"/>
      <c r="I109" s="44"/>
      <c r="J109" s="44"/>
      <c r="K109" s="42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</row>
    <row x14ac:dyDescent="0.25" r="110" customHeight="1" ht="17.25" customFormat="1" s="30">
      <c r="A110" s="41"/>
      <c r="B110" s="37"/>
      <c r="C110" s="37"/>
      <c r="D110" s="42"/>
      <c r="E110" s="38"/>
      <c r="F110" s="38"/>
      <c r="G110" s="37"/>
      <c r="H110" s="38"/>
      <c r="I110" s="44"/>
      <c r="J110" s="44"/>
      <c r="K110" s="42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</row>
    <row x14ac:dyDescent="0.25" r="111" customHeight="1" ht="17.25" customFormat="1" s="30">
      <c r="A111" s="41"/>
      <c r="B111" s="37"/>
      <c r="C111" s="37"/>
      <c r="D111" s="42"/>
      <c r="E111" s="38"/>
      <c r="F111" s="38"/>
      <c r="G111" s="37"/>
      <c r="H111" s="38"/>
      <c r="I111" s="44"/>
      <c r="J111" s="44"/>
      <c r="K111" s="42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</row>
    <row x14ac:dyDescent="0.25" r="112" customHeight="1" ht="17.25" customFormat="1" s="30">
      <c r="A112" s="41"/>
      <c r="B112" s="37"/>
      <c r="C112" s="37"/>
      <c r="D112" s="42"/>
      <c r="E112" s="38"/>
      <c r="F112" s="38"/>
      <c r="G112" s="37"/>
      <c r="H112" s="38"/>
      <c r="I112" s="44"/>
      <c r="J112" s="44"/>
      <c r="K112" s="42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</row>
    <row x14ac:dyDescent="0.25" r="113" customHeight="1" ht="17.25" customFormat="1" s="30">
      <c r="A113" s="41"/>
      <c r="B113" s="37"/>
      <c r="C113" s="37"/>
      <c r="D113" s="42"/>
      <c r="E113" s="38"/>
      <c r="F113" s="38"/>
      <c r="G113" s="37"/>
      <c r="H113" s="38"/>
      <c r="I113" s="44"/>
      <c r="J113" s="44"/>
      <c r="K113" s="42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</row>
    <row x14ac:dyDescent="0.25" r="114" customHeight="1" ht="17.25" customFormat="1" s="30">
      <c r="A114" s="41"/>
      <c r="B114" s="37"/>
      <c r="C114" s="37"/>
      <c r="D114" s="42"/>
      <c r="E114" s="38"/>
      <c r="F114" s="38"/>
      <c r="G114" s="37"/>
      <c r="H114" s="38"/>
      <c r="I114" s="44"/>
      <c r="J114" s="44"/>
      <c r="K114" s="42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</row>
    <row x14ac:dyDescent="0.25" r="115" customHeight="1" ht="17.25" customFormat="1" s="30">
      <c r="A115" s="41"/>
      <c r="B115" s="37"/>
      <c r="C115" s="37"/>
      <c r="D115" s="42"/>
      <c r="E115" s="38"/>
      <c r="F115" s="38"/>
      <c r="G115" s="37"/>
      <c r="H115" s="38"/>
      <c r="I115" s="44"/>
      <c r="J115" s="44"/>
      <c r="K115" s="42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</row>
    <row x14ac:dyDescent="0.25" r="116" customHeight="1" ht="17.25" customFormat="1" s="30">
      <c r="A116" s="41"/>
      <c r="B116" s="37"/>
      <c r="C116" s="37"/>
      <c r="D116" s="42"/>
      <c r="E116" s="38"/>
      <c r="F116" s="38"/>
      <c r="G116" s="37"/>
      <c r="H116" s="38"/>
      <c r="I116" s="44"/>
      <c r="J116" s="44"/>
      <c r="K116" s="42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</row>
    <row x14ac:dyDescent="0.25" r="117" customHeight="1" ht="17.25" customFormat="1" s="30">
      <c r="A117" s="41"/>
      <c r="B117" s="37"/>
      <c r="C117" s="37"/>
      <c r="D117" s="42"/>
      <c r="E117" s="38"/>
      <c r="F117" s="38"/>
      <c r="G117" s="37"/>
      <c r="H117" s="38"/>
      <c r="I117" s="44"/>
      <c r="J117" s="44"/>
      <c r="K117" s="42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</row>
    <row x14ac:dyDescent="0.25" r="118" customHeight="1" ht="17.25" customFormat="1" s="30">
      <c r="A118" s="41"/>
      <c r="B118" s="37"/>
      <c r="C118" s="37"/>
      <c r="D118" s="42"/>
      <c r="E118" s="38"/>
      <c r="F118" s="38"/>
      <c r="G118" s="37"/>
      <c r="H118" s="38"/>
      <c r="I118" s="44"/>
      <c r="J118" s="44"/>
      <c r="K118" s="42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</row>
    <row x14ac:dyDescent="0.25" r="119" customHeight="1" ht="17.25" customFormat="1" s="30">
      <c r="A119" s="41"/>
      <c r="B119" s="37"/>
      <c r="C119" s="37"/>
      <c r="D119" s="42"/>
      <c r="E119" s="38"/>
      <c r="F119" s="38"/>
      <c r="G119" s="37"/>
      <c r="H119" s="38"/>
      <c r="I119" s="44"/>
      <c r="J119" s="44"/>
      <c r="K119" s="42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</row>
    <row x14ac:dyDescent="0.25" r="120" customHeight="1" ht="17.25" customFormat="1" s="30">
      <c r="A120" s="41"/>
      <c r="B120" s="37"/>
      <c r="C120" s="37"/>
      <c r="D120" s="42"/>
      <c r="E120" s="38"/>
      <c r="F120" s="38"/>
      <c r="G120" s="37"/>
      <c r="H120" s="38"/>
      <c r="I120" s="44"/>
      <c r="J120" s="44"/>
      <c r="K120" s="42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</row>
    <row x14ac:dyDescent="0.25" r="121" customHeight="1" ht="17.25" customFormat="1" s="30">
      <c r="A121" s="41"/>
      <c r="B121" s="37"/>
      <c r="C121" s="37"/>
      <c r="D121" s="42"/>
      <c r="E121" s="38"/>
      <c r="F121" s="38"/>
      <c r="G121" s="37"/>
      <c r="H121" s="38"/>
      <c r="I121" s="44"/>
      <c r="J121" s="44"/>
      <c r="K121" s="42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</row>
    <row x14ac:dyDescent="0.25" r="122" customHeight="1" ht="17.25" customFormat="1" s="30">
      <c r="A122" s="41"/>
      <c r="B122" s="37"/>
      <c r="C122" s="37"/>
      <c r="D122" s="42"/>
      <c r="E122" s="38"/>
      <c r="F122" s="38"/>
      <c r="G122" s="37"/>
      <c r="H122" s="38"/>
      <c r="I122" s="44"/>
      <c r="J122" s="44"/>
      <c r="K122" s="42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</row>
    <row x14ac:dyDescent="0.25" r="123" customHeight="1" ht="17.25" customFormat="1" s="30">
      <c r="A123" s="41"/>
      <c r="B123" s="37"/>
      <c r="C123" s="37"/>
      <c r="D123" s="42"/>
      <c r="E123" s="38"/>
      <c r="F123" s="38"/>
      <c r="G123" s="37"/>
      <c r="H123" s="38"/>
      <c r="I123" s="44"/>
      <c r="J123" s="44"/>
      <c r="K123" s="42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</row>
    <row x14ac:dyDescent="0.25" r="124" customHeight="1" ht="17.25" customFormat="1" s="30">
      <c r="A124" s="41"/>
      <c r="B124" s="37"/>
      <c r="C124" s="37"/>
      <c r="D124" s="42"/>
      <c r="E124" s="38"/>
      <c r="F124" s="38"/>
      <c r="G124" s="37"/>
      <c r="H124" s="38"/>
      <c r="I124" s="44"/>
      <c r="J124" s="44"/>
      <c r="K124" s="42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</row>
    <row x14ac:dyDescent="0.25" r="125" customHeight="1" ht="17.25" customFormat="1" s="30">
      <c r="A125" s="41"/>
      <c r="B125" s="37"/>
      <c r="C125" s="37"/>
      <c r="D125" s="42"/>
      <c r="E125" s="38"/>
      <c r="F125" s="38"/>
      <c r="G125" s="37"/>
      <c r="H125" s="38"/>
      <c r="I125" s="44"/>
      <c r="J125" s="44"/>
      <c r="K125" s="42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</row>
    <row x14ac:dyDescent="0.25" r="126" customHeight="1" ht="17.25" customFormat="1" s="30">
      <c r="A126" s="41"/>
      <c r="B126" s="37"/>
      <c r="C126" s="37"/>
      <c r="D126" s="42"/>
      <c r="E126" s="38"/>
      <c r="F126" s="38"/>
      <c r="G126" s="37"/>
      <c r="H126" s="38"/>
      <c r="I126" s="44"/>
      <c r="J126" s="44"/>
      <c r="K126" s="42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</row>
    <row x14ac:dyDescent="0.25" r="127" customHeight="1" ht="17.25" customFormat="1" s="30">
      <c r="A127" s="41"/>
      <c r="B127" s="37"/>
      <c r="C127" s="37"/>
      <c r="D127" s="42"/>
      <c r="E127" s="38"/>
      <c r="F127" s="38"/>
      <c r="G127" s="37"/>
      <c r="H127" s="38"/>
      <c r="I127" s="44"/>
      <c r="J127" s="44"/>
      <c r="K127" s="42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</row>
    <row x14ac:dyDescent="0.25" r="128" customHeight="1" ht="17.25" customFormat="1" s="30">
      <c r="A128" s="41"/>
      <c r="B128" s="37"/>
      <c r="C128" s="37"/>
      <c r="D128" s="42"/>
      <c r="E128" s="38"/>
      <c r="F128" s="38"/>
      <c r="G128" s="37"/>
      <c r="H128" s="38"/>
      <c r="I128" s="44"/>
      <c r="J128" s="44"/>
      <c r="K128" s="42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</row>
    <row x14ac:dyDescent="0.25" r="129" customHeight="1" ht="17.25" customFormat="1" s="30">
      <c r="A129" s="41"/>
      <c r="B129" s="37"/>
      <c r="C129" s="37"/>
      <c r="D129" s="42"/>
      <c r="E129" s="38"/>
      <c r="F129" s="38"/>
      <c r="G129" s="37"/>
      <c r="H129" s="38"/>
      <c r="I129" s="44"/>
      <c r="J129" s="44"/>
      <c r="K129" s="4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</row>
    <row x14ac:dyDescent="0.25" r="130" customHeight="1" ht="17.25" customFormat="1" s="30">
      <c r="A130" s="41"/>
      <c r="B130" s="37"/>
      <c r="C130" s="37"/>
      <c r="D130" s="42"/>
      <c r="E130" s="38"/>
      <c r="F130" s="38"/>
      <c r="G130" s="37"/>
      <c r="H130" s="38"/>
      <c r="I130" s="44"/>
      <c r="J130" s="44"/>
      <c r="K130" s="42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</row>
    <row x14ac:dyDescent="0.25" r="131" customHeight="1" ht="17.25" customFormat="1" s="30">
      <c r="A131" s="41"/>
      <c r="B131" s="37"/>
      <c r="C131" s="37"/>
      <c r="D131" s="42"/>
      <c r="E131" s="38"/>
      <c r="F131" s="38"/>
      <c r="G131" s="37"/>
      <c r="H131" s="38"/>
      <c r="I131" s="44"/>
      <c r="J131" s="44"/>
      <c r="K131" s="42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</row>
    <row x14ac:dyDescent="0.25" r="132" customHeight="1" ht="17.25" customFormat="1" s="30">
      <c r="A132" s="41"/>
      <c r="B132" s="37"/>
      <c r="C132" s="37"/>
      <c r="D132" s="42"/>
      <c r="E132" s="38"/>
      <c r="F132" s="38"/>
      <c r="G132" s="37"/>
      <c r="H132" s="38"/>
      <c r="I132" s="44"/>
      <c r="J132" s="44"/>
      <c r="K132" s="42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</row>
    <row x14ac:dyDescent="0.25" r="133" customHeight="1" ht="17.25" customFormat="1" s="30">
      <c r="A133" s="41"/>
      <c r="B133" s="37"/>
      <c r="C133" s="37"/>
      <c r="D133" s="42"/>
      <c r="E133" s="38"/>
      <c r="F133" s="38"/>
      <c r="G133" s="37"/>
      <c r="H133" s="38"/>
      <c r="I133" s="44"/>
      <c r="J133" s="44"/>
      <c r="K133" s="42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</row>
    <row x14ac:dyDescent="0.25" r="134" customHeight="1" ht="17.25" customFormat="1" s="30">
      <c r="A134" s="41"/>
      <c r="B134" s="37"/>
      <c r="C134" s="37"/>
      <c r="D134" s="42"/>
      <c r="E134" s="38"/>
      <c r="F134" s="38"/>
      <c r="G134" s="37"/>
      <c r="H134" s="38"/>
      <c r="I134" s="44"/>
      <c r="J134" s="44"/>
      <c r="K134" s="42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</row>
    <row x14ac:dyDescent="0.25" r="135" customHeight="1" ht="17.25" customFormat="1" s="30">
      <c r="A135" s="41"/>
      <c r="B135" s="37"/>
      <c r="C135" s="37"/>
      <c r="D135" s="42"/>
      <c r="E135" s="38"/>
      <c r="F135" s="38"/>
      <c r="G135" s="37"/>
      <c r="H135" s="38"/>
      <c r="I135" s="44"/>
      <c r="J135" s="44"/>
      <c r="K135" s="42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</row>
    <row x14ac:dyDescent="0.25" r="136" customHeight="1" ht="17.25" customFormat="1" s="30">
      <c r="A136" s="41"/>
      <c r="B136" s="37"/>
      <c r="C136" s="37"/>
      <c r="D136" s="42"/>
      <c r="E136" s="38"/>
      <c r="F136" s="38"/>
      <c r="G136" s="37"/>
      <c r="H136" s="38"/>
      <c r="I136" s="44"/>
      <c r="J136" s="44"/>
      <c r="K136" s="42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</row>
    <row x14ac:dyDescent="0.25" r="137" customHeight="1" ht="17.25" customFormat="1" s="30">
      <c r="A137" s="41"/>
      <c r="B137" s="37"/>
      <c r="C137" s="37"/>
      <c r="D137" s="42"/>
      <c r="E137" s="38"/>
      <c r="F137" s="38"/>
      <c r="G137" s="37"/>
      <c r="H137" s="38"/>
      <c r="I137" s="44"/>
      <c r="J137" s="44"/>
      <c r="K137" s="42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</row>
    <row x14ac:dyDescent="0.25" r="138" customHeight="1" ht="17.25" customFormat="1" s="30">
      <c r="A138" s="41"/>
      <c r="B138" s="37"/>
      <c r="C138" s="37"/>
      <c r="D138" s="42"/>
      <c r="E138" s="38"/>
      <c r="F138" s="38"/>
      <c r="G138" s="37"/>
      <c r="H138" s="38"/>
      <c r="I138" s="44"/>
      <c r="J138" s="44"/>
      <c r="K138" s="42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</row>
    <row x14ac:dyDescent="0.25" r="139" customHeight="1" ht="17.25" customFormat="1" s="30">
      <c r="A139" s="41"/>
      <c r="B139" s="37"/>
      <c r="C139" s="37"/>
      <c r="D139" s="42"/>
      <c r="E139" s="38"/>
      <c r="F139" s="38"/>
      <c r="G139" s="37"/>
      <c r="H139" s="38"/>
      <c r="I139" s="44"/>
      <c r="J139" s="44"/>
      <c r="K139" s="42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</row>
    <row x14ac:dyDescent="0.25" r="140" customHeight="1" ht="17.25" customFormat="1" s="30">
      <c r="A140" s="41"/>
      <c r="B140" s="37"/>
      <c r="C140" s="37"/>
      <c r="D140" s="42"/>
      <c r="E140" s="38"/>
      <c r="F140" s="38"/>
      <c r="G140" s="37"/>
      <c r="H140" s="38"/>
      <c r="I140" s="44"/>
      <c r="J140" s="44"/>
      <c r="K140" s="42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</row>
    <row x14ac:dyDescent="0.25" r="141" customHeight="1" ht="17.25" customFormat="1" s="30">
      <c r="A141" s="41"/>
      <c r="B141" s="37"/>
      <c r="C141" s="37"/>
      <c r="D141" s="42"/>
      <c r="E141" s="38"/>
      <c r="F141" s="38"/>
      <c r="G141" s="37"/>
      <c r="H141" s="38"/>
      <c r="I141" s="44"/>
      <c r="J141" s="44"/>
      <c r="K141" s="42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</row>
    <row x14ac:dyDescent="0.25" r="142" customHeight="1" ht="17.25" customFormat="1" s="30">
      <c r="A142" s="41"/>
      <c r="B142" s="37"/>
      <c r="C142" s="37"/>
      <c r="D142" s="42"/>
      <c r="E142" s="38"/>
      <c r="F142" s="38"/>
      <c r="G142" s="37"/>
      <c r="H142" s="38"/>
      <c r="I142" s="44"/>
      <c r="J142" s="44"/>
      <c r="K142" s="42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</row>
    <row x14ac:dyDescent="0.25" r="143" customHeight="1" ht="17.25" customFormat="1" s="30">
      <c r="A143" s="41"/>
      <c r="B143" s="37"/>
      <c r="C143" s="37"/>
      <c r="D143" s="42"/>
      <c r="E143" s="38"/>
      <c r="F143" s="38"/>
      <c r="G143" s="37"/>
      <c r="H143" s="38"/>
      <c r="I143" s="44"/>
      <c r="J143" s="44"/>
      <c r="K143" s="42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</row>
    <row x14ac:dyDescent="0.25" r="144" customHeight="1" ht="17.25" customFormat="1" s="30">
      <c r="A144" s="41"/>
      <c r="B144" s="37"/>
      <c r="C144" s="37"/>
      <c r="D144" s="42"/>
      <c r="E144" s="38"/>
      <c r="F144" s="38"/>
      <c r="G144" s="37"/>
      <c r="H144" s="38"/>
      <c r="I144" s="44"/>
      <c r="J144" s="44"/>
      <c r="K144" s="42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</row>
    <row x14ac:dyDescent="0.25" r="145" customHeight="1" ht="17.25" customFormat="1" s="30">
      <c r="A145" s="41"/>
      <c r="B145" s="37"/>
      <c r="C145" s="37"/>
      <c r="D145" s="42"/>
      <c r="E145" s="38"/>
      <c r="F145" s="38"/>
      <c r="G145" s="37"/>
      <c r="H145" s="38"/>
      <c r="I145" s="44"/>
      <c r="J145" s="44"/>
      <c r="K145" s="42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</row>
    <row x14ac:dyDescent="0.25" r="146" customHeight="1" ht="17.25" customFormat="1" s="30">
      <c r="A146" s="41"/>
      <c r="B146" s="37"/>
      <c r="C146" s="37"/>
      <c r="D146" s="42"/>
      <c r="E146" s="38"/>
      <c r="F146" s="38"/>
      <c r="G146" s="37"/>
      <c r="H146" s="38"/>
      <c r="I146" s="44"/>
      <c r="J146" s="44"/>
      <c r="K146" s="42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</row>
    <row x14ac:dyDescent="0.25" r="147" customHeight="1" ht="17.25" customFormat="1" s="30">
      <c r="A147" s="41"/>
      <c r="B147" s="37"/>
      <c r="C147" s="37"/>
      <c r="D147" s="42"/>
      <c r="E147" s="38"/>
      <c r="F147" s="38"/>
      <c r="G147" s="37"/>
      <c r="H147" s="38"/>
      <c r="I147" s="44"/>
      <c r="J147" s="44"/>
      <c r="K147" s="42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</row>
    <row x14ac:dyDescent="0.25" r="148" customHeight="1" ht="17.25" customFormat="1" s="30">
      <c r="A148" s="41"/>
      <c r="B148" s="37"/>
      <c r="C148" s="37"/>
      <c r="D148" s="42"/>
      <c r="E148" s="38"/>
      <c r="F148" s="38"/>
      <c r="G148" s="37"/>
      <c r="H148" s="38"/>
      <c r="I148" s="44"/>
      <c r="J148" s="44"/>
      <c r="K148" s="42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</row>
    <row x14ac:dyDescent="0.25" r="149" customHeight="1" ht="17.25" customFormat="1" s="30">
      <c r="A149" s="41"/>
      <c r="B149" s="37"/>
      <c r="C149" s="37"/>
      <c r="D149" s="42"/>
      <c r="E149" s="38"/>
      <c r="F149" s="38"/>
      <c r="G149" s="37"/>
      <c r="H149" s="38"/>
      <c r="I149" s="44"/>
      <c r="J149" s="44"/>
      <c r="K149" s="42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</row>
    <row x14ac:dyDescent="0.25" r="150" customHeight="1" ht="17.25" customFormat="1" s="30">
      <c r="A150" s="41"/>
      <c r="B150" s="37"/>
      <c r="C150" s="37"/>
      <c r="D150" s="42"/>
      <c r="E150" s="38"/>
      <c r="F150" s="38"/>
      <c r="G150" s="37"/>
      <c r="H150" s="38"/>
      <c r="I150" s="44"/>
      <c r="J150" s="44"/>
      <c r="K150" s="42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</row>
    <row x14ac:dyDescent="0.25" r="151" customHeight="1" ht="17.25" customFormat="1" s="30">
      <c r="A151" s="41"/>
      <c r="B151" s="37"/>
      <c r="C151" s="37"/>
      <c r="D151" s="42"/>
      <c r="E151" s="38"/>
      <c r="F151" s="38"/>
      <c r="G151" s="37"/>
      <c r="H151" s="38"/>
      <c r="I151" s="44"/>
      <c r="J151" s="44"/>
      <c r="K151" s="42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</row>
    <row x14ac:dyDescent="0.25" r="152" customHeight="1" ht="17.25" customFormat="1" s="30">
      <c r="A152" s="41"/>
      <c r="B152" s="37"/>
      <c r="C152" s="37"/>
      <c r="D152" s="42"/>
      <c r="E152" s="38"/>
      <c r="F152" s="38"/>
      <c r="G152" s="37"/>
      <c r="H152" s="38"/>
      <c r="I152" s="44"/>
      <c r="J152" s="44"/>
      <c r="K152" s="42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</row>
    <row x14ac:dyDescent="0.25" r="153" customHeight="1" ht="17.25" customFormat="1" s="30">
      <c r="A153" s="41"/>
      <c r="B153" s="37"/>
      <c r="C153" s="37"/>
      <c r="D153" s="42"/>
      <c r="E153" s="38"/>
      <c r="F153" s="38"/>
      <c r="G153" s="37"/>
      <c r="H153" s="38"/>
      <c r="I153" s="44"/>
      <c r="J153" s="44"/>
      <c r="K153" s="42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</row>
    <row x14ac:dyDescent="0.25" r="154" customHeight="1" ht="17.25" customFormat="1" s="30">
      <c r="A154" s="41"/>
      <c r="B154" s="37"/>
      <c r="C154" s="37"/>
      <c r="D154" s="42"/>
      <c r="E154" s="38"/>
      <c r="F154" s="38"/>
      <c r="G154" s="37"/>
      <c r="H154" s="38"/>
      <c r="I154" s="44"/>
      <c r="J154" s="44"/>
      <c r="K154" s="42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</row>
    <row x14ac:dyDescent="0.25" r="155" customHeight="1" ht="17.25" customFormat="1" s="30">
      <c r="A155" s="41"/>
      <c r="B155" s="37"/>
      <c r="C155" s="37"/>
      <c r="D155" s="42"/>
      <c r="E155" s="38"/>
      <c r="F155" s="38"/>
      <c r="G155" s="37"/>
      <c r="H155" s="38"/>
      <c r="I155" s="44"/>
      <c r="J155" s="44"/>
      <c r="K155" s="42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</row>
    <row x14ac:dyDescent="0.25" r="156" customHeight="1" ht="17.25" customFormat="1" s="30">
      <c r="A156" s="41"/>
      <c r="B156" s="37"/>
      <c r="C156" s="37"/>
      <c r="D156" s="42"/>
      <c r="E156" s="38"/>
      <c r="F156" s="38"/>
      <c r="G156" s="37"/>
      <c r="H156" s="38"/>
      <c r="I156" s="44"/>
      <c r="J156" s="44"/>
      <c r="K156" s="42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</row>
    <row x14ac:dyDescent="0.25" r="157" customHeight="1" ht="17.25" customFormat="1" s="30">
      <c r="A157" s="41"/>
      <c r="B157" s="37"/>
      <c r="C157" s="37"/>
      <c r="D157" s="42"/>
      <c r="E157" s="38"/>
      <c r="F157" s="38"/>
      <c r="G157" s="37"/>
      <c r="H157" s="38"/>
      <c r="I157" s="44"/>
      <c r="J157" s="44"/>
      <c r="K157" s="42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</row>
    <row x14ac:dyDescent="0.25" r="158" customHeight="1" ht="17.25" customFormat="1" s="30">
      <c r="A158" s="41"/>
      <c r="B158" s="37"/>
      <c r="C158" s="37"/>
      <c r="D158" s="42"/>
      <c r="E158" s="38"/>
      <c r="F158" s="38"/>
      <c r="G158" s="37"/>
      <c r="H158" s="38"/>
      <c r="I158" s="44"/>
      <c r="J158" s="44"/>
      <c r="K158" s="42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</row>
    <row x14ac:dyDescent="0.25" r="159" customHeight="1" ht="17.25" customFormat="1" s="30">
      <c r="A159" s="41"/>
      <c r="B159" s="37"/>
      <c r="C159" s="37"/>
      <c r="D159" s="42"/>
      <c r="E159" s="38"/>
      <c r="F159" s="38"/>
      <c r="G159" s="37"/>
      <c r="H159" s="38"/>
      <c r="I159" s="44"/>
      <c r="J159" s="44"/>
      <c r="K159" s="42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</row>
    <row x14ac:dyDescent="0.25" r="160" customHeight="1" ht="17.25" customFormat="1" s="30">
      <c r="A160" s="41"/>
      <c r="B160" s="37"/>
      <c r="C160" s="37"/>
      <c r="D160" s="42"/>
      <c r="E160" s="38"/>
      <c r="F160" s="38"/>
      <c r="G160" s="37"/>
      <c r="H160" s="38"/>
      <c r="I160" s="44"/>
      <c r="J160" s="44"/>
      <c r="K160" s="42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</row>
    <row x14ac:dyDescent="0.25" r="161" customHeight="1" ht="17.25" customFormat="1" s="30">
      <c r="A161" s="41"/>
      <c r="B161" s="37"/>
      <c r="C161" s="37"/>
      <c r="D161" s="42"/>
      <c r="E161" s="38"/>
      <c r="F161" s="38"/>
      <c r="G161" s="37"/>
      <c r="H161" s="38"/>
      <c r="I161" s="44"/>
      <c r="J161" s="44"/>
      <c r="K161" s="42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</row>
    <row x14ac:dyDescent="0.25" r="162" customHeight="1" ht="17.25" customFormat="1" s="30">
      <c r="A162" s="41"/>
      <c r="B162" s="37"/>
      <c r="C162" s="37"/>
      <c r="D162" s="42"/>
      <c r="E162" s="38"/>
      <c r="F162" s="38"/>
      <c r="G162" s="37"/>
      <c r="H162" s="38"/>
      <c r="I162" s="44"/>
      <c r="J162" s="44"/>
      <c r="K162" s="42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</row>
    <row x14ac:dyDescent="0.25" r="163" customHeight="1" ht="17.25" customFormat="1" s="30">
      <c r="A163" s="41"/>
      <c r="B163" s="37"/>
      <c r="C163" s="37"/>
      <c r="D163" s="42"/>
      <c r="E163" s="38"/>
      <c r="F163" s="38"/>
      <c r="G163" s="37"/>
      <c r="H163" s="38"/>
      <c r="I163" s="44"/>
      <c r="J163" s="44"/>
      <c r="K163" s="42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</row>
    <row x14ac:dyDescent="0.25" r="164" customHeight="1" ht="17.25" customFormat="1" s="30">
      <c r="A164" s="41"/>
      <c r="B164" s="37"/>
      <c r="C164" s="37"/>
      <c r="D164" s="42"/>
      <c r="E164" s="38"/>
      <c r="F164" s="38"/>
      <c r="G164" s="37"/>
      <c r="H164" s="38"/>
      <c r="I164" s="44"/>
      <c r="J164" s="44"/>
      <c r="K164" s="42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</row>
    <row x14ac:dyDescent="0.25" r="165" customHeight="1" ht="17.25" customFormat="1" s="30">
      <c r="A165" s="41"/>
      <c r="B165" s="37"/>
      <c r="C165" s="37"/>
      <c r="D165" s="42"/>
      <c r="E165" s="38"/>
      <c r="F165" s="38"/>
      <c r="G165" s="37"/>
      <c r="H165" s="38"/>
      <c r="I165" s="44"/>
      <c r="J165" s="44"/>
      <c r="K165" s="42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</row>
    <row x14ac:dyDescent="0.25" r="166" customHeight="1" ht="17.25" customFormat="1" s="30">
      <c r="A166" s="41"/>
      <c r="B166" s="37"/>
      <c r="C166" s="37"/>
      <c r="D166" s="42"/>
      <c r="E166" s="38"/>
      <c r="F166" s="38"/>
      <c r="G166" s="37"/>
      <c r="H166" s="38"/>
      <c r="I166" s="44"/>
      <c r="J166" s="44"/>
      <c r="K166" s="42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</row>
    <row x14ac:dyDescent="0.25" r="167" customHeight="1" ht="17.25" customFormat="1" s="30">
      <c r="A167" s="41"/>
      <c r="B167" s="37"/>
      <c r="C167" s="37"/>
      <c r="D167" s="42"/>
      <c r="E167" s="38"/>
      <c r="F167" s="38"/>
      <c r="G167" s="37"/>
      <c r="H167" s="38"/>
      <c r="I167" s="44"/>
      <c r="J167" s="44"/>
      <c r="K167" s="42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</row>
    <row x14ac:dyDescent="0.25" r="168" customHeight="1" ht="17.25" customFormat="1" s="30">
      <c r="A168" s="41"/>
      <c r="B168" s="37"/>
      <c r="C168" s="37"/>
      <c r="D168" s="42"/>
      <c r="E168" s="38"/>
      <c r="F168" s="38"/>
      <c r="G168" s="37"/>
      <c r="H168" s="38"/>
      <c r="I168" s="44"/>
      <c r="J168" s="44"/>
      <c r="K168" s="42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</row>
    <row x14ac:dyDescent="0.25" r="169" customHeight="1" ht="17.25" customFormat="1" s="30">
      <c r="A169" s="41"/>
      <c r="B169" s="37"/>
      <c r="C169" s="37"/>
      <c r="D169" s="42"/>
      <c r="E169" s="38"/>
      <c r="F169" s="38"/>
      <c r="G169" s="37"/>
      <c r="H169" s="38"/>
      <c r="I169" s="44"/>
      <c r="J169" s="44"/>
      <c r="K169" s="42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</row>
    <row x14ac:dyDescent="0.25" r="170" customHeight="1" ht="17.25" customFormat="1" s="30">
      <c r="A170" s="41"/>
      <c r="B170" s="37"/>
      <c r="C170" s="37"/>
      <c r="D170" s="42"/>
      <c r="E170" s="38"/>
      <c r="F170" s="38"/>
      <c r="G170" s="37"/>
      <c r="H170" s="38"/>
      <c r="I170" s="44"/>
      <c r="J170" s="44"/>
      <c r="K170" s="42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</row>
    <row x14ac:dyDescent="0.25" r="171" customHeight="1" ht="17.25" customFormat="1" s="30">
      <c r="A171" s="41"/>
      <c r="B171" s="37"/>
      <c r="C171" s="37"/>
      <c r="D171" s="42"/>
      <c r="E171" s="38"/>
      <c r="F171" s="38"/>
      <c r="G171" s="37"/>
      <c r="H171" s="38"/>
      <c r="I171" s="44"/>
      <c r="J171" s="44"/>
      <c r="K171" s="42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</row>
    <row x14ac:dyDescent="0.25" r="172" customHeight="1" ht="17.25" customFormat="1" s="30">
      <c r="A172" s="41"/>
      <c r="B172" s="37"/>
      <c r="C172" s="37"/>
      <c r="D172" s="42"/>
      <c r="E172" s="38"/>
      <c r="F172" s="38"/>
      <c r="G172" s="37"/>
      <c r="H172" s="38"/>
      <c r="I172" s="44"/>
      <c r="J172" s="44"/>
      <c r="K172" s="42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</row>
    <row x14ac:dyDescent="0.25" r="173" customHeight="1" ht="17.25" customFormat="1" s="30">
      <c r="A173" s="41"/>
      <c r="B173" s="37"/>
      <c r="C173" s="37"/>
      <c r="D173" s="42"/>
      <c r="E173" s="38"/>
      <c r="F173" s="38"/>
      <c r="G173" s="37"/>
      <c r="H173" s="38"/>
      <c r="I173" s="44"/>
      <c r="J173" s="44"/>
      <c r="K173" s="42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</row>
    <row x14ac:dyDescent="0.25" r="174" customHeight="1" ht="17.25" customFormat="1" s="30">
      <c r="A174" s="41"/>
      <c r="B174" s="37"/>
      <c r="C174" s="37"/>
      <c r="D174" s="42"/>
      <c r="E174" s="38"/>
      <c r="F174" s="38"/>
      <c r="G174" s="37"/>
      <c r="H174" s="38"/>
      <c r="I174" s="44"/>
      <c r="J174" s="44"/>
      <c r="K174" s="42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</row>
    <row x14ac:dyDescent="0.25" r="175" customHeight="1" ht="17.25" customFormat="1" s="30">
      <c r="A175" s="41"/>
      <c r="B175" s="37"/>
      <c r="C175" s="37"/>
      <c r="D175" s="42"/>
      <c r="E175" s="38"/>
      <c r="F175" s="38"/>
      <c r="G175" s="37"/>
      <c r="H175" s="38"/>
      <c r="I175" s="44"/>
      <c r="J175" s="44"/>
      <c r="K175" s="42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</row>
    <row x14ac:dyDescent="0.25" r="176" customHeight="1" ht="17.25" customFormat="1" s="30">
      <c r="A176" s="41"/>
      <c r="B176" s="37"/>
      <c r="C176" s="37"/>
      <c r="D176" s="42"/>
      <c r="E176" s="38"/>
      <c r="F176" s="38"/>
      <c r="G176" s="37"/>
      <c r="H176" s="38"/>
      <c r="I176" s="44"/>
      <c r="J176" s="44"/>
      <c r="K176" s="42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</row>
    <row x14ac:dyDescent="0.25" r="177" customHeight="1" ht="17.25" customFormat="1" s="30">
      <c r="A177" s="41"/>
      <c r="B177" s="37"/>
      <c r="C177" s="37"/>
      <c r="D177" s="42"/>
      <c r="E177" s="38"/>
      <c r="F177" s="38"/>
      <c r="G177" s="37"/>
      <c r="H177" s="38"/>
      <c r="I177" s="44"/>
      <c r="J177" s="44"/>
      <c r="K177" s="42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</row>
    <row x14ac:dyDescent="0.25" r="178" customHeight="1" ht="17.25" customFormat="1" s="30">
      <c r="A178" s="41"/>
      <c r="B178" s="37"/>
      <c r="C178" s="37"/>
      <c r="D178" s="42"/>
      <c r="E178" s="38"/>
      <c r="F178" s="38"/>
      <c r="G178" s="37"/>
      <c r="H178" s="38"/>
      <c r="I178" s="44"/>
      <c r="J178" s="44"/>
      <c r="K178" s="42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</row>
    <row x14ac:dyDescent="0.25" r="179" customHeight="1" ht="17.25" customFormat="1" s="30">
      <c r="A179" s="41"/>
      <c r="B179" s="37"/>
      <c r="C179" s="37"/>
      <c r="D179" s="42"/>
      <c r="E179" s="38"/>
      <c r="F179" s="38"/>
      <c r="G179" s="37"/>
      <c r="H179" s="38"/>
      <c r="I179" s="44"/>
      <c r="J179" s="44"/>
      <c r="K179" s="42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</row>
    <row x14ac:dyDescent="0.25" r="180" customHeight="1" ht="17.25" customFormat="1" s="30">
      <c r="A180" s="41"/>
      <c r="B180" s="37"/>
      <c r="C180" s="37"/>
      <c r="D180" s="42"/>
      <c r="E180" s="38"/>
      <c r="F180" s="38"/>
      <c r="G180" s="37"/>
      <c r="H180" s="38"/>
      <c r="I180" s="44"/>
      <c r="J180" s="44"/>
      <c r="K180" s="42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</row>
    <row x14ac:dyDescent="0.25" r="181" customHeight="1" ht="17.25" customFormat="1" s="30">
      <c r="A181" s="41"/>
      <c r="B181" s="37"/>
      <c r="C181" s="37"/>
      <c r="D181" s="42"/>
      <c r="E181" s="38"/>
      <c r="F181" s="38"/>
      <c r="G181" s="37"/>
      <c r="H181" s="38"/>
      <c r="I181" s="44"/>
      <c r="J181" s="44"/>
      <c r="K181" s="42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</row>
    <row x14ac:dyDescent="0.25" r="182" customHeight="1" ht="17.25" customFormat="1" s="30">
      <c r="A182" s="41"/>
      <c r="B182" s="37"/>
      <c r="C182" s="37"/>
      <c r="D182" s="42"/>
      <c r="E182" s="38"/>
      <c r="F182" s="38"/>
      <c r="G182" s="37"/>
      <c r="H182" s="38"/>
      <c r="I182" s="44"/>
      <c r="J182" s="44"/>
      <c r="K182" s="42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</row>
    <row x14ac:dyDescent="0.25" r="183" customHeight="1" ht="17.25" customFormat="1" s="30">
      <c r="A183" s="41"/>
      <c r="B183" s="37"/>
      <c r="C183" s="37"/>
      <c r="D183" s="42"/>
      <c r="E183" s="38"/>
      <c r="F183" s="38"/>
      <c r="G183" s="37"/>
      <c r="H183" s="38"/>
      <c r="I183" s="44"/>
      <c r="J183" s="44"/>
      <c r="K183" s="42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</row>
    <row x14ac:dyDescent="0.25" r="184" customHeight="1" ht="17.25" customFormat="1" s="30">
      <c r="A184" s="41"/>
      <c r="B184" s="37"/>
      <c r="C184" s="37"/>
      <c r="D184" s="42"/>
      <c r="E184" s="38"/>
      <c r="F184" s="38"/>
      <c r="G184" s="37"/>
      <c r="H184" s="38"/>
      <c r="I184" s="44"/>
      <c r="J184" s="44"/>
      <c r="K184" s="42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</row>
    <row x14ac:dyDescent="0.25" r="185" customHeight="1" ht="17.25" customFormat="1" s="30">
      <c r="A185" s="41"/>
      <c r="B185" s="37"/>
      <c r="C185" s="37"/>
      <c r="D185" s="42"/>
      <c r="E185" s="38"/>
      <c r="F185" s="38"/>
      <c r="G185" s="37"/>
      <c r="H185" s="38"/>
      <c r="I185" s="44"/>
      <c r="J185" s="44"/>
      <c r="K185" s="42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</row>
    <row x14ac:dyDescent="0.25" r="186" customHeight="1" ht="17.25" customFormat="1" s="30">
      <c r="A186" s="41"/>
      <c r="B186" s="37"/>
      <c r="C186" s="37"/>
      <c r="D186" s="42"/>
      <c r="E186" s="38"/>
      <c r="F186" s="38"/>
      <c r="G186" s="37"/>
      <c r="H186" s="38"/>
      <c r="I186" s="44"/>
      <c r="J186" s="44"/>
      <c r="K186" s="42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</row>
    <row x14ac:dyDescent="0.25" r="187" customHeight="1" ht="17.25" customFormat="1" s="30">
      <c r="A187" s="41"/>
      <c r="B187" s="37"/>
      <c r="C187" s="37"/>
      <c r="D187" s="42"/>
      <c r="E187" s="38"/>
      <c r="F187" s="38"/>
      <c r="G187" s="37"/>
      <c r="H187" s="38"/>
      <c r="I187" s="44"/>
      <c r="J187" s="44"/>
      <c r="K187" s="42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</row>
    <row x14ac:dyDescent="0.25" r="188" customHeight="1" ht="17.25" customFormat="1" s="30">
      <c r="A188" s="41"/>
      <c r="B188" s="37"/>
      <c r="C188" s="37"/>
      <c r="D188" s="42"/>
      <c r="E188" s="38"/>
      <c r="F188" s="38"/>
      <c r="G188" s="37"/>
      <c r="H188" s="38"/>
      <c r="I188" s="44"/>
      <c r="J188" s="44"/>
      <c r="K188" s="42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</row>
    <row x14ac:dyDescent="0.25" r="189" customHeight="1" ht="17.25" customFormat="1" s="30">
      <c r="A189" s="41"/>
      <c r="B189" s="37"/>
      <c r="C189" s="37"/>
      <c r="D189" s="42"/>
      <c r="E189" s="38"/>
      <c r="F189" s="38"/>
      <c r="G189" s="37"/>
      <c r="H189" s="38"/>
      <c r="I189" s="44"/>
      <c r="J189" s="44"/>
      <c r="K189" s="42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</row>
    <row x14ac:dyDescent="0.25" r="190" customHeight="1" ht="17.25" customFormat="1" s="30">
      <c r="A190" s="41"/>
      <c r="B190" s="37"/>
      <c r="C190" s="37"/>
      <c r="D190" s="42"/>
      <c r="E190" s="38"/>
      <c r="F190" s="38"/>
      <c r="G190" s="37"/>
      <c r="H190" s="38"/>
      <c r="I190" s="44"/>
      <c r="J190" s="44"/>
      <c r="K190" s="42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</row>
    <row x14ac:dyDescent="0.25" r="191" customHeight="1" ht="17.25" customFormat="1" s="30">
      <c r="A191" s="41"/>
      <c r="B191" s="37"/>
      <c r="C191" s="37"/>
      <c r="D191" s="42"/>
      <c r="E191" s="38"/>
      <c r="F191" s="38"/>
      <c r="G191" s="37"/>
      <c r="H191" s="38"/>
      <c r="I191" s="44"/>
      <c r="J191" s="44"/>
      <c r="K191" s="42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</row>
    <row x14ac:dyDescent="0.25" r="192" customHeight="1" ht="17.25" customFormat="1" s="30">
      <c r="A192" s="41"/>
      <c r="B192" s="37"/>
      <c r="C192" s="37"/>
      <c r="D192" s="42"/>
      <c r="E192" s="38"/>
      <c r="F192" s="38"/>
      <c r="G192" s="37"/>
      <c r="H192" s="38"/>
      <c r="I192" s="44"/>
      <c r="J192" s="44"/>
      <c r="K192" s="42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</row>
    <row x14ac:dyDescent="0.25" r="193" customHeight="1" ht="17.25" customFormat="1" s="30">
      <c r="A193" s="41"/>
      <c r="B193" s="37"/>
      <c r="C193" s="37"/>
      <c r="D193" s="42"/>
      <c r="E193" s="38"/>
      <c r="F193" s="38"/>
      <c r="G193" s="37"/>
      <c r="H193" s="38"/>
      <c r="I193" s="44"/>
      <c r="J193" s="44"/>
      <c r="K193" s="42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</row>
    <row x14ac:dyDescent="0.25" r="194" customHeight="1" ht="17.25" customFormat="1" s="30">
      <c r="A194" s="41"/>
      <c r="B194" s="37"/>
      <c r="C194" s="37"/>
      <c r="D194" s="42"/>
      <c r="E194" s="38"/>
      <c r="F194" s="38"/>
      <c r="G194" s="37"/>
      <c r="H194" s="38"/>
      <c r="I194" s="44"/>
      <c r="J194" s="44"/>
      <c r="K194" s="42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</row>
    <row x14ac:dyDescent="0.25" r="195" customHeight="1" ht="17.25" customFormat="1" s="30">
      <c r="A195" s="41"/>
      <c r="B195" s="37"/>
      <c r="C195" s="37"/>
      <c r="D195" s="42"/>
      <c r="E195" s="38"/>
      <c r="F195" s="38"/>
      <c r="G195" s="37"/>
      <c r="H195" s="38"/>
      <c r="I195" s="44"/>
      <c r="J195" s="44"/>
      <c r="K195" s="42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</row>
    <row x14ac:dyDescent="0.25" r="196" customHeight="1" ht="17.25" customFormat="1" s="30">
      <c r="A196" s="41"/>
      <c r="B196" s="37"/>
      <c r="C196" s="37"/>
      <c r="D196" s="42"/>
      <c r="E196" s="38"/>
      <c r="F196" s="38"/>
      <c r="G196" s="37"/>
      <c r="H196" s="38"/>
      <c r="I196" s="44"/>
      <c r="J196" s="44"/>
      <c r="K196" s="42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</row>
    <row x14ac:dyDescent="0.25" r="197" customHeight="1" ht="17.25" customFormat="1" s="30">
      <c r="A197" s="41"/>
      <c r="B197" s="37"/>
      <c r="C197" s="37"/>
      <c r="D197" s="42"/>
      <c r="E197" s="38"/>
      <c r="F197" s="38"/>
      <c r="G197" s="37"/>
      <c r="H197" s="38"/>
      <c r="I197" s="44"/>
      <c r="J197" s="44"/>
      <c r="K197" s="42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</row>
    <row x14ac:dyDescent="0.25" r="198" customHeight="1" ht="17.25" customFormat="1" s="30">
      <c r="A198" s="41"/>
      <c r="B198" s="37"/>
      <c r="C198" s="37"/>
      <c r="D198" s="42"/>
      <c r="E198" s="38"/>
      <c r="F198" s="38"/>
      <c r="G198" s="37"/>
      <c r="H198" s="38"/>
      <c r="I198" s="44"/>
      <c r="J198" s="44"/>
      <c r="K198" s="42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</row>
    <row x14ac:dyDescent="0.25" r="199" customHeight="1" ht="17.25" customFormat="1" s="30">
      <c r="A199" s="41"/>
      <c r="B199" s="37"/>
      <c r="C199" s="37"/>
      <c r="D199" s="42"/>
      <c r="E199" s="38"/>
      <c r="F199" s="38"/>
      <c r="G199" s="37"/>
      <c r="H199" s="38"/>
      <c r="I199" s="44"/>
      <c r="J199" s="44"/>
      <c r="K199" s="42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</row>
    <row x14ac:dyDescent="0.25" r="200" customHeight="1" ht="17.25" customFormat="1" s="30">
      <c r="A200" s="41"/>
      <c r="B200" s="37"/>
      <c r="C200" s="37"/>
      <c r="D200" s="42"/>
      <c r="E200" s="38"/>
      <c r="F200" s="38"/>
      <c r="G200" s="37"/>
      <c r="H200" s="38"/>
      <c r="I200" s="44"/>
      <c r="J200" s="44"/>
      <c r="K200" s="42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</row>
    <row x14ac:dyDescent="0.25" r="201" customHeight="1" ht="17.25" customFormat="1" s="30">
      <c r="A201" s="41"/>
      <c r="B201" s="37"/>
      <c r="C201" s="37"/>
      <c r="D201" s="42"/>
      <c r="E201" s="38"/>
      <c r="F201" s="38"/>
      <c r="G201" s="37"/>
      <c r="H201" s="38"/>
      <c r="I201" s="44"/>
      <c r="J201" s="44"/>
      <c r="K201" s="42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</row>
    <row x14ac:dyDescent="0.25" r="202" customHeight="1" ht="17.25" customFormat="1" s="30">
      <c r="A202" s="41"/>
      <c r="B202" s="37"/>
      <c r="C202" s="37"/>
      <c r="D202" s="42"/>
      <c r="E202" s="38"/>
      <c r="F202" s="38"/>
      <c r="G202" s="37"/>
      <c r="H202" s="38"/>
      <c r="I202" s="44"/>
      <c r="J202" s="44"/>
      <c r="K202" s="42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</row>
    <row x14ac:dyDescent="0.25" r="203" customHeight="1" ht="17.25" customFormat="1" s="30">
      <c r="A203" s="41"/>
      <c r="B203" s="37"/>
      <c r="C203" s="37"/>
      <c r="D203" s="42"/>
      <c r="E203" s="38"/>
      <c r="F203" s="38"/>
      <c r="G203" s="37"/>
      <c r="H203" s="38"/>
      <c r="I203" s="44"/>
      <c r="J203" s="44"/>
      <c r="K203" s="42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</row>
    <row x14ac:dyDescent="0.25" r="204" customHeight="1" ht="17.25" customFormat="1" s="30">
      <c r="A204" s="41"/>
      <c r="B204" s="37"/>
      <c r="C204" s="37"/>
      <c r="D204" s="42"/>
      <c r="E204" s="38"/>
      <c r="F204" s="38"/>
      <c r="G204" s="37"/>
      <c r="H204" s="38"/>
      <c r="I204" s="44"/>
      <c r="J204" s="44"/>
      <c r="K204" s="42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</row>
    <row x14ac:dyDescent="0.25" r="205" customHeight="1" ht="17.25" customFormat="1" s="30">
      <c r="A205" s="41"/>
      <c r="B205" s="37"/>
      <c r="C205" s="37"/>
      <c r="D205" s="42"/>
      <c r="E205" s="38"/>
      <c r="F205" s="38"/>
      <c r="G205" s="37"/>
      <c r="H205" s="38"/>
      <c r="I205" s="44"/>
      <c r="J205" s="44"/>
      <c r="K205" s="42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</row>
    <row x14ac:dyDescent="0.25" r="206" customHeight="1" ht="17.25" customFormat="1" s="30">
      <c r="A206" s="41"/>
      <c r="B206" s="37"/>
      <c r="C206" s="37"/>
      <c r="D206" s="42"/>
      <c r="E206" s="38"/>
      <c r="F206" s="38"/>
      <c r="G206" s="37"/>
      <c r="H206" s="38"/>
      <c r="I206" s="44"/>
      <c r="J206" s="44"/>
      <c r="K206" s="42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</row>
    <row x14ac:dyDescent="0.25" r="207" customHeight="1" ht="17.25" customFormat="1" s="30">
      <c r="A207" s="41"/>
      <c r="B207" s="37"/>
      <c r="C207" s="37"/>
      <c r="D207" s="42"/>
      <c r="E207" s="38"/>
      <c r="F207" s="38"/>
      <c r="G207" s="37"/>
      <c r="H207" s="38"/>
      <c r="I207" s="44"/>
      <c r="J207" s="44"/>
      <c r="K207" s="42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</row>
    <row x14ac:dyDescent="0.25" r="208" customHeight="1" ht="17.25" customFormat="1" s="30">
      <c r="A208" s="41"/>
      <c r="B208" s="37"/>
      <c r="C208" s="37"/>
      <c r="D208" s="42"/>
      <c r="E208" s="38"/>
      <c r="F208" s="38"/>
      <c r="G208" s="37"/>
      <c r="H208" s="38"/>
      <c r="I208" s="44"/>
      <c r="J208" s="44"/>
      <c r="K208" s="42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</row>
    <row x14ac:dyDescent="0.25" r="209" customHeight="1" ht="17.25" customFormat="1" s="30">
      <c r="A209" s="41"/>
      <c r="B209" s="37"/>
      <c r="C209" s="37"/>
      <c r="D209" s="42"/>
      <c r="E209" s="38"/>
      <c r="F209" s="38"/>
      <c r="G209" s="37"/>
      <c r="H209" s="38"/>
      <c r="I209" s="44"/>
      <c r="J209" s="44"/>
      <c r="K209" s="42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</row>
    <row x14ac:dyDescent="0.25" r="210" customHeight="1" ht="17.25" customFormat="1" s="30">
      <c r="A210" s="41"/>
      <c r="B210" s="37"/>
      <c r="C210" s="37"/>
      <c r="D210" s="42"/>
      <c r="E210" s="38"/>
      <c r="F210" s="38"/>
      <c r="G210" s="37"/>
      <c r="H210" s="38"/>
      <c r="I210" s="44"/>
      <c r="J210" s="44"/>
      <c r="K210" s="42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</row>
    <row x14ac:dyDescent="0.25" r="211" customHeight="1" ht="17.25" customFormat="1" s="30">
      <c r="A211" s="41"/>
      <c r="B211" s="37"/>
      <c r="C211" s="37"/>
      <c r="D211" s="42"/>
      <c r="E211" s="38"/>
      <c r="F211" s="38"/>
      <c r="G211" s="37"/>
      <c r="H211" s="38"/>
      <c r="I211" s="44"/>
      <c r="J211" s="44"/>
      <c r="K211" s="42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</row>
    <row x14ac:dyDescent="0.25" r="212" customHeight="1" ht="17.25" customFormat="1" s="30">
      <c r="A212" s="41"/>
      <c r="B212" s="37"/>
      <c r="C212" s="37"/>
      <c r="D212" s="42"/>
      <c r="E212" s="38"/>
      <c r="F212" s="38"/>
      <c r="G212" s="37"/>
      <c r="H212" s="38"/>
      <c r="I212" s="44"/>
      <c r="J212" s="44"/>
      <c r="K212" s="42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</row>
    <row x14ac:dyDescent="0.25" r="213" customHeight="1" ht="17.25" customFormat="1" s="30">
      <c r="A213" s="41"/>
      <c r="B213" s="37"/>
      <c r="C213" s="37"/>
      <c r="D213" s="42"/>
      <c r="E213" s="38"/>
      <c r="F213" s="38"/>
      <c r="G213" s="37"/>
      <c r="H213" s="38"/>
      <c r="I213" s="44"/>
      <c r="J213" s="44"/>
      <c r="K213" s="42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</row>
    <row x14ac:dyDescent="0.25" r="214" customHeight="1" ht="17.25" customFormat="1" s="30">
      <c r="A214" s="41"/>
      <c r="B214" s="37"/>
      <c r="C214" s="37"/>
      <c r="D214" s="42"/>
      <c r="E214" s="38"/>
      <c r="F214" s="38"/>
      <c r="G214" s="37"/>
      <c r="H214" s="38"/>
      <c r="I214" s="44"/>
      <c r="J214" s="44"/>
      <c r="K214" s="42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</row>
    <row x14ac:dyDescent="0.25" r="215" customHeight="1" ht="17.25" customFormat="1" s="30">
      <c r="A215" s="41"/>
      <c r="B215" s="37"/>
      <c r="C215" s="37"/>
      <c r="D215" s="42"/>
      <c r="E215" s="38"/>
      <c r="F215" s="38"/>
      <c r="G215" s="37"/>
      <c r="H215" s="38"/>
      <c r="I215" s="44"/>
      <c r="J215" s="44"/>
      <c r="K215" s="42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</row>
    <row x14ac:dyDescent="0.25" r="216" customHeight="1" ht="17.25" customFormat="1" s="30">
      <c r="A216" s="41"/>
      <c r="B216" s="37"/>
      <c r="C216" s="37"/>
      <c r="D216" s="42"/>
      <c r="E216" s="38"/>
      <c r="F216" s="38"/>
      <c r="G216" s="37"/>
      <c r="H216" s="38"/>
      <c r="I216" s="44"/>
      <c r="J216" s="44"/>
      <c r="K216" s="42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</row>
    <row x14ac:dyDescent="0.25" r="217" customHeight="1" ht="17.25" customFormat="1" s="30">
      <c r="A217" s="41"/>
      <c r="B217" s="37"/>
      <c r="C217" s="37"/>
      <c r="D217" s="42"/>
      <c r="E217" s="38"/>
      <c r="F217" s="38"/>
      <c r="G217" s="37"/>
      <c r="H217" s="38"/>
      <c r="I217" s="44"/>
      <c r="J217" s="44"/>
      <c r="K217" s="42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</row>
    <row x14ac:dyDescent="0.25" r="218" customHeight="1" ht="17.25" customFormat="1" s="30">
      <c r="A218" s="41"/>
      <c r="B218" s="37"/>
      <c r="C218" s="37"/>
      <c r="D218" s="42"/>
      <c r="E218" s="38"/>
      <c r="F218" s="38"/>
      <c r="G218" s="37"/>
      <c r="H218" s="38"/>
      <c r="I218" s="44"/>
      <c r="J218" s="44"/>
      <c r="K218" s="42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</row>
    <row x14ac:dyDescent="0.25" r="219" customHeight="1" ht="17.25" customFormat="1" s="30">
      <c r="A219" s="41"/>
      <c r="B219" s="37"/>
      <c r="C219" s="37"/>
      <c r="D219" s="42"/>
      <c r="E219" s="38"/>
      <c r="F219" s="38"/>
      <c r="G219" s="37"/>
      <c r="H219" s="38"/>
      <c r="I219" s="44"/>
      <c r="J219" s="44"/>
      <c r="K219" s="42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</row>
    <row x14ac:dyDescent="0.25" r="220" customHeight="1" ht="17.25" customFormat="1" s="30">
      <c r="A220" s="41"/>
      <c r="B220" s="37"/>
      <c r="C220" s="37"/>
      <c r="D220" s="42"/>
      <c r="E220" s="38"/>
      <c r="F220" s="38"/>
      <c r="G220" s="37"/>
      <c r="H220" s="38"/>
      <c r="I220" s="44"/>
      <c r="J220" s="44"/>
      <c r="K220" s="42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</row>
    <row x14ac:dyDescent="0.25" r="221" customHeight="1" ht="17.25" customFormat="1" s="30">
      <c r="A221" s="41"/>
      <c r="B221" s="37"/>
      <c r="C221" s="37"/>
      <c r="D221" s="42"/>
      <c r="E221" s="38"/>
      <c r="F221" s="38"/>
      <c r="G221" s="37"/>
      <c r="H221" s="38"/>
      <c r="I221" s="44"/>
      <c r="J221" s="44"/>
      <c r="K221" s="42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</row>
    <row x14ac:dyDescent="0.25" r="222" customHeight="1" ht="17.25" customFormat="1" s="30">
      <c r="A222" s="41"/>
      <c r="B222" s="37"/>
      <c r="C222" s="37"/>
      <c r="D222" s="42"/>
      <c r="E222" s="38"/>
      <c r="F222" s="38"/>
      <c r="G222" s="37"/>
      <c r="H222" s="38"/>
      <c r="I222" s="44"/>
      <c r="J222" s="44"/>
      <c r="K222" s="42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</row>
    <row x14ac:dyDescent="0.25" r="223" customHeight="1" ht="17.25" customFormat="1" s="30">
      <c r="A223" s="41"/>
      <c r="B223" s="37"/>
      <c r="C223" s="37"/>
      <c r="D223" s="42"/>
      <c r="E223" s="38"/>
      <c r="F223" s="38"/>
      <c r="G223" s="37"/>
      <c r="H223" s="38"/>
      <c r="I223" s="44"/>
      <c r="J223" s="44"/>
      <c r="K223" s="42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</row>
    <row x14ac:dyDescent="0.25" r="224" customHeight="1" ht="17.25" customFormat="1" s="30">
      <c r="A224" s="41"/>
      <c r="B224" s="37"/>
      <c r="C224" s="37"/>
      <c r="D224" s="42"/>
      <c r="E224" s="38"/>
      <c r="F224" s="38"/>
      <c r="G224" s="37"/>
      <c r="H224" s="38"/>
      <c r="I224" s="44"/>
      <c r="J224" s="44"/>
      <c r="K224" s="42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</row>
    <row x14ac:dyDescent="0.25" r="225" customHeight="1" ht="17.25" customFormat="1" s="30">
      <c r="A225" s="41"/>
      <c r="B225" s="37"/>
      <c r="C225" s="37"/>
      <c r="D225" s="42"/>
      <c r="E225" s="38"/>
      <c r="F225" s="38"/>
      <c r="G225" s="37"/>
      <c r="H225" s="38"/>
      <c r="I225" s="44"/>
      <c r="J225" s="44"/>
      <c r="K225" s="42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</row>
    <row x14ac:dyDescent="0.25" r="226" customHeight="1" ht="17.25" customFormat="1" s="30">
      <c r="A226" s="41"/>
      <c r="B226" s="37"/>
      <c r="C226" s="37"/>
      <c r="D226" s="42"/>
      <c r="E226" s="38"/>
      <c r="F226" s="38"/>
      <c r="G226" s="37"/>
      <c r="H226" s="38"/>
      <c r="I226" s="44"/>
      <c r="J226" s="44"/>
      <c r="K226" s="42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</row>
    <row x14ac:dyDescent="0.25" r="227" customHeight="1" ht="17.25" customFormat="1" s="30">
      <c r="A227" s="41"/>
      <c r="B227" s="37"/>
      <c r="C227" s="37"/>
      <c r="D227" s="42"/>
      <c r="E227" s="38"/>
      <c r="F227" s="38"/>
      <c r="G227" s="37"/>
      <c r="H227" s="38"/>
      <c r="I227" s="44"/>
      <c r="J227" s="44"/>
      <c r="K227" s="42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</row>
    <row x14ac:dyDescent="0.25" r="228" customHeight="1" ht="17.25" customFormat="1" s="30">
      <c r="A228" s="41"/>
      <c r="B228" s="37"/>
      <c r="C228" s="37"/>
      <c r="D228" s="42"/>
      <c r="E228" s="38"/>
      <c r="F228" s="38"/>
      <c r="G228" s="37"/>
      <c r="H228" s="38"/>
      <c r="I228" s="44"/>
      <c r="J228" s="44"/>
      <c r="K228" s="42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</row>
    <row x14ac:dyDescent="0.25" r="229" customHeight="1" ht="17.25" customFormat="1" s="30">
      <c r="A229" s="41"/>
      <c r="B229" s="37"/>
      <c r="C229" s="37"/>
      <c r="D229" s="42"/>
      <c r="E229" s="38"/>
      <c r="F229" s="38"/>
      <c r="G229" s="37"/>
      <c r="H229" s="38"/>
      <c r="I229" s="44"/>
      <c r="J229" s="44"/>
      <c r="K229" s="42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</row>
    <row x14ac:dyDescent="0.25" r="230" customHeight="1" ht="17.25" customFormat="1" s="30">
      <c r="A230" s="41"/>
      <c r="B230" s="37"/>
      <c r="C230" s="37"/>
      <c r="D230" s="42"/>
      <c r="E230" s="38"/>
      <c r="F230" s="38"/>
      <c r="G230" s="37"/>
      <c r="H230" s="38"/>
      <c r="I230" s="44"/>
      <c r="J230" s="44"/>
      <c r="K230" s="42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</row>
    <row x14ac:dyDescent="0.25" r="231" customHeight="1" ht="17.25" customFormat="1" s="30">
      <c r="A231" s="41"/>
      <c r="B231" s="37"/>
      <c r="C231" s="37"/>
      <c r="D231" s="42"/>
      <c r="E231" s="38"/>
      <c r="F231" s="38"/>
      <c r="G231" s="37"/>
      <c r="H231" s="38"/>
      <c r="I231" s="44"/>
      <c r="J231" s="44"/>
      <c r="K231" s="42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</row>
    <row x14ac:dyDescent="0.25" r="232" customHeight="1" ht="17.25" customFormat="1" s="30">
      <c r="A232" s="41"/>
      <c r="B232" s="37"/>
      <c r="C232" s="37"/>
      <c r="D232" s="42"/>
      <c r="E232" s="38"/>
      <c r="F232" s="38"/>
      <c r="G232" s="37"/>
      <c r="H232" s="38"/>
      <c r="I232" s="44"/>
      <c r="J232" s="44"/>
      <c r="K232" s="42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</row>
    <row x14ac:dyDescent="0.25" r="233" customHeight="1" ht="17.25" customFormat="1" s="30">
      <c r="A233" s="41"/>
      <c r="B233" s="37"/>
      <c r="C233" s="37"/>
      <c r="D233" s="42"/>
      <c r="E233" s="38"/>
      <c r="F233" s="38"/>
      <c r="G233" s="37"/>
      <c r="H233" s="38"/>
      <c r="I233" s="44"/>
      <c r="J233" s="44"/>
      <c r="K233" s="42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</row>
    <row x14ac:dyDescent="0.25" r="234" customHeight="1" ht="17.25" customFormat="1" s="30">
      <c r="A234" s="41"/>
      <c r="B234" s="37"/>
      <c r="C234" s="37"/>
      <c r="D234" s="42"/>
      <c r="E234" s="38"/>
      <c r="F234" s="38"/>
      <c r="G234" s="37"/>
      <c r="H234" s="38"/>
      <c r="I234" s="44"/>
      <c r="J234" s="44"/>
      <c r="K234" s="42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</row>
    <row x14ac:dyDescent="0.25" r="235" customHeight="1" ht="17.25" customFormat="1" s="30">
      <c r="A235" s="41"/>
      <c r="B235" s="37"/>
      <c r="C235" s="37"/>
      <c r="D235" s="42"/>
      <c r="E235" s="38"/>
      <c r="F235" s="38"/>
      <c r="G235" s="37"/>
      <c r="H235" s="38"/>
      <c r="I235" s="44"/>
      <c r="J235" s="44"/>
      <c r="K235" s="42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</row>
    <row x14ac:dyDescent="0.25" r="236" customHeight="1" ht="17.25" customFormat="1" s="30">
      <c r="A236" s="41"/>
      <c r="B236" s="37"/>
      <c r="C236" s="37"/>
      <c r="D236" s="42"/>
      <c r="E236" s="38"/>
      <c r="F236" s="38"/>
      <c r="G236" s="37"/>
      <c r="H236" s="38"/>
      <c r="I236" s="44"/>
      <c r="J236" s="44"/>
      <c r="K236" s="42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</row>
    <row x14ac:dyDescent="0.25" r="237" customHeight="1" ht="17.25" customFormat="1" s="30">
      <c r="A237" s="41"/>
      <c r="B237" s="37"/>
      <c r="C237" s="37"/>
      <c r="D237" s="42"/>
      <c r="E237" s="38"/>
      <c r="F237" s="38"/>
      <c r="G237" s="37"/>
      <c r="H237" s="38"/>
      <c r="I237" s="44"/>
      <c r="J237" s="44"/>
      <c r="K237" s="42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</row>
    <row x14ac:dyDescent="0.25" r="238" customHeight="1" ht="17.25" customFormat="1" s="30">
      <c r="A238" s="41"/>
      <c r="B238" s="37"/>
      <c r="C238" s="37"/>
      <c r="D238" s="42"/>
      <c r="E238" s="38"/>
      <c r="F238" s="38"/>
      <c r="G238" s="37"/>
      <c r="H238" s="38"/>
      <c r="I238" s="44"/>
      <c r="J238" s="44"/>
      <c r="K238" s="42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</row>
    <row x14ac:dyDescent="0.25" r="239" customHeight="1" ht="17.25" customFormat="1" s="30">
      <c r="A239" s="41"/>
      <c r="B239" s="37"/>
      <c r="C239" s="37"/>
      <c r="D239" s="42"/>
      <c r="E239" s="38"/>
      <c r="F239" s="38"/>
      <c r="G239" s="37"/>
      <c r="H239" s="38"/>
      <c r="I239" s="44"/>
      <c r="J239" s="44"/>
      <c r="K239" s="42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</row>
    <row x14ac:dyDescent="0.25" r="240" customHeight="1" ht="17.25" customFormat="1" s="30">
      <c r="A240" s="41"/>
      <c r="B240" s="37"/>
      <c r="C240" s="37"/>
      <c r="D240" s="42"/>
      <c r="E240" s="38"/>
      <c r="F240" s="38"/>
      <c r="G240" s="37"/>
      <c r="H240" s="38"/>
      <c r="I240" s="44"/>
      <c r="J240" s="44"/>
      <c r="K240" s="42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</row>
    <row x14ac:dyDescent="0.25" r="241" customHeight="1" ht="17.25" customFormat="1" s="30">
      <c r="A241" s="41"/>
      <c r="B241" s="37"/>
      <c r="C241" s="37"/>
      <c r="D241" s="42"/>
      <c r="E241" s="38"/>
      <c r="F241" s="38"/>
      <c r="G241" s="37"/>
      <c r="H241" s="38"/>
      <c r="I241" s="44"/>
      <c r="J241" s="44"/>
      <c r="K241" s="42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</row>
    <row x14ac:dyDescent="0.25" r="242" customHeight="1" ht="17.25" customFormat="1" s="30">
      <c r="A242" s="41"/>
      <c r="B242" s="37"/>
      <c r="C242" s="37"/>
      <c r="D242" s="42"/>
      <c r="E242" s="38"/>
      <c r="F242" s="38"/>
      <c r="G242" s="37"/>
      <c r="H242" s="38"/>
      <c r="I242" s="44"/>
      <c r="J242" s="44"/>
      <c r="K242" s="42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</row>
    <row x14ac:dyDescent="0.25" r="243" customHeight="1" ht="17.25" customFormat="1" s="30">
      <c r="A243" s="41"/>
      <c r="B243" s="37"/>
      <c r="C243" s="37"/>
      <c r="D243" s="42"/>
      <c r="E243" s="38"/>
      <c r="F243" s="38"/>
      <c r="G243" s="37"/>
      <c r="H243" s="38"/>
      <c r="I243" s="44"/>
      <c r="J243" s="44"/>
      <c r="K243" s="42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</row>
    <row x14ac:dyDescent="0.25" r="244" customHeight="1" ht="17.25" customFormat="1" s="30">
      <c r="A244" s="41"/>
      <c r="B244" s="37"/>
      <c r="C244" s="37"/>
      <c r="D244" s="42"/>
      <c r="E244" s="38"/>
      <c r="F244" s="38"/>
      <c r="G244" s="37"/>
      <c r="H244" s="38"/>
      <c r="I244" s="44"/>
      <c r="J244" s="44"/>
      <c r="K244" s="42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</row>
    <row x14ac:dyDescent="0.25" r="245" customHeight="1" ht="17.25" customFormat="1" s="30">
      <c r="A245" s="41"/>
      <c r="B245" s="37"/>
      <c r="C245" s="37"/>
      <c r="D245" s="42"/>
      <c r="E245" s="38"/>
      <c r="F245" s="38"/>
      <c r="G245" s="37"/>
      <c r="H245" s="38"/>
      <c r="I245" s="44"/>
      <c r="J245" s="44"/>
      <c r="K245" s="42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</row>
    <row x14ac:dyDescent="0.25" r="246" customHeight="1" ht="17.25" customFormat="1" s="30">
      <c r="A246" s="41"/>
      <c r="B246" s="37"/>
      <c r="C246" s="37"/>
      <c r="D246" s="42"/>
      <c r="E246" s="38"/>
      <c r="F246" s="38"/>
      <c r="G246" s="37"/>
      <c r="H246" s="38"/>
      <c r="I246" s="44"/>
      <c r="J246" s="44"/>
      <c r="K246" s="42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</row>
    <row x14ac:dyDescent="0.25" r="247" customHeight="1" ht="17.25" customFormat="1" s="30">
      <c r="A247" s="41"/>
      <c r="B247" s="37"/>
      <c r="C247" s="37"/>
      <c r="D247" s="42"/>
      <c r="E247" s="38"/>
      <c r="F247" s="38"/>
      <c r="G247" s="37"/>
      <c r="H247" s="38"/>
      <c r="I247" s="44"/>
      <c r="J247" s="44"/>
      <c r="K247" s="42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</row>
    <row x14ac:dyDescent="0.25" r="248" customHeight="1" ht="17.25" customFormat="1" s="30">
      <c r="A248" s="41"/>
      <c r="B248" s="37"/>
      <c r="C248" s="37"/>
      <c r="D248" s="42"/>
      <c r="E248" s="38"/>
      <c r="F248" s="38"/>
      <c r="G248" s="37"/>
      <c r="H248" s="38"/>
      <c r="I248" s="44"/>
      <c r="J248" s="44"/>
      <c r="K248" s="42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</row>
    <row x14ac:dyDescent="0.25" r="249" customHeight="1" ht="17.25" customFormat="1" s="30">
      <c r="A249" s="41"/>
      <c r="B249" s="37"/>
      <c r="C249" s="37"/>
      <c r="D249" s="42"/>
      <c r="E249" s="38"/>
      <c r="F249" s="38"/>
      <c r="G249" s="37"/>
      <c r="H249" s="38"/>
      <c r="I249" s="44"/>
      <c r="J249" s="44"/>
      <c r="K249" s="42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</row>
    <row x14ac:dyDescent="0.25" r="250" customHeight="1" ht="17.25" customFormat="1" s="30">
      <c r="A250" s="41"/>
      <c r="B250" s="37"/>
      <c r="C250" s="37"/>
      <c r="D250" s="42"/>
      <c r="E250" s="38"/>
      <c r="F250" s="38"/>
      <c r="G250" s="37"/>
      <c r="H250" s="38"/>
      <c r="I250" s="44"/>
      <c r="J250" s="44"/>
      <c r="K250" s="42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</row>
    <row x14ac:dyDescent="0.25" r="251" customHeight="1" ht="17.25" customFormat="1" s="30">
      <c r="A251" s="41"/>
      <c r="B251" s="37"/>
      <c r="C251" s="37"/>
      <c r="D251" s="42"/>
      <c r="E251" s="38"/>
      <c r="F251" s="38"/>
      <c r="G251" s="37"/>
      <c r="H251" s="38"/>
      <c r="I251" s="44"/>
      <c r="J251" s="44"/>
      <c r="K251" s="42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</row>
    <row x14ac:dyDescent="0.25" r="252" customHeight="1" ht="17.25" customFormat="1" s="30">
      <c r="A252" s="41"/>
      <c r="B252" s="37"/>
      <c r="C252" s="37"/>
      <c r="D252" s="42"/>
      <c r="E252" s="38"/>
      <c r="F252" s="38"/>
      <c r="G252" s="37"/>
      <c r="H252" s="38"/>
      <c r="I252" s="44"/>
      <c r="J252" s="44"/>
      <c r="K252" s="42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</row>
    <row x14ac:dyDescent="0.25" r="253" customHeight="1" ht="17.25" customFormat="1" s="30">
      <c r="A253" s="41"/>
      <c r="B253" s="37"/>
      <c r="C253" s="37"/>
      <c r="D253" s="42"/>
      <c r="E253" s="38"/>
      <c r="F253" s="38"/>
      <c r="G253" s="37"/>
      <c r="H253" s="38"/>
      <c r="I253" s="44"/>
      <c r="J253" s="44"/>
      <c r="K253" s="42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</row>
    <row x14ac:dyDescent="0.25" r="254" customHeight="1" ht="17.25" customFormat="1" s="30">
      <c r="A254" s="41"/>
      <c r="B254" s="37"/>
      <c r="C254" s="37"/>
      <c r="D254" s="42"/>
      <c r="E254" s="38"/>
      <c r="F254" s="38"/>
      <c r="G254" s="37"/>
      <c r="H254" s="38"/>
      <c r="I254" s="44"/>
      <c r="J254" s="44"/>
      <c r="K254" s="42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</row>
    <row x14ac:dyDescent="0.25" r="255" customHeight="1" ht="17.25" customFormat="1" s="30">
      <c r="A255" s="41"/>
      <c r="B255" s="37"/>
      <c r="C255" s="37"/>
      <c r="D255" s="42"/>
      <c r="E255" s="38"/>
      <c r="F255" s="38"/>
      <c r="G255" s="37"/>
      <c r="H255" s="38"/>
      <c r="I255" s="44"/>
      <c r="J255" s="44"/>
      <c r="K255" s="42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</row>
    <row x14ac:dyDescent="0.25" r="256" customHeight="1" ht="17.25" customFormat="1" s="30">
      <c r="A256" s="41"/>
      <c r="B256" s="37"/>
      <c r="C256" s="37"/>
      <c r="D256" s="42"/>
      <c r="E256" s="38"/>
      <c r="F256" s="38"/>
      <c r="G256" s="37"/>
      <c r="H256" s="38"/>
      <c r="I256" s="44"/>
      <c r="J256" s="44"/>
      <c r="K256" s="42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</row>
    <row x14ac:dyDescent="0.25" r="257" customHeight="1" ht="17.25" customFormat="1" s="30">
      <c r="A257" s="41"/>
      <c r="B257" s="37"/>
      <c r="C257" s="37"/>
      <c r="D257" s="42"/>
      <c r="E257" s="38"/>
      <c r="F257" s="38"/>
      <c r="G257" s="37"/>
      <c r="H257" s="38"/>
      <c r="I257" s="44"/>
      <c r="J257" s="44"/>
      <c r="K257" s="42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</row>
    <row x14ac:dyDescent="0.25" r="258" customHeight="1" ht="17.25" customFormat="1" s="30">
      <c r="A258" s="41"/>
      <c r="B258" s="37"/>
      <c r="C258" s="37"/>
      <c r="D258" s="42"/>
      <c r="E258" s="38"/>
      <c r="F258" s="38"/>
      <c r="G258" s="37"/>
      <c r="H258" s="38"/>
      <c r="I258" s="44"/>
      <c r="J258" s="44"/>
      <c r="K258" s="42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</row>
    <row x14ac:dyDescent="0.25" r="259" customHeight="1" ht="17.25" customFormat="1" s="30">
      <c r="A259" s="41"/>
      <c r="B259" s="37"/>
      <c r="C259" s="37"/>
      <c r="D259" s="42"/>
      <c r="E259" s="38"/>
      <c r="F259" s="38"/>
      <c r="G259" s="37"/>
      <c r="H259" s="38"/>
      <c r="I259" s="44"/>
      <c r="J259" s="44"/>
      <c r="K259" s="42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</row>
    <row x14ac:dyDescent="0.25" r="260" customHeight="1" ht="17.25" customFormat="1" s="30">
      <c r="A260" s="41"/>
      <c r="B260" s="37"/>
      <c r="C260" s="37"/>
      <c r="D260" s="42"/>
      <c r="E260" s="38"/>
      <c r="F260" s="38"/>
      <c r="G260" s="37"/>
      <c r="H260" s="38"/>
      <c r="I260" s="44"/>
      <c r="J260" s="44"/>
      <c r="K260" s="42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</row>
    <row x14ac:dyDescent="0.25" r="261" customHeight="1" ht="17.25" customFormat="1" s="30">
      <c r="A261" s="41"/>
      <c r="B261" s="37"/>
      <c r="C261" s="37"/>
      <c r="D261" s="42"/>
      <c r="E261" s="38"/>
      <c r="F261" s="38"/>
      <c r="G261" s="37"/>
      <c r="H261" s="38"/>
      <c r="I261" s="44"/>
      <c r="J261" s="44"/>
      <c r="K261" s="42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</row>
    <row x14ac:dyDescent="0.25" r="262" customHeight="1" ht="17.25" customFormat="1" s="30">
      <c r="A262" s="41"/>
      <c r="B262" s="37"/>
      <c r="C262" s="37"/>
      <c r="D262" s="42"/>
      <c r="E262" s="38"/>
      <c r="F262" s="38"/>
      <c r="G262" s="37"/>
      <c r="H262" s="38"/>
      <c r="I262" s="44"/>
      <c r="J262" s="44"/>
      <c r="K262" s="42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</row>
    <row x14ac:dyDescent="0.25" r="263" customHeight="1" ht="17.25" customFormat="1" s="30">
      <c r="A263" s="41"/>
      <c r="B263" s="37"/>
      <c r="C263" s="37"/>
      <c r="D263" s="42"/>
      <c r="E263" s="38"/>
      <c r="F263" s="38"/>
      <c r="G263" s="37"/>
      <c r="H263" s="38"/>
      <c r="I263" s="44"/>
      <c r="J263" s="44"/>
      <c r="K263" s="42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</row>
    <row x14ac:dyDescent="0.25" r="264" customHeight="1" ht="17.25" customFormat="1" s="30">
      <c r="A264" s="41"/>
      <c r="B264" s="37"/>
      <c r="C264" s="37"/>
      <c r="D264" s="42"/>
      <c r="E264" s="38"/>
      <c r="F264" s="38"/>
      <c r="G264" s="37"/>
      <c r="H264" s="38"/>
      <c r="I264" s="44"/>
      <c r="J264" s="44"/>
      <c r="K264" s="42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</row>
    <row x14ac:dyDescent="0.25" r="265" customHeight="1" ht="17.25" customFormat="1" s="30">
      <c r="A265" s="41"/>
      <c r="B265" s="37"/>
      <c r="C265" s="37"/>
      <c r="D265" s="42"/>
      <c r="E265" s="38"/>
      <c r="F265" s="38"/>
      <c r="G265" s="37"/>
      <c r="H265" s="38"/>
      <c r="I265" s="44"/>
      <c r="J265" s="44"/>
      <c r="K265" s="42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</row>
    <row x14ac:dyDescent="0.25" r="266" customHeight="1" ht="17.25" customFormat="1" s="30">
      <c r="A266" s="41"/>
      <c r="B266" s="37"/>
      <c r="C266" s="37"/>
      <c r="D266" s="42"/>
      <c r="E266" s="38"/>
      <c r="F266" s="38"/>
      <c r="G266" s="37"/>
      <c r="H266" s="38"/>
      <c r="I266" s="44"/>
      <c r="J266" s="44"/>
      <c r="K266" s="42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</row>
    <row x14ac:dyDescent="0.25" r="267" customHeight="1" ht="17.25" customFormat="1" s="30">
      <c r="A267" s="41"/>
      <c r="B267" s="37"/>
      <c r="C267" s="37"/>
      <c r="D267" s="42"/>
      <c r="E267" s="38"/>
      <c r="F267" s="38"/>
      <c r="G267" s="37"/>
      <c r="H267" s="38"/>
      <c r="I267" s="44"/>
      <c r="J267" s="44"/>
      <c r="K267" s="42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</row>
    <row x14ac:dyDescent="0.25" r="268" customHeight="1" ht="17.25" customFormat="1" s="30">
      <c r="A268" s="41"/>
      <c r="B268" s="37"/>
      <c r="C268" s="37"/>
      <c r="D268" s="42"/>
      <c r="E268" s="38"/>
      <c r="F268" s="38"/>
      <c r="G268" s="37"/>
      <c r="H268" s="38"/>
      <c r="I268" s="44"/>
      <c r="J268" s="44"/>
      <c r="K268" s="42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</row>
    <row x14ac:dyDescent="0.25" r="269" customHeight="1" ht="17.25" customFormat="1" s="30">
      <c r="A269" s="41"/>
      <c r="B269" s="37"/>
      <c r="C269" s="37"/>
      <c r="D269" s="42"/>
      <c r="E269" s="38"/>
      <c r="F269" s="38"/>
      <c r="G269" s="37"/>
      <c r="H269" s="38"/>
      <c r="I269" s="44"/>
      <c r="J269" s="44"/>
      <c r="K269" s="42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</row>
    <row x14ac:dyDescent="0.25" r="270" customHeight="1" ht="17.25" customFormat="1" s="30">
      <c r="A270" s="41"/>
      <c r="B270" s="37"/>
      <c r="C270" s="37"/>
      <c r="D270" s="42"/>
      <c r="E270" s="38"/>
      <c r="F270" s="38"/>
      <c r="G270" s="37"/>
      <c r="H270" s="38"/>
      <c r="I270" s="44"/>
      <c r="J270" s="44"/>
      <c r="K270" s="42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</row>
    <row x14ac:dyDescent="0.25" r="271" customHeight="1" ht="17.25" customFormat="1" s="30">
      <c r="A271" s="41"/>
      <c r="B271" s="37"/>
      <c r="C271" s="37"/>
      <c r="D271" s="42"/>
      <c r="E271" s="38"/>
      <c r="F271" s="38"/>
      <c r="G271" s="37"/>
      <c r="H271" s="38"/>
      <c r="I271" s="44"/>
      <c r="J271" s="44"/>
      <c r="K271" s="42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</row>
    <row x14ac:dyDescent="0.25" r="272" customHeight="1" ht="17.25" customFormat="1" s="30">
      <c r="A272" s="41"/>
      <c r="B272" s="37"/>
      <c r="C272" s="37"/>
      <c r="D272" s="42"/>
      <c r="E272" s="38"/>
      <c r="F272" s="38"/>
      <c r="G272" s="37"/>
      <c r="H272" s="38"/>
      <c r="I272" s="44"/>
      <c r="J272" s="44"/>
      <c r="K272" s="42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</row>
    <row x14ac:dyDescent="0.25" r="273" customHeight="1" ht="17.25" customFormat="1" s="30">
      <c r="A273" s="41"/>
      <c r="B273" s="37"/>
      <c r="C273" s="37"/>
      <c r="D273" s="42"/>
      <c r="E273" s="38"/>
      <c r="F273" s="38"/>
      <c r="G273" s="37"/>
      <c r="H273" s="38"/>
      <c r="I273" s="44"/>
      <c r="J273" s="44"/>
      <c r="K273" s="42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</row>
    <row x14ac:dyDescent="0.25" r="274" customHeight="1" ht="17.25" customFormat="1" s="30">
      <c r="A274" s="41"/>
      <c r="B274" s="37"/>
      <c r="C274" s="37"/>
      <c r="D274" s="42"/>
      <c r="E274" s="38"/>
      <c r="F274" s="38"/>
      <c r="G274" s="37"/>
      <c r="H274" s="38"/>
      <c r="I274" s="44"/>
      <c r="J274" s="44"/>
      <c r="K274" s="42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</row>
    <row x14ac:dyDescent="0.25" r="275" customHeight="1" ht="17.25" customFormat="1" s="30">
      <c r="A275" s="41"/>
      <c r="B275" s="37"/>
      <c r="C275" s="37"/>
      <c r="D275" s="42"/>
      <c r="E275" s="38"/>
      <c r="F275" s="38"/>
      <c r="G275" s="37"/>
      <c r="H275" s="38"/>
      <c r="I275" s="44"/>
      <c r="J275" s="44"/>
      <c r="K275" s="42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</row>
    <row x14ac:dyDescent="0.25" r="276" customHeight="1" ht="17.25" customFormat="1" s="30">
      <c r="A276" s="41"/>
      <c r="B276" s="37"/>
      <c r="C276" s="37"/>
      <c r="D276" s="42"/>
      <c r="E276" s="38"/>
      <c r="F276" s="38"/>
      <c r="G276" s="37"/>
      <c r="H276" s="38"/>
      <c r="I276" s="44"/>
      <c r="J276" s="44"/>
      <c r="K276" s="42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</row>
    <row x14ac:dyDescent="0.25" r="277" customHeight="1" ht="17.25" customFormat="1" s="30">
      <c r="A277" s="41"/>
      <c r="B277" s="37"/>
      <c r="C277" s="37"/>
      <c r="D277" s="42"/>
      <c r="E277" s="38"/>
      <c r="F277" s="38"/>
      <c r="G277" s="37"/>
      <c r="H277" s="38"/>
      <c r="I277" s="44"/>
      <c r="J277" s="44"/>
      <c r="K277" s="42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</row>
    <row x14ac:dyDescent="0.25" r="278" customHeight="1" ht="17.25" customFormat="1" s="30">
      <c r="A278" s="41"/>
      <c r="B278" s="37"/>
      <c r="C278" s="37"/>
      <c r="D278" s="42"/>
      <c r="E278" s="38"/>
      <c r="F278" s="38"/>
      <c r="G278" s="37"/>
      <c r="H278" s="38"/>
      <c r="I278" s="44"/>
      <c r="J278" s="44"/>
      <c r="K278" s="42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</row>
    <row x14ac:dyDescent="0.25" r="279" customHeight="1" ht="17.25" customFormat="1" s="30">
      <c r="A279" s="41"/>
      <c r="B279" s="37"/>
      <c r="C279" s="37"/>
      <c r="D279" s="42"/>
      <c r="E279" s="38"/>
      <c r="F279" s="38"/>
      <c r="G279" s="37"/>
      <c r="H279" s="38"/>
      <c r="I279" s="44"/>
      <c r="J279" s="44"/>
      <c r="K279" s="42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</row>
    <row x14ac:dyDescent="0.25" r="280" customHeight="1" ht="17.25" customFormat="1" s="30">
      <c r="A280" s="41"/>
      <c r="B280" s="37"/>
      <c r="C280" s="37"/>
      <c r="D280" s="42"/>
      <c r="E280" s="38"/>
      <c r="F280" s="38"/>
      <c r="G280" s="37"/>
      <c r="H280" s="38"/>
      <c r="I280" s="44"/>
      <c r="J280" s="44"/>
      <c r="K280" s="42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</row>
    <row x14ac:dyDescent="0.25" r="281" customHeight="1" ht="17.25" customFormat="1" s="30">
      <c r="A281" s="41"/>
      <c r="B281" s="37"/>
      <c r="C281" s="37"/>
      <c r="D281" s="42"/>
      <c r="E281" s="38"/>
      <c r="F281" s="38"/>
      <c r="G281" s="37"/>
      <c r="H281" s="38"/>
      <c r="I281" s="44"/>
      <c r="J281" s="44"/>
      <c r="K281" s="42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</row>
    <row x14ac:dyDescent="0.25" r="282" customHeight="1" ht="17.25" customFormat="1" s="30">
      <c r="A282" s="41"/>
      <c r="B282" s="37"/>
      <c r="C282" s="37"/>
      <c r="D282" s="42"/>
      <c r="E282" s="38"/>
      <c r="F282" s="38"/>
      <c r="G282" s="37"/>
      <c r="H282" s="38"/>
      <c r="I282" s="44"/>
      <c r="J282" s="44"/>
      <c r="K282" s="42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</row>
    <row x14ac:dyDescent="0.25" r="283" customHeight="1" ht="17.25" customFormat="1" s="30">
      <c r="A283" s="41"/>
      <c r="B283" s="37"/>
      <c r="C283" s="37"/>
      <c r="D283" s="42"/>
      <c r="E283" s="38"/>
      <c r="F283" s="38"/>
      <c r="G283" s="37"/>
      <c r="H283" s="38"/>
      <c r="I283" s="44"/>
      <c r="J283" s="44"/>
      <c r="K283" s="42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</row>
    <row x14ac:dyDescent="0.25" r="284" customHeight="1" ht="17.25" customFormat="1" s="30">
      <c r="A284" s="41"/>
      <c r="B284" s="37"/>
      <c r="C284" s="37"/>
      <c r="D284" s="42"/>
      <c r="E284" s="38"/>
      <c r="F284" s="38"/>
      <c r="G284" s="37"/>
      <c r="H284" s="38"/>
      <c r="I284" s="44"/>
      <c r="J284" s="44"/>
      <c r="K284" s="42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</row>
    <row x14ac:dyDescent="0.25" r="285" customHeight="1" ht="17.25" customFormat="1" s="30">
      <c r="A285" s="41"/>
      <c r="B285" s="37"/>
      <c r="C285" s="37"/>
      <c r="D285" s="42"/>
      <c r="E285" s="38"/>
      <c r="F285" s="38"/>
      <c r="G285" s="37"/>
      <c r="H285" s="38"/>
      <c r="I285" s="44"/>
      <c r="J285" s="44"/>
      <c r="K285" s="42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</row>
    <row x14ac:dyDescent="0.25" r="286" customHeight="1" ht="17.25" customFormat="1" s="30">
      <c r="A286" s="41"/>
      <c r="B286" s="37"/>
      <c r="C286" s="37"/>
      <c r="D286" s="42"/>
      <c r="E286" s="38"/>
      <c r="F286" s="38"/>
      <c r="G286" s="37"/>
      <c r="H286" s="38"/>
      <c r="I286" s="44"/>
      <c r="J286" s="44"/>
      <c r="K286" s="42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</row>
    <row x14ac:dyDescent="0.25" r="287" customHeight="1" ht="17.25" customFormat="1" s="30">
      <c r="A287" s="41"/>
      <c r="B287" s="37"/>
      <c r="C287" s="37"/>
      <c r="D287" s="42"/>
      <c r="E287" s="38"/>
      <c r="F287" s="38"/>
      <c r="G287" s="37"/>
      <c r="H287" s="38"/>
      <c r="I287" s="44"/>
      <c r="J287" s="44"/>
      <c r="K287" s="42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</row>
    <row x14ac:dyDescent="0.25" r="288" customHeight="1" ht="17.25" customFormat="1" s="30">
      <c r="A288" s="41"/>
      <c r="B288" s="37"/>
      <c r="C288" s="37"/>
      <c r="D288" s="42"/>
      <c r="E288" s="38"/>
      <c r="F288" s="38"/>
      <c r="G288" s="37"/>
      <c r="H288" s="38"/>
      <c r="I288" s="44"/>
      <c r="J288" s="44"/>
      <c r="K288" s="42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</row>
    <row x14ac:dyDescent="0.25" r="289" customHeight="1" ht="17.25" customFormat="1" s="30">
      <c r="A289" s="41"/>
      <c r="B289" s="37"/>
      <c r="C289" s="37"/>
      <c r="D289" s="42"/>
      <c r="E289" s="38"/>
      <c r="F289" s="38"/>
      <c r="G289" s="37"/>
      <c r="H289" s="38"/>
      <c r="I289" s="44"/>
      <c r="J289" s="44"/>
      <c r="K289" s="42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</row>
    <row x14ac:dyDescent="0.25" r="290" customHeight="1" ht="17.25" customFormat="1" s="30">
      <c r="A290" s="41"/>
      <c r="B290" s="37"/>
      <c r="C290" s="37"/>
      <c r="D290" s="42"/>
      <c r="E290" s="38"/>
      <c r="F290" s="38"/>
      <c r="G290" s="37"/>
      <c r="H290" s="38"/>
      <c r="I290" s="44"/>
      <c r="J290" s="44"/>
      <c r="K290" s="42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</row>
    <row x14ac:dyDescent="0.25" r="291" customHeight="1" ht="17.25" customFormat="1" s="30">
      <c r="A291" s="41"/>
      <c r="B291" s="37"/>
      <c r="C291" s="37"/>
      <c r="D291" s="42"/>
      <c r="E291" s="38"/>
      <c r="F291" s="38"/>
      <c r="G291" s="37"/>
      <c r="H291" s="38"/>
      <c r="I291" s="44"/>
      <c r="J291" s="44"/>
      <c r="K291" s="42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</row>
    <row x14ac:dyDescent="0.25" r="292" customHeight="1" ht="17.25" customFormat="1" s="30">
      <c r="A292" s="41"/>
      <c r="B292" s="37"/>
      <c r="C292" s="37"/>
      <c r="D292" s="42"/>
      <c r="E292" s="38"/>
      <c r="F292" s="38"/>
      <c r="G292" s="37"/>
      <c r="H292" s="38"/>
      <c r="I292" s="44"/>
      <c r="J292" s="44"/>
      <c r="K292" s="42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</row>
    <row x14ac:dyDescent="0.25" r="293" customHeight="1" ht="17.25" customFormat="1" s="30">
      <c r="A293" s="41"/>
      <c r="B293" s="37"/>
      <c r="C293" s="37"/>
      <c r="D293" s="42"/>
      <c r="E293" s="38"/>
      <c r="F293" s="38"/>
      <c r="G293" s="37"/>
      <c r="H293" s="38"/>
      <c r="I293" s="44"/>
      <c r="J293" s="44"/>
      <c r="K293" s="42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</row>
    <row x14ac:dyDescent="0.25" r="294" customHeight="1" ht="17.25" customFormat="1" s="30">
      <c r="A294" s="41"/>
      <c r="B294" s="37"/>
      <c r="C294" s="37"/>
      <c r="D294" s="42"/>
      <c r="E294" s="38"/>
      <c r="F294" s="38"/>
      <c r="G294" s="37"/>
      <c r="H294" s="38"/>
      <c r="I294" s="44"/>
      <c r="J294" s="44"/>
      <c r="K294" s="42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</row>
    <row x14ac:dyDescent="0.25" r="295" customHeight="1" ht="17.25" customFormat="1" s="30">
      <c r="A295" s="41"/>
      <c r="B295" s="37"/>
      <c r="C295" s="37"/>
      <c r="D295" s="42"/>
      <c r="E295" s="38"/>
      <c r="F295" s="38"/>
      <c r="G295" s="37"/>
      <c r="H295" s="38"/>
      <c r="I295" s="44"/>
      <c r="J295" s="44"/>
      <c r="K295" s="42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</row>
    <row x14ac:dyDescent="0.25" r="296" customHeight="1" ht="17.25" customFormat="1" s="30">
      <c r="A296" s="41"/>
      <c r="B296" s="37"/>
      <c r="C296" s="37"/>
      <c r="D296" s="42"/>
      <c r="E296" s="38"/>
      <c r="F296" s="38"/>
      <c r="G296" s="37"/>
      <c r="H296" s="38"/>
      <c r="I296" s="44"/>
      <c r="J296" s="44"/>
      <c r="K296" s="42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</row>
    <row x14ac:dyDescent="0.25" r="297" customHeight="1" ht="17.25" customFormat="1" s="30">
      <c r="A297" s="41"/>
      <c r="B297" s="37"/>
      <c r="C297" s="37"/>
      <c r="D297" s="42"/>
      <c r="E297" s="38"/>
      <c r="F297" s="38"/>
      <c r="G297" s="37"/>
      <c r="H297" s="38"/>
      <c r="I297" s="44"/>
      <c r="J297" s="44"/>
      <c r="K297" s="42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</row>
    <row x14ac:dyDescent="0.25" r="298" customHeight="1" ht="17.25" customFormat="1" s="30">
      <c r="A298" s="41"/>
      <c r="B298" s="37"/>
      <c r="C298" s="37"/>
      <c r="D298" s="42"/>
      <c r="E298" s="38"/>
      <c r="F298" s="38"/>
      <c r="G298" s="37"/>
      <c r="H298" s="38"/>
      <c r="I298" s="44"/>
      <c r="J298" s="44"/>
      <c r="K298" s="42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</row>
    <row x14ac:dyDescent="0.25" r="299" customHeight="1" ht="17.25" customFormat="1" s="30">
      <c r="A299" s="41"/>
      <c r="B299" s="37"/>
      <c r="C299" s="37"/>
      <c r="D299" s="42"/>
      <c r="E299" s="38"/>
      <c r="F299" s="38"/>
      <c r="G299" s="37"/>
      <c r="H299" s="38"/>
      <c r="I299" s="44"/>
      <c r="J299" s="44"/>
      <c r="K299" s="42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</row>
    <row x14ac:dyDescent="0.25" r="300" customHeight="1" ht="17.25" customFormat="1" s="30">
      <c r="A300" s="41"/>
      <c r="B300" s="37"/>
      <c r="C300" s="37"/>
      <c r="D300" s="42"/>
      <c r="E300" s="38"/>
      <c r="F300" s="38"/>
      <c r="G300" s="37"/>
      <c r="H300" s="38"/>
      <c r="I300" s="44"/>
      <c r="J300" s="44"/>
      <c r="K300" s="42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</row>
    <row x14ac:dyDescent="0.25" r="301" customHeight="1" ht="17.25" customFormat="1" s="30">
      <c r="A301" s="41"/>
      <c r="B301" s="37"/>
      <c r="C301" s="37"/>
      <c r="D301" s="42"/>
      <c r="E301" s="38"/>
      <c r="F301" s="38"/>
      <c r="G301" s="37"/>
      <c r="H301" s="38"/>
      <c r="I301" s="44"/>
      <c r="J301" s="44"/>
      <c r="K301" s="42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</row>
    <row x14ac:dyDescent="0.25" r="302" customHeight="1" ht="17.25" customFormat="1" s="30">
      <c r="A302" s="41"/>
      <c r="B302" s="37"/>
      <c r="C302" s="37"/>
      <c r="D302" s="42"/>
      <c r="E302" s="38"/>
      <c r="F302" s="38"/>
      <c r="G302" s="37"/>
      <c r="H302" s="38"/>
      <c r="I302" s="44"/>
      <c r="J302" s="44"/>
      <c r="K302" s="42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</row>
    <row x14ac:dyDescent="0.25" r="303" customHeight="1" ht="17.25" customFormat="1" s="30">
      <c r="A303" s="41"/>
      <c r="B303" s="37"/>
      <c r="C303" s="37"/>
      <c r="D303" s="42"/>
      <c r="E303" s="38"/>
      <c r="F303" s="38"/>
      <c r="G303" s="37"/>
      <c r="H303" s="38"/>
      <c r="I303" s="44"/>
      <c r="J303" s="44"/>
      <c r="K303" s="42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</row>
    <row x14ac:dyDescent="0.25" r="304" customHeight="1" ht="17.25" customFormat="1" s="30">
      <c r="A304" s="41"/>
      <c r="B304" s="37"/>
      <c r="C304" s="37"/>
      <c r="D304" s="42"/>
      <c r="E304" s="38"/>
      <c r="F304" s="38"/>
      <c r="G304" s="37"/>
      <c r="H304" s="38"/>
      <c r="I304" s="44"/>
      <c r="J304" s="44"/>
      <c r="K304" s="42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</row>
    <row x14ac:dyDescent="0.25" r="305" customHeight="1" ht="17.25" customFormat="1" s="30">
      <c r="A305" s="41"/>
      <c r="B305" s="37"/>
      <c r="C305" s="37"/>
      <c r="D305" s="42"/>
      <c r="E305" s="38"/>
      <c r="F305" s="38"/>
      <c r="G305" s="37"/>
      <c r="H305" s="38"/>
      <c r="I305" s="44"/>
      <c r="J305" s="44"/>
      <c r="K305" s="42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</row>
    <row x14ac:dyDescent="0.25" r="306" customHeight="1" ht="17.25" customFormat="1" s="30">
      <c r="A306" s="41"/>
      <c r="B306" s="37"/>
      <c r="C306" s="37"/>
      <c r="D306" s="42"/>
      <c r="E306" s="38"/>
      <c r="F306" s="38"/>
      <c r="G306" s="37"/>
      <c r="H306" s="38"/>
      <c r="I306" s="44"/>
      <c r="J306" s="44"/>
      <c r="K306" s="42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</row>
    <row x14ac:dyDescent="0.25" r="307" customHeight="1" ht="17.25" customFormat="1" s="30">
      <c r="A307" s="41"/>
      <c r="B307" s="37"/>
      <c r="C307" s="37"/>
      <c r="D307" s="42"/>
      <c r="E307" s="38"/>
      <c r="F307" s="38"/>
      <c r="G307" s="37"/>
      <c r="H307" s="38"/>
      <c r="I307" s="44"/>
      <c r="J307" s="44"/>
      <c r="K307" s="42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</row>
    <row x14ac:dyDescent="0.25" r="308" customHeight="1" ht="17.25" customFormat="1" s="30">
      <c r="A308" s="41"/>
      <c r="B308" s="37"/>
      <c r="C308" s="37"/>
      <c r="D308" s="42"/>
      <c r="E308" s="38"/>
      <c r="F308" s="38"/>
      <c r="G308" s="37"/>
      <c r="H308" s="38"/>
      <c r="I308" s="44"/>
      <c r="J308" s="44"/>
      <c r="K308" s="42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</row>
    <row x14ac:dyDescent="0.25" r="309" customHeight="1" ht="17.25" customFormat="1" s="30">
      <c r="A309" s="41"/>
      <c r="B309" s="37"/>
      <c r="C309" s="37"/>
      <c r="D309" s="42"/>
      <c r="E309" s="38"/>
      <c r="F309" s="38"/>
      <c r="G309" s="37"/>
      <c r="H309" s="38"/>
      <c r="I309" s="44"/>
      <c r="J309" s="44"/>
      <c r="K309" s="42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</row>
    <row x14ac:dyDescent="0.25" r="310" customHeight="1" ht="17.25" customFormat="1" s="30">
      <c r="A310" s="41"/>
      <c r="B310" s="37"/>
      <c r="C310" s="37"/>
      <c r="D310" s="42"/>
      <c r="E310" s="38"/>
      <c r="F310" s="38"/>
      <c r="G310" s="37"/>
      <c r="H310" s="38"/>
      <c r="I310" s="44"/>
      <c r="J310" s="44"/>
      <c r="K310" s="42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</row>
    <row x14ac:dyDescent="0.25" r="311" customHeight="1" ht="17.25" customFormat="1" s="30">
      <c r="A311" s="41"/>
      <c r="B311" s="37"/>
      <c r="C311" s="37"/>
      <c r="D311" s="42"/>
      <c r="E311" s="38"/>
      <c r="F311" s="38"/>
      <c r="G311" s="37"/>
      <c r="H311" s="38"/>
      <c r="I311" s="44"/>
      <c r="J311" s="44"/>
      <c r="K311" s="42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</row>
    <row x14ac:dyDescent="0.25" r="312" customHeight="1" ht="17.25" customFormat="1" s="30">
      <c r="A312" s="41"/>
      <c r="B312" s="37"/>
      <c r="C312" s="37"/>
      <c r="D312" s="42"/>
      <c r="E312" s="38"/>
      <c r="F312" s="38"/>
      <c r="G312" s="37"/>
      <c r="H312" s="38"/>
      <c r="I312" s="44"/>
      <c r="J312" s="44"/>
      <c r="K312" s="42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</row>
    <row x14ac:dyDescent="0.25" r="313" customHeight="1" ht="17.25" customFormat="1" s="30">
      <c r="A313" s="41"/>
      <c r="B313" s="37"/>
      <c r="C313" s="37"/>
      <c r="D313" s="42"/>
      <c r="E313" s="38"/>
      <c r="F313" s="38"/>
      <c r="G313" s="37"/>
      <c r="H313" s="38"/>
      <c r="I313" s="44"/>
      <c r="J313" s="44"/>
      <c r="K313" s="42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</row>
    <row x14ac:dyDescent="0.25" r="314" customHeight="1" ht="17.25" customFormat="1" s="30">
      <c r="A314" s="41"/>
      <c r="B314" s="37"/>
      <c r="C314" s="37"/>
      <c r="D314" s="42"/>
      <c r="E314" s="38"/>
      <c r="F314" s="38"/>
      <c r="G314" s="37"/>
      <c r="H314" s="38"/>
      <c r="I314" s="44"/>
      <c r="J314" s="44"/>
      <c r="K314" s="42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</row>
    <row x14ac:dyDescent="0.25" r="315" customHeight="1" ht="17.25" customFormat="1" s="30">
      <c r="A315" s="41"/>
      <c r="B315" s="37"/>
      <c r="C315" s="37"/>
      <c r="D315" s="42"/>
      <c r="E315" s="38"/>
      <c r="F315" s="38"/>
      <c r="G315" s="37"/>
      <c r="H315" s="38"/>
      <c r="I315" s="44"/>
      <c r="J315" s="44"/>
      <c r="K315" s="42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</row>
    <row x14ac:dyDescent="0.25" r="316" customHeight="1" ht="17.25" customFormat="1" s="30">
      <c r="A316" s="41"/>
      <c r="B316" s="37"/>
      <c r="C316" s="37"/>
      <c r="D316" s="42"/>
      <c r="E316" s="38"/>
      <c r="F316" s="38"/>
      <c r="G316" s="37"/>
      <c r="H316" s="38"/>
      <c r="I316" s="44"/>
      <c r="J316" s="44"/>
      <c r="K316" s="42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</row>
    <row x14ac:dyDescent="0.25" r="317" customHeight="1" ht="17.25" customFormat="1" s="30">
      <c r="A317" s="41"/>
      <c r="B317" s="37"/>
      <c r="C317" s="37"/>
      <c r="D317" s="42"/>
      <c r="E317" s="38"/>
      <c r="F317" s="38"/>
      <c r="G317" s="37"/>
      <c r="H317" s="38"/>
      <c r="I317" s="44"/>
      <c r="J317" s="44"/>
      <c r="K317" s="42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</row>
    <row x14ac:dyDescent="0.25" r="318" customHeight="1" ht="17.25" customFormat="1" s="30">
      <c r="A318" s="41"/>
      <c r="B318" s="37"/>
      <c r="C318" s="37"/>
      <c r="D318" s="42"/>
      <c r="E318" s="38"/>
      <c r="F318" s="38"/>
      <c r="G318" s="37"/>
      <c r="H318" s="38"/>
      <c r="I318" s="44"/>
      <c r="J318" s="44"/>
      <c r="K318" s="42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</row>
    <row x14ac:dyDescent="0.25" r="319" customHeight="1" ht="17.25" customFormat="1" s="30">
      <c r="A319" s="41"/>
      <c r="B319" s="37"/>
      <c r="C319" s="37"/>
      <c r="D319" s="42"/>
      <c r="E319" s="38"/>
      <c r="F319" s="38"/>
      <c r="G319" s="37"/>
      <c r="H319" s="38"/>
      <c r="I319" s="44"/>
      <c r="J319" s="44"/>
      <c r="K319" s="42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</row>
    <row x14ac:dyDescent="0.25" r="320" customHeight="1" ht="17.25" customFormat="1" s="30">
      <c r="A320" s="41"/>
      <c r="B320" s="37"/>
      <c r="C320" s="37"/>
      <c r="D320" s="42"/>
      <c r="E320" s="38"/>
      <c r="F320" s="38"/>
      <c r="G320" s="37"/>
      <c r="H320" s="38"/>
      <c r="I320" s="44"/>
      <c r="J320" s="44"/>
      <c r="K320" s="42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</row>
    <row x14ac:dyDescent="0.25" r="321" customHeight="1" ht="17.25" customFormat="1" s="30">
      <c r="A321" s="41"/>
      <c r="B321" s="37"/>
      <c r="C321" s="37"/>
      <c r="D321" s="42"/>
      <c r="E321" s="38"/>
      <c r="F321" s="38"/>
      <c r="G321" s="37"/>
      <c r="H321" s="38"/>
      <c r="I321" s="44"/>
      <c r="J321" s="44"/>
      <c r="K321" s="42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</row>
    <row x14ac:dyDescent="0.25" r="322" customHeight="1" ht="17.25" customFormat="1" s="30">
      <c r="A322" s="41"/>
      <c r="B322" s="37"/>
      <c r="C322" s="37"/>
      <c r="D322" s="42"/>
      <c r="E322" s="38"/>
      <c r="F322" s="38"/>
      <c r="G322" s="37"/>
      <c r="H322" s="38"/>
      <c r="I322" s="44"/>
      <c r="J322" s="44"/>
      <c r="K322" s="42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</row>
    <row x14ac:dyDescent="0.25" r="323" customHeight="1" ht="17.25" customFormat="1" s="30">
      <c r="A323" s="41"/>
      <c r="B323" s="37"/>
      <c r="C323" s="37"/>
      <c r="D323" s="42"/>
      <c r="E323" s="38"/>
      <c r="F323" s="38"/>
      <c r="G323" s="37"/>
      <c r="H323" s="38"/>
      <c r="I323" s="44"/>
      <c r="J323" s="44"/>
      <c r="K323" s="42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</row>
    <row x14ac:dyDescent="0.25" r="324" customHeight="1" ht="17.25" customFormat="1" s="30">
      <c r="A324" s="41"/>
      <c r="B324" s="37"/>
      <c r="C324" s="37"/>
      <c r="D324" s="42"/>
      <c r="E324" s="38"/>
      <c r="F324" s="38"/>
      <c r="G324" s="37"/>
      <c r="H324" s="38"/>
      <c r="I324" s="44"/>
      <c r="J324" s="44"/>
      <c r="K324" s="42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</row>
    <row x14ac:dyDescent="0.25" r="325" customHeight="1" ht="17.25" customFormat="1" s="30">
      <c r="A325" s="41"/>
      <c r="B325" s="37"/>
      <c r="C325" s="37"/>
      <c r="D325" s="42"/>
      <c r="E325" s="38"/>
      <c r="F325" s="38"/>
      <c r="G325" s="37"/>
      <c r="H325" s="38"/>
      <c r="I325" s="44"/>
      <c r="J325" s="44"/>
      <c r="K325" s="42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</row>
    <row x14ac:dyDescent="0.25" r="326" customHeight="1" ht="17.25" customFormat="1" s="30">
      <c r="A326" s="41"/>
      <c r="B326" s="37"/>
      <c r="C326" s="37"/>
      <c r="D326" s="42"/>
      <c r="E326" s="38"/>
      <c r="F326" s="38"/>
      <c r="G326" s="37"/>
      <c r="H326" s="38"/>
      <c r="I326" s="44"/>
      <c r="J326" s="44"/>
      <c r="K326" s="42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</row>
    <row x14ac:dyDescent="0.25" r="327" customHeight="1" ht="17.25" customFormat="1" s="30">
      <c r="A327" s="41"/>
      <c r="B327" s="37"/>
      <c r="C327" s="37"/>
      <c r="D327" s="42"/>
      <c r="E327" s="38"/>
      <c r="F327" s="38"/>
      <c r="G327" s="37"/>
      <c r="H327" s="38"/>
      <c r="I327" s="44"/>
      <c r="J327" s="44"/>
      <c r="K327" s="42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</row>
    <row x14ac:dyDescent="0.25" r="328" customHeight="1" ht="17.25" customFormat="1" s="30">
      <c r="A328" s="41"/>
      <c r="B328" s="37"/>
      <c r="C328" s="37"/>
      <c r="D328" s="42"/>
      <c r="E328" s="38"/>
      <c r="F328" s="38"/>
      <c r="G328" s="37"/>
      <c r="H328" s="38"/>
      <c r="I328" s="44"/>
      <c r="J328" s="44"/>
      <c r="K328" s="42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</row>
    <row x14ac:dyDescent="0.25" r="329" customHeight="1" ht="17.25" customFormat="1" s="30">
      <c r="A329" s="41"/>
      <c r="B329" s="37"/>
      <c r="C329" s="37"/>
      <c r="D329" s="42"/>
      <c r="E329" s="38"/>
      <c r="F329" s="38"/>
      <c r="G329" s="37"/>
      <c r="H329" s="38"/>
      <c r="I329" s="44"/>
      <c r="J329" s="44"/>
      <c r="K329" s="42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</row>
    <row x14ac:dyDescent="0.25" r="330" customHeight="1" ht="17.25" customFormat="1" s="30">
      <c r="A330" s="41"/>
      <c r="B330" s="37"/>
      <c r="C330" s="37"/>
      <c r="D330" s="42"/>
      <c r="E330" s="38"/>
      <c r="F330" s="38"/>
      <c r="G330" s="37"/>
      <c r="H330" s="38"/>
      <c r="I330" s="44"/>
      <c r="J330" s="44"/>
      <c r="K330" s="42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</row>
    <row x14ac:dyDescent="0.25" r="331" customHeight="1" ht="17.25" customFormat="1" s="30">
      <c r="A331" s="41"/>
      <c r="B331" s="37"/>
      <c r="C331" s="37"/>
      <c r="D331" s="42"/>
      <c r="E331" s="38"/>
      <c r="F331" s="38"/>
      <c r="G331" s="37"/>
      <c r="H331" s="38"/>
      <c r="I331" s="44"/>
      <c r="J331" s="44"/>
      <c r="K331" s="42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</row>
    <row x14ac:dyDescent="0.25" r="332" customHeight="1" ht="17.25" customFormat="1" s="30">
      <c r="A332" s="41"/>
      <c r="B332" s="37"/>
      <c r="C332" s="37"/>
      <c r="D332" s="42"/>
      <c r="E332" s="38"/>
      <c r="F332" s="38"/>
      <c r="G332" s="37"/>
      <c r="H332" s="38"/>
      <c r="I332" s="44"/>
      <c r="J332" s="44"/>
      <c r="K332" s="42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</row>
    <row x14ac:dyDescent="0.25" r="333" customHeight="1" ht="17.25" customFormat="1" s="30">
      <c r="A333" s="41"/>
      <c r="B333" s="37"/>
      <c r="C333" s="37"/>
      <c r="D333" s="42"/>
      <c r="E333" s="38"/>
      <c r="F333" s="38"/>
      <c r="G333" s="37"/>
      <c r="H333" s="38"/>
      <c r="I333" s="44"/>
      <c r="J333" s="44"/>
      <c r="K333" s="42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</row>
    <row x14ac:dyDescent="0.25" r="334" customHeight="1" ht="17.25" customFormat="1" s="30">
      <c r="A334" s="41"/>
      <c r="B334" s="37"/>
      <c r="C334" s="37"/>
      <c r="D334" s="42"/>
      <c r="E334" s="38"/>
      <c r="F334" s="38"/>
      <c r="G334" s="37"/>
      <c r="H334" s="38"/>
      <c r="I334" s="44"/>
      <c r="J334" s="44"/>
      <c r="K334" s="42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</row>
    <row x14ac:dyDescent="0.25" r="335" customHeight="1" ht="17.25" customFormat="1" s="30">
      <c r="A335" s="41"/>
      <c r="B335" s="37"/>
      <c r="C335" s="37"/>
      <c r="D335" s="42"/>
      <c r="E335" s="38"/>
      <c r="F335" s="38"/>
      <c r="G335" s="37"/>
      <c r="H335" s="38"/>
      <c r="I335" s="44"/>
      <c r="J335" s="44"/>
      <c r="K335" s="42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</row>
    <row x14ac:dyDescent="0.25" r="336" customHeight="1" ht="17.25" customFormat="1" s="30">
      <c r="A336" s="41"/>
      <c r="B336" s="37"/>
      <c r="C336" s="37"/>
      <c r="D336" s="42"/>
      <c r="E336" s="38"/>
      <c r="F336" s="38"/>
      <c r="G336" s="37"/>
      <c r="H336" s="38"/>
      <c r="I336" s="44"/>
      <c r="J336" s="44"/>
      <c r="K336" s="42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</row>
    <row x14ac:dyDescent="0.25" r="337" customHeight="1" ht="17.25" customFormat="1" s="30">
      <c r="A337" s="41"/>
      <c r="B337" s="37"/>
      <c r="C337" s="37"/>
      <c r="D337" s="42"/>
      <c r="E337" s="38"/>
      <c r="F337" s="38"/>
      <c r="G337" s="37"/>
      <c r="H337" s="38"/>
      <c r="I337" s="44"/>
      <c r="J337" s="44"/>
      <c r="K337" s="42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</row>
    <row x14ac:dyDescent="0.25" r="338" customHeight="1" ht="17.25" customFormat="1" s="30">
      <c r="A338" s="41"/>
      <c r="B338" s="37"/>
      <c r="C338" s="37"/>
      <c r="D338" s="42"/>
      <c r="E338" s="38"/>
      <c r="F338" s="38"/>
      <c r="G338" s="37"/>
      <c r="H338" s="38"/>
      <c r="I338" s="44"/>
      <c r="J338" s="44"/>
      <c r="K338" s="42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</row>
    <row x14ac:dyDescent="0.25" r="339" customHeight="1" ht="17.25" customFormat="1" s="30">
      <c r="A339" s="41"/>
      <c r="B339" s="37"/>
      <c r="C339" s="37"/>
      <c r="D339" s="42"/>
      <c r="E339" s="38"/>
      <c r="F339" s="38"/>
      <c r="G339" s="37"/>
      <c r="H339" s="38"/>
      <c r="I339" s="44"/>
      <c r="J339" s="44"/>
      <c r="K339" s="42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</row>
    <row x14ac:dyDescent="0.25" r="340" customHeight="1" ht="17.25" customFormat="1" s="30">
      <c r="A340" s="41"/>
      <c r="B340" s="37"/>
      <c r="C340" s="37"/>
      <c r="D340" s="42"/>
      <c r="E340" s="38"/>
      <c r="F340" s="38"/>
      <c r="G340" s="37"/>
      <c r="H340" s="38"/>
      <c r="I340" s="44"/>
      <c r="J340" s="44"/>
      <c r="K340" s="42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</row>
    <row x14ac:dyDescent="0.25" r="341" customHeight="1" ht="17.25" customFormat="1" s="30">
      <c r="A341" s="41"/>
      <c r="B341" s="37"/>
      <c r="C341" s="37"/>
      <c r="D341" s="42"/>
      <c r="E341" s="38"/>
      <c r="F341" s="38"/>
      <c r="G341" s="37"/>
      <c r="H341" s="38"/>
      <c r="I341" s="44"/>
      <c r="J341" s="44"/>
      <c r="K341" s="42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</row>
    <row x14ac:dyDescent="0.25" r="342" customHeight="1" ht="17.25" customFormat="1" s="30">
      <c r="A342" s="41"/>
      <c r="B342" s="37"/>
      <c r="C342" s="37"/>
      <c r="D342" s="42"/>
      <c r="E342" s="38"/>
      <c r="F342" s="38"/>
      <c r="G342" s="37"/>
      <c r="H342" s="38"/>
      <c r="I342" s="44"/>
      <c r="J342" s="44"/>
      <c r="K342" s="42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</row>
    <row x14ac:dyDescent="0.25" r="343" customHeight="1" ht="17.25" customFormat="1" s="30">
      <c r="A343" s="41"/>
      <c r="B343" s="37"/>
      <c r="C343" s="37"/>
      <c r="D343" s="42"/>
      <c r="E343" s="38"/>
      <c r="F343" s="38"/>
      <c r="G343" s="37"/>
      <c r="H343" s="38"/>
      <c r="I343" s="44"/>
      <c r="J343" s="44"/>
      <c r="K343" s="42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</row>
    <row x14ac:dyDescent="0.25" r="344" customHeight="1" ht="17.25" customFormat="1" s="30">
      <c r="A344" s="41"/>
      <c r="B344" s="37"/>
      <c r="C344" s="37"/>
      <c r="D344" s="42"/>
      <c r="E344" s="38"/>
      <c r="F344" s="38"/>
      <c r="G344" s="37"/>
      <c r="H344" s="38"/>
      <c r="I344" s="44"/>
      <c r="J344" s="44"/>
      <c r="K344" s="42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</row>
    <row x14ac:dyDescent="0.25" r="345" customHeight="1" ht="17.25" customFormat="1" s="30">
      <c r="A345" s="41"/>
      <c r="B345" s="37"/>
      <c r="C345" s="37"/>
      <c r="D345" s="42"/>
      <c r="E345" s="38"/>
      <c r="F345" s="38"/>
      <c r="G345" s="37"/>
      <c r="H345" s="38"/>
      <c r="I345" s="44"/>
      <c r="J345" s="44"/>
      <c r="K345" s="42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</row>
    <row x14ac:dyDescent="0.25" r="346" customHeight="1" ht="17.25" customFormat="1" s="30">
      <c r="A346" s="41"/>
      <c r="B346" s="37"/>
      <c r="C346" s="37"/>
      <c r="D346" s="42"/>
      <c r="E346" s="38"/>
      <c r="F346" s="38"/>
      <c r="G346" s="37"/>
      <c r="H346" s="38"/>
      <c r="I346" s="44"/>
      <c r="J346" s="44"/>
      <c r="K346" s="42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</row>
    <row x14ac:dyDescent="0.25" r="347" customHeight="1" ht="17.25" customFormat="1" s="30">
      <c r="A347" s="41"/>
      <c r="B347" s="37"/>
      <c r="C347" s="37"/>
      <c r="D347" s="42"/>
      <c r="E347" s="38"/>
      <c r="F347" s="38"/>
      <c r="G347" s="37"/>
      <c r="H347" s="38"/>
      <c r="I347" s="44"/>
      <c r="J347" s="44"/>
      <c r="K347" s="42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</row>
    <row x14ac:dyDescent="0.25" r="348" customHeight="1" ht="17.25" customFormat="1" s="30">
      <c r="A348" s="41"/>
      <c r="B348" s="37"/>
      <c r="C348" s="37"/>
      <c r="D348" s="42"/>
      <c r="E348" s="38"/>
      <c r="F348" s="38"/>
      <c r="G348" s="37"/>
      <c r="H348" s="38"/>
      <c r="I348" s="44"/>
      <c r="J348" s="44"/>
      <c r="K348" s="42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</row>
    <row x14ac:dyDescent="0.25" r="349" customHeight="1" ht="17.25" customFormat="1" s="30">
      <c r="A349" s="41"/>
      <c r="B349" s="37"/>
      <c r="C349" s="37"/>
      <c r="D349" s="42"/>
      <c r="E349" s="38"/>
      <c r="F349" s="38"/>
      <c r="G349" s="37"/>
      <c r="H349" s="38"/>
      <c r="I349" s="44"/>
      <c r="J349" s="44"/>
      <c r="K349" s="42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</row>
    <row x14ac:dyDescent="0.25" r="350" customHeight="1" ht="17.25" customFormat="1" s="30">
      <c r="A350" s="41"/>
      <c r="B350" s="37"/>
      <c r="C350" s="37"/>
      <c r="D350" s="42"/>
      <c r="E350" s="38"/>
      <c r="F350" s="38"/>
      <c r="G350" s="37"/>
      <c r="H350" s="38"/>
      <c r="I350" s="44"/>
      <c r="J350" s="44"/>
      <c r="K350" s="42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</row>
    <row x14ac:dyDescent="0.25" r="351" customHeight="1" ht="17.25" customFormat="1" s="30">
      <c r="A351" s="41"/>
      <c r="B351" s="37"/>
      <c r="C351" s="37"/>
      <c r="D351" s="42"/>
      <c r="E351" s="38"/>
      <c r="F351" s="38"/>
      <c r="G351" s="37"/>
      <c r="H351" s="38"/>
      <c r="I351" s="44"/>
      <c r="J351" s="44"/>
      <c r="K351" s="42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</row>
    <row x14ac:dyDescent="0.25" r="352" customHeight="1" ht="17.25" customFormat="1" s="30">
      <c r="A352" s="41"/>
      <c r="B352" s="37"/>
      <c r="C352" s="37"/>
      <c r="D352" s="42"/>
      <c r="E352" s="38"/>
      <c r="F352" s="38"/>
      <c r="G352" s="37"/>
      <c r="H352" s="38"/>
      <c r="I352" s="44"/>
      <c r="J352" s="44"/>
      <c r="K352" s="42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</row>
    <row x14ac:dyDescent="0.25" r="353" customHeight="1" ht="17.25" customFormat="1" s="30">
      <c r="A353" s="41"/>
      <c r="B353" s="37"/>
      <c r="C353" s="37"/>
      <c r="D353" s="42"/>
      <c r="E353" s="38"/>
      <c r="F353" s="38"/>
      <c r="G353" s="37"/>
      <c r="H353" s="38"/>
      <c r="I353" s="44"/>
      <c r="J353" s="44"/>
      <c r="K353" s="42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</row>
    <row x14ac:dyDescent="0.25" r="354" customHeight="1" ht="17.25" customFormat="1" s="30">
      <c r="A354" s="41"/>
      <c r="B354" s="37"/>
      <c r="C354" s="37"/>
      <c r="D354" s="42"/>
      <c r="E354" s="38"/>
      <c r="F354" s="38"/>
      <c r="G354" s="37"/>
      <c r="H354" s="38"/>
      <c r="I354" s="44"/>
      <c r="J354" s="44"/>
      <c r="K354" s="42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</row>
    <row x14ac:dyDescent="0.25" r="355" customHeight="1" ht="17.25" customFormat="1" s="30">
      <c r="A355" s="41"/>
      <c r="B355" s="37"/>
      <c r="C355" s="37"/>
      <c r="D355" s="42"/>
      <c r="E355" s="38"/>
      <c r="F355" s="38"/>
      <c r="G355" s="37"/>
      <c r="H355" s="38"/>
      <c r="I355" s="44"/>
      <c r="J355" s="44"/>
      <c r="K355" s="42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</row>
    <row x14ac:dyDescent="0.25" r="356" customHeight="1" ht="17.25" customFormat="1" s="30">
      <c r="A356" s="41"/>
      <c r="B356" s="37"/>
      <c r="C356" s="37"/>
      <c r="D356" s="42"/>
      <c r="E356" s="38"/>
      <c r="F356" s="38"/>
      <c r="G356" s="37"/>
      <c r="H356" s="38"/>
      <c r="I356" s="44"/>
      <c r="J356" s="44"/>
      <c r="K356" s="42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</row>
    <row x14ac:dyDescent="0.25" r="357" customHeight="1" ht="17.25" customFormat="1" s="30">
      <c r="A357" s="41"/>
      <c r="B357" s="37"/>
      <c r="C357" s="37"/>
      <c r="D357" s="42"/>
      <c r="E357" s="38"/>
      <c r="F357" s="38"/>
      <c r="G357" s="37"/>
      <c r="H357" s="38"/>
      <c r="I357" s="44"/>
      <c r="J357" s="44"/>
      <c r="K357" s="42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</row>
    <row x14ac:dyDescent="0.25" r="358" customHeight="1" ht="17.25" customFormat="1" s="30">
      <c r="A358" s="41"/>
      <c r="B358" s="37"/>
      <c r="C358" s="37"/>
      <c r="D358" s="42"/>
      <c r="E358" s="38"/>
      <c r="F358" s="38"/>
      <c r="G358" s="37"/>
      <c r="H358" s="38"/>
      <c r="I358" s="44"/>
      <c r="J358" s="44"/>
      <c r="K358" s="42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</row>
    <row x14ac:dyDescent="0.25" r="359" customHeight="1" ht="17.25" customFormat="1" s="30">
      <c r="A359" s="41"/>
      <c r="B359" s="37"/>
      <c r="C359" s="37"/>
      <c r="D359" s="42"/>
      <c r="E359" s="38"/>
      <c r="F359" s="38"/>
      <c r="G359" s="37"/>
      <c r="H359" s="38"/>
      <c r="I359" s="44"/>
      <c r="J359" s="44"/>
      <c r="K359" s="42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</row>
    <row x14ac:dyDescent="0.25" r="360" customHeight="1" ht="17.25" customFormat="1" s="30">
      <c r="A360" s="41"/>
      <c r="B360" s="37"/>
      <c r="C360" s="37"/>
      <c r="D360" s="42"/>
      <c r="E360" s="38"/>
      <c r="F360" s="38"/>
      <c r="G360" s="37"/>
      <c r="H360" s="38"/>
      <c r="I360" s="44"/>
      <c r="J360" s="44"/>
      <c r="K360" s="42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</row>
    <row x14ac:dyDescent="0.25" r="361" customHeight="1" ht="17.25" customFormat="1" s="30">
      <c r="A361" s="41"/>
      <c r="B361" s="37"/>
      <c r="C361" s="37"/>
      <c r="D361" s="42"/>
      <c r="E361" s="38"/>
      <c r="F361" s="38"/>
      <c r="G361" s="37"/>
      <c r="H361" s="38"/>
      <c r="I361" s="44"/>
      <c r="J361" s="44"/>
      <c r="K361" s="42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</row>
    <row x14ac:dyDescent="0.25" r="362" customHeight="1" ht="17.25" customFormat="1" s="30">
      <c r="A362" s="41"/>
      <c r="B362" s="37"/>
      <c r="C362" s="37"/>
      <c r="D362" s="42"/>
      <c r="E362" s="38"/>
      <c r="F362" s="38"/>
      <c r="G362" s="37"/>
      <c r="H362" s="38"/>
      <c r="I362" s="44"/>
      <c r="J362" s="44"/>
      <c r="K362" s="42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</row>
    <row x14ac:dyDescent="0.25" r="363" customHeight="1" ht="17.25" customFormat="1" s="30">
      <c r="A363" s="41"/>
      <c r="B363" s="37"/>
      <c r="C363" s="37"/>
      <c r="D363" s="42"/>
      <c r="E363" s="38"/>
      <c r="F363" s="38"/>
      <c r="G363" s="37"/>
      <c r="H363" s="38"/>
      <c r="I363" s="44"/>
      <c r="J363" s="44"/>
      <c r="K363" s="42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</row>
    <row x14ac:dyDescent="0.25" r="364" customHeight="1" ht="17.25" customFormat="1" s="30">
      <c r="A364" s="41"/>
      <c r="B364" s="37"/>
      <c r="C364" s="37"/>
      <c r="D364" s="42"/>
      <c r="E364" s="38"/>
      <c r="F364" s="38"/>
      <c r="G364" s="37"/>
      <c r="H364" s="38"/>
      <c r="I364" s="44"/>
      <c r="J364" s="44"/>
      <c r="K364" s="42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</row>
    <row x14ac:dyDescent="0.25" r="365" customHeight="1" ht="17.25" customFormat="1" s="30">
      <c r="A365" s="41"/>
      <c r="B365" s="37"/>
      <c r="C365" s="37"/>
      <c r="D365" s="42"/>
      <c r="E365" s="38"/>
      <c r="F365" s="38"/>
      <c r="G365" s="37"/>
      <c r="H365" s="38"/>
      <c r="I365" s="44"/>
      <c r="J365" s="44"/>
      <c r="K365" s="42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</row>
    <row x14ac:dyDescent="0.25" r="366" customHeight="1" ht="17.25" customFormat="1" s="30">
      <c r="A366" s="41"/>
      <c r="B366" s="37"/>
      <c r="C366" s="37"/>
      <c r="D366" s="42"/>
      <c r="E366" s="38"/>
      <c r="F366" s="38"/>
      <c r="G366" s="37"/>
      <c r="H366" s="38"/>
      <c r="I366" s="44"/>
      <c r="J366" s="44"/>
      <c r="K366" s="42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</row>
    <row x14ac:dyDescent="0.25" r="367" customHeight="1" ht="17.25" customFormat="1" s="30">
      <c r="A367" s="41"/>
      <c r="B367" s="37"/>
      <c r="C367" s="37"/>
      <c r="D367" s="42"/>
      <c r="E367" s="38"/>
      <c r="F367" s="38"/>
      <c r="G367" s="37"/>
      <c r="H367" s="38"/>
      <c r="I367" s="44"/>
      <c r="J367" s="44"/>
      <c r="K367" s="42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</row>
    <row x14ac:dyDescent="0.25" r="368" customHeight="1" ht="17.25" customFormat="1" s="30">
      <c r="A368" s="41"/>
      <c r="B368" s="37"/>
      <c r="C368" s="37"/>
      <c r="D368" s="42"/>
      <c r="E368" s="38"/>
      <c r="F368" s="38"/>
      <c r="G368" s="37"/>
      <c r="H368" s="38"/>
      <c r="I368" s="44"/>
      <c r="J368" s="44"/>
      <c r="K368" s="42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</row>
    <row x14ac:dyDescent="0.25" r="369" customHeight="1" ht="17.25" customFormat="1" s="30">
      <c r="A369" s="41"/>
      <c r="B369" s="37"/>
      <c r="C369" s="37"/>
      <c r="D369" s="42"/>
      <c r="E369" s="38"/>
      <c r="F369" s="38"/>
      <c r="G369" s="37"/>
      <c r="H369" s="38"/>
      <c r="I369" s="44"/>
      <c r="J369" s="44"/>
      <c r="K369" s="42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</row>
    <row x14ac:dyDescent="0.25" r="370" customHeight="1" ht="17.25" customFormat="1" s="30">
      <c r="A370" s="41"/>
      <c r="B370" s="37"/>
      <c r="C370" s="37"/>
      <c r="D370" s="42"/>
      <c r="E370" s="38"/>
      <c r="F370" s="38"/>
      <c r="G370" s="37"/>
      <c r="H370" s="38"/>
      <c r="I370" s="44"/>
      <c r="J370" s="44"/>
      <c r="K370" s="42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</row>
    <row x14ac:dyDescent="0.25" r="371" customHeight="1" ht="17.25" customFormat="1" s="30">
      <c r="A371" s="41"/>
      <c r="B371" s="37"/>
      <c r="C371" s="37"/>
      <c r="D371" s="42"/>
      <c r="E371" s="38"/>
      <c r="F371" s="38"/>
      <c r="G371" s="37"/>
      <c r="H371" s="38"/>
      <c r="I371" s="44"/>
      <c r="J371" s="44"/>
      <c r="K371" s="42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</row>
    <row x14ac:dyDescent="0.25" r="372" customHeight="1" ht="17.25" customFormat="1" s="30">
      <c r="A372" s="41"/>
      <c r="B372" s="37"/>
      <c r="C372" s="37"/>
      <c r="D372" s="42"/>
      <c r="E372" s="38"/>
      <c r="F372" s="38"/>
      <c r="G372" s="37"/>
      <c r="H372" s="38"/>
      <c r="I372" s="44"/>
      <c r="J372" s="44"/>
      <c r="K372" s="42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</row>
    <row x14ac:dyDescent="0.25" r="373" customHeight="1" ht="17.25" customFormat="1" s="30">
      <c r="A373" s="41"/>
      <c r="B373" s="37"/>
      <c r="C373" s="37"/>
      <c r="D373" s="42"/>
      <c r="E373" s="38"/>
      <c r="F373" s="38"/>
      <c r="G373" s="37"/>
      <c r="H373" s="38"/>
      <c r="I373" s="44"/>
      <c r="J373" s="44"/>
      <c r="K373" s="42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</row>
    <row x14ac:dyDescent="0.25" r="374" customHeight="1" ht="17.25" customFormat="1" s="30">
      <c r="A374" s="41"/>
      <c r="B374" s="37"/>
      <c r="C374" s="37"/>
      <c r="D374" s="42"/>
      <c r="E374" s="38"/>
      <c r="F374" s="38"/>
      <c r="G374" s="37"/>
      <c r="H374" s="38"/>
      <c r="I374" s="44"/>
      <c r="J374" s="44"/>
      <c r="K374" s="42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</row>
    <row x14ac:dyDescent="0.25" r="375" customHeight="1" ht="17.25" customFormat="1" s="30">
      <c r="A375" s="41"/>
      <c r="B375" s="37"/>
      <c r="C375" s="37"/>
      <c r="D375" s="42"/>
      <c r="E375" s="38"/>
      <c r="F375" s="38"/>
      <c r="G375" s="37"/>
      <c r="H375" s="38"/>
      <c r="I375" s="44"/>
      <c r="J375" s="44"/>
      <c r="K375" s="42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</row>
    <row x14ac:dyDescent="0.25" r="376" customHeight="1" ht="17.25" customFormat="1" s="30">
      <c r="A376" s="41"/>
      <c r="B376" s="37"/>
      <c r="C376" s="37"/>
      <c r="D376" s="42"/>
      <c r="E376" s="38"/>
      <c r="F376" s="38"/>
      <c r="G376" s="37"/>
      <c r="H376" s="38"/>
      <c r="I376" s="44"/>
      <c r="J376" s="44"/>
      <c r="K376" s="42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</row>
    <row x14ac:dyDescent="0.25" r="377" customHeight="1" ht="17.25" customFormat="1" s="30">
      <c r="A377" s="41"/>
      <c r="B377" s="37"/>
      <c r="C377" s="37"/>
      <c r="D377" s="42"/>
      <c r="E377" s="38"/>
      <c r="F377" s="38"/>
      <c r="G377" s="37"/>
      <c r="H377" s="38"/>
      <c r="I377" s="44"/>
      <c r="J377" s="44"/>
      <c r="K377" s="42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</row>
    <row x14ac:dyDescent="0.25" r="378" customHeight="1" ht="17.25" customFormat="1" s="30">
      <c r="A378" s="41"/>
      <c r="B378" s="37"/>
      <c r="C378" s="37"/>
      <c r="D378" s="42"/>
      <c r="E378" s="38"/>
      <c r="F378" s="38"/>
      <c r="G378" s="37"/>
      <c r="H378" s="38"/>
      <c r="I378" s="44"/>
      <c r="J378" s="44"/>
      <c r="K378" s="42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  <c r="AA378" s="37"/>
      <c r="AB378" s="37"/>
      <c r="AC378" s="37"/>
    </row>
    <row x14ac:dyDescent="0.25" r="379" customHeight="1" ht="17.25" customFormat="1" s="30">
      <c r="A379" s="41"/>
      <c r="B379" s="37"/>
      <c r="C379" s="37"/>
      <c r="D379" s="42"/>
      <c r="E379" s="38"/>
      <c r="F379" s="38"/>
      <c r="G379" s="37"/>
      <c r="H379" s="38"/>
      <c r="I379" s="44"/>
      <c r="J379" s="44"/>
      <c r="K379" s="42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</row>
    <row x14ac:dyDescent="0.25" r="380" customHeight="1" ht="17.25" customFormat="1" s="30">
      <c r="A380" s="41"/>
      <c r="B380" s="37"/>
      <c r="C380" s="37"/>
      <c r="D380" s="42"/>
      <c r="E380" s="38"/>
      <c r="F380" s="38"/>
      <c r="G380" s="37"/>
      <c r="H380" s="38"/>
      <c r="I380" s="44"/>
      <c r="J380" s="44"/>
      <c r="K380" s="42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</row>
    <row x14ac:dyDescent="0.25" r="381" customHeight="1" ht="17.25" customFormat="1" s="30">
      <c r="A381" s="41"/>
      <c r="B381" s="37"/>
      <c r="C381" s="37"/>
      <c r="D381" s="42"/>
      <c r="E381" s="38"/>
      <c r="F381" s="38"/>
      <c r="G381" s="37"/>
      <c r="H381" s="38"/>
      <c r="I381" s="44"/>
      <c r="J381" s="44"/>
      <c r="K381" s="42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</row>
    <row x14ac:dyDescent="0.25" r="382" customHeight="1" ht="17.25" customFormat="1" s="30">
      <c r="A382" s="41"/>
      <c r="B382" s="37"/>
      <c r="C382" s="37"/>
      <c r="D382" s="42"/>
      <c r="E382" s="38"/>
      <c r="F382" s="38"/>
      <c r="G382" s="37"/>
      <c r="H382" s="38"/>
      <c r="I382" s="44"/>
      <c r="J382" s="44"/>
      <c r="K382" s="42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</row>
    <row x14ac:dyDescent="0.25" r="383" customHeight="1" ht="17.25" customFormat="1" s="30">
      <c r="A383" s="41"/>
      <c r="B383" s="37"/>
      <c r="C383" s="37"/>
      <c r="D383" s="42"/>
      <c r="E383" s="38"/>
      <c r="F383" s="38"/>
      <c r="G383" s="37"/>
      <c r="H383" s="38"/>
      <c r="I383" s="44"/>
      <c r="J383" s="44"/>
      <c r="K383" s="42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</row>
    <row x14ac:dyDescent="0.25" r="384" customHeight="1" ht="17.25" customFormat="1" s="30">
      <c r="A384" s="41"/>
      <c r="B384" s="37"/>
      <c r="C384" s="37"/>
      <c r="D384" s="42"/>
      <c r="E384" s="38"/>
      <c r="F384" s="38"/>
      <c r="G384" s="37"/>
      <c r="H384" s="38"/>
      <c r="I384" s="44"/>
      <c r="J384" s="44"/>
      <c r="K384" s="42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</row>
    <row x14ac:dyDescent="0.25" r="385" customHeight="1" ht="17.25" customFormat="1" s="30">
      <c r="A385" s="41"/>
      <c r="B385" s="37"/>
      <c r="C385" s="37"/>
      <c r="D385" s="42"/>
      <c r="E385" s="38"/>
      <c r="F385" s="38"/>
      <c r="G385" s="37"/>
      <c r="H385" s="38"/>
      <c r="I385" s="44"/>
      <c r="J385" s="44"/>
      <c r="K385" s="42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</row>
    <row x14ac:dyDescent="0.25" r="386" customHeight="1" ht="17.25" customFormat="1" s="30">
      <c r="A386" s="41"/>
      <c r="B386" s="37"/>
      <c r="C386" s="37"/>
      <c r="D386" s="42"/>
      <c r="E386" s="38"/>
      <c r="F386" s="38"/>
      <c r="G386" s="37"/>
      <c r="H386" s="38"/>
      <c r="I386" s="44"/>
      <c r="J386" s="44"/>
      <c r="K386" s="42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</row>
    <row x14ac:dyDescent="0.25" r="387" customHeight="1" ht="17.25" customFormat="1" s="30">
      <c r="A387" s="41"/>
      <c r="B387" s="37"/>
      <c r="C387" s="37"/>
      <c r="D387" s="42"/>
      <c r="E387" s="38"/>
      <c r="F387" s="38"/>
      <c r="G387" s="37"/>
      <c r="H387" s="38"/>
      <c r="I387" s="44"/>
      <c r="J387" s="44"/>
      <c r="K387" s="42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</row>
    <row x14ac:dyDescent="0.25" r="388" customHeight="1" ht="17.25" customFormat="1" s="30">
      <c r="A388" s="41"/>
      <c r="B388" s="37"/>
      <c r="C388" s="37"/>
      <c r="D388" s="42"/>
      <c r="E388" s="38"/>
      <c r="F388" s="38"/>
      <c r="G388" s="37"/>
      <c r="H388" s="38"/>
      <c r="I388" s="44"/>
      <c r="J388" s="44"/>
      <c r="K388" s="42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</row>
    <row x14ac:dyDescent="0.25" r="389" customHeight="1" ht="17.25" customFormat="1" s="30">
      <c r="A389" s="41"/>
      <c r="B389" s="37"/>
      <c r="C389" s="37"/>
      <c r="D389" s="42"/>
      <c r="E389" s="38"/>
      <c r="F389" s="38"/>
      <c r="G389" s="37"/>
      <c r="H389" s="38"/>
      <c r="I389" s="44"/>
      <c r="J389" s="44"/>
      <c r="K389" s="42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</row>
    <row x14ac:dyDescent="0.25" r="390" customHeight="1" ht="17.25" customFormat="1" s="30">
      <c r="A390" s="41"/>
      <c r="B390" s="37"/>
      <c r="C390" s="37"/>
      <c r="D390" s="42"/>
      <c r="E390" s="38"/>
      <c r="F390" s="38"/>
      <c r="G390" s="37"/>
      <c r="H390" s="38"/>
      <c r="I390" s="44"/>
      <c r="J390" s="44"/>
      <c r="K390" s="42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</row>
    <row x14ac:dyDescent="0.25" r="391" customHeight="1" ht="17.25" customFormat="1" s="30">
      <c r="A391" s="41"/>
      <c r="B391" s="37"/>
      <c r="C391" s="37"/>
      <c r="D391" s="42"/>
      <c r="E391" s="38"/>
      <c r="F391" s="38"/>
      <c r="G391" s="37"/>
      <c r="H391" s="38"/>
      <c r="I391" s="44"/>
      <c r="J391" s="44"/>
      <c r="K391" s="42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</row>
    <row x14ac:dyDescent="0.25" r="392" customHeight="1" ht="17.25" customFormat="1" s="30">
      <c r="A392" s="41"/>
      <c r="B392" s="37"/>
      <c r="C392" s="37"/>
      <c r="D392" s="42"/>
      <c r="E392" s="38"/>
      <c r="F392" s="38"/>
      <c r="G392" s="37"/>
      <c r="H392" s="38"/>
      <c r="I392" s="44"/>
      <c r="J392" s="44"/>
      <c r="K392" s="42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</row>
    <row x14ac:dyDescent="0.25" r="393" customHeight="1" ht="17.25" customFormat="1" s="30">
      <c r="A393" s="41"/>
      <c r="B393" s="37"/>
      <c r="C393" s="37"/>
      <c r="D393" s="42"/>
      <c r="E393" s="38"/>
      <c r="F393" s="38"/>
      <c r="G393" s="37"/>
      <c r="H393" s="38"/>
      <c r="I393" s="44"/>
      <c r="J393" s="44"/>
      <c r="K393" s="42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</row>
    <row x14ac:dyDescent="0.25" r="394" customHeight="1" ht="17.25" customFormat="1" s="30">
      <c r="A394" s="41"/>
      <c r="B394" s="37"/>
      <c r="C394" s="37"/>
      <c r="D394" s="42"/>
      <c r="E394" s="38"/>
      <c r="F394" s="38"/>
      <c r="G394" s="37"/>
      <c r="H394" s="38"/>
      <c r="I394" s="44"/>
      <c r="J394" s="44"/>
      <c r="K394" s="42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</row>
    <row x14ac:dyDescent="0.25" r="395" customHeight="1" ht="17.25" customFormat="1" s="30">
      <c r="A395" s="41"/>
      <c r="B395" s="37"/>
      <c r="C395" s="37"/>
      <c r="D395" s="42"/>
      <c r="E395" s="38"/>
      <c r="F395" s="38"/>
      <c r="G395" s="37"/>
      <c r="H395" s="38"/>
      <c r="I395" s="44"/>
      <c r="J395" s="44"/>
      <c r="K395" s="42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</row>
    <row x14ac:dyDescent="0.25" r="396" customHeight="1" ht="17.25" customFormat="1" s="30">
      <c r="A396" s="41"/>
      <c r="B396" s="37"/>
      <c r="C396" s="37"/>
      <c r="D396" s="42"/>
      <c r="E396" s="38"/>
      <c r="F396" s="38"/>
      <c r="G396" s="37"/>
      <c r="H396" s="38"/>
      <c r="I396" s="44"/>
      <c r="J396" s="44"/>
      <c r="K396" s="42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</row>
    <row x14ac:dyDescent="0.25" r="397" customHeight="1" ht="17.25" customFormat="1" s="30">
      <c r="A397" s="41"/>
      <c r="B397" s="37"/>
      <c r="C397" s="37"/>
      <c r="D397" s="42"/>
      <c r="E397" s="38"/>
      <c r="F397" s="38"/>
      <c r="G397" s="37"/>
      <c r="H397" s="38"/>
      <c r="I397" s="44"/>
      <c r="J397" s="44"/>
      <c r="K397" s="42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</row>
    <row x14ac:dyDescent="0.25" r="398" customHeight="1" ht="17.25" customFormat="1" s="30">
      <c r="A398" s="41"/>
      <c r="B398" s="37"/>
      <c r="C398" s="37"/>
      <c r="D398" s="42"/>
      <c r="E398" s="38"/>
      <c r="F398" s="38"/>
      <c r="G398" s="37"/>
      <c r="H398" s="38"/>
      <c r="I398" s="44"/>
      <c r="J398" s="44"/>
      <c r="K398" s="42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</row>
    <row x14ac:dyDescent="0.25" r="399" customHeight="1" ht="17.25" customFormat="1" s="30">
      <c r="A399" s="41"/>
      <c r="B399" s="37"/>
      <c r="C399" s="37"/>
      <c r="D399" s="42"/>
      <c r="E399" s="38"/>
      <c r="F399" s="38"/>
      <c r="G399" s="37"/>
      <c r="H399" s="38"/>
      <c r="I399" s="44"/>
      <c r="J399" s="44"/>
      <c r="K399" s="42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</row>
    <row x14ac:dyDescent="0.25" r="400" customHeight="1" ht="17.25" customFormat="1" s="30">
      <c r="A400" s="41"/>
      <c r="B400" s="37"/>
      <c r="C400" s="37"/>
      <c r="D400" s="42"/>
      <c r="E400" s="38"/>
      <c r="F400" s="38"/>
      <c r="G400" s="37"/>
      <c r="H400" s="38"/>
      <c r="I400" s="44"/>
      <c r="J400" s="44"/>
      <c r="K400" s="42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</row>
    <row x14ac:dyDescent="0.25" r="401" customHeight="1" ht="17.25" customFormat="1" s="30">
      <c r="A401" s="41"/>
      <c r="B401" s="37"/>
      <c r="C401" s="37"/>
      <c r="D401" s="42"/>
      <c r="E401" s="38"/>
      <c r="F401" s="38"/>
      <c r="G401" s="37"/>
      <c r="H401" s="38"/>
      <c r="I401" s="44"/>
      <c r="J401" s="44"/>
      <c r="K401" s="42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</row>
    <row x14ac:dyDescent="0.25" r="402" customHeight="1" ht="17.25" customFormat="1" s="30">
      <c r="A402" s="41"/>
      <c r="B402" s="37"/>
      <c r="C402" s="37"/>
      <c r="D402" s="42"/>
      <c r="E402" s="38"/>
      <c r="F402" s="38"/>
      <c r="G402" s="37"/>
      <c r="H402" s="38"/>
      <c r="I402" s="44"/>
      <c r="J402" s="44"/>
      <c r="K402" s="42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</row>
    <row x14ac:dyDescent="0.25" r="403" customHeight="1" ht="17.25" customFormat="1" s="30">
      <c r="A403" s="41"/>
      <c r="B403" s="37"/>
      <c r="C403" s="37"/>
      <c r="D403" s="42"/>
      <c r="E403" s="38"/>
      <c r="F403" s="38"/>
      <c r="G403" s="37"/>
      <c r="H403" s="38"/>
      <c r="I403" s="44"/>
      <c r="J403" s="44"/>
      <c r="K403" s="42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</row>
    <row x14ac:dyDescent="0.25" r="404" customHeight="1" ht="17.25" customFormat="1" s="30">
      <c r="A404" s="41"/>
      <c r="B404" s="37"/>
      <c r="C404" s="37"/>
      <c r="D404" s="42"/>
      <c r="E404" s="38"/>
      <c r="F404" s="38"/>
      <c r="G404" s="37"/>
      <c r="H404" s="38"/>
      <c r="I404" s="44"/>
      <c r="J404" s="44"/>
      <c r="K404" s="42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</row>
    <row x14ac:dyDescent="0.25" r="405" customHeight="1" ht="17.25" customFormat="1" s="30">
      <c r="A405" s="41"/>
      <c r="B405" s="37"/>
      <c r="C405" s="37"/>
      <c r="D405" s="42"/>
      <c r="E405" s="38"/>
      <c r="F405" s="38"/>
      <c r="G405" s="37"/>
      <c r="H405" s="38"/>
      <c r="I405" s="44"/>
      <c r="J405" s="44"/>
      <c r="K405" s="42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</row>
    <row x14ac:dyDescent="0.25" r="406" customHeight="1" ht="17.25" customFormat="1" s="30">
      <c r="A406" s="41"/>
      <c r="B406" s="37"/>
      <c r="C406" s="37"/>
      <c r="D406" s="42"/>
      <c r="E406" s="38"/>
      <c r="F406" s="38"/>
      <c r="G406" s="37"/>
      <c r="H406" s="38"/>
      <c r="I406" s="44"/>
      <c r="J406" s="44"/>
      <c r="K406" s="42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</row>
    <row x14ac:dyDescent="0.25" r="407" customHeight="1" ht="17.25" customFormat="1" s="30">
      <c r="A407" s="41"/>
      <c r="B407" s="37"/>
      <c r="C407" s="37"/>
      <c r="D407" s="42"/>
      <c r="E407" s="38"/>
      <c r="F407" s="38"/>
      <c r="G407" s="37"/>
      <c r="H407" s="38"/>
      <c r="I407" s="44"/>
      <c r="J407" s="44"/>
      <c r="K407" s="42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</row>
    <row x14ac:dyDescent="0.25" r="408" customHeight="1" ht="17.25" customFormat="1" s="30">
      <c r="A408" s="41"/>
      <c r="B408" s="37"/>
      <c r="C408" s="37"/>
      <c r="D408" s="42"/>
      <c r="E408" s="38"/>
      <c r="F408" s="38"/>
      <c r="G408" s="37"/>
      <c r="H408" s="38"/>
      <c r="I408" s="44"/>
      <c r="J408" s="44"/>
      <c r="K408" s="42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</row>
    <row x14ac:dyDescent="0.25" r="409" customHeight="1" ht="17.25" customFormat="1" s="30">
      <c r="A409" s="41"/>
      <c r="B409" s="37"/>
      <c r="C409" s="37"/>
      <c r="D409" s="42"/>
      <c r="E409" s="38"/>
      <c r="F409" s="38"/>
      <c r="G409" s="37"/>
      <c r="H409" s="38"/>
      <c r="I409" s="44"/>
      <c r="J409" s="44"/>
      <c r="K409" s="42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</row>
    <row x14ac:dyDescent="0.25" r="410" customHeight="1" ht="17.25" customFormat="1" s="30">
      <c r="A410" s="41"/>
      <c r="B410" s="37"/>
      <c r="C410" s="37"/>
      <c r="D410" s="42"/>
      <c r="E410" s="38"/>
      <c r="F410" s="38"/>
      <c r="G410" s="37"/>
      <c r="H410" s="38"/>
      <c r="I410" s="44"/>
      <c r="J410" s="44"/>
      <c r="K410" s="42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</row>
    <row x14ac:dyDescent="0.25" r="411" customHeight="1" ht="17.25" customFormat="1" s="30">
      <c r="A411" s="41"/>
      <c r="B411" s="37"/>
      <c r="C411" s="37"/>
      <c r="D411" s="42"/>
      <c r="E411" s="38"/>
      <c r="F411" s="38"/>
      <c r="G411" s="37"/>
      <c r="H411" s="38"/>
      <c r="I411" s="44"/>
      <c r="J411" s="44"/>
      <c r="K411" s="42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</row>
    <row x14ac:dyDescent="0.25" r="412" customHeight="1" ht="17.25" customFormat="1" s="30">
      <c r="A412" s="41"/>
      <c r="B412" s="37"/>
      <c r="C412" s="37"/>
      <c r="D412" s="42"/>
      <c r="E412" s="38"/>
      <c r="F412" s="38"/>
      <c r="G412" s="37"/>
      <c r="H412" s="38"/>
      <c r="I412" s="44"/>
      <c r="J412" s="44"/>
      <c r="K412" s="42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</row>
    <row x14ac:dyDescent="0.25" r="413" customHeight="1" ht="17.25" customFormat="1" s="30">
      <c r="A413" s="41"/>
      <c r="B413" s="37"/>
      <c r="C413" s="37"/>
      <c r="D413" s="42"/>
      <c r="E413" s="38"/>
      <c r="F413" s="38"/>
      <c r="G413" s="37"/>
      <c r="H413" s="38"/>
      <c r="I413" s="44"/>
      <c r="J413" s="44"/>
      <c r="K413" s="42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</row>
    <row x14ac:dyDescent="0.25" r="414" customHeight="1" ht="17.25" customFormat="1" s="30">
      <c r="A414" s="41"/>
      <c r="B414" s="37"/>
      <c r="C414" s="37"/>
      <c r="D414" s="42"/>
      <c r="E414" s="38"/>
      <c r="F414" s="38"/>
      <c r="G414" s="37"/>
      <c r="H414" s="38"/>
      <c r="I414" s="44"/>
      <c r="J414" s="44"/>
      <c r="K414" s="42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</row>
    <row x14ac:dyDescent="0.25" r="415" customHeight="1" ht="17.25" customFormat="1" s="30">
      <c r="A415" s="41"/>
      <c r="B415" s="37"/>
      <c r="C415" s="37"/>
      <c r="D415" s="42"/>
      <c r="E415" s="38"/>
      <c r="F415" s="38"/>
      <c r="G415" s="37"/>
      <c r="H415" s="38"/>
      <c r="I415" s="44"/>
      <c r="J415" s="44"/>
      <c r="K415" s="42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</row>
    <row x14ac:dyDescent="0.25" r="416" customHeight="1" ht="17.25" customFormat="1" s="30">
      <c r="A416" s="41"/>
      <c r="B416" s="37"/>
      <c r="C416" s="37"/>
      <c r="D416" s="42"/>
      <c r="E416" s="38"/>
      <c r="F416" s="38"/>
      <c r="G416" s="37"/>
      <c r="H416" s="38"/>
      <c r="I416" s="44"/>
      <c r="J416" s="44"/>
      <c r="K416" s="42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</row>
    <row x14ac:dyDescent="0.25" r="417" customHeight="1" ht="17.25" customFormat="1" s="30">
      <c r="A417" s="41"/>
      <c r="B417" s="37"/>
      <c r="C417" s="37"/>
      <c r="D417" s="42"/>
      <c r="E417" s="38"/>
      <c r="F417" s="38"/>
      <c r="G417" s="37"/>
      <c r="H417" s="38"/>
      <c r="I417" s="44"/>
      <c r="J417" s="44"/>
      <c r="K417" s="42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</row>
    <row x14ac:dyDescent="0.25" r="418" customHeight="1" ht="17.25" customFormat="1" s="30">
      <c r="A418" s="41"/>
      <c r="B418" s="37"/>
      <c r="C418" s="37"/>
      <c r="D418" s="42"/>
      <c r="E418" s="38"/>
      <c r="F418" s="38"/>
      <c r="G418" s="37"/>
      <c r="H418" s="38"/>
      <c r="I418" s="44"/>
      <c r="J418" s="44"/>
      <c r="K418" s="42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</row>
    <row x14ac:dyDescent="0.25" r="419" customHeight="1" ht="17.25" customFormat="1" s="30">
      <c r="A419" s="41"/>
      <c r="B419" s="37"/>
      <c r="C419" s="37"/>
      <c r="D419" s="42"/>
      <c r="E419" s="38"/>
      <c r="F419" s="38"/>
      <c r="G419" s="37"/>
      <c r="H419" s="38"/>
      <c r="I419" s="44"/>
      <c r="J419" s="44"/>
      <c r="K419" s="42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</row>
    <row x14ac:dyDescent="0.25" r="420" customHeight="1" ht="17.25" customFormat="1" s="30">
      <c r="A420" s="41"/>
      <c r="B420" s="37"/>
      <c r="C420" s="37"/>
      <c r="D420" s="42"/>
      <c r="E420" s="38"/>
      <c r="F420" s="38"/>
      <c r="G420" s="37"/>
      <c r="H420" s="38"/>
      <c r="I420" s="44"/>
      <c r="J420" s="44"/>
      <c r="K420" s="42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</row>
    <row x14ac:dyDescent="0.25" r="421" customHeight="1" ht="17.25" customFormat="1" s="30">
      <c r="A421" s="41"/>
      <c r="B421" s="37"/>
      <c r="C421" s="37"/>
      <c r="D421" s="42"/>
      <c r="E421" s="38"/>
      <c r="F421" s="38"/>
      <c r="G421" s="37"/>
      <c r="H421" s="38"/>
      <c r="I421" s="44"/>
      <c r="J421" s="44"/>
      <c r="K421" s="42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</row>
    <row x14ac:dyDescent="0.25" r="422" customHeight="1" ht="17.25" customFormat="1" s="30">
      <c r="A422" s="41"/>
      <c r="B422" s="37"/>
      <c r="C422" s="37"/>
      <c r="D422" s="42"/>
      <c r="E422" s="38"/>
      <c r="F422" s="38"/>
      <c r="G422" s="37"/>
      <c r="H422" s="38"/>
      <c r="I422" s="44"/>
      <c r="J422" s="44"/>
      <c r="K422" s="42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</row>
    <row x14ac:dyDescent="0.25" r="423" customHeight="1" ht="17.25" customFormat="1" s="30">
      <c r="A423" s="41"/>
      <c r="B423" s="37"/>
      <c r="C423" s="37"/>
      <c r="D423" s="42"/>
      <c r="E423" s="38"/>
      <c r="F423" s="38"/>
      <c r="G423" s="37"/>
      <c r="H423" s="38"/>
      <c r="I423" s="44"/>
      <c r="J423" s="44"/>
      <c r="K423" s="42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</row>
    <row x14ac:dyDescent="0.25" r="424" customHeight="1" ht="17.25" customFormat="1" s="30">
      <c r="A424" s="41"/>
      <c r="B424" s="37"/>
      <c r="C424" s="37"/>
      <c r="D424" s="42"/>
      <c r="E424" s="38"/>
      <c r="F424" s="38"/>
      <c r="G424" s="37"/>
      <c r="H424" s="38"/>
      <c r="I424" s="44"/>
      <c r="J424" s="44"/>
      <c r="K424" s="42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</row>
    <row x14ac:dyDescent="0.25" r="425" customHeight="1" ht="17.25" customFormat="1" s="30">
      <c r="A425" s="41"/>
      <c r="B425" s="37"/>
      <c r="C425" s="37"/>
      <c r="D425" s="42"/>
      <c r="E425" s="38"/>
      <c r="F425" s="38"/>
      <c r="G425" s="37"/>
      <c r="H425" s="38"/>
      <c r="I425" s="44"/>
      <c r="J425" s="44"/>
      <c r="K425" s="42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</row>
    <row x14ac:dyDescent="0.25" r="426" customHeight="1" ht="17.25" customFormat="1" s="30">
      <c r="A426" s="41"/>
      <c r="B426" s="37"/>
      <c r="C426" s="37"/>
      <c r="D426" s="42"/>
      <c r="E426" s="38"/>
      <c r="F426" s="38"/>
      <c r="G426" s="37"/>
      <c r="H426" s="38"/>
      <c r="I426" s="44"/>
      <c r="J426" s="44"/>
      <c r="K426" s="42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</row>
    <row x14ac:dyDescent="0.25" r="427" customHeight="1" ht="17.25" customFormat="1" s="30">
      <c r="A427" s="41"/>
      <c r="B427" s="37"/>
      <c r="C427" s="37"/>
      <c r="D427" s="42"/>
      <c r="E427" s="38"/>
      <c r="F427" s="38"/>
      <c r="G427" s="37"/>
      <c r="H427" s="38"/>
      <c r="I427" s="44"/>
      <c r="J427" s="44"/>
      <c r="K427" s="42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</row>
    <row x14ac:dyDescent="0.25" r="428" customHeight="1" ht="17.25" customFormat="1" s="30">
      <c r="A428" s="41"/>
      <c r="B428" s="37"/>
      <c r="C428" s="37"/>
      <c r="D428" s="42"/>
      <c r="E428" s="38"/>
      <c r="F428" s="38"/>
      <c r="G428" s="37"/>
      <c r="H428" s="38"/>
      <c r="I428" s="44"/>
      <c r="J428" s="44"/>
      <c r="K428" s="42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</row>
    <row x14ac:dyDescent="0.25" r="429" customHeight="1" ht="17.25" customFormat="1" s="30">
      <c r="A429" s="41"/>
      <c r="B429" s="37"/>
      <c r="C429" s="37"/>
      <c r="D429" s="42"/>
      <c r="E429" s="38"/>
      <c r="F429" s="38"/>
      <c r="G429" s="37"/>
      <c r="H429" s="38"/>
      <c r="I429" s="44"/>
      <c r="J429" s="44"/>
      <c r="K429" s="42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</row>
    <row x14ac:dyDescent="0.25" r="430" customHeight="1" ht="17.25" customFormat="1" s="30">
      <c r="A430" s="41"/>
      <c r="B430" s="37"/>
      <c r="C430" s="37"/>
      <c r="D430" s="42"/>
      <c r="E430" s="38"/>
      <c r="F430" s="38"/>
      <c r="G430" s="37"/>
      <c r="H430" s="38"/>
      <c r="I430" s="44"/>
      <c r="J430" s="44"/>
      <c r="K430" s="42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</row>
    <row x14ac:dyDescent="0.25" r="431" customHeight="1" ht="17.25" customFormat="1" s="30">
      <c r="A431" s="41"/>
      <c r="B431" s="37"/>
      <c r="C431" s="37"/>
      <c r="D431" s="42"/>
      <c r="E431" s="38"/>
      <c r="F431" s="38"/>
      <c r="G431" s="37"/>
      <c r="H431" s="38"/>
      <c r="I431" s="44"/>
      <c r="J431" s="44"/>
      <c r="K431" s="42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</row>
    <row x14ac:dyDescent="0.25" r="432" customHeight="1" ht="17.25" customFormat="1" s="30">
      <c r="A432" s="41"/>
      <c r="B432" s="37"/>
      <c r="C432" s="37"/>
      <c r="D432" s="42"/>
      <c r="E432" s="38"/>
      <c r="F432" s="38"/>
      <c r="G432" s="37"/>
      <c r="H432" s="38"/>
      <c r="I432" s="44"/>
      <c r="J432" s="44"/>
      <c r="K432" s="42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</row>
    <row x14ac:dyDescent="0.25" r="433" customHeight="1" ht="17.25" customFormat="1" s="30">
      <c r="A433" s="41"/>
      <c r="B433" s="37"/>
      <c r="C433" s="37"/>
      <c r="D433" s="42"/>
      <c r="E433" s="38"/>
      <c r="F433" s="38"/>
      <c r="G433" s="37"/>
      <c r="H433" s="38"/>
      <c r="I433" s="44"/>
      <c r="J433" s="44"/>
      <c r="K433" s="42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</row>
    <row x14ac:dyDescent="0.25" r="434" customHeight="1" ht="17.25" customFormat="1" s="30">
      <c r="A434" s="41"/>
      <c r="B434" s="37"/>
      <c r="C434" s="37"/>
      <c r="D434" s="42"/>
      <c r="E434" s="38"/>
      <c r="F434" s="38"/>
      <c r="G434" s="37"/>
      <c r="H434" s="38"/>
      <c r="I434" s="44"/>
      <c r="J434" s="44"/>
      <c r="K434" s="42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</row>
    <row x14ac:dyDescent="0.25" r="435" customHeight="1" ht="17.25" customFormat="1" s="30">
      <c r="A435" s="41"/>
      <c r="B435" s="37"/>
      <c r="C435" s="37"/>
      <c r="D435" s="42"/>
      <c r="E435" s="38"/>
      <c r="F435" s="38"/>
      <c r="G435" s="37"/>
      <c r="H435" s="38"/>
      <c r="I435" s="44"/>
      <c r="J435" s="44"/>
      <c r="K435" s="42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</row>
    <row x14ac:dyDescent="0.25" r="436" customHeight="1" ht="17.25" customFormat="1" s="30">
      <c r="A436" s="41"/>
      <c r="B436" s="37"/>
      <c r="C436" s="37"/>
      <c r="D436" s="42"/>
      <c r="E436" s="38"/>
      <c r="F436" s="38"/>
      <c r="G436" s="37"/>
      <c r="H436" s="38"/>
      <c r="I436" s="44"/>
      <c r="J436" s="44"/>
      <c r="K436" s="42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</row>
    <row x14ac:dyDescent="0.25" r="437" customHeight="1" ht="17.25" customFormat="1" s="30">
      <c r="A437" s="41"/>
      <c r="B437" s="37"/>
      <c r="C437" s="37"/>
      <c r="D437" s="42"/>
      <c r="E437" s="38"/>
      <c r="F437" s="38"/>
      <c r="G437" s="37"/>
      <c r="H437" s="38"/>
      <c r="I437" s="44"/>
      <c r="J437" s="44"/>
      <c r="K437" s="42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</row>
    <row x14ac:dyDescent="0.25" r="438" customHeight="1" ht="17.25" customFormat="1" s="30">
      <c r="A438" s="41"/>
      <c r="B438" s="37"/>
      <c r="C438" s="37"/>
      <c r="D438" s="42"/>
      <c r="E438" s="38"/>
      <c r="F438" s="38"/>
      <c r="G438" s="37"/>
      <c r="H438" s="38"/>
      <c r="I438" s="44"/>
      <c r="J438" s="44"/>
      <c r="K438" s="42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</row>
    <row x14ac:dyDescent="0.25" r="439" customHeight="1" ht="17.25" customFormat="1" s="30">
      <c r="A439" s="41"/>
      <c r="B439" s="37"/>
      <c r="C439" s="37"/>
      <c r="D439" s="42"/>
      <c r="E439" s="38"/>
      <c r="F439" s="38"/>
      <c r="G439" s="37"/>
      <c r="H439" s="38"/>
      <c r="I439" s="44"/>
      <c r="J439" s="44"/>
      <c r="K439" s="42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</row>
    <row x14ac:dyDescent="0.25" r="440" customHeight="1" ht="17.25" customFormat="1" s="30">
      <c r="A440" s="41"/>
      <c r="B440" s="37"/>
      <c r="C440" s="37"/>
      <c r="D440" s="42"/>
      <c r="E440" s="38"/>
      <c r="F440" s="38"/>
      <c r="G440" s="37"/>
      <c r="H440" s="38"/>
      <c r="I440" s="44"/>
      <c r="J440" s="44"/>
      <c r="K440" s="42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</row>
    <row x14ac:dyDescent="0.25" r="441" customHeight="1" ht="17.25" customFormat="1" s="30">
      <c r="A441" s="41"/>
      <c r="B441" s="37"/>
      <c r="C441" s="37"/>
      <c r="D441" s="42"/>
      <c r="E441" s="38"/>
      <c r="F441" s="38"/>
      <c r="G441" s="37"/>
      <c r="H441" s="38"/>
      <c r="I441" s="44"/>
      <c r="J441" s="44"/>
      <c r="K441" s="42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</row>
    <row x14ac:dyDescent="0.25" r="442" customHeight="1" ht="17.25" customFormat="1" s="30">
      <c r="A442" s="41"/>
      <c r="B442" s="37"/>
      <c r="C442" s="37"/>
      <c r="D442" s="42"/>
      <c r="E442" s="38"/>
      <c r="F442" s="38"/>
      <c r="G442" s="37"/>
      <c r="H442" s="38"/>
      <c r="I442" s="44"/>
      <c r="J442" s="44"/>
      <c r="K442" s="42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</row>
    <row x14ac:dyDescent="0.25" r="443" customHeight="1" ht="17.25" customFormat="1" s="30">
      <c r="A443" s="41"/>
      <c r="B443" s="37"/>
      <c r="C443" s="37"/>
      <c r="D443" s="42"/>
      <c r="E443" s="38"/>
      <c r="F443" s="38"/>
      <c r="G443" s="37"/>
      <c r="H443" s="38"/>
      <c r="I443" s="44"/>
      <c r="J443" s="44"/>
      <c r="K443" s="42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</row>
    <row x14ac:dyDescent="0.25" r="444" customHeight="1" ht="17.25" customFormat="1" s="30">
      <c r="A444" s="41"/>
      <c r="B444" s="37"/>
      <c r="C444" s="37"/>
      <c r="D444" s="42"/>
      <c r="E444" s="38"/>
      <c r="F444" s="38"/>
      <c r="G444" s="37"/>
      <c r="H444" s="38"/>
      <c r="I444" s="44"/>
      <c r="J444" s="44"/>
      <c r="K444" s="42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</row>
    <row x14ac:dyDescent="0.25" r="445" customHeight="1" ht="17.25" customFormat="1" s="30">
      <c r="A445" s="41"/>
      <c r="B445" s="37"/>
      <c r="C445" s="37"/>
      <c r="D445" s="42"/>
      <c r="E445" s="38"/>
      <c r="F445" s="38"/>
      <c r="G445" s="37"/>
      <c r="H445" s="38"/>
      <c r="I445" s="44"/>
      <c r="J445" s="44"/>
      <c r="K445" s="42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</row>
    <row x14ac:dyDescent="0.25" r="446" customHeight="1" ht="17.25" customFormat="1" s="30">
      <c r="A446" s="41"/>
      <c r="B446" s="37"/>
      <c r="C446" s="37"/>
      <c r="D446" s="42"/>
      <c r="E446" s="38"/>
      <c r="F446" s="38"/>
      <c r="G446" s="37"/>
      <c r="H446" s="38"/>
      <c r="I446" s="44"/>
      <c r="J446" s="44"/>
      <c r="K446" s="42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</row>
    <row x14ac:dyDescent="0.25" r="447" customHeight="1" ht="17.25" customFormat="1" s="30">
      <c r="A447" s="41"/>
      <c r="B447" s="37"/>
      <c r="C447" s="37"/>
      <c r="D447" s="42"/>
      <c r="E447" s="38"/>
      <c r="F447" s="38"/>
      <c r="G447" s="37"/>
      <c r="H447" s="38"/>
      <c r="I447" s="44"/>
      <c r="J447" s="44"/>
      <c r="K447" s="42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</row>
    <row x14ac:dyDescent="0.25" r="448" customHeight="1" ht="17.25" customFormat="1" s="30">
      <c r="A448" s="41"/>
      <c r="B448" s="37"/>
      <c r="C448" s="37"/>
      <c r="D448" s="42"/>
      <c r="E448" s="38"/>
      <c r="F448" s="38"/>
      <c r="G448" s="37"/>
      <c r="H448" s="38"/>
      <c r="I448" s="44"/>
      <c r="J448" s="44"/>
      <c r="K448" s="42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</row>
    <row x14ac:dyDescent="0.25" r="449" customHeight="1" ht="17.25" customFormat="1" s="30">
      <c r="A449" s="41"/>
      <c r="B449" s="37"/>
      <c r="C449" s="37"/>
      <c r="D449" s="42"/>
      <c r="E449" s="38"/>
      <c r="F449" s="38"/>
      <c r="G449" s="37"/>
      <c r="H449" s="38"/>
      <c r="I449" s="44"/>
      <c r="J449" s="44"/>
      <c r="K449" s="42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</row>
    <row x14ac:dyDescent="0.25" r="450" customHeight="1" ht="17.25" customFormat="1" s="30">
      <c r="A450" s="41"/>
      <c r="B450" s="37"/>
      <c r="C450" s="37"/>
      <c r="D450" s="42"/>
      <c r="E450" s="38"/>
      <c r="F450" s="38"/>
      <c r="G450" s="37"/>
      <c r="H450" s="38"/>
      <c r="I450" s="44"/>
      <c r="J450" s="44"/>
      <c r="K450" s="42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</row>
    <row x14ac:dyDescent="0.25" r="451" customHeight="1" ht="17.25" customFormat="1" s="30">
      <c r="A451" s="41"/>
      <c r="B451" s="37"/>
      <c r="C451" s="37"/>
      <c r="D451" s="42"/>
      <c r="E451" s="38"/>
      <c r="F451" s="38"/>
      <c r="G451" s="37"/>
      <c r="H451" s="38"/>
      <c r="I451" s="44"/>
      <c r="J451" s="44"/>
      <c r="K451" s="42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</row>
    <row x14ac:dyDescent="0.25" r="452" customHeight="1" ht="17.25" customFormat="1" s="30">
      <c r="A452" s="41"/>
      <c r="B452" s="37"/>
      <c r="C452" s="37"/>
      <c r="D452" s="42"/>
      <c r="E452" s="38"/>
      <c r="F452" s="38"/>
      <c r="G452" s="37"/>
      <c r="H452" s="38"/>
      <c r="I452" s="44"/>
      <c r="J452" s="44"/>
      <c r="K452" s="42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</row>
    <row x14ac:dyDescent="0.25" r="453" customHeight="1" ht="17.25" customFormat="1" s="30">
      <c r="A453" s="41"/>
      <c r="B453" s="37"/>
      <c r="C453" s="37"/>
      <c r="D453" s="42"/>
      <c r="E453" s="38"/>
      <c r="F453" s="38"/>
      <c r="G453" s="37"/>
      <c r="H453" s="38"/>
      <c r="I453" s="44"/>
      <c r="J453" s="44"/>
      <c r="K453" s="42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</row>
    <row x14ac:dyDescent="0.25" r="454" customHeight="1" ht="17.25" customFormat="1" s="30">
      <c r="A454" s="41"/>
      <c r="B454" s="37"/>
      <c r="C454" s="37"/>
      <c r="D454" s="42"/>
      <c r="E454" s="38"/>
      <c r="F454" s="38"/>
      <c r="G454" s="37"/>
      <c r="H454" s="38"/>
      <c r="I454" s="44"/>
      <c r="J454" s="44"/>
      <c r="K454" s="42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</row>
    <row x14ac:dyDescent="0.25" r="455" customHeight="1" ht="17.25" customFormat="1" s="30">
      <c r="A455" s="41"/>
      <c r="B455" s="37"/>
      <c r="C455" s="37"/>
      <c r="D455" s="42"/>
      <c r="E455" s="38"/>
      <c r="F455" s="38"/>
      <c r="G455" s="37"/>
      <c r="H455" s="38"/>
      <c r="I455" s="44"/>
      <c r="J455" s="44"/>
      <c r="K455" s="42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</row>
    <row x14ac:dyDescent="0.25" r="456" customHeight="1" ht="17.25" customFormat="1" s="30">
      <c r="A456" s="41"/>
      <c r="B456" s="37"/>
      <c r="C456" s="37"/>
      <c r="D456" s="42"/>
      <c r="E456" s="38"/>
      <c r="F456" s="38"/>
      <c r="G456" s="37"/>
      <c r="H456" s="38"/>
      <c r="I456" s="44"/>
      <c r="J456" s="44"/>
      <c r="K456" s="42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</row>
    <row x14ac:dyDescent="0.25" r="457" customHeight="1" ht="17.25" customFormat="1" s="30">
      <c r="A457" s="41"/>
      <c r="B457" s="37"/>
      <c r="C457" s="37"/>
      <c r="D457" s="42"/>
      <c r="E457" s="38"/>
      <c r="F457" s="38"/>
      <c r="G457" s="37"/>
      <c r="H457" s="38"/>
      <c r="I457" s="44"/>
      <c r="J457" s="44"/>
      <c r="K457" s="42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</row>
    <row x14ac:dyDescent="0.25" r="458" customHeight="1" ht="17.25" customFormat="1" s="30">
      <c r="A458" s="41"/>
      <c r="B458" s="37"/>
      <c r="C458" s="37"/>
      <c r="D458" s="42"/>
      <c r="E458" s="38"/>
      <c r="F458" s="38"/>
      <c r="G458" s="37"/>
      <c r="H458" s="38"/>
      <c r="I458" s="44"/>
      <c r="J458" s="44"/>
      <c r="K458" s="42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</row>
    <row x14ac:dyDescent="0.25" r="459" customHeight="1" ht="17.25" customFormat="1" s="30">
      <c r="A459" s="41"/>
      <c r="B459" s="37"/>
      <c r="C459" s="37"/>
      <c r="D459" s="42"/>
      <c r="E459" s="38"/>
      <c r="F459" s="38"/>
      <c r="G459" s="37"/>
      <c r="H459" s="38"/>
      <c r="I459" s="44"/>
      <c r="J459" s="44"/>
      <c r="K459" s="42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</row>
    <row x14ac:dyDescent="0.25" r="460" customHeight="1" ht="17.25" customFormat="1" s="30">
      <c r="A460" s="41"/>
      <c r="B460" s="37"/>
      <c r="C460" s="37"/>
      <c r="D460" s="42"/>
      <c r="E460" s="38"/>
      <c r="F460" s="38"/>
      <c r="G460" s="37"/>
      <c r="H460" s="38"/>
      <c r="I460" s="44"/>
      <c r="J460" s="44"/>
      <c r="K460" s="42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</row>
    <row x14ac:dyDescent="0.25" r="461" customHeight="1" ht="17.25" customFormat="1" s="30">
      <c r="A461" s="41"/>
      <c r="B461" s="37"/>
      <c r="C461" s="37"/>
      <c r="D461" s="42"/>
      <c r="E461" s="38"/>
      <c r="F461" s="38"/>
      <c r="G461" s="37"/>
      <c r="H461" s="38"/>
      <c r="I461" s="44"/>
      <c r="J461" s="44"/>
      <c r="K461" s="42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</row>
    <row x14ac:dyDescent="0.25" r="462" customHeight="1" ht="17.25" customFormat="1" s="30">
      <c r="A462" s="41"/>
      <c r="B462" s="37"/>
      <c r="C462" s="37"/>
      <c r="D462" s="42"/>
      <c r="E462" s="38"/>
      <c r="F462" s="38"/>
      <c r="G462" s="37"/>
      <c r="H462" s="38"/>
      <c r="I462" s="44"/>
      <c r="J462" s="44"/>
      <c r="K462" s="42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</row>
    <row x14ac:dyDescent="0.25" r="463" customHeight="1" ht="17.25" customFormat="1" s="30">
      <c r="A463" s="41"/>
      <c r="B463" s="37"/>
      <c r="C463" s="37"/>
      <c r="D463" s="42"/>
      <c r="E463" s="38"/>
      <c r="F463" s="38"/>
      <c r="G463" s="37"/>
      <c r="H463" s="38"/>
      <c r="I463" s="44"/>
      <c r="J463" s="44"/>
      <c r="K463" s="42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</row>
    <row x14ac:dyDescent="0.25" r="464" customHeight="1" ht="17.25" customFormat="1" s="30">
      <c r="A464" s="41"/>
      <c r="B464" s="37"/>
      <c r="C464" s="37"/>
      <c r="D464" s="42"/>
      <c r="E464" s="38"/>
      <c r="F464" s="38"/>
      <c r="G464" s="37"/>
      <c r="H464" s="38"/>
      <c r="I464" s="44"/>
      <c r="J464" s="44"/>
      <c r="K464" s="42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</row>
    <row x14ac:dyDescent="0.25" r="465" customHeight="1" ht="17.25" customFormat="1" s="30">
      <c r="A465" s="41"/>
      <c r="B465" s="37"/>
      <c r="C465" s="37"/>
      <c r="D465" s="42"/>
      <c r="E465" s="38"/>
      <c r="F465" s="38"/>
      <c r="G465" s="37"/>
      <c r="H465" s="38"/>
      <c r="I465" s="44"/>
      <c r="J465" s="44"/>
      <c r="K465" s="42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</row>
    <row x14ac:dyDescent="0.25" r="466" customHeight="1" ht="17.25" customFormat="1" s="30">
      <c r="A466" s="41"/>
      <c r="B466" s="37"/>
      <c r="C466" s="37"/>
      <c r="D466" s="42"/>
      <c r="E466" s="38"/>
      <c r="F466" s="38"/>
      <c r="G466" s="37"/>
      <c r="H466" s="38"/>
      <c r="I466" s="44"/>
      <c r="J466" s="44"/>
      <c r="K466" s="42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</row>
    <row x14ac:dyDescent="0.25" r="467" customHeight="1" ht="17.25" customFormat="1" s="30">
      <c r="A467" s="41"/>
      <c r="B467" s="37"/>
      <c r="C467" s="37"/>
      <c r="D467" s="42"/>
      <c r="E467" s="38"/>
      <c r="F467" s="38"/>
      <c r="G467" s="37"/>
      <c r="H467" s="38"/>
      <c r="I467" s="44"/>
      <c r="J467" s="44"/>
      <c r="K467" s="42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</row>
    <row x14ac:dyDescent="0.25" r="468" customHeight="1" ht="17.25" customFormat="1" s="30">
      <c r="A468" s="41"/>
      <c r="B468" s="37"/>
      <c r="C468" s="37"/>
      <c r="D468" s="42"/>
      <c r="E468" s="38"/>
      <c r="F468" s="38"/>
      <c r="G468" s="37"/>
      <c r="H468" s="38"/>
      <c r="I468" s="44"/>
      <c r="J468" s="44"/>
      <c r="K468" s="42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</row>
    <row x14ac:dyDescent="0.25" r="469" customHeight="1" ht="17.25" customFormat="1" s="30">
      <c r="A469" s="41"/>
      <c r="B469" s="37"/>
      <c r="C469" s="37"/>
      <c r="D469" s="42"/>
      <c r="E469" s="38"/>
      <c r="F469" s="38"/>
      <c r="G469" s="37"/>
      <c r="H469" s="38"/>
      <c r="I469" s="44"/>
      <c r="J469" s="44"/>
      <c r="K469" s="42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</row>
    <row x14ac:dyDescent="0.25" r="470" customHeight="1" ht="17.25" customFormat="1" s="30">
      <c r="A470" s="41"/>
      <c r="B470" s="37"/>
      <c r="C470" s="37"/>
      <c r="D470" s="42"/>
      <c r="E470" s="38"/>
      <c r="F470" s="38"/>
      <c r="G470" s="37"/>
      <c r="H470" s="38"/>
      <c r="I470" s="44"/>
      <c r="J470" s="44"/>
      <c r="K470" s="42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</row>
    <row x14ac:dyDescent="0.25" r="471" customHeight="1" ht="17.25" customFormat="1" s="30">
      <c r="A471" s="41"/>
      <c r="B471" s="37"/>
      <c r="C471" s="37"/>
      <c r="D471" s="42"/>
      <c r="E471" s="38"/>
      <c r="F471" s="38"/>
      <c r="G471" s="37"/>
      <c r="H471" s="38"/>
      <c r="I471" s="44"/>
      <c r="J471" s="44"/>
      <c r="K471" s="42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</row>
    <row x14ac:dyDescent="0.25" r="472" customHeight="1" ht="17.25" customFormat="1" s="30">
      <c r="A472" s="41"/>
      <c r="B472" s="37"/>
      <c r="C472" s="37"/>
      <c r="D472" s="42"/>
      <c r="E472" s="38"/>
      <c r="F472" s="38"/>
      <c r="G472" s="37"/>
      <c r="H472" s="38"/>
      <c r="I472" s="44"/>
      <c r="J472" s="44"/>
      <c r="K472" s="42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</row>
    <row x14ac:dyDescent="0.25" r="473" customHeight="1" ht="17.25" customFormat="1" s="30">
      <c r="A473" s="41"/>
      <c r="B473" s="37"/>
      <c r="C473" s="37"/>
      <c r="D473" s="42"/>
      <c r="E473" s="38"/>
      <c r="F473" s="38"/>
      <c r="G473" s="37"/>
      <c r="H473" s="38"/>
      <c r="I473" s="44"/>
      <c r="J473" s="44"/>
      <c r="K473" s="42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</row>
    <row x14ac:dyDescent="0.25" r="474" customHeight="1" ht="17.25" customFormat="1" s="30">
      <c r="A474" s="41"/>
      <c r="B474" s="37"/>
      <c r="C474" s="37"/>
      <c r="D474" s="42"/>
      <c r="E474" s="38"/>
      <c r="F474" s="38"/>
      <c r="G474" s="37"/>
      <c r="H474" s="38"/>
      <c r="I474" s="44"/>
      <c r="J474" s="44"/>
      <c r="K474" s="42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</row>
    <row x14ac:dyDescent="0.25" r="475" customHeight="1" ht="17.25" customFormat="1" s="30">
      <c r="A475" s="41"/>
      <c r="B475" s="37"/>
      <c r="C475" s="37"/>
      <c r="D475" s="42"/>
      <c r="E475" s="38"/>
      <c r="F475" s="38"/>
      <c r="G475" s="37"/>
      <c r="H475" s="38"/>
      <c r="I475" s="44"/>
      <c r="J475" s="44"/>
      <c r="K475" s="42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</row>
    <row x14ac:dyDescent="0.25" r="476" customHeight="1" ht="17.25" customFormat="1" s="30">
      <c r="A476" s="41"/>
      <c r="B476" s="37"/>
      <c r="C476" s="37"/>
      <c r="D476" s="42"/>
      <c r="E476" s="38"/>
      <c r="F476" s="38"/>
      <c r="G476" s="37"/>
      <c r="H476" s="38"/>
      <c r="I476" s="44"/>
      <c r="J476" s="44"/>
      <c r="K476" s="42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</row>
    <row x14ac:dyDescent="0.25" r="477" customHeight="1" ht="17.25" customFormat="1" s="30">
      <c r="A477" s="41"/>
      <c r="B477" s="37"/>
      <c r="C477" s="37"/>
      <c r="D477" s="42"/>
      <c r="E477" s="38"/>
      <c r="F477" s="38"/>
      <c r="G477" s="37"/>
      <c r="H477" s="38"/>
      <c r="I477" s="44"/>
      <c r="J477" s="44"/>
      <c r="K477" s="42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</row>
    <row x14ac:dyDescent="0.25" r="478" customHeight="1" ht="17.25" customFormat="1" s="30">
      <c r="A478" s="41"/>
      <c r="B478" s="37"/>
      <c r="C478" s="37"/>
      <c r="D478" s="42"/>
      <c r="E478" s="38"/>
      <c r="F478" s="38"/>
      <c r="G478" s="37"/>
      <c r="H478" s="38"/>
      <c r="I478" s="44"/>
      <c r="J478" s="44"/>
      <c r="K478" s="42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</row>
    <row x14ac:dyDescent="0.25" r="479" customHeight="1" ht="17.25" customFormat="1" s="30">
      <c r="A479" s="41"/>
      <c r="B479" s="37"/>
      <c r="C479" s="37"/>
      <c r="D479" s="42"/>
      <c r="E479" s="38"/>
      <c r="F479" s="38"/>
      <c r="G479" s="37"/>
      <c r="H479" s="38"/>
      <c r="I479" s="44"/>
      <c r="J479" s="44"/>
      <c r="K479" s="42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</row>
    <row x14ac:dyDescent="0.25" r="480" customHeight="1" ht="17.25" customFormat="1" s="30">
      <c r="A480" s="41"/>
      <c r="B480" s="37"/>
      <c r="C480" s="37"/>
      <c r="D480" s="42"/>
      <c r="E480" s="38"/>
      <c r="F480" s="38"/>
      <c r="G480" s="37"/>
      <c r="H480" s="38"/>
      <c r="I480" s="44"/>
      <c r="J480" s="44"/>
      <c r="K480" s="42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</row>
    <row x14ac:dyDescent="0.25" r="481" customHeight="1" ht="17.25" customFormat="1" s="30">
      <c r="A481" s="41"/>
      <c r="B481" s="37"/>
      <c r="C481" s="37"/>
      <c r="D481" s="42"/>
      <c r="E481" s="38"/>
      <c r="F481" s="38"/>
      <c r="G481" s="37"/>
      <c r="H481" s="38"/>
      <c r="I481" s="44"/>
      <c r="J481" s="44"/>
      <c r="K481" s="42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</row>
    <row x14ac:dyDescent="0.25" r="482" customHeight="1" ht="17.25" customFormat="1" s="30">
      <c r="A482" s="41"/>
      <c r="B482" s="37"/>
      <c r="C482" s="37"/>
      <c r="D482" s="42"/>
      <c r="E482" s="38"/>
      <c r="F482" s="38"/>
      <c r="G482" s="37"/>
      <c r="H482" s="38"/>
      <c r="I482" s="44"/>
      <c r="J482" s="44"/>
      <c r="K482" s="42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</row>
    <row x14ac:dyDescent="0.25" r="483" customHeight="1" ht="17.25" customFormat="1" s="30">
      <c r="A483" s="41"/>
      <c r="B483" s="37"/>
      <c r="C483" s="37"/>
      <c r="D483" s="42"/>
      <c r="E483" s="38"/>
      <c r="F483" s="38"/>
      <c r="G483" s="37"/>
      <c r="H483" s="38"/>
      <c r="I483" s="44"/>
      <c r="J483" s="44"/>
      <c r="K483" s="42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</row>
    <row x14ac:dyDescent="0.25" r="484" customHeight="1" ht="17.25" customFormat="1" s="30">
      <c r="A484" s="41"/>
      <c r="B484" s="37"/>
      <c r="C484" s="37"/>
      <c r="D484" s="42"/>
      <c r="E484" s="38"/>
      <c r="F484" s="38"/>
      <c r="G484" s="37"/>
      <c r="H484" s="38"/>
      <c r="I484" s="44"/>
      <c r="J484" s="44"/>
      <c r="K484" s="42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</row>
    <row x14ac:dyDescent="0.25" r="485" customHeight="1" ht="17.25" customFormat="1" s="30">
      <c r="A485" s="41"/>
      <c r="B485" s="37"/>
      <c r="C485" s="37"/>
      <c r="D485" s="42"/>
      <c r="E485" s="38"/>
      <c r="F485" s="38"/>
      <c r="G485" s="37"/>
      <c r="H485" s="38"/>
      <c r="I485" s="44"/>
      <c r="J485" s="44"/>
      <c r="K485" s="42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</row>
    <row x14ac:dyDescent="0.25" r="486" customHeight="1" ht="17.25" customFormat="1" s="30">
      <c r="A486" s="41"/>
      <c r="B486" s="37"/>
      <c r="C486" s="37"/>
      <c r="D486" s="42"/>
      <c r="E486" s="38"/>
      <c r="F486" s="38"/>
      <c r="G486" s="37"/>
      <c r="H486" s="38"/>
      <c r="I486" s="44"/>
      <c r="J486" s="44"/>
      <c r="K486" s="42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</row>
    <row x14ac:dyDescent="0.25" r="487" customHeight="1" ht="17.25" customFormat="1" s="30">
      <c r="A487" s="41"/>
      <c r="B487" s="37"/>
      <c r="C487" s="37"/>
      <c r="D487" s="42"/>
      <c r="E487" s="38"/>
      <c r="F487" s="38"/>
      <c r="G487" s="37"/>
      <c r="H487" s="38"/>
      <c r="I487" s="44"/>
      <c r="J487" s="44"/>
      <c r="K487" s="42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</row>
    <row x14ac:dyDescent="0.25" r="488" customHeight="1" ht="17.25" customFormat="1" s="30">
      <c r="A488" s="41"/>
      <c r="B488" s="37"/>
      <c r="C488" s="37"/>
      <c r="D488" s="42"/>
      <c r="E488" s="38"/>
      <c r="F488" s="38"/>
      <c r="G488" s="37"/>
      <c r="H488" s="38"/>
      <c r="I488" s="44"/>
      <c r="J488" s="44"/>
      <c r="K488" s="42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</row>
    <row x14ac:dyDescent="0.25" r="489" customHeight="1" ht="17.25" customFormat="1" s="30">
      <c r="A489" s="41"/>
      <c r="B489" s="37"/>
      <c r="C489" s="37"/>
      <c r="D489" s="42"/>
      <c r="E489" s="38"/>
      <c r="F489" s="38"/>
      <c r="G489" s="37"/>
      <c r="H489" s="38"/>
      <c r="I489" s="44"/>
      <c r="J489" s="44"/>
      <c r="K489" s="42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</row>
    <row x14ac:dyDescent="0.25" r="490" customHeight="1" ht="17.25" customFormat="1" s="30">
      <c r="A490" s="41"/>
      <c r="B490" s="37"/>
      <c r="C490" s="37"/>
      <c r="D490" s="42"/>
      <c r="E490" s="38"/>
      <c r="F490" s="38"/>
      <c r="G490" s="37"/>
      <c r="H490" s="38"/>
      <c r="I490" s="44"/>
      <c r="J490" s="44"/>
      <c r="K490" s="42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</row>
    <row x14ac:dyDescent="0.25" r="491" customHeight="1" ht="17.25" customFormat="1" s="30">
      <c r="A491" s="41"/>
      <c r="B491" s="37"/>
      <c r="C491" s="37"/>
      <c r="D491" s="42"/>
      <c r="E491" s="38"/>
      <c r="F491" s="38"/>
      <c r="G491" s="37"/>
      <c r="H491" s="38"/>
      <c r="I491" s="44"/>
      <c r="J491" s="44"/>
      <c r="K491" s="42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</row>
    <row x14ac:dyDescent="0.25" r="492" customHeight="1" ht="17.25" customFormat="1" s="30">
      <c r="A492" s="41"/>
      <c r="B492" s="37"/>
      <c r="C492" s="37"/>
      <c r="D492" s="42"/>
      <c r="E492" s="38"/>
      <c r="F492" s="38"/>
      <c r="G492" s="37"/>
      <c r="H492" s="38"/>
      <c r="I492" s="44"/>
      <c r="J492" s="44"/>
      <c r="K492" s="42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</row>
    <row x14ac:dyDescent="0.25" r="493" customHeight="1" ht="17.25" customFormat="1" s="30">
      <c r="A493" s="41"/>
      <c r="B493" s="37"/>
      <c r="C493" s="37"/>
      <c r="D493" s="42"/>
      <c r="E493" s="38"/>
      <c r="F493" s="38"/>
      <c r="G493" s="37"/>
      <c r="H493" s="38"/>
      <c r="I493" s="44"/>
      <c r="J493" s="44"/>
      <c r="K493" s="42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</row>
    <row x14ac:dyDescent="0.25" r="494" customHeight="1" ht="17.25" customFormat="1" s="30">
      <c r="A494" s="41"/>
      <c r="B494" s="37"/>
      <c r="C494" s="37"/>
      <c r="D494" s="42"/>
      <c r="E494" s="38"/>
      <c r="F494" s="38"/>
      <c r="G494" s="37"/>
      <c r="H494" s="38"/>
      <c r="I494" s="44"/>
      <c r="J494" s="44"/>
      <c r="K494" s="42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</row>
    <row x14ac:dyDescent="0.25" r="495" customHeight="1" ht="17.25" customFormat="1" s="30">
      <c r="A495" s="41"/>
      <c r="B495" s="37"/>
      <c r="C495" s="37"/>
      <c r="D495" s="42"/>
      <c r="E495" s="38"/>
      <c r="F495" s="38"/>
      <c r="G495" s="37"/>
      <c r="H495" s="38"/>
      <c r="I495" s="44"/>
      <c r="J495" s="44"/>
      <c r="K495" s="42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</row>
    <row x14ac:dyDescent="0.25" r="496" customHeight="1" ht="17.25" customFormat="1" s="30">
      <c r="A496" s="41"/>
      <c r="B496" s="37"/>
      <c r="C496" s="37"/>
      <c r="D496" s="42"/>
      <c r="E496" s="38"/>
      <c r="F496" s="38"/>
      <c r="G496" s="37"/>
      <c r="H496" s="38"/>
      <c r="I496" s="44"/>
      <c r="J496" s="44"/>
      <c r="K496" s="42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</row>
    <row x14ac:dyDescent="0.25" r="497" customHeight="1" ht="17.25" customFormat="1" s="30">
      <c r="A497" s="41"/>
      <c r="B497" s="37"/>
      <c r="C497" s="37"/>
      <c r="D497" s="42"/>
      <c r="E497" s="38"/>
      <c r="F497" s="38"/>
      <c r="G497" s="37"/>
      <c r="H497" s="38"/>
      <c r="I497" s="44"/>
      <c r="J497" s="44"/>
      <c r="K497" s="42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</row>
    <row x14ac:dyDescent="0.25" r="498" customHeight="1" ht="17.25" customFormat="1" s="30">
      <c r="A498" s="41"/>
      <c r="B498" s="37"/>
      <c r="C498" s="37"/>
      <c r="D498" s="42"/>
      <c r="E498" s="38"/>
      <c r="F498" s="38"/>
      <c r="G498" s="37"/>
      <c r="H498" s="38"/>
      <c r="I498" s="44"/>
      <c r="J498" s="44"/>
      <c r="K498" s="42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</row>
    <row x14ac:dyDescent="0.25" r="499" customHeight="1" ht="17.25" customFormat="1" s="30">
      <c r="A499" s="41"/>
      <c r="B499" s="37"/>
      <c r="C499" s="37"/>
      <c r="D499" s="42"/>
      <c r="E499" s="38"/>
      <c r="F499" s="38"/>
      <c r="G499" s="37"/>
      <c r="H499" s="38"/>
      <c r="I499" s="44"/>
      <c r="J499" s="44"/>
      <c r="K499" s="42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</row>
    <row x14ac:dyDescent="0.25" r="500" customHeight="1" ht="17.25" customFormat="1" s="30">
      <c r="A500" s="41"/>
      <c r="B500" s="37"/>
      <c r="C500" s="37"/>
      <c r="D500" s="42"/>
      <c r="E500" s="38"/>
      <c r="F500" s="38"/>
      <c r="G500" s="37"/>
      <c r="H500" s="38"/>
      <c r="I500" s="44"/>
      <c r="J500" s="44"/>
      <c r="K500" s="42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</row>
    <row x14ac:dyDescent="0.25" r="501" customHeight="1" ht="17.25" customFormat="1" s="30">
      <c r="A501" s="41"/>
      <c r="B501" s="37"/>
      <c r="C501" s="37"/>
      <c r="D501" s="42"/>
      <c r="E501" s="38"/>
      <c r="F501" s="38"/>
      <c r="G501" s="37"/>
      <c r="H501" s="38"/>
      <c r="I501" s="44"/>
      <c r="J501" s="44"/>
      <c r="K501" s="42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</row>
    <row x14ac:dyDescent="0.25" r="502" customHeight="1" ht="17.25" customFormat="1" s="30">
      <c r="A502" s="41"/>
      <c r="B502" s="37"/>
      <c r="C502" s="37"/>
      <c r="D502" s="42"/>
      <c r="E502" s="38"/>
      <c r="F502" s="38"/>
      <c r="G502" s="37"/>
      <c r="H502" s="38"/>
      <c r="I502" s="44"/>
      <c r="J502" s="44"/>
      <c r="K502" s="42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</row>
    <row x14ac:dyDescent="0.25" r="503" customHeight="1" ht="17.25" customFormat="1" s="30">
      <c r="A503" s="41"/>
      <c r="B503" s="37"/>
      <c r="C503" s="37"/>
      <c r="D503" s="42"/>
      <c r="E503" s="38"/>
      <c r="F503" s="38"/>
      <c r="G503" s="37"/>
      <c r="H503" s="38"/>
      <c r="I503" s="44"/>
      <c r="J503" s="44"/>
      <c r="K503" s="42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</row>
    <row x14ac:dyDescent="0.25" r="504" customHeight="1" ht="17.25" customFormat="1" s="30">
      <c r="A504" s="41"/>
      <c r="B504" s="37"/>
      <c r="C504" s="37"/>
      <c r="D504" s="42"/>
      <c r="E504" s="38"/>
      <c r="F504" s="38"/>
      <c r="G504" s="37"/>
      <c r="H504" s="38"/>
      <c r="I504" s="44"/>
      <c r="J504" s="44"/>
      <c r="K504" s="42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</row>
    <row x14ac:dyDescent="0.25" r="505" customHeight="1" ht="17.25" customFormat="1" s="30">
      <c r="A505" s="41"/>
      <c r="B505" s="37"/>
      <c r="C505" s="37"/>
      <c r="D505" s="42"/>
      <c r="E505" s="38"/>
      <c r="F505" s="38"/>
      <c r="G505" s="37"/>
      <c r="H505" s="38"/>
      <c r="I505" s="44"/>
      <c r="J505" s="44"/>
      <c r="K505" s="42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</row>
    <row x14ac:dyDescent="0.25" r="506" customHeight="1" ht="17.25" customFormat="1" s="30">
      <c r="A506" s="41"/>
      <c r="B506" s="37"/>
      <c r="C506" s="37"/>
      <c r="D506" s="42"/>
      <c r="E506" s="38"/>
      <c r="F506" s="38"/>
      <c r="G506" s="37"/>
      <c r="H506" s="38"/>
      <c r="I506" s="44"/>
      <c r="J506" s="44"/>
      <c r="K506" s="42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</row>
    <row x14ac:dyDescent="0.25" r="507" customHeight="1" ht="17.25" customFormat="1" s="30">
      <c r="A507" s="41"/>
      <c r="B507" s="37"/>
      <c r="C507" s="37"/>
      <c r="D507" s="42"/>
      <c r="E507" s="38"/>
      <c r="F507" s="38"/>
      <c r="G507" s="37"/>
      <c r="H507" s="38"/>
      <c r="I507" s="44"/>
      <c r="J507" s="44"/>
      <c r="K507" s="42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</row>
    <row x14ac:dyDescent="0.25" r="508" customHeight="1" ht="17.25" customFormat="1" s="30">
      <c r="A508" s="41"/>
      <c r="B508" s="37"/>
      <c r="C508" s="37"/>
      <c r="D508" s="42"/>
      <c r="E508" s="38"/>
      <c r="F508" s="38"/>
      <c r="G508" s="37"/>
      <c r="H508" s="38"/>
      <c r="I508" s="44"/>
      <c r="J508" s="44"/>
      <c r="K508" s="42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</row>
    <row x14ac:dyDescent="0.25" r="509" customHeight="1" ht="17.25" customFormat="1" s="30">
      <c r="A509" s="41"/>
      <c r="B509" s="37"/>
      <c r="C509" s="37"/>
      <c r="D509" s="42"/>
      <c r="E509" s="38"/>
      <c r="F509" s="38"/>
      <c r="G509" s="37"/>
      <c r="H509" s="38"/>
      <c r="I509" s="44"/>
      <c r="J509" s="44"/>
      <c r="K509" s="42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</row>
    <row x14ac:dyDescent="0.25" r="510" customHeight="1" ht="17.25" customFormat="1" s="30">
      <c r="A510" s="41"/>
      <c r="B510" s="37"/>
      <c r="C510" s="37"/>
      <c r="D510" s="42"/>
      <c r="E510" s="38"/>
      <c r="F510" s="38"/>
      <c r="G510" s="37"/>
      <c r="H510" s="38"/>
      <c r="I510" s="44"/>
      <c r="J510" s="44"/>
      <c r="K510" s="42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</row>
    <row x14ac:dyDescent="0.25" r="511" customHeight="1" ht="17.25" customFormat="1" s="30">
      <c r="A511" s="41"/>
      <c r="B511" s="37"/>
      <c r="C511" s="37"/>
      <c r="D511" s="42"/>
      <c r="E511" s="38"/>
      <c r="F511" s="38"/>
      <c r="G511" s="37"/>
      <c r="H511" s="38"/>
      <c r="I511" s="44"/>
      <c r="J511" s="44"/>
      <c r="K511" s="42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</row>
    <row x14ac:dyDescent="0.25" r="512" customHeight="1" ht="17.25" customFormat="1" s="30">
      <c r="A512" s="41"/>
      <c r="B512" s="37"/>
      <c r="C512" s="37"/>
      <c r="D512" s="42"/>
      <c r="E512" s="38"/>
      <c r="F512" s="38"/>
      <c r="G512" s="37"/>
      <c r="H512" s="38"/>
      <c r="I512" s="44"/>
      <c r="J512" s="44"/>
      <c r="K512" s="42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</row>
    <row x14ac:dyDescent="0.25" r="513" customHeight="1" ht="17.25" customFormat="1" s="30">
      <c r="A513" s="41"/>
      <c r="B513" s="37"/>
      <c r="C513" s="37"/>
      <c r="D513" s="42"/>
      <c r="E513" s="38"/>
      <c r="F513" s="38"/>
      <c r="G513" s="37"/>
      <c r="H513" s="38"/>
      <c r="I513" s="44"/>
      <c r="J513" s="44"/>
      <c r="K513" s="42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</row>
    <row x14ac:dyDescent="0.25" r="514" customHeight="1" ht="17.25" customFormat="1" s="30">
      <c r="A514" s="41"/>
      <c r="B514" s="37"/>
      <c r="C514" s="37"/>
      <c r="D514" s="42"/>
      <c r="E514" s="38"/>
      <c r="F514" s="38"/>
      <c r="G514" s="37"/>
      <c r="H514" s="38"/>
      <c r="I514" s="44"/>
      <c r="J514" s="44"/>
      <c r="K514" s="42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</row>
    <row x14ac:dyDescent="0.25" r="515" customHeight="1" ht="17.25" customFormat="1" s="30">
      <c r="A515" s="41"/>
      <c r="B515" s="37"/>
      <c r="C515" s="37"/>
      <c r="D515" s="42"/>
      <c r="E515" s="38"/>
      <c r="F515" s="38"/>
      <c r="G515" s="37"/>
      <c r="H515" s="38"/>
      <c r="I515" s="44"/>
      <c r="J515" s="44"/>
      <c r="K515" s="42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</row>
    <row x14ac:dyDescent="0.25" r="516" customHeight="1" ht="17.25" customFormat="1" s="30">
      <c r="A516" s="41"/>
      <c r="B516" s="37"/>
      <c r="C516" s="37"/>
      <c r="D516" s="42"/>
      <c r="E516" s="38"/>
      <c r="F516" s="38"/>
      <c r="G516" s="37"/>
      <c r="H516" s="38"/>
      <c r="I516" s="44"/>
      <c r="J516" s="44"/>
      <c r="K516" s="42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</row>
    <row x14ac:dyDescent="0.25" r="517" customHeight="1" ht="17.25" customFormat="1" s="30">
      <c r="A517" s="41"/>
      <c r="B517" s="37"/>
      <c r="C517" s="37"/>
      <c r="D517" s="42"/>
      <c r="E517" s="38"/>
      <c r="F517" s="38"/>
      <c r="G517" s="37"/>
      <c r="H517" s="38"/>
      <c r="I517" s="44"/>
      <c r="J517" s="44"/>
      <c r="K517" s="42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</row>
    <row x14ac:dyDescent="0.25" r="518" customHeight="1" ht="17.25" customFormat="1" s="30">
      <c r="A518" s="41"/>
      <c r="B518" s="37"/>
      <c r="C518" s="37"/>
      <c r="D518" s="42"/>
      <c r="E518" s="38"/>
      <c r="F518" s="38"/>
      <c r="G518" s="37"/>
      <c r="H518" s="38"/>
      <c r="I518" s="44"/>
      <c r="J518" s="44"/>
      <c r="K518" s="42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</row>
    <row x14ac:dyDescent="0.25" r="519" customHeight="1" ht="17.25" customFormat="1" s="30">
      <c r="A519" s="41"/>
      <c r="B519" s="37"/>
      <c r="C519" s="37"/>
      <c r="D519" s="42"/>
      <c r="E519" s="38"/>
      <c r="F519" s="38"/>
      <c r="G519" s="37"/>
      <c r="H519" s="38"/>
      <c r="I519" s="44"/>
      <c r="J519" s="44"/>
      <c r="K519" s="42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</row>
    <row x14ac:dyDescent="0.25" r="520" customHeight="1" ht="17.25" customFormat="1" s="30">
      <c r="A520" s="41"/>
      <c r="B520" s="37"/>
      <c r="C520" s="37"/>
      <c r="D520" s="42"/>
      <c r="E520" s="38"/>
      <c r="F520" s="38"/>
      <c r="G520" s="37"/>
      <c r="H520" s="38"/>
      <c r="I520" s="44"/>
      <c r="J520" s="44"/>
      <c r="K520" s="42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</row>
    <row x14ac:dyDescent="0.25" r="521" customHeight="1" ht="17.25" customFormat="1" s="30">
      <c r="A521" s="41"/>
      <c r="B521" s="37"/>
      <c r="C521" s="37"/>
      <c r="D521" s="42"/>
      <c r="E521" s="38"/>
      <c r="F521" s="38"/>
      <c r="G521" s="37"/>
      <c r="H521" s="38"/>
      <c r="I521" s="44"/>
      <c r="J521" s="44"/>
      <c r="K521" s="42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</row>
    <row x14ac:dyDescent="0.25" r="522" customHeight="1" ht="17.25" customFormat="1" s="30">
      <c r="A522" s="41"/>
      <c r="B522" s="37"/>
      <c r="C522" s="37"/>
      <c r="D522" s="42"/>
      <c r="E522" s="38"/>
      <c r="F522" s="38"/>
      <c r="G522" s="37"/>
      <c r="H522" s="38"/>
      <c r="I522" s="44"/>
      <c r="J522" s="44"/>
      <c r="K522" s="42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</row>
    <row x14ac:dyDescent="0.25" r="523" customHeight="1" ht="17.25" customFormat="1" s="30">
      <c r="A523" s="41"/>
      <c r="B523" s="37"/>
      <c r="C523" s="37"/>
      <c r="D523" s="42"/>
      <c r="E523" s="38"/>
      <c r="F523" s="38"/>
      <c r="G523" s="37"/>
      <c r="H523" s="38"/>
      <c r="I523" s="44"/>
      <c r="J523" s="44"/>
      <c r="K523" s="42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</row>
    <row x14ac:dyDescent="0.25" r="524" customHeight="1" ht="17.25" customFormat="1" s="30">
      <c r="A524" s="41"/>
      <c r="B524" s="37"/>
      <c r="C524" s="37"/>
      <c r="D524" s="42"/>
      <c r="E524" s="38"/>
      <c r="F524" s="38"/>
      <c r="G524" s="37"/>
      <c r="H524" s="38"/>
      <c r="I524" s="44"/>
      <c r="J524" s="44"/>
      <c r="K524" s="42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</row>
    <row x14ac:dyDescent="0.25" r="525" customHeight="1" ht="17.25" customFormat="1" s="30">
      <c r="A525" s="41"/>
      <c r="B525" s="37"/>
      <c r="C525" s="37"/>
      <c r="D525" s="42"/>
      <c r="E525" s="38"/>
      <c r="F525" s="38"/>
      <c r="G525" s="37"/>
      <c r="H525" s="38"/>
      <c r="I525" s="44"/>
      <c r="J525" s="44"/>
      <c r="K525" s="42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</row>
    <row x14ac:dyDescent="0.25" r="526" customHeight="1" ht="17.25" customFormat="1" s="30">
      <c r="A526" s="41"/>
      <c r="B526" s="37"/>
      <c r="C526" s="37"/>
      <c r="D526" s="42"/>
      <c r="E526" s="38"/>
      <c r="F526" s="38"/>
      <c r="G526" s="37"/>
      <c r="H526" s="38"/>
      <c r="I526" s="44"/>
      <c r="J526" s="44"/>
      <c r="K526" s="42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</row>
    <row x14ac:dyDescent="0.25" r="527" customHeight="1" ht="17.25" customFormat="1" s="30">
      <c r="A527" s="41"/>
      <c r="B527" s="37"/>
      <c r="C527" s="37"/>
      <c r="D527" s="42"/>
      <c r="E527" s="38"/>
      <c r="F527" s="38"/>
      <c r="G527" s="37"/>
      <c r="H527" s="38"/>
      <c r="I527" s="44"/>
      <c r="J527" s="44"/>
      <c r="K527" s="42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</row>
    <row x14ac:dyDescent="0.25" r="528" customHeight="1" ht="17.25" customFormat="1" s="30">
      <c r="A528" s="41"/>
      <c r="B528" s="37"/>
      <c r="C528" s="37"/>
      <c r="D528" s="42"/>
      <c r="E528" s="38"/>
      <c r="F528" s="38"/>
      <c r="G528" s="37"/>
      <c r="H528" s="38"/>
      <c r="I528" s="44"/>
      <c r="J528" s="44"/>
      <c r="K528" s="42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</row>
    <row x14ac:dyDescent="0.25" r="529" customHeight="1" ht="17.25" customFormat="1" s="30">
      <c r="A529" s="41"/>
      <c r="B529" s="37"/>
      <c r="C529" s="37"/>
      <c r="D529" s="42"/>
      <c r="E529" s="38"/>
      <c r="F529" s="38"/>
      <c r="G529" s="37"/>
      <c r="H529" s="38"/>
      <c r="I529" s="44"/>
      <c r="J529" s="44"/>
      <c r="K529" s="42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</row>
    <row x14ac:dyDescent="0.25" r="530" customHeight="1" ht="17.25" customFormat="1" s="30">
      <c r="A530" s="41"/>
      <c r="B530" s="37"/>
      <c r="C530" s="37"/>
      <c r="D530" s="42"/>
      <c r="E530" s="38"/>
      <c r="F530" s="38"/>
      <c r="G530" s="37"/>
      <c r="H530" s="38"/>
      <c r="I530" s="44"/>
      <c r="J530" s="44"/>
      <c r="K530" s="42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</row>
    <row x14ac:dyDescent="0.25" r="531" customHeight="1" ht="17.25" customFormat="1" s="30">
      <c r="A531" s="41"/>
      <c r="B531" s="37"/>
      <c r="C531" s="37"/>
      <c r="D531" s="42"/>
      <c r="E531" s="38"/>
      <c r="F531" s="38"/>
      <c r="G531" s="37"/>
      <c r="H531" s="38"/>
      <c r="I531" s="44"/>
      <c r="J531" s="44"/>
      <c r="K531" s="42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</row>
    <row x14ac:dyDescent="0.25" r="532" customHeight="1" ht="17.25" customFormat="1" s="30">
      <c r="A532" s="41"/>
      <c r="B532" s="37"/>
      <c r="C532" s="37"/>
      <c r="D532" s="42"/>
      <c r="E532" s="38"/>
      <c r="F532" s="38"/>
      <c r="G532" s="37"/>
      <c r="H532" s="38"/>
      <c r="I532" s="44"/>
      <c r="J532" s="44"/>
      <c r="K532" s="42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</row>
    <row x14ac:dyDescent="0.25" r="533" customHeight="1" ht="17.25" customFormat="1" s="30">
      <c r="A533" s="41"/>
      <c r="B533" s="37"/>
      <c r="C533" s="37"/>
      <c r="D533" s="42"/>
      <c r="E533" s="38"/>
      <c r="F533" s="38"/>
      <c r="G533" s="37"/>
      <c r="H533" s="38"/>
      <c r="I533" s="44"/>
      <c r="J533" s="44"/>
      <c r="K533" s="42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</row>
    <row x14ac:dyDescent="0.25" r="534" customHeight="1" ht="17.25" customFormat="1" s="30">
      <c r="A534" s="41"/>
      <c r="B534" s="37"/>
      <c r="C534" s="37"/>
      <c r="D534" s="42"/>
      <c r="E534" s="38"/>
      <c r="F534" s="38"/>
      <c r="G534" s="37"/>
      <c r="H534" s="38"/>
      <c r="I534" s="44"/>
      <c r="J534" s="44"/>
      <c r="K534" s="42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</row>
    <row x14ac:dyDescent="0.25" r="535" customHeight="1" ht="17.25" customFormat="1" s="30">
      <c r="A535" s="41"/>
      <c r="B535" s="37"/>
      <c r="C535" s="37"/>
      <c r="D535" s="42"/>
      <c r="E535" s="38"/>
      <c r="F535" s="38"/>
      <c r="G535" s="37"/>
      <c r="H535" s="38"/>
      <c r="I535" s="44"/>
      <c r="J535" s="44"/>
      <c r="K535" s="42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</row>
    <row x14ac:dyDescent="0.25" r="536" customHeight="1" ht="17.25" customFormat="1" s="30">
      <c r="A536" s="41"/>
      <c r="B536" s="37"/>
      <c r="C536" s="37"/>
      <c r="D536" s="42"/>
      <c r="E536" s="38"/>
      <c r="F536" s="38"/>
      <c r="G536" s="37"/>
      <c r="H536" s="38"/>
      <c r="I536" s="44"/>
      <c r="J536" s="44"/>
      <c r="K536" s="42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</row>
    <row x14ac:dyDescent="0.25" r="537" customHeight="1" ht="17.25" customFormat="1" s="30">
      <c r="A537" s="41"/>
      <c r="B537" s="37"/>
      <c r="C537" s="37"/>
      <c r="D537" s="42"/>
      <c r="E537" s="38"/>
      <c r="F537" s="38"/>
      <c r="G537" s="37"/>
      <c r="H537" s="38"/>
      <c r="I537" s="44"/>
      <c r="J537" s="44"/>
      <c r="K537" s="42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</row>
    <row x14ac:dyDescent="0.25" r="538" customHeight="1" ht="17.25" customFormat="1" s="30">
      <c r="A538" s="41"/>
      <c r="B538" s="37"/>
      <c r="C538" s="37"/>
      <c r="D538" s="42"/>
      <c r="E538" s="38"/>
      <c r="F538" s="38"/>
      <c r="G538" s="37"/>
      <c r="H538" s="38"/>
      <c r="I538" s="44"/>
      <c r="J538" s="44"/>
      <c r="K538" s="42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</row>
    <row x14ac:dyDescent="0.25" r="539" customHeight="1" ht="17.25" customFormat="1" s="30">
      <c r="A539" s="41"/>
      <c r="B539" s="37"/>
      <c r="C539" s="37"/>
      <c r="D539" s="42"/>
      <c r="E539" s="38"/>
      <c r="F539" s="38"/>
      <c r="G539" s="37"/>
      <c r="H539" s="38"/>
      <c r="I539" s="44"/>
      <c r="J539" s="44"/>
      <c r="K539" s="42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</row>
    <row x14ac:dyDescent="0.25" r="540" customHeight="1" ht="17.25" customFormat="1" s="30">
      <c r="A540" s="41"/>
      <c r="B540" s="37"/>
      <c r="C540" s="37"/>
      <c r="D540" s="42"/>
      <c r="E540" s="38"/>
      <c r="F540" s="38"/>
      <c r="G540" s="37"/>
      <c r="H540" s="38"/>
      <c r="I540" s="44"/>
      <c r="J540" s="44"/>
      <c r="K540" s="42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</row>
    <row x14ac:dyDescent="0.25" r="541" customHeight="1" ht="17.25" customFormat="1" s="30">
      <c r="A541" s="41"/>
      <c r="B541" s="37"/>
      <c r="C541" s="37"/>
      <c r="D541" s="42"/>
      <c r="E541" s="38"/>
      <c r="F541" s="38"/>
      <c r="G541" s="37"/>
      <c r="H541" s="38"/>
      <c r="I541" s="44"/>
      <c r="J541" s="44"/>
      <c r="K541" s="42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</row>
    <row x14ac:dyDescent="0.25" r="542" customHeight="1" ht="17.25" customFormat="1" s="30">
      <c r="A542" s="41"/>
      <c r="B542" s="37"/>
      <c r="C542" s="37"/>
      <c r="D542" s="42"/>
      <c r="E542" s="38"/>
      <c r="F542" s="38"/>
      <c r="G542" s="37"/>
      <c r="H542" s="38"/>
      <c r="I542" s="44"/>
      <c r="J542" s="44"/>
      <c r="K542" s="42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</row>
    <row x14ac:dyDescent="0.25" r="543" customHeight="1" ht="17.25" customFormat="1" s="30">
      <c r="A543" s="41"/>
      <c r="B543" s="37"/>
      <c r="C543" s="37"/>
      <c r="D543" s="42"/>
      <c r="E543" s="38"/>
      <c r="F543" s="38"/>
      <c r="G543" s="37"/>
      <c r="H543" s="38"/>
      <c r="I543" s="44"/>
      <c r="J543" s="44"/>
      <c r="K543" s="42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</row>
    <row x14ac:dyDescent="0.25" r="544" customHeight="1" ht="17.25" customFormat="1" s="30">
      <c r="A544" s="41"/>
      <c r="B544" s="37"/>
      <c r="C544" s="37"/>
      <c r="D544" s="42"/>
      <c r="E544" s="38"/>
      <c r="F544" s="38"/>
      <c r="G544" s="37"/>
      <c r="H544" s="38"/>
      <c r="I544" s="44"/>
      <c r="J544" s="44"/>
      <c r="K544" s="42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</row>
    <row x14ac:dyDescent="0.25" r="545" customHeight="1" ht="17.25" customFormat="1" s="30">
      <c r="A545" s="41"/>
      <c r="B545" s="37"/>
      <c r="C545" s="37"/>
      <c r="D545" s="42"/>
      <c r="E545" s="38"/>
      <c r="F545" s="38"/>
      <c r="G545" s="37"/>
      <c r="H545" s="38"/>
      <c r="I545" s="44"/>
      <c r="J545" s="44"/>
      <c r="K545" s="42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</row>
    <row x14ac:dyDescent="0.25" r="546" customHeight="1" ht="17.25" customFormat="1" s="30">
      <c r="A546" s="41"/>
      <c r="B546" s="37"/>
      <c r="C546" s="37"/>
      <c r="D546" s="42"/>
      <c r="E546" s="38"/>
      <c r="F546" s="38"/>
      <c r="G546" s="37"/>
      <c r="H546" s="38"/>
      <c r="I546" s="44"/>
      <c r="J546" s="44"/>
      <c r="K546" s="42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</row>
    <row x14ac:dyDescent="0.25" r="547" customHeight="1" ht="17.25" customFormat="1" s="30">
      <c r="A547" s="41"/>
      <c r="B547" s="37"/>
      <c r="C547" s="37"/>
      <c r="D547" s="42"/>
      <c r="E547" s="38"/>
      <c r="F547" s="38"/>
      <c r="G547" s="37"/>
      <c r="H547" s="38"/>
      <c r="I547" s="44"/>
      <c r="J547" s="44"/>
      <c r="K547" s="42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</row>
    <row x14ac:dyDescent="0.25" r="548" customHeight="1" ht="17.25" customFormat="1" s="30">
      <c r="A548" s="41"/>
      <c r="B548" s="37"/>
      <c r="C548" s="37"/>
      <c r="D548" s="42"/>
      <c r="E548" s="38"/>
      <c r="F548" s="38"/>
      <c r="G548" s="37"/>
      <c r="H548" s="38"/>
      <c r="I548" s="44"/>
      <c r="J548" s="44"/>
      <c r="K548" s="42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</row>
    <row x14ac:dyDescent="0.25" r="549" customHeight="1" ht="17.25" customFormat="1" s="30">
      <c r="A549" s="41"/>
      <c r="B549" s="37"/>
      <c r="C549" s="37"/>
      <c r="D549" s="42"/>
      <c r="E549" s="38"/>
      <c r="F549" s="38"/>
      <c r="G549" s="37"/>
      <c r="H549" s="38"/>
      <c r="I549" s="44"/>
      <c r="J549" s="44"/>
      <c r="K549" s="42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</row>
    <row x14ac:dyDescent="0.25" r="550" customHeight="1" ht="17.25" customFormat="1" s="30">
      <c r="A550" s="41"/>
      <c r="B550" s="37"/>
      <c r="C550" s="37"/>
      <c r="D550" s="42"/>
      <c r="E550" s="38"/>
      <c r="F550" s="38"/>
      <c r="G550" s="37"/>
      <c r="H550" s="38"/>
      <c r="I550" s="44"/>
      <c r="J550" s="44"/>
      <c r="K550" s="42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</row>
    <row x14ac:dyDescent="0.25" r="551" customHeight="1" ht="17.25" customFormat="1" s="30">
      <c r="A551" s="41"/>
      <c r="B551" s="37"/>
      <c r="C551" s="37"/>
      <c r="D551" s="42"/>
      <c r="E551" s="38"/>
      <c r="F551" s="38"/>
      <c r="G551" s="37"/>
      <c r="H551" s="38"/>
      <c r="I551" s="44"/>
      <c r="J551" s="44"/>
      <c r="K551" s="42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</row>
    <row x14ac:dyDescent="0.25" r="552" customHeight="1" ht="17.25" customFormat="1" s="30">
      <c r="A552" s="41"/>
      <c r="B552" s="37"/>
      <c r="C552" s="37"/>
      <c r="D552" s="42"/>
      <c r="E552" s="38"/>
      <c r="F552" s="38"/>
      <c r="G552" s="37"/>
      <c r="H552" s="38"/>
      <c r="I552" s="44"/>
      <c r="J552" s="44"/>
      <c r="K552" s="42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</row>
    <row x14ac:dyDescent="0.25" r="553" customHeight="1" ht="17.25" customFormat="1" s="30">
      <c r="A553" s="41"/>
      <c r="B553" s="37"/>
      <c r="C553" s="37"/>
      <c r="D553" s="42"/>
      <c r="E553" s="38"/>
      <c r="F553" s="38"/>
      <c r="G553" s="37"/>
      <c r="H553" s="38"/>
      <c r="I553" s="44"/>
      <c r="J553" s="44"/>
      <c r="K553" s="42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</row>
    <row x14ac:dyDescent="0.25" r="554" customHeight="1" ht="17.25" customFormat="1" s="30">
      <c r="A554" s="41"/>
      <c r="B554" s="37"/>
      <c r="C554" s="37"/>
      <c r="D554" s="42"/>
      <c r="E554" s="38"/>
      <c r="F554" s="38"/>
      <c r="G554" s="37"/>
      <c r="H554" s="38"/>
      <c r="I554" s="44"/>
      <c r="J554" s="44"/>
      <c r="K554" s="42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</row>
    <row x14ac:dyDescent="0.25" r="555" customHeight="1" ht="17.25" customFormat="1" s="30">
      <c r="A555" s="41"/>
      <c r="B555" s="37"/>
      <c r="C555" s="37"/>
      <c r="D555" s="42"/>
      <c r="E555" s="38"/>
      <c r="F555" s="38"/>
      <c r="G555" s="37"/>
      <c r="H555" s="38"/>
      <c r="I555" s="44"/>
      <c r="J555" s="44"/>
      <c r="K555" s="42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</row>
    <row x14ac:dyDescent="0.25" r="556" customHeight="1" ht="17.25" customFormat="1" s="30">
      <c r="A556" s="41"/>
      <c r="B556" s="37"/>
      <c r="C556" s="37"/>
      <c r="D556" s="42"/>
      <c r="E556" s="38"/>
      <c r="F556" s="38"/>
      <c r="G556" s="37"/>
      <c r="H556" s="38"/>
      <c r="I556" s="44"/>
      <c r="J556" s="44"/>
      <c r="K556" s="42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</row>
    <row x14ac:dyDescent="0.25" r="557" customHeight="1" ht="17.25" customFormat="1" s="30">
      <c r="A557" s="41"/>
      <c r="B557" s="37"/>
      <c r="C557" s="37"/>
      <c r="D557" s="42"/>
      <c r="E557" s="38"/>
      <c r="F557" s="38"/>
      <c r="G557" s="37"/>
      <c r="H557" s="38"/>
      <c r="I557" s="44"/>
      <c r="J557" s="44"/>
      <c r="K557" s="42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</row>
    <row x14ac:dyDescent="0.25" r="558" customHeight="1" ht="17.25" customFormat="1" s="30">
      <c r="A558" s="41"/>
      <c r="B558" s="37"/>
      <c r="C558" s="37"/>
      <c r="D558" s="42"/>
      <c r="E558" s="38"/>
      <c r="F558" s="38"/>
      <c r="G558" s="37"/>
      <c r="H558" s="38"/>
      <c r="I558" s="44"/>
      <c r="J558" s="44"/>
      <c r="K558" s="42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</row>
    <row x14ac:dyDescent="0.25" r="559" customHeight="1" ht="17.25" customFormat="1" s="30">
      <c r="A559" s="41"/>
      <c r="B559" s="37"/>
      <c r="C559" s="37"/>
      <c r="D559" s="42"/>
      <c r="E559" s="38"/>
      <c r="F559" s="38"/>
      <c r="G559" s="37"/>
      <c r="H559" s="38"/>
      <c r="I559" s="44"/>
      <c r="J559" s="44"/>
      <c r="K559" s="42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</row>
    <row x14ac:dyDescent="0.25" r="560" customHeight="1" ht="17.25" customFormat="1" s="30">
      <c r="A560" s="41"/>
      <c r="B560" s="37"/>
      <c r="C560" s="37"/>
      <c r="D560" s="42"/>
      <c r="E560" s="38"/>
      <c r="F560" s="38"/>
      <c r="G560" s="37"/>
      <c r="H560" s="38"/>
      <c r="I560" s="44"/>
      <c r="J560" s="44"/>
      <c r="K560" s="42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</row>
    <row x14ac:dyDescent="0.25" r="561" customHeight="1" ht="17.25" customFormat="1" s="30">
      <c r="A561" s="41"/>
      <c r="B561" s="37"/>
      <c r="C561" s="37"/>
      <c r="D561" s="42"/>
      <c r="E561" s="38"/>
      <c r="F561" s="38"/>
      <c r="G561" s="37"/>
      <c r="H561" s="38"/>
      <c r="I561" s="44"/>
      <c r="J561" s="44"/>
      <c r="K561" s="42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</row>
    <row x14ac:dyDescent="0.25" r="562" customHeight="1" ht="17.25" customFormat="1" s="30">
      <c r="A562" s="41"/>
      <c r="B562" s="37"/>
      <c r="C562" s="37"/>
      <c r="D562" s="42"/>
      <c r="E562" s="38"/>
      <c r="F562" s="38"/>
      <c r="G562" s="37"/>
      <c r="H562" s="38"/>
      <c r="I562" s="44"/>
      <c r="J562" s="44"/>
      <c r="K562" s="42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</row>
    <row x14ac:dyDescent="0.25" r="563" customHeight="1" ht="17.25" customFormat="1" s="30">
      <c r="A563" s="41"/>
      <c r="B563" s="37"/>
      <c r="C563" s="37"/>
      <c r="D563" s="42"/>
      <c r="E563" s="38"/>
      <c r="F563" s="38"/>
      <c r="G563" s="37"/>
      <c r="H563" s="38"/>
      <c r="I563" s="44"/>
      <c r="J563" s="44"/>
      <c r="K563" s="42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</row>
    <row x14ac:dyDescent="0.25" r="564" customHeight="1" ht="17.25" customFormat="1" s="30">
      <c r="A564" s="41"/>
      <c r="B564" s="37"/>
      <c r="C564" s="37"/>
      <c r="D564" s="42"/>
      <c r="E564" s="38"/>
      <c r="F564" s="38"/>
      <c r="G564" s="37"/>
      <c r="H564" s="38"/>
      <c r="I564" s="44"/>
      <c r="J564" s="44"/>
      <c r="K564" s="42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</row>
    <row x14ac:dyDescent="0.25" r="565" customHeight="1" ht="17.25" customFormat="1" s="30">
      <c r="A565" s="41"/>
      <c r="B565" s="37"/>
      <c r="C565" s="37"/>
      <c r="D565" s="42"/>
      <c r="E565" s="38"/>
      <c r="F565" s="38"/>
      <c r="G565" s="37"/>
      <c r="H565" s="38"/>
      <c r="I565" s="44"/>
      <c r="J565" s="44"/>
      <c r="K565" s="42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</row>
    <row x14ac:dyDescent="0.25" r="566" customHeight="1" ht="17.25" customFormat="1" s="30">
      <c r="A566" s="41"/>
      <c r="B566" s="37"/>
      <c r="C566" s="37"/>
      <c r="D566" s="42"/>
      <c r="E566" s="38"/>
      <c r="F566" s="38"/>
      <c r="G566" s="37"/>
      <c r="H566" s="38"/>
      <c r="I566" s="44"/>
      <c r="J566" s="44"/>
      <c r="K566" s="42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</row>
    <row x14ac:dyDescent="0.25" r="567" customHeight="1" ht="17.25" customFormat="1" s="30">
      <c r="A567" s="41"/>
      <c r="B567" s="37"/>
      <c r="C567" s="37"/>
      <c r="D567" s="42"/>
      <c r="E567" s="38"/>
      <c r="F567" s="38"/>
      <c r="G567" s="37"/>
      <c r="H567" s="38"/>
      <c r="I567" s="44"/>
      <c r="J567" s="44"/>
      <c r="K567" s="42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</row>
    <row x14ac:dyDescent="0.25" r="568" customHeight="1" ht="17.25" customFormat="1" s="30">
      <c r="A568" s="41"/>
      <c r="B568" s="37"/>
      <c r="C568" s="37"/>
      <c r="D568" s="42"/>
      <c r="E568" s="38"/>
      <c r="F568" s="38"/>
      <c r="G568" s="37"/>
      <c r="H568" s="38"/>
      <c r="I568" s="44"/>
      <c r="J568" s="44"/>
      <c r="K568" s="42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</row>
    <row x14ac:dyDescent="0.25" r="569" customHeight="1" ht="17.25" customFormat="1" s="30">
      <c r="A569" s="41"/>
      <c r="B569" s="37"/>
      <c r="C569" s="37"/>
      <c r="D569" s="42"/>
      <c r="E569" s="38"/>
      <c r="F569" s="38"/>
      <c r="G569" s="37"/>
      <c r="H569" s="38"/>
      <c r="I569" s="44"/>
      <c r="J569" s="44"/>
      <c r="K569" s="42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</row>
    <row x14ac:dyDescent="0.25" r="570" customHeight="1" ht="17.25" customFormat="1" s="30">
      <c r="A570" s="41"/>
      <c r="B570" s="37"/>
      <c r="C570" s="37"/>
      <c r="D570" s="42"/>
      <c r="E570" s="38"/>
      <c r="F570" s="38"/>
      <c r="G570" s="37"/>
      <c r="H570" s="38"/>
      <c r="I570" s="44"/>
      <c r="J570" s="44"/>
      <c r="K570" s="42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</row>
    <row x14ac:dyDescent="0.25" r="571" customHeight="1" ht="17.25" customFormat="1" s="30">
      <c r="A571" s="41"/>
      <c r="B571" s="37"/>
      <c r="C571" s="37"/>
      <c r="D571" s="42"/>
      <c r="E571" s="38"/>
      <c r="F571" s="38"/>
      <c r="G571" s="37"/>
      <c r="H571" s="38"/>
      <c r="I571" s="44"/>
      <c r="J571" s="44"/>
      <c r="K571" s="42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</row>
    <row x14ac:dyDescent="0.25" r="572" customHeight="1" ht="17.25" customFormat="1" s="30">
      <c r="A572" s="41"/>
      <c r="B572" s="37"/>
      <c r="C572" s="37"/>
      <c r="D572" s="42"/>
      <c r="E572" s="38"/>
      <c r="F572" s="38"/>
      <c r="G572" s="37"/>
      <c r="H572" s="38"/>
      <c r="I572" s="44"/>
      <c r="J572" s="44"/>
      <c r="K572" s="42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</row>
    <row x14ac:dyDescent="0.25" r="573" customHeight="1" ht="17.25" customFormat="1" s="30">
      <c r="A573" s="41"/>
      <c r="B573" s="37"/>
      <c r="C573" s="37"/>
      <c r="D573" s="42"/>
      <c r="E573" s="38"/>
      <c r="F573" s="38"/>
      <c r="G573" s="37"/>
      <c r="H573" s="38"/>
      <c r="I573" s="44"/>
      <c r="J573" s="44"/>
      <c r="K573" s="42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</row>
    <row x14ac:dyDescent="0.25" r="574" customHeight="1" ht="17.25" customFormat="1" s="30">
      <c r="A574" s="41"/>
      <c r="B574" s="37"/>
      <c r="C574" s="37"/>
      <c r="D574" s="42"/>
      <c r="E574" s="38"/>
      <c r="F574" s="38"/>
      <c r="G574" s="37"/>
      <c r="H574" s="38"/>
      <c r="I574" s="44"/>
      <c r="J574" s="44"/>
      <c r="K574" s="42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</row>
    <row x14ac:dyDescent="0.25" r="575" customHeight="1" ht="17.25" customFormat="1" s="30">
      <c r="A575" s="41"/>
      <c r="B575" s="37"/>
      <c r="C575" s="37"/>
      <c r="D575" s="42"/>
      <c r="E575" s="38"/>
      <c r="F575" s="38"/>
      <c r="G575" s="37"/>
      <c r="H575" s="38"/>
      <c r="I575" s="44"/>
      <c r="J575" s="44"/>
      <c r="K575" s="42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</row>
    <row x14ac:dyDescent="0.25" r="576" customHeight="1" ht="17.25" customFormat="1" s="30">
      <c r="A576" s="41"/>
      <c r="B576" s="37"/>
      <c r="C576" s="37"/>
      <c r="D576" s="42"/>
      <c r="E576" s="38"/>
      <c r="F576" s="38"/>
      <c r="G576" s="37"/>
      <c r="H576" s="38"/>
      <c r="I576" s="44"/>
      <c r="J576" s="44"/>
      <c r="K576" s="42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</row>
    <row x14ac:dyDescent="0.25" r="577" customHeight="1" ht="17.25" customFormat="1" s="30">
      <c r="A577" s="41"/>
      <c r="B577" s="37"/>
      <c r="C577" s="37"/>
      <c r="D577" s="42"/>
      <c r="E577" s="38"/>
      <c r="F577" s="38"/>
      <c r="G577" s="37"/>
      <c r="H577" s="38"/>
      <c r="I577" s="44"/>
      <c r="J577" s="44"/>
      <c r="K577" s="42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</row>
    <row x14ac:dyDescent="0.25" r="578" customHeight="1" ht="17.25" customFormat="1" s="30">
      <c r="A578" s="41"/>
      <c r="B578" s="37"/>
      <c r="C578" s="37"/>
      <c r="D578" s="42"/>
      <c r="E578" s="38"/>
      <c r="F578" s="38"/>
      <c r="G578" s="37"/>
      <c r="H578" s="38"/>
      <c r="I578" s="44"/>
      <c r="J578" s="44"/>
      <c r="K578" s="42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</row>
    <row x14ac:dyDescent="0.25" r="579" customHeight="1" ht="17.25" customFormat="1" s="30">
      <c r="A579" s="41"/>
      <c r="B579" s="37"/>
      <c r="C579" s="37"/>
      <c r="D579" s="42"/>
      <c r="E579" s="38"/>
      <c r="F579" s="38"/>
      <c r="G579" s="37"/>
      <c r="H579" s="38"/>
      <c r="I579" s="44"/>
      <c r="J579" s="44"/>
      <c r="K579" s="42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</row>
    <row x14ac:dyDescent="0.25" r="580" customHeight="1" ht="17.25" customFormat="1" s="30">
      <c r="A580" s="41"/>
      <c r="B580" s="37"/>
      <c r="C580" s="37"/>
      <c r="D580" s="42"/>
      <c r="E580" s="38"/>
      <c r="F580" s="38"/>
      <c r="G580" s="37"/>
      <c r="H580" s="38"/>
      <c r="I580" s="44"/>
      <c r="J580" s="44"/>
      <c r="K580" s="42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</row>
    <row x14ac:dyDescent="0.25" r="581" customHeight="1" ht="17.25" customFormat="1" s="30">
      <c r="A581" s="41"/>
      <c r="B581" s="37"/>
      <c r="C581" s="37"/>
      <c r="D581" s="42"/>
      <c r="E581" s="38"/>
      <c r="F581" s="38"/>
      <c r="G581" s="37"/>
      <c r="H581" s="38"/>
      <c r="I581" s="44"/>
      <c r="J581" s="44"/>
      <c r="K581" s="42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</row>
    <row x14ac:dyDescent="0.25" r="582" customHeight="1" ht="17.25" customFormat="1" s="30">
      <c r="A582" s="41"/>
      <c r="B582" s="37"/>
      <c r="C582" s="37"/>
      <c r="D582" s="42"/>
      <c r="E582" s="38"/>
      <c r="F582" s="38"/>
      <c r="G582" s="37"/>
      <c r="H582" s="38"/>
      <c r="I582" s="44"/>
      <c r="J582" s="44"/>
      <c r="K582" s="42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</row>
    <row x14ac:dyDescent="0.25" r="583" customHeight="1" ht="17.25" customFormat="1" s="30">
      <c r="A583" s="41"/>
      <c r="B583" s="37"/>
      <c r="C583" s="37"/>
      <c r="D583" s="42"/>
      <c r="E583" s="38"/>
      <c r="F583" s="38"/>
      <c r="G583" s="37"/>
      <c r="H583" s="38"/>
      <c r="I583" s="44"/>
      <c r="J583" s="44"/>
      <c r="K583" s="42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</row>
    <row x14ac:dyDescent="0.25" r="584" customHeight="1" ht="17.25" customFormat="1" s="30">
      <c r="A584" s="41"/>
      <c r="B584" s="37"/>
      <c r="C584" s="37"/>
      <c r="D584" s="42"/>
      <c r="E584" s="38"/>
      <c r="F584" s="38"/>
      <c r="G584" s="37"/>
      <c r="H584" s="38"/>
      <c r="I584" s="44"/>
      <c r="J584" s="44"/>
      <c r="K584" s="42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</row>
    <row x14ac:dyDescent="0.25" r="585" customHeight="1" ht="17.25" customFormat="1" s="30">
      <c r="A585" s="41"/>
      <c r="B585" s="37"/>
      <c r="C585" s="37"/>
      <c r="D585" s="42"/>
      <c r="E585" s="38"/>
      <c r="F585" s="38"/>
      <c r="G585" s="37"/>
      <c r="H585" s="38"/>
      <c r="I585" s="44"/>
      <c r="J585" s="44"/>
      <c r="K585" s="42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</row>
    <row x14ac:dyDescent="0.25" r="586" customHeight="1" ht="17.25" customFormat="1" s="30">
      <c r="A586" s="41"/>
      <c r="B586" s="37"/>
      <c r="C586" s="37"/>
      <c r="D586" s="42"/>
      <c r="E586" s="38"/>
      <c r="F586" s="38"/>
      <c r="G586" s="37"/>
      <c r="H586" s="38"/>
      <c r="I586" s="44"/>
      <c r="J586" s="44"/>
      <c r="K586" s="42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</row>
    <row x14ac:dyDescent="0.25" r="587" customHeight="1" ht="17.25" customFormat="1" s="30">
      <c r="A587" s="41"/>
      <c r="B587" s="37"/>
      <c r="C587" s="37"/>
      <c r="D587" s="42"/>
      <c r="E587" s="38"/>
      <c r="F587" s="38"/>
      <c r="G587" s="37"/>
      <c r="H587" s="38"/>
      <c r="I587" s="44"/>
      <c r="J587" s="44"/>
      <c r="K587" s="42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</row>
    <row x14ac:dyDescent="0.25" r="588" customHeight="1" ht="17.25" customFormat="1" s="30">
      <c r="A588" s="41"/>
      <c r="B588" s="37"/>
      <c r="C588" s="37"/>
      <c r="D588" s="42"/>
      <c r="E588" s="38"/>
      <c r="F588" s="38"/>
      <c r="G588" s="37"/>
      <c r="H588" s="38"/>
      <c r="I588" s="44"/>
      <c r="J588" s="44"/>
      <c r="K588" s="42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</row>
    <row x14ac:dyDescent="0.25" r="589" customHeight="1" ht="17.25" customFormat="1" s="30">
      <c r="A589" s="41"/>
      <c r="B589" s="37"/>
      <c r="C589" s="37"/>
      <c r="D589" s="42"/>
      <c r="E589" s="38"/>
      <c r="F589" s="38"/>
      <c r="G589" s="37"/>
      <c r="H589" s="38"/>
      <c r="I589" s="44"/>
      <c r="J589" s="44"/>
      <c r="K589" s="42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</row>
    <row x14ac:dyDescent="0.25" r="590" customHeight="1" ht="17.25" customFormat="1" s="30">
      <c r="A590" s="41"/>
      <c r="B590" s="37"/>
      <c r="C590" s="37"/>
      <c r="D590" s="42"/>
      <c r="E590" s="38"/>
      <c r="F590" s="38"/>
      <c r="G590" s="37"/>
      <c r="H590" s="38"/>
      <c r="I590" s="44"/>
      <c r="J590" s="44"/>
      <c r="K590" s="42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</row>
    <row x14ac:dyDescent="0.25" r="591" customHeight="1" ht="17.25" customFormat="1" s="30">
      <c r="A591" s="41"/>
      <c r="B591" s="37"/>
      <c r="C591" s="37"/>
      <c r="D591" s="42"/>
      <c r="E591" s="38"/>
      <c r="F591" s="38"/>
      <c r="G591" s="37"/>
      <c r="H591" s="38"/>
      <c r="I591" s="44"/>
      <c r="J591" s="44"/>
      <c r="K591" s="42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</row>
    <row x14ac:dyDescent="0.25" r="592" customHeight="1" ht="17.25" customFormat="1" s="30">
      <c r="A592" s="41"/>
      <c r="B592" s="37"/>
      <c r="C592" s="37"/>
      <c r="D592" s="42"/>
      <c r="E592" s="38"/>
      <c r="F592" s="38"/>
      <c r="G592" s="37"/>
      <c r="H592" s="38"/>
      <c r="I592" s="44"/>
      <c r="J592" s="44"/>
      <c r="K592" s="42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</row>
    <row x14ac:dyDescent="0.25" r="593" customHeight="1" ht="17.25" customFormat="1" s="30">
      <c r="A593" s="41"/>
      <c r="B593" s="37"/>
      <c r="C593" s="37"/>
      <c r="D593" s="42"/>
      <c r="E593" s="38"/>
      <c r="F593" s="38"/>
      <c r="G593" s="37"/>
      <c r="H593" s="38"/>
      <c r="I593" s="44"/>
      <c r="J593" s="44"/>
      <c r="K593" s="42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</row>
    <row x14ac:dyDescent="0.25" r="594" customHeight="1" ht="17.25" customFormat="1" s="30">
      <c r="A594" s="41"/>
      <c r="B594" s="37"/>
      <c r="C594" s="37"/>
      <c r="D594" s="42"/>
      <c r="E594" s="38"/>
      <c r="F594" s="38"/>
      <c r="G594" s="37"/>
      <c r="H594" s="38"/>
      <c r="I594" s="44"/>
      <c r="J594" s="44"/>
      <c r="K594" s="42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</row>
    <row x14ac:dyDescent="0.25" r="595" customHeight="1" ht="17.25" customFormat="1" s="30">
      <c r="A595" s="41"/>
      <c r="B595" s="37"/>
      <c r="C595" s="37"/>
      <c r="D595" s="42"/>
      <c r="E595" s="38"/>
      <c r="F595" s="38"/>
      <c r="G595" s="37"/>
      <c r="H595" s="38"/>
      <c r="I595" s="44"/>
      <c r="J595" s="44"/>
      <c r="K595" s="42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</row>
    <row x14ac:dyDescent="0.25" r="596" customHeight="1" ht="17.25" customFormat="1" s="30">
      <c r="A596" s="41"/>
      <c r="B596" s="37"/>
      <c r="C596" s="37"/>
      <c r="D596" s="42"/>
      <c r="E596" s="38"/>
      <c r="F596" s="38"/>
      <c r="G596" s="37"/>
      <c r="H596" s="38"/>
      <c r="I596" s="44"/>
      <c r="J596" s="44"/>
      <c r="K596" s="42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</row>
    <row x14ac:dyDescent="0.25" r="597" customHeight="1" ht="17.25" customFormat="1" s="30">
      <c r="A597" s="41"/>
      <c r="B597" s="37"/>
      <c r="C597" s="37"/>
      <c r="D597" s="42"/>
      <c r="E597" s="38"/>
      <c r="F597" s="38"/>
      <c r="G597" s="37"/>
      <c r="H597" s="38"/>
      <c r="I597" s="44"/>
      <c r="J597" s="44"/>
      <c r="K597" s="42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</row>
    <row x14ac:dyDescent="0.25" r="598" customHeight="1" ht="17.25" customFormat="1" s="30">
      <c r="A598" s="41"/>
      <c r="B598" s="37"/>
      <c r="C598" s="37"/>
      <c r="D598" s="42"/>
      <c r="E598" s="38"/>
      <c r="F598" s="38"/>
      <c r="G598" s="37"/>
      <c r="H598" s="38"/>
      <c r="I598" s="44"/>
      <c r="J598" s="44"/>
      <c r="K598" s="42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</row>
    <row x14ac:dyDescent="0.25" r="599" customHeight="1" ht="17.25" customFormat="1" s="30">
      <c r="A599" s="41"/>
      <c r="B599" s="37"/>
      <c r="C599" s="37"/>
      <c r="D599" s="42"/>
      <c r="E599" s="38"/>
      <c r="F599" s="38"/>
      <c r="G599" s="37"/>
      <c r="H599" s="38"/>
      <c r="I599" s="44"/>
      <c r="J599" s="44"/>
      <c r="K599" s="42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</row>
    <row x14ac:dyDescent="0.25" r="600" customHeight="1" ht="17.25" customFormat="1" s="30">
      <c r="A600" s="41"/>
      <c r="B600" s="37"/>
      <c r="C600" s="37"/>
      <c r="D600" s="42"/>
      <c r="E600" s="38"/>
      <c r="F600" s="38"/>
      <c r="G600" s="37"/>
      <c r="H600" s="38"/>
      <c r="I600" s="44"/>
      <c r="J600" s="44"/>
      <c r="K600" s="42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</row>
    <row x14ac:dyDescent="0.25" r="601" customHeight="1" ht="17.25" customFormat="1" s="30">
      <c r="A601" s="41"/>
      <c r="B601" s="37"/>
      <c r="C601" s="37"/>
      <c r="D601" s="42"/>
      <c r="E601" s="38"/>
      <c r="F601" s="38"/>
      <c r="G601" s="37"/>
      <c r="H601" s="38"/>
      <c r="I601" s="44"/>
      <c r="J601" s="44"/>
      <c r="K601" s="42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</row>
    <row x14ac:dyDescent="0.25" r="602" customHeight="1" ht="17.25" customFormat="1" s="30">
      <c r="A602" s="41"/>
      <c r="B602" s="37"/>
      <c r="C602" s="37"/>
      <c r="D602" s="42"/>
      <c r="E602" s="38"/>
      <c r="F602" s="38"/>
      <c r="G602" s="37"/>
      <c r="H602" s="38"/>
      <c r="I602" s="44"/>
      <c r="J602" s="44"/>
      <c r="K602" s="42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</row>
    <row x14ac:dyDescent="0.25" r="603" customHeight="1" ht="17.25" customFormat="1" s="30">
      <c r="A603" s="41"/>
      <c r="B603" s="37"/>
      <c r="C603" s="37"/>
      <c r="D603" s="42"/>
      <c r="E603" s="38"/>
      <c r="F603" s="38"/>
      <c r="G603" s="37"/>
      <c r="H603" s="38"/>
      <c r="I603" s="44"/>
      <c r="J603" s="44"/>
      <c r="K603" s="42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</row>
    <row x14ac:dyDescent="0.25" r="604" customHeight="1" ht="17.25" customFormat="1" s="30">
      <c r="A604" s="41"/>
      <c r="B604" s="37"/>
      <c r="C604" s="37"/>
      <c r="D604" s="42"/>
      <c r="E604" s="38"/>
      <c r="F604" s="38"/>
      <c r="G604" s="37"/>
      <c r="H604" s="38"/>
      <c r="I604" s="44"/>
      <c r="J604" s="44"/>
      <c r="K604" s="42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</row>
    <row x14ac:dyDescent="0.25" r="605" customHeight="1" ht="17.25" customFormat="1" s="30">
      <c r="A605" s="41"/>
      <c r="B605" s="37"/>
      <c r="C605" s="37"/>
      <c r="D605" s="42"/>
      <c r="E605" s="38"/>
      <c r="F605" s="38"/>
      <c r="G605" s="37"/>
      <c r="H605" s="38"/>
      <c r="I605" s="44"/>
      <c r="J605" s="44"/>
      <c r="K605" s="42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</row>
    <row x14ac:dyDescent="0.25" r="606" customHeight="1" ht="17.25" customFormat="1" s="30">
      <c r="A606" s="41"/>
      <c r="B606" s="37"/>
      <c r="C606" s="37"/>
      <c r="D606" s="42"/>
      <c r="E606" s="38"/>
      <c r="F606" s="38"/>
      <c r="G606" s="37"/>
      <c r="H606" s="38"/>
      <c r="I606" s="44"/>
      <c r="J606" s="44"/>
      <c r="K606" s="42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</row>
    <row x14ac:dyDescent="0.25" r="607" customHeight="1" ht="17.25" customFormat="1" s="30">
      <c r="A607" s="41"/>
      <c r="B607" s="37"/>
      <c r="C607" s="37"/>
      <c r="D607" s="42"/>
      <c r="E607" s="38"/>
      <c r="F607" s="38"/>
      <c r="G607" s="37"/>
      <c r="H607" s="38"/>
      <c r="I607" s="44"/>
      <c r="J607" s="44"/>
      <c r="K607" s="42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</row>
    <row x14ac:dyDescent="0.25" r="608" customHeight="1" ht="17.25" customFormat="1" s="30">
      <c r="A608" s="41"/>
      <c r="B608" s="37"/>
      <c r="C608" s="37"/>
      <c r="D608" s="42"/>
      <c r="E608" s="38"/>
      <c r="F608" s="38"/>
      <c r="G608" s="37"/>
      <c r="H608" s="38"/>
      <c r="I608" s="44"/>
      <c r="J608" s="44"/>
      <c r="K608" s="42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</row>
    <row x14ac:dyDescent="0.25" r="609" customHeight="1" ht="17.25" customFormat="1" s="30">
      <c r="A609" s="41"/>
      <c r="B609" s="37"/>
      <c r="C609" s="37"/>
      <c r="D609" s="42"/>
      <c r="E609" s="38"/>
      <c r="F609" s="38"/>
      <c r="G609" s="37"/>
      <c r="H609" s="38"/>
      <c r="I609" s="44"/>
      <c r="J609" s="44"/>
      <c r="K609" s="42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</row>
    <row x14ac:dyDescent="0.25" r="610" customHeight="1" ht="17.25" customFormat="1" s="30">
      <c r="A610" s="41"/>
      <c r="B610" s="37"/>
      <c r="C610" s="37"/>
      <c r="D610" s="42"/>
      <c r="E610" s="38"/>
      <c r="F610" s="38"/>
      <c r="G610" s="37"/>
      <c r="H610" s="38"/>
      <c r="I610" s="44"/>
      <c r="J610" s="44"/>
      <c r="K610" s="42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</row>
    <row x14ac:dyDescent="0.25" r="611" customHeight="1" ht="17.25" customFormat="1" s="30">
      <c r="A611" s="41"/>
      <c r="B611" s="37"/>
      <c r="C611" s="37"/>
      <c r="D611" s="42"/>
      <c r="E611" s="38"/>
      <c r="F611" s="38"/>
      <c r="G611" s="37"/>
      <c r="H611" s="38"/>
      <c r="I611" s="44"/>
      <c r="J611" s="44"/>
      <c r="K611" s="42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</row>
    <row x14ac:dyDescent="0.25" r="612" customHeight="1" ht="17.25" customFormat="1" s="30">
      <c r="A612" s="41"/>
      <c r="B612" s="37"/>
      <c r="C612" s="37"/>
      <c r="D612" s="42"/>
      <c r="E612" s="38"/>
      <c r="F612" s="38"/>
      <c r="G612" s="37"/>
      <c r="H612" s="38"/>
      <c r="I612" s="44"/>
      <c r="J612" s="44"/>
      <c r="K612" s="42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</row>
    <row x14ac:dyDescent="0.25" r="613" customHeight="1" ht="17.25" customFormat="1" s="30">
      <c r="A613" s="41"/>
      <c r="B613" s="37"/>
      <c r="C613" s="37"/>
      <c r="D613" s="42"/>
      <c r="E613" s="38"/>
      <c r="F613" s="38"/>
      <c r="G613" s="37"/>
      <c r="H613" s="38"/>
      <c r="I613" s="44"/>
      <c r="J613" s="44"/>
      <c r="K613" s="42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</row>
    <row x14ac:dyDescent="0.25" r="614" customHeight="1" ht="17.25" customFormat="1" s="30">
      <c r="A614" s="41"/>
      <c r="B614" s="37"/>
      <c r="C614" s="37"/>
      <c r="D614" s="42"/>
      <c r="E614" s="38"/>
      <c r="F614" s="38"/>
      <c r="G614" s="37"/>
      <c r="H614" s="38"/>
      <c r="I614" s="44"/>
      <c r="J614" s="44"/>
      <c r="K614" s="42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</row>
    <row x14ac:dyDescent="0.25" r="615" customHeight="1" ht="17.25" customFormat="1" s="30">
      <c r="A615" s="41"/>
      <c r="B615" s="37"/>
      <c r="C615" s="37"/>
      <c r="D615" s="42"/>
      <c r="E615" s="38"/>
      <c r="F615" s="38"/>
      <c r="G615" s="37"/>
      <c r="H615" s="38"/>
      <c r="I615" s="44"/>
      <c r="J615" s="44"/>
      <c r="K615" s="42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</row>
    <row x14ac:dyDescent="0.25" r="616" customHeight="1" ht="17.25" customFormat="1" s="30">
      <c r="A616" s="41"/>
      <c r="B616" s="37"/>
      <c r="C616" s="37"/>
      <c r="D616" s="42"/>
      <c r="E616" s="38"/>
      <c r="F616" s="38"/>
      <c r="G616" s="37"/>
      <c r="H616" s="38"/>
      <c r="I616" s="44"/>
      <c r="J616" s="44"/>
      <c r="K616" s="42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</row>
    <row x14ac:dyDescent="0.25" r="617" customHeight="1" ht="17.25" customFormat="1" s="30">
      <c r="A617" s="41"/>
      <c r="B617" s="37"/>
      <c r="C617" s="37"/>
      <c r="D617" s="42"/>
      <c r="E617" s="38"/>
      <c r="F617" s="38"/>
      <c r="G617" s="37"/>
      <c r="H617" s="38"/>
      <c r="I617" s="44"/>
      <c r="J617" s="44"/>
      <c r="K617" s="42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</row>
    <row x14ac:dyDescent="0.25" r="618" customHeight="1" ht="17.25" customFormat="1" s="30">
      <c r="A618" s="41"/>
      <c r="B618" s="37"/>
      <c r="C618" s="37"/>
      <c r="D618" s="42"/>
      <c r="E618" s="38"/>
      <c r="F618" s="38"/>
      <c r="G618" s="37"/>
      <c r="H618" s="38"/>
      <c r="I618" s="44"/>
      <c r="J618" s="44"/>
      <c r="K618" s="42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</row>
    <row x14ac:dyDescent="0.25" r="619" customHeight="1" ht="17.25" customFormat="1" s="30">
      <c r="A619" s="41"/>
      <c r="B619" s="37"/>
      <c r="C619" s="37"/>
      <c r="D619" s="42"/>
      <c r="E619" s="38"/>
      <c r="F619" s="38"/>
      <c r="G619" s="37"/>
      <c r="H619" s="38"/>
      <c r="I619" s="44"/>
      <c r="J619" s="44"/>
      <c r="K619" s="42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</row>
    <row x14ac:dyDescent="0.25" r="620" customHeight="1" ht="17.25" customFormat="1" s="30">
      <c r="A620" s="41"/>
      <c r="B620" s="37"/>
      <c r="C620" s="37"/>
      <c r="D620" s="42"/>
      <c r="E620" s="38"/>
      <c r="F620" s="38"/>
      <c r="G620" s="37"/>
      <c r="H620" s="38"/>
      <c r="I620" s="44"/>
      <c r="J620" s="44"/>
      <c r="K620" s="42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</row>
    <row x14ac:dyDescent="0.25" r="621" customHeight="1" ht="17.25" customFormat="1" s="30">
      <c r="A621" s="41"/>
      <c r="B621" s="37"/>
      <c r="C621" s="37"/>
      <c r="D621" s="42"/>
      <c r="E621" s="38"/>
      <c r="F621" s="38"/>
      <c r="G621" s="37"/>
      <c r="H621" s="38"/>
      <c r="I621" s="44"/>
      <c r="J621" s="44"/>
      <c r="K621" s="42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</row>
    <row x14ac:dyDescent="0.25" r="622" customHeight="1" ht="17.25" customFormat="1" s="30">
      <c r="A622" s="41"/>
      <c r="B622" s="37"/>
      <c r="C622" s="37"/>
      <c r="D622" s="42"/>
      <c r="E622" s="38"/>
      <c r="F622" s="38"/>
      <c r="G622" s="37"/>
      <c r="H622" s="38"/>
      <c r="I622" s="44"/>
      <c r="J622" s="44"/>
      <c r="K622" s="42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</row>
    <row x14ac:dyDescent="0.25" r="623" customHeight="1" ht="17.25" customFormat="1" s="30">
      <c r="A623" s="41"/>
      <c r="B623" s="37"/>
      <c r="C623" s="37"/>
      <c r="D623" s="42"/>
      <c r="E623" s="38"/>
      <c r="F623" s="38"/>
      <c r="G623" s="37"/>
      <c r="H623" s="38"/>
      <c r="I623" s="44"/>
      <c r="J623" s="44"/>
      <c r="K623" s="42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</row>
    <row x14ac:dyDescent="0.25" r="624" customHeight="1" ht="17.25" customFormat="1" s="30">
      <c r="A624" s="41"/>
      <c r="B624" s="37"/>
      <c r="C624" s="37"/>
      <c r="D624" s="42"/>
      <c r="E624" s="38"/>
      <c r="F624" s="38"/>
      <c r="G624" s="37"/>
      <c r="H624" s="38"/>
      <c r="I624" s="44"/>
      <c r="J624" s="44"/>
      <c r="K624" s="42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</row>
    <row x14ac:dyDescent="0.25" r="625" customHeight="1" ht="17.25" customFormat="1" s="30">
      <c r="A625" s="41"/>
      <c r="B625" s="37"/>
      <c r="C625" s="37"/>
      <c r="D625" s="42"/>
      <c r="E625" s="38"/>
      <c r="F625" s="38"/>
      <c r="G625" s="37"/>
      <c r="H625" s="38"/>
      <c r="I625" s="44"/>
      <c r="J625" s="44"/>
      <c r="K625" s="42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</row>
    <row x14ac:dyDescent="0.25" r="626" customHeight="1" ht="17.25" customFormat="1" s="30">
      <c r="A626" s="41"/>
      <c r="B626" s="37"/>
      <c r="C626" s="37"/>
      <c r="D626" s="42"/>
      <c r="E626" s="38"/>
      <c r="F626" s="38"/>
      <c r="G626" s="37"/>
      <c r="H626" s="38"/>
      <c r="I626" s="44"/>
      <c r="J626" s="44"/>
      <c r="K626" s="42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</row>
    <row x14ac:dyDescent="0.25" r="627" customHeight="1" ht="17.25" customFormat="1" s="30">
      <c r="A627" s="41"/>
      <c r="B627" s="37"/>
      <c r="C627" s="37"/>
      <c r="D627" s="42"/>
      <c r="E627" s="38"/>
      <c r="F627" s="38"/>
      <c r="G627" s="37"/>
      <c r="H627" s="38"/>
      <c r="I627" s="44"/>
      <c r="J627" s="44"/>
      <c r="K627" s="42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</row>
    <row x14ac:dyDescent="0.25" r="628" customHeight="1" ht="17.25" customFormat="1" s="30">
      <c r="A628" s="41"/>
      <c r="B628" s="37"/>
      <c r="C628" s="37"/>
      <c r="D628" s="42"/>
      <c r="E628" s="38"/>
      <c r="F628" s="38"/>
      <c r="G628" s="37"/>
      <c r="H628" s="38"/>
      <c r="I628" s="44"/>
      <c r="J628" s="44"/>
      <c r="K628" s="42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</row>
    <row x14ac:dyDescent="0.25" r="629" customHeight="1" ht="17.25" customFormat="1" s="30">
      <c r="A629" s="41"/>
      <c r="B629" s="37"/>
      <c r="C629" s="37"/>
      <c r="D629" s="42"/>
      <c r="E629" s="38"/>
      <c r="F629" s="38"/>
      <c r="G629" s="37"/>
      <c r="H629" s="38"/>
      <c r="I629" s="44"/>
      <c r="J629" s="44"/>
      <c r="K629" s="42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</row>
    <row x14ac:dyDescent="0.25" r="630" customHeight="1" ht="17.25" customFormat="1" s="30">
      <c r="A630" s="41"/>
      <c r="B630" s="37"/>
      <c r="C630" s="37"/>
      <c r="D630" s="42"/>
      <c r="E630" s="38"/>
      <c r="F630" s="38"/>
      <c r="G630" s="37"/>
      <c r="H630" s="38"/>
      <c r="I630" s="44"/>
      <c r="J630" s="44"/>
      <c r="K630" s="42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</row>
    <row x14ac:dyDescent="0.25" r="631" customHeight="1" ht="17.25" customFormat="1" s="30">
      <c r="A631" s="41"/>
      <c r="B631" s="37"/>
      <c r="C631" s="37"/>
      <c r="D631" s="42"/>
      <c r="E631" s="38"/>
      <c r="F631" s="38"/>
      <c r="G631" s="37"/>
      <c r="H631" s="38"/>
      <c r="I631" s="44"/>
      <c r="J631" s="44"/>
      <c r="K631" s="42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</row>
    <row x14ac:dyDescent="0.25" r="632" customHeight="1" ht="17.25" customFormat="1" s="30">
      <c r="A632" s="41"/>
      <c r="B632" s="37"/>
      <c r="C632" s="37"/>
      <c r="D632" s="42"/>
      <c r="E632" s="38"/>
      <c r="F632" s="38"/>
      <c r="G632" s="37"/>
      <c r="H632" s="38"/>
      <c r="I632" s="44"/>
      <c r="J632" s="44"/>
      <c r="K632" s="42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</row>
    <row x14ac:dyDescent="0.25" r="633" customHeight="1" ht="17.25" customFormat="1" s="30">
      <c r="A633" s="41"/>
      <c r="B633" s="37"/>
      <c r="C633" s="37"/>
      <c r="D633" s="42"/>
      <c r="E633" s="38"/>
      <c r="F633" s="38"/>
      <c r="G633" s="37"/>
      <c r="H633" s="38"/>
      <c r="I633" s="44"/>
      <c r="J633" s="44"/>
      <c r="K633" s="42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</row>
    <row x14ac:dyDescent="0.25" r="634" customHeight="1" ht="17.25" customFormat="1" s="30">
      <c r="A634" s="41"/>
      <c r="B634" s="37"/>
      <c r="C634" s="37"/>
      <c r="D634" s="42"/>
      <c r="E634" s="38"/>
      <c r="F634" s="38"/>
      <c r="G634" s="37"/>
      <c r="H634" s="38"/>
      <c r="I634" s="44"/>
      <c r="J634" s="44"/>
      <c r="K634" s="42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</row>
    <row x14ac:dyDescent="0.25" r="635" customHeight="1" ht="17.25" customFormat="1" s="30">
      <c r="A635" s="41"/>
      <c r="B635" s="37"/>
      <c r="C635" s="37"/>
      <c r="D635" s="42"/>
      <c r="E635" s="38"/>
      <c r="F635" s="38"/>
      <c r="G635" s="37"/>
      <c r="H635" s="38"/>
      <c r="I635" s="44"/>
      <c r="J635" s="44"/>
      <c r="K635" s="42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</row>
    <row x14ac:dyDescent="0.25" r="636" customHeight="1" ht="17.25" customFormat="1" s="30">
      <c r="A636" s="41"/>
      <c r="B636" s="37"/>
      <c r="C636" s="37"/>
      <c r="D636" s="42"/>
      <c r="E636" s="38"/>
      <c r="F636" s="38"/>
      <c r="G636" s="37"/>
      <c r="H636" s="38"/>
      <c r="I636" s="44"/>
      <c r="J636" s="44"/>
      <c r="K636" s="42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</row>
    <row x14ac:dyDescent="0.25" r="637" customHeight="1" ht="17.25" customFormat="1" s="30">
      <c r="A637" s="41"/>
      <c r="B637" s="37"/>
      <c r="C637" s="37"/>
      <c r="D637" s="42"/>
      <c r="E637" s="38"/>
      <c r="F637" s="38"/>
      <c r="G637" s="37"/>
      <c r="H637" s="38"/>
      <c r="I637" s="44"/>
      <c r="J637" s="44"/>
      <c r="K637" s="42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</row>
    <row x14ac:dyDescent="0.25" r="638" customHeight="1" ht="17.25" customFormat="1" s="30">
      <c r="A638" s="41"/>
      <c r="B638" s="37"/>
      <c r="C638" s="37"/>
      <c r="D638" s="42"/>
      <c r="E638" s="38"/>
      <c r="F638" s="38"/>
      <c r="G638" s="37"/>
      <c r="H638" s="38"/>
      <c r="I638" s="44"/>
      <c r="J638" s="44"/>
      <c r="K638" s="42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</row>
    <row x14ac:dyDescent="0.25" r="639" customHeight="1" ht="17.25" customFormat="1" s="30">
      <c r="A639" s="41"/>
      <c r="B639" s="37"/>
      <c r="C639" s="37"/>
      <c r="D639" s="42"/>
      <c r="E639" s="38"/>
      <c r="F639" s="38"/>
      <c r="G639" s="37"/>
      <c r="H639" s="38"/>
      <c r="I639" s="44"/>
      <c r="J639" s="44"/>
      <c r="K639" s="42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</row>
    <row x14ac:dyDescent="0.25" r="640" customHeight="1" ht="17.25" customFormat="1" s="30">
      <c r="A640" s="41"/>
      <c r="B640" s="37"/>
      <c r="C640" s="37"/>
      <c r="D640" s="42"/>
      <c r="E640" s="38"/>
      <c r="F640" s="38"/>
      <c r="G640" s="37"/>
      <c r="H640" s="38"/>
      <c r="I640" s="44"/>
      <c r="J640" s="44"/>
      <c r="K640" s="42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</row>
    <row x14ac:dyDescent="0.25" r="641" customHeight="1" ht="17.25" customFormat="1" s="30">
      <c r="A641" s="41"/>
      <c r="B641" s="37"/>
      <c r="C641" s="37"/>
      <c r="D641" s="42"/>
      <c r="E641" s="38"/>
      <c r="F641" s="38"/>
      <c r="G641" s="37"/>
      <c r="H641" s="38"/>
      <c r="I641" s="44"/>
      <c r="J641" s="44"/>
      <c r="K641" s="42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</row>
    <row x14ac:dyDescent="0.25" r="642" customHeight="1" ht="17.25" customFormat="1" s="30">
      <c r="A642" s="41"/>
      <c r="B642" s="37"/>
      <c r="C642" s="37"/>
      <c r="D642" s="42"/>
      <c r="E642" s="38"/>
      <c r="F642" s="38"/>
      <c r="G642" s="37"/>
      <c r="H642" s="38"/>
      <c r="I642" s="44"/>
      <c r="J642" s="44"/>
      <c r="K642" s="42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</row>
    <row x14ac:dyDescent="0.25" r="643" customHeight="1" ht="17.25" customFormat="1" s="30">
      <c r="A643" s="41"/>
      <c r="B643" s="37"/>
      <c r="C643" s="37"/>
      <c r="D643" s="42"/>
      <c r="E643" s="38"/>
      <c r="F643" s="38"/>
      <c r="G643" s="37"/>
      <c r="H643" s="38"/>
      <c r="I643" s="44"/>
      <c r="J643" s="44"/>
      <c r="K643" s="42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</row>
    <row x14ac:dyDescent="0.25" r="644" customHeight="1" ht="17.25" customFormat="1" s="30">
      <c r="A644" s="41"/>
      <c r="B644" s="37"/>
      <c r="C644" s="37"/>
      <c r="D644" s="42"/>
      <c r="E644" s="38"/>
      <c r="F644" s="38"/>
      <c r="G644" s="37"/>
      <c r="H644" s="38"/>
      <c r="I644" s="44"/>
      <c r="J644" s="44"/>
      <c r="K644" s="42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</row>
    <row x14ac:dyDescent="0.25" r="645" customHeight="1" ht="17.25" customFormat="1" s="30">
      <c r="A645" s="41"/>
      <c r="B645" s="37"/>
      <c r="C645" s="37"/>
      <c r="D645" s="42"/>
      <c r="E645" s="38"/>
      <c r="F645" s="38"/>
      <c r="G645" s="37"/>
      <c r="H645" s="38"/>
      <c r="I645" s="44"/>
      <c r="J645" s="44"/>
      <c r="K645" s="42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</row>
    <row x14ac:dyDescent="0.25" r="646" customHeight="1" ht="17.25" customFormat="1" s="30">
      <c r="A646" s="41"/>
      <c r="B646" s="37"/>
      <c r="C646" s="37"/>
      <c r="D646" s="42"/>
      <c r="E646" s="38"/>
      <c r="F646" s="38"/>
      <c r="G646" s="37"/>
      <c r="H646" s="38"/>
      <c r="I646" s="44"/>
      <c r="J646" s="44"/>
      <c r="K646" s="42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</row>
    <row x14ac:dyDescent="0.25" r="647" customHeight="1" ht="17.25" customFormat="1" s="30">
      <c r="A647" s="41"/>
      <c r="B647" s="37"/>
      <c r="C647" s="37"/>
      <c r="D647" s="42"/>
      <c r="E647" s="38"/>
      <c r="F647" s="38"/>
      <c r="G647" s="37"/>
      <c r="H647" s="38"/>
      <c r="I647" s="44"/>
      <c r="J647" s="44"/>
      <c r="K647" s="42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</row>
    <row x14ac:dyDescent="0.25" r="648" customHeight="1" ht="17.25" customFormat="1" s="30">
      <c r="A648" s="41"/>
      <c r="B648" s="37"/>
      <c r="C648" s="37"/>
      <c r="D648" s="42"/>
      <c r="E648" s="38"/>
      <c r="F648" s="38"/>
      <c r="G648" s="37"/>
      <c r="H648" s="38"/>
      <c r="I648" s="44"/>
      <c r="J648" s="44"/>
      <c r="K648" s="42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</row>
    <row x14ac:dyDescent="0.25" r="649" customHeight="1" ht="17.25" customFormat="1" s="30">
      <c r="A649" s="41"/>
      <c r="B649" s="37"/>
      <c r="C649" s="37"/>
      <c r="D649" s="42"/>
      <c r="E649" s="38"/>
      <c r="F649" s="38"/>
      <c r="G649" s="37"/>
      <c r="H649" s="38"/>
      <c r="I649" s="44"/>
      <c r="J649" s="44"/>
      <c r="K649" s="42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</row>
    <row x14ac:dyDescent="0.25" r="650" customHeight="1" ht="17.25" customFormat="1" s="30">
      <c r="A650" s="41"/>
      <c r="B650" s="37"/>
      <c r="C650" s="37"/>
      <c r="D650" s="42"/>
      <c r="E650" s="38"/>
      <c r="F650" s="38"/>
      <c r="G650" s="37"/>
      <c r="H650" s="38"/>
      <c r="I650" s="44"/>
      <c r="J650" s="44"/>
      <c r="K650" s="42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</row>
    <row x14ac:dyDescent="0.25" r="651" customHeight="1" ht="17.25" customFormat="1" s="30">
      <c r="A651" s="41"/>
      <c r="B651" s="37"/>
      <c r="C651" s="37"/>
      <c r="D651" s="42"/>
      <c r="E651" s="38"/>
      <c r="F651" s="38"/>
      <c r="G651" s="37"/>
      <c r="H651" s="38"/>
      <c r="I651" s="44"/>
      <c r="J651" s="44"/>
      <c r="K651" s="42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</row>
    <row x14ac:dyDescent="0.25" r="652" customHeight="1" ht="17.25" customFormat="1" s="30">
      <c r="A652" s="41"/>
      <c r="B652" s="37"/>
      <c r="C652" s="37"/>
      <c r="D652" s="42"/>
      <c r="E652" s="38"/>
      <c r="F652" s="38"/>
      <c r="G652" s="37"/>
      <c r="H652" s="38"/>
      <c r="I652" s="44"/>
      <c r="J652" s="44"/>
      <c r="K652" s="42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</row>
    <row x14ac:dyDescent="0.25" r="653" customHeight="1" ht="17.25" customFormat="1" s="30">
      <c r="A653" s="41"/>
      <c r="B653" s="37"/>
      <c r="C653" s="37"/>
      <c r="D653" s="42"/>
      <c r="E653" s="38"/>
      <c r="F653" s="38"/>
      <c r="G653" s="37"/>
      <c r="H653" s="38"/>
      <c r="I653" s="44"/>
      <c r="J653" s="44"/>
      <c r="K653" s="42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</row>
    <row x14ac:dyDescent="0.25" r="654" customHeight="1" ht="17.25" customFormat="1" s="30">
      <c r="A654" s="41"/>
      <c r="B654" s="37"/>
      <c r="C654" s="37"/>
      <c r="D654" s="42"/>
      <c r="E654" s="38"/>
      <c r="F654" s="38"/>
      <c r="G654" s="37"/>
      <c r="H654" s="38"/>
      <c r="I654" s="44"/>
      <c r="J654" s="44"/>
      <c r="K654" s="42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</row>
    <row x14ac:dyDescent="0.25" r="655" customHeight="1" ht="17.25" customFormat="1" s="30">
      <c r="A655" s="41"/>
      <c r="B655" s="37"/>
      <c r="C655" s="37"/>
      <c r="D655" s="42"/>
      <c r="E655" s="38"/>
      <c r="F655" s="38"/>
      <c r="G655" s="37"/>
      <c r="H655" s="38"/>
      <c r="I655" s="44"/>
      <c r="J655" s="44"/>
      <c r="K655" s="42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</row>
    <row x14ac:dyDescent="0.25" r="656" customHeight="1" ht="17.25" customFormat="1" s="30">
      <c r="A656" s="41"/>
      <c r="B656" s="37"/>
      <c r="C656" s="37"/>
      <c r="D656" s="42"/>
      <c r="E656" s="38"/>
      <c r="F656" s="38"/>
      <c r="G656" s="37"/>
      <c r="H656" s="38"/>
      <c r="I656" s="44"/>
      <c r="J656" s="44"/>
      <c r="K656" s="42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</row>
    <row x14ac:dyDescent="0.25" r="657" customHeight="1" ht="17.25" customFormat="1" s="30">
      <c r="A657" s="41"/>
      <c r="B657" s="37"/>
      <c r="C657" s="37"/>
      <c r="D657" s="42"/>
      <c r="E657" s="38"/>
      <c r="F657" s="38"/>
      <c r="G657" s="37"/>
      <c r="H657" s="38"/>
      <c r="I657" s="44"/>
      <c r="J657" s="44"/>
      <c r="K657" s="42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</row>
    <row x14ac:dyDescent="0.25" r="658" customHeight="1" ht="17.25" customFormat="1" s="30">
      <c r="A658" s="41"/>
      <c r="B658" s="37"/>
      <c r="C658" s="37"/>
      <c r="D658" s="42"/>
      <c r="E658" s="38"/>
      <c r="F658" s="38"/>
      <c r="G658" s="37"/>
      <c r="H658" s="38"/>
      <c r="I658" s="44"/>
      <c r="J658" s="44"/>
      <c r="K658" s="42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</row>
    <row x14ac:dyDescent="0.25" r="659" customHeight="1" ht="17.25" customFormat="1" s="30">
      <c r="A659" s="41"/>
      <c r="B659" s="37"/>
      <c r="C659" s="37"/>
      <c r="D659" s="42"/>
      <c r="E659" s="38"/>
      <c r="F659" s="38"/>
      <c r="G659" s="37"/>
      <c r="H659" s="38"/>
      <c r="I659" s="44"/>
      <c r="J659" s="44"/>
      <c r="K659" s="42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</row>
    <row x14ac:dyDescent="0.25" r="660" customHeight="1" ht="17.25" customFormat="1" s="30">
      <c r="A660" s="41"/>
      <c r="B660" s="37"/>
      <c r="C660" s="37"/>
      <c r="D660" s="42"/>
      <c r="E660" s="38"/>
      <c r="F660" s="38"/>
      <c r="G660" s="37"/>
      <c r="H660" s="38"/>
      <c r="I660" s="44"/>
      <c r="J660" s="44"/>
      <c r="K660" s="42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</row>
    <row x14ac:dyDescent="0.25" r="661" customHeight="1" ht="17.25" customFormat="1" s="30">
      <c r="A661" s="41"/>
      <c r="B661" s="37"/>
      <c r="C661" s="37"/>
      <c r="D661" s="42"/>
      <c r="E661" s="38"/>
      <c r="F661" s="38"/>
      <c r="G661" s="37"/>
      <c r="H661" s="38"/>
      <c r="I661" s="44"/>
      <c r="J661" s="44"/>
      <c r="K661" s="42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</row>
    <row x14ac:dyDescent="0.25" r="662" customHeight="1" ht="17.25" customFormat="1" s="30">
      <c r="A662" s="41"/>
      <c r="B662" s="37"/>
      <c r="C662" s="37"/>
      <c r="D662" s="42"/>
      <c r="E662" s="38"/>
      <c r="F662" s="38"/>
      <c r="G662" s="37"/>
      <c r="H662" s="38"/>
      <c r="I662" s="44"/>
      <c r="J662" s="44"/>
      <c r="K662" s="42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</row>
    <row x14ac:dyDescent="0.25" r="663" customHeight="1" ht="17.25" customFormat="1" s="30">
      <c r="A663" s="41"/>
      <c r="B663" s="37"/>
      <c r="C663" s="37"/>
      <c r="D663" s="42"/>
      <c r="E663" s="38"/>
      <c r="F663" s="38"/>
      <c r="G663" s="37"/>
      <c r="H663" s="38"/>
      <c r="I663" s="44"/>
      <c r="J663" s="44"/>
      <c r="K663" s="42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</row>
    <row x14ac:dyDescent="0.25" r="664" customHeight="1" ht="17.25" customFormat="1" s="30">
      <c r="A664" s="41"/>
      <c r="B664" s="37"/>
      <c r="C664" s="37"/>
      <c r="D664" s="42"/>
      <c r="E664" s="38"/>
      <c r="F664" s="38"/>
      <c r="G664" s="37"/>
      <c r="H664" s="38"/>
      <c r="I664" s="44"/>
      <c r="J664" s="44"/>
      <c r="K664" s="42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</row>
    <row x14ac:dyDescent="0.25" r="665" customHeight="1" ht="17.25" customFormat="1" s="30">
      <c r="A665" s="41"/>
      <c r="B665" s="37"/>
      <c r="C665" s="37"/>
      <c r="D665" s="42"/>
      <c r="E665" s="38"/>
      <c r="F665" s="38"/>
      <c r="G665" s="37"/>
      <c r="H665" s="38"/>
      <c r="I665" s="44"/>
      <c r="J665" s="44"/>
      <c r="K665" s="42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</row>
    <row x14ac:dyDescent="0.25" r="666" customHeight="1" ht="17.25" customFormat="1" s="30">
      <c r="A666" s="41"/>
      <c r="B666" s="37"/>
      <c r="C666" s="37"/>
      <c r="D666" s="42"/>
      <c r="E666" s="38"/>
      <c r="F666" s="38"/>
      <c r="G666" s="37"/>
      <c r="H666" s="38"/>
      <c r="I666" s="44"/>
      <c r="J666" s="44"/>
      <c r="K666" s="42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</row>
    <row x14ac:dyDescent="0.25" r="667" customHeight="1" ht="17.25" customFormat="1" s="30">
      <c r="A667" s="41"/>
      <c r="B667" s="37"/>
      <c r="C667" s="37"/>
      <c r="D667" s="42"/>
      <c r="E667" s="38"/>
      <c r="F667" s="38"/>
      <c r="G667" s="37"/>
      <c r="H667" s="38"/>
      <c r="I667" s="44"/>
      <c r="J667" s="44"/>
      <c r="K667" s="42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</row>
    <row x14ac:dyDescent="0.25" r="668" customHeight="1" ht="17.25" customFormat="1" s="30">
      <c r="A668" s="41"/>
      <c r="B668" s="37"/>
      <c r="C668" s="37"/>
      <c r="D668" s="42"/>
      <c r="E668" s="38"/>
      <c r="F668" s="38"/>
      <c r="G668" s="37"/>
      <c r="H668" s="38"/>
      <c r="I668" s="44"/>
      <c r="J668" s="44"/>
      <c r="K668" s="42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</row>
    <row x14ac:dyDescent="0.25" r="669" customHeight="1" ht="17.25" customFormat="1" s="30">
      <c r="A669" s="41"/>
      <c r="B669" s="37"/>
      <c r="C669" s="37"/>
      <c r="D669" s="42"/>
      <c r="E669" s="38"/>
      <c r="F669" s="38"/>
      <c r="G669" s="37"/>
      <c r="H669" s="38"/>
      <c r="I669" s="44"/>
      <c r="J669" s="44"/>
      <c r="K669" s="42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</row>
    <row x14ac:dyDescent="0.25" r="670" customHeight="1" ht="17.25" customFormat="1" s="30">
      <c r="A670" s="41"/>
      <c r="B670" s="37"/>
      <c r="C670" s="37"/>
      <c r="D670" s="42"/>
      <c r="E670" s="38"/>
      <c r="F670" s="38"/>
      <c r="G670" s="37"/>
      <c r="H670" s="38"/>
      <c r="I670" s="44"/>
      <c r="J670" s="44"/>
      <c r="K670" s="42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</row>
    <row x14ac:dyDescent="0.25" r="671" customHeight="1" ht="17.25" customFormat="1" s="30">
      <c r="A671" s="41"/>
      <c r="B671" s="37"/>
      <c r="C671" s="37"/>
      <c r="D671" s="42"/>
      <c r="E671" s="38"/>
      <c r="F671" s="38"/>
      <c r="G671" s="37"/>
      <c r="H671" s="38"/>
      <c r="I671" s="44"/>
      <c r="J671" s="44"/>
      <c r="K671" s="42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</row>
    <row x14ac:dyDescent="0.25" r="672" customHeight="1" ht="17.25" customFormat="1" s="30">
      <c r="A672" s="41"/>
      <c r="B672" s="37"/>
      <c r="C672" s="37"/>
      <c r="D672" s="42"/>
      <c r="E672" s="38"/>
      <c r="F672" s="38"/>
      <c r="G672" s="37"/>
      <c r="H672" s="38"/>
      <c r="I672" s="44"/>
      <c r="J672" s="44"/>
      <c r="K672" s="42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</row>
    <row x14ac:dyDescent="0.25" r="673" customHeight="1" ht="17.25" customFormat="1" s="30">
      <c r="A673" s="41"/>
      <c r="B673" s="37"/>
      <c r="C673" s="37"/>
      <c r="D673" s="42"/>
      <c r="E673" s="38"/>
      <c r="F673" s="38"/>
      <c r="G673" s="37"/>
      <c r="H673" s="38"/>
      <c r="I673" s="44"/>
      <c r="J673" s="44"/>
      <c r="K673" s="42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</row>
    <row x14ac:dyDescent="0.25" r="674" customHeight="1" ht="17.25" customFormat="1" s="30">
      <c r="A674" s="41"/>
      <c r="B674" s="37"/>
      <c r="C674" s="37"/>
      <c r="D674" s="42"/>
      <c r="E674" s="38"/>
      <c r="F674" s="38"/>
      <c r="G674" s="37"/>
      <c r="H674" s="38"/>
      <c r="I674" s="44"/>
      <c r="J674" s="44"/>
      <c r="K674" s="42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</row>
    <row x14ac:dyDescent="0.25" r="675" customHeight="1" ht="17.25" customFormat="1" s="30">
      <c r="A675" s="41"/>
      <c r="B675" s="37"/>
      <c r="C675" s="37"/>
      <c r="D675" s="42"/>
      <c r="E675" s="38"/>
      <c r="F675" s="38"/>
      <c r="G675" s="37"/>
      <c r="H675" s="38"/>
      <c r="I675" s="44"/>
      <c r="J675" s="44"/>
      <c r="K675" s="42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</row>
    <row x14ac:dyDescent="0.25" r="676" customHeight="1" ht="17.25" customFormat="1" s="30">
      <c r="A676" s="41"/>
      <c r="B676" s="37"/>
      <c r="C676" s="37"/>
      <c r="D676" s="42"/>
      <c r="E676" s="38"/>
      <c r="F676" s="38"/>
      <c r="G676" s="37"/>
      <c r="H676" s="38"/>
      <c r="I676" s="44"/>
      <c r="J676" s="44"/>
      <c r="K676" s="42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</row>
    <row x14ac:dyDescent="0.25" r="677" customHeight="1" ht="17.25" customFormat="1" s="30">
      <c r="A677" s="41"/>
      <c r="B677" s="37"/>
      <c r="C677" s="37"/>
      <c r="D677" s="42"/>
      <c r="E677" s="38"/>
      <c r="F677" s="38"/>
      <c r="G677" s="37"/>
      <c r="H677" s="38"/>
      <c r="I677" s="44"/>
      <c r="J677" s="44"/>
      <c r="K677" s="42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</row>
    <row x14ac:dyDescent="0.25" r="678" customHeight="1" ht="17.25" customFormat="1" s="30">
      <c r="A678" s="41"/>
      <c r="B678" s="37"/>
      <c r="C678" s="37"/>
      <c r="D678" s="42"/>
      <c r="E678" s="38"/>
      <c r="F678" s="38"/>
      <c r="G678" s="37"/>
      <c r="H678" s="38"/>
      <c r="I678" s="44"/>
      <c r="J678" s="44"/>
      <c r="K678" s="42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</row>
    <row x14ac:dyDescent="0.25" r="679" customHeight="1" ht="17.25" customFormat="1" s="30">
      <c r="A679" s="41"/>
      <c r="B679" s="37"/>
      <c r="C679" s="37"/>
      <c r="D679" s="42"/>
      <c r="E679" s="38"/>
      <c r="F679" s="38"/>
      <c r="G679" s="37"/>
      <c r="H679" s="38"/>
      <c r="I679" s="44"/>
      <c r="J679" s="44"/>
      <c r="K679" s="42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</row>
    <row x14ac:dyDescent="0.25" r="680" customHeight="1" ht="17.25" customFormat="1" s="30">
      <c r="A680" s="41"/>
      <c r="B680" s="37"/>
      <c r="C680" s="37"/>
      <c r="D680" s="42"/>
      <c r="E680" s="38"/>
      <c r="F680" s="38"/>
      <c r="G680" s="37"/>
      <c r="H680" s="38"/>
      <c r="I680" s="44"/>
      <c r="J680" s="44"/>
      <c r="K680" s="42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</row>
    <row x14ac:dyDescent="0.25" r="681" customHeight="1" ht="17.25" customFormat="1" s="30">
      <c r="A681" s="41"/>
      <c r="B681" s="37"/>
      <c r="C681" s="37"/>
      <c r="D681" s="42"/>
      <c r="E681" s="38"/>
      <c r="F681" s="38"/>
      <c r="G681" s="37"/>
      <c r="H681" s="38"/>
      <c r="I681" s="44"/>
      <c r="J681" s="44"/>
      <c r="K681" s="42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</row>
    <row x14ac:dyDescent="0.25" r="682" customHeight="1" ht="17.25" customFormat="1" s="30">
      <c r="A682" s="41"/>
      <c r="B682" s="37"/>
      <c r="C682" s="37"/>
      <c r="D682" s="42"/>
      <c r="E682" s="38"/>
      <c r="F682" s="38"/>
      <c r="G682" s="37"/>
      <c r="H682" s="38"/>
      <c r="I682" s="44"/>
      <c r="J682" s="44"/>
      <c r="K682" s="42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</row>
    <row x14ac:dyDescent="0.25" r="683" customHeight="1" ht="17.25" customFormat="1" s="30">
      <c r="A683" s="41"/>
      <c r="B683" s="37"/>
      <c r="C683" s="37"/>
      <c r="D683" s="42"/>
      <c r="E683" s="38"/>
      <c r="F683" s="38"/>
      <c r="G683" s="37"/>
      <c r="H683" s="38"/>
      <c r="I683" s="44"/>
      <c r="J683" s="44"/>
      <c r="K683" s="42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</row>
    <row x14ac:dyDescent="0.25" r="684" customHeight="1" ht="17.25" customFormat="1" s="30">
      <c r="A684" s="41"/>
      <c r="B684" s="37"/>
      <c r="C684" s="37"/>
      <c r="D684" s="42"/>
      <c r="E684" s="38"/>
      <c r="F684" s="38"/>
      <c r="G684" s="37"/>
      <c r="H684" s="38"/>
      <c r="I684" s="44"/>
      <c r="J684" s="44"/>
      <c r="K684" s="42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</row>
    <row x14ac:dyDescent="0.25" r="685" customHeight="1" ht="17.25" customFormat="1" s="30">
      <c r="A685" s="41"/>
      <c r="B685" s="37"/>
      <c r="C685" s="37"/>
      <c r="D685" s="42"/>
      <c r="E685" s="38"/>
      <c r="F685" s="38"/>
      <c r="G685" s="37"/>
      <c r="H685" s="38"/>
      <c r="I685" s="44"/>
      <c r="J685" s="44"/>
      <c r="K685" s="42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</row>
    <row x14ac:dyDescent="0.25" r="686" customHeight="1" ht="17.25" customFormat="1" s="30">
      <c r="A686" s="41"/>
      <c r="B686" s="37"/>
      <c r="C686" s="37"/>
      <c r="D686" s="42"/>
      <c r="E686" s="38"/>
      <c r="F686" s="38"/>
      <c r="G686" s="37"/>
      <c r="H686" s="38"/>
      <c r="I686" s="44"/>
      <c r="J686" s="44"/>
      <c r="K686" s="42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</row>
    <row x14ac:dyDescent="0.25" r="687" customHeight="1" ht="17.25" customFormat="1" s="30">
      <c r="A687" s="41"/>
      <c r="B687" s="37"/>
      <c r="C687" s="37"/>
      <c r="D687" s="42"/>
      <c r="E687" s="38"/>
      <c r="F687" s="38"/>
      <c r="G687" s="37"/>
      <c r="H687" s="38"/>
      <c r="I687" s="44"/>
      <c r="J687" s="44"/>
      <c r="K687" s="42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</row>
    <row x14ac:dyDescent="0.25" r="688" customHeight="1" ht="17.25" customFormat="1" s="30">
      <c r="A688" s="41"/>
      <c r="B688" s="37"/>
      <c r="C688" s="37"/>
      <c r="D688" s="42"/>
      <c r="E688" s="38"/>
      <c r="F688" s="38"/>
      <c r="G688" s="37"/>
      <c r="H688" s="38"/>
      <c r="I688" s="44"/>
      <c r="J688" s="44"/>
      <c r="K688" s="42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</row>
    <row x14ac:dyDescent="0.25" r="689" customHeight="1" ht="17.25" customFormat="1" s="30">
      <c r="A689" s="41"/>
      <c r="B689" s="37"/>
      <c r="C689" s="37"/>
      <c r="D689" s="42"/>
      <c r="E689" s="38"/>
      <c r="F689" s="38"/>
      <c r="G689" s="37"/>
      <c r="H689" s="38"/>
      <c r="I689" s="44"/>
      <c r="J689" s="44"/>
      <c r="K689" s="42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</row>
    <row x14ac:dyDescent="0.25" r="690" customHeight="1" ht="17.25" customFormat="1" s="30">
      <c r="A690" s="41"/>
      <c r="B690" s="37"/>
      <c r="C690" s="37"/>
      <c r="D690" s="42"/>
      <c r="E690" s="38"/>
      <c r="F690" s="38"/>
      <c r="G690" s="37"/>
      <c r="H690" s="38"/>
      <c r="I690" s="44"/>
      <c r="J690" s="44"/>
      <c r="K690" s="42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</row>
    <row x14ac:dyDescent="0.25" r="691" customHeight="1" ht="17.25" customFormat="1" s="30">
      <c r="A691" s="41"/>
      <c r="B691" s="37"/>
      <c r="C691" s="37"/>
      <c r="D691" s="42"/>
      <c r="E691" s="38"/>
      <c r="F691" s="38"/>
      <c r="G691" s="37"/>
      <c r="H691" s="38"/>
      <c r="I691" s="44"/>
      <c r="J691" s="44"/>
      <c r="K691" s="42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</row>
    <row x14ac:dyDescent="0.25" r="692" customHeight="1" ht="17.25" customFormat="1" s="30">
      <c r="A692" s="41"/>
      <c r="B692" s="37"/>
      <c r="C692" s="37"/>
      <c r="D692" s="42"/>
      <c r="E692" s="38"/>
      <c r="F692" s="38"/>
      <c r="G692" s="37"/>
      <c r="H692" s="38"/>
      <c r="I692" s="44"/>
      <c r="J692" s="44"/>
      <c r="K692" s="42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</row>
    <row x14ac:dyDescent="0.25" r="693" customHeight="1" ht="17.25" customFormat="1" s="30">
      <c r="A693" s="41"/>
      <c r="B693" s="37"/>
      <c r="C693" s="37"/>
      <c r="D693" s="42"/>
      <c r="E693" s="38"/>
      <c r="F693" s="38"/>
      <c r="G693" s="37"/>
      <c r="H693" s="38"/>
      <c r="I693" s="44"/>
      <c r="J693" s="44"/>
      <c r="K693" s="42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</row>
    <row x14ac:dyDescent="0.25" r="694" customHeight="1" ht="17.25" customFormat="1" s="30">
      <c r="A694" s="41"/>
      <c r="B694" s="37"/>
      <c r="C694" s="37"/>
      <c r="D694" s="42"/>
      <c r="E694" s="38"/>
      <c r="F694" s="38"/>
      <c r="G694" s="37"/>
      <c r="H694" s="38"/>
      <c r="I694" s="44"/>
      <c r="J694" s="44"/>
      <c r="K694" s="42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</row>
    <row x14ac:dyDescent="0.25" r="695" customHeight="1" ht="17.25" customFormat="1" s="30">
      <c r="A695" s="41"/>
      <c r="B695" s="37"/>
      <c r="C695" s="37"/>
      <c r="D695" s="42"/>
      <c r="E695" s="38"/>
      <c r="F695" s="38"/>
      <c r="G695" s="37"/>
      <c r="H695" s="38"/>
      <c r="I695" s="44"/>
      <c r="J695" s="44"/>
      <c r="K695" s="42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</row>
    <row x14ac:dyDescent="0.25" r="696" customHeight="1" ht="17.25" customFormat="1" s="30">
      <c r="A696" s="41"/>
      <c r="B696" s="37"/>
      <c r="C696" s="37"/>
      <c r="D696" s="42"/>
      <c r="E696" s="38"/>
      <c r="F696" s="38"/>
      <c r="G696" s="37"/>
      <c r="H696" s="38"/>
      <c r="I696" s="44"/>
      <c r="J696" s="44"/>
      <c r="K696" s="42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</row>
    <row x14ac:dyDescent="0.25" r="697" customHeight="1" ht="17.25" customFormat="1" s="30">
      <c r="A697" s="41"/>
      <c r="B697" s="37"/>
      <c r="C697" s="37"/>
      <c r="D697" s="42"/>
      <c r="E697" s="38"/>
      <c r="F697" s="38"/>
      <c r="G697" s="37"/>
      <c r="H697" s="38"/>
      <c r="I697" s="44"/>
      <c r="J697" s="44"/>
      <c r="K697" s="42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</row>
    <row x14ac:dyDescent="0.25" r="698" customHeight="1" ht="17.25" customFormat="1" s="30">
      <c r="A698" s="41"/>
      <c r="B698" s="37"/>
      <c r="C698" s="37"/>
      <c r="D698" s="42"/>
      <c r="E698" s="38"/>
      <c r="F698" s="38"/>
      <c r="G698" s="37"/>
      <c r="H698" s="38"/>
      <c r="I698" s="44"/>
      <c r="J698" s="44"/>
      <c r="K698" s="42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</row>
    <row x14ac:dyDescent="0.25" r="699" customHeight="1" ht="17.25" customFormat="1" s="30">
      <c r="A699" s="41"/>
      <c r="B699" s="37"/>
      <c r="C699" s="37"/>
      <c r="D699" s="42"/>
      <c r="E699" s="38"/>
      <c r="F699" s="38"/>
      <c r="G699" s="37"/>
      <c r="H699" s="38"/>
      <c r="I699" s="44"/>
      <c r="J699" s="44"/>
      <c r="K699" s="42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</row>
    <row x14ac:dyDescent="0.25" r="700" customHeight="1" ht="17.25" customFormat="1" s="30">
      <c r="A700" s="41"/>
      <c r="B700" s="37"/>
      <c r="C700" s="37"/>
      <c r="D700" s="42"/>
      <c r="E700" s="38"/>
      <c r="F700" s="38"/>
      <c r="G700" s="37"/>
      <c r="H700" s="38"/>
      <c r="I700" s="44"/>
      <c r="J700" s="44"/>
      <c r="K700" s="42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</row>
    <row x14ac:dyDescent="0.25" r="701" customHeight="1" ht="17.25" customFormat="1" s="30">
      <c r="A701" s="41"/>
      <c r="B701" s="37"/>
      <c r="C701" s="37"/>
      <c r="D701" s="42"/>
      <c r="E701" s="38"/>
      <c r="F701" s="38"/>
      <c r="G701" s="37"/>
      <c r="H701" s="38"/>
      <c r="I701" s="44"/>
      <c r="J701" s="44"/>
      <c r="K701" s="42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</row>
    <row x14ac:dyDescent="0.25" r="702" customHeight="1" ht="17.25" customFormat="1" s="30">
      <c r="A702" s="41"/>
      <c r="B702" s="37"/>
      <c r="C702" s="37"/>
      <c r="D702" s="42"/>
      <c r="E702" s="38"/>
      <c r="F702" s="38"/>
      <c r="G702" s="37"/>
      <c r="H702" s="38"/>
      <c r="I702" s="44"/>
      <c r="J702" s="44"/>
      <c r="K702" s="42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</row>
    <row x14ac:dyDescent="0.25" r="703" customHeight="1" ht="17.25" customFormat="1" s="30">
      <c r="A703" s="41"/>
      <c r="B703" s="37"/>
      <c r="C703" s="37"/>
      <c r="D703" s="42"/>
      <c r="E703" s="38"/>
      <c r="F703" s="38"/>
      <c r="G703" s="37"/>
      <c r="H703" s="38"/>
      <c r="I703" s="44"/>
      <c r="J703" s="44"/>
      <c r="K703" s="42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</row>
    <row x14ac:dyDescent="0.25" r="704" customHeight="1" ht="17.25" customFormat="1" s="30">
      <c r="A704" s="41"/>
      <c r="B704" s="37"/>
      <c r="C704" s="37"/>
      <c r="D704" s="42"/>
      <c r="E704" s="38"/>
      <c r="F704" s="38"/>
      <c r="G704" s="37"/>
      <c r="H704" s="38"/>
      <c r="I704" s="44"/>
      <c r="J704" s="44"/>
      <c r="K704" s="42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</row>
    <row x14ac:dyDescent="0.25" r="705" customHeight="1" ht="17.25" customFormat="1" s="30">
      <c r="A705" s="41"/>
      <c r="B705" s="37"/>
      <c r="C705" s="37"/>
      <c r="D705" s="42"/>
      <c r="E705" s="38"/>
      <c r="F705" s="38"/>
      <c r="G705" s="37"/>
      <c r="H705" s="38"/>
      <c r="I705" s="44"/>
      <c r="J705" s="44"/>
      <c r="K705" s="42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</row>
    <row x14ac:dyDescent="0.25" r="706" customHeight="1" ht="17.25" customFormat="1" s="30">
      <c r="A706" s="41"/>
      <c r="B706" s="37"/>
      <c r="C706" s="37"/>
      <c r="D706" s="42"/>
      <c r="E706" s="38"/>
      <c r="F706" s="38"/>
      <c r="G706" s="37"/>
      <c r="H706" s="38"/>
      <c r="I706" s="44"/>
      <c r="J706" s="44"/>
      <c r="K706" s="42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</row>
    <row x14ac:dyDescent="0.25" r="707" customHeight="1" ht="17.25" customFormat="1" s="30">
      <c r="A707" s="41"/>
      <c r="B707" s="37"/>
      <c r="C707" s="37"/>
      <c r="D707" s="42"/>
      <c r="E707" s="38"/>
      <c r="F707" s="38"/>
      <c r="G707" s="37"/>
      <c r="H707" s="38"/>
      <c r="I707" s="44"/>
      <c r="J707" s="44"/>
      <c r="K707" s="42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</row>
    <row x14ac:dyDescent="0.25" r="708" customHeight="1" ht="17.25" customFormat="1" s="30">
      <c r="A708" s="41"/>
      <c r="B708" s="37"/>
      <c r="C708" s="37"/>
      <c r="D708" s="42"/>
      <c r="E708" s="38"/>
      <c r="F708" s="38"/>
      <c r="G708" s="37"/>
      <c r="H708" s="38"/>
      <c r="I708" s="44"/>
      <c r="J708" s="44"/>
      <c r="K708" s="42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</row>
    <row x14ac:dyDescent="0.25" r="709" customHeight="1" ht="17.25" customFormat="1" s="30">
      <c r="A709" s="41"/>
      <c r="B709" s="37"/>
      <c r="C709" s="37"/>
      <c r="D709" s="42"/>
      <c r="E709" s="38"/>
      <c r="F709" s="38"/>
      <c r="G709" s="37"/>
      <c r="H709" s="38"/>
      <c r="I709" s="44"/>
      <c r="J709" s="44"/>
      <c r="K709" s="42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</row>
    <row x14ac:dyDescent="0.25" r="710" customHeight="1" ht="17.25" customFormat="1" s="30">
      <c r="A710" s="41"/>
      <c r="B710" s="37"/>
      <c r="C710" s="37"/>
      <c r="D710" s="42"/>
      <c r="E710" s="38"/>
      <c r="F710" s="38"/>
      <c r="G710" s="37"/>
      <c r="H710" s="38"/>
      <c r="I710" s="44"/>
      <c r="J710" s="44"/>
      <c r="K710" s="42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</row>
    <row x14ac:dyDescent="0.25" r="711" customHeight="1" ht="17.25" customFormat="1" s="30">
      <c r="A711" s="41"/>
      <c r="B711" s="37"/>
      <c r="C711" s="37"/>
      <c r="D711" s="42"/>
      <c r="E711" s="38"/>
      <c r="F711" s="38"/>
      <c r="G711" s="37"/>
      <c r="H711" s="38"/>
      <c r="I711" s="44"/>
      <c r="J711" s="44"/>
      <c r="K711" s="42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</row>
    <row x14ac:dyDescent="0.25" r="712" customHeight="1" ht="17.25" customFormat="1" s="30">
      <c r="A712" s="41"/>
      <c r="B712" s="37"/>
      <c r="C712" s="37"/>
      <c r="D712" s="42"/>
      <c r="E712" s="38"/>
      <c r="F712" s="38"/>
      <c r="G712" s="37"/>
      <c r="H712" s="38"/>
      <c r="I712" s="44"/>
      <c r="J712" s="44"/>
      <c r="K712" s="42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</row>
    <row x14ac:dyDescent="0.25" r="713" customHeight="1" ht="17.25" customFormat="1" s="30">
      <c r="A713" s="41"/>
      <c r="B713" s="37"/>
      <c r="C713" s="37"/>
      <c r="D713" s="42"/>
      <c r="E713" s="38"/>
      <c r="F713" s="38"/>
      <c r="G713" s="37"/>
      <c r="H713" s="38"/>
      <c r="I713" s="44"/>
      <c r="J713" s="44"/>
      <c r="K713" s="42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</row>
    <row x14ac:dyDescent="0.25" r="714" customHeight="1" ht="17.25" customFormat="1" s="30">
      <c r="A714" s="41"/>
      <c r="B714" s="37"/>
      <c r="C714" s="37"/>
      <c r="D714" s="42"/>
      <c r="E714" s="38"/>
      <c r="F714" s="38"/>
      <c r="G714" s="37"/>
      <c r="H714" s="38"/>
      <c r="I714" s="44"/>
      <c r="J714" s="44"/>
      <c r="K714" s="42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</row>
    <row x14ac:dyDescent="0.25" r="715" customHeight="1" ht="17.25" customFormat="1" s="30">
      <c r="A715" s="41"/>
      <c r="B715" s="37"/>
      <c r="C715" s="37"/>
      <c r="D715" s="42"/>
      <c r="E715" s="38"/>
      <c r="F715" s="38"/>
      <c r="G715" s="37"/>
      <c r="H715" s="38"/>
      <c r="I715" s="44"/>
      <c r="J715" s="44"/>
      <c r="K715" s="42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</row>
    <row x14ac:dyDescent="0.25" r="716" customHeight="1" ht="17.25" customFormat="1" s="30">
      <c r="A716" s="41"/>
      <c r="B716" s="37"/>
      <c r="C716" s="37"/>
      <c r="D716" s="42"/>
      <c r="E716" s="38"/>
      <c r="F716" s="38"/>
      <c r="G716" s="37"/>
      <c r="H716" s="38"/>
      <c r="I716" s="44"/>
      <c r="J716" s="44"/>
      <c r="K716" s="42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</row>
    <row x14ac:dyDescent="0.25" r="717" customHeight="1" ht="17.25" customFormat="1" s="30">
      <c r="A717" s="41"/>
      <c r="B717" s="37"/>
      <c r="C717" s="37"/>
      <c r="D717" s="42"/>
      <c r="E717" s="38"/>
      <c r="F717" s="38"/>
      <c r="G717" s="37"/>
      <c r="H717" s="38"/>
      <c r="I717" s="44"/>
      <c r="J717" s="44"/>
      <c r="K717" s="42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</row>
    <row x14ac:dyDescent="0.25" r="718" customHeight="1" ht="17.25" customFormat="1" s="30">
      <c r="A718" s="41"/>
      <c r="B718" s="37"/>
      <c r="C718" s="37"/>
      <c r="D718" s="42"/>
      <c r="E718" s="38"/>
      <c r="F718" s="38"/>
      <c r="G718" s="37"/>
      <c r="H718" s="38"/>
      <c r="I718" s="44"/>
      <c r="J718" s="44"/>
      <c r="K718" s="42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</row>
    <row x14ac:dyDescent="0.25" r="719" customHeight="1" ht="17.25" customFormat="1" s="30">
      <c r="A719" s="41"/>
      <c r="B719" s="37"/>
      <c r="C719" s="37"/>
      <c r="D719" s="42"/>
      <c r="E719" s="38"/>
      <c r="F719" s="38"/>
      <c r="G719" s="37"/>
      <c r="H719" s="38"/>
      <c r="I719" s="44"/>
      <c r="J719" s="44"/>
      <c r="K719" s="42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</row>
    <row x14ac:dyDescent="0.25" r="720" customHeight="1" ht="17.25" customFormat="1" s="30">
      <c r="A720" s="41"/>
      <c r="B720" s="37"/>
      <c r="C720" s="37"/>
      <c r="D720" s="42"/>
      <c r="E720" s="38"/>
      <c r="F720" s="38"/>
      <c r="G720" s="37"/>
      <c r="H720" s="38"/>
      <c r="I720" s="44"/>
      <c r="J720" s="44"/>
      <c r="K720" s="42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</row>
    <row x14ac:dyDescent="0.25" r="721" customHeight="1" ht="17.25" customFormat="1" s="30">
      <c r="A721" s="41"/>
      <c r="B721" s="37"/>
      <c r="C721" s="37"/>
      <c r="D721" s="42"/>
      <c r="E721" s="38"/>
      <c r="F721" s="38"/>
      <c r="G721" s="37"/>
      <c r="H721" s="38"/>
      <c r="I721" s="44"/>
      <c r="J721" s="44"/>
      <c r="K721" s="42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</row>
    <row x14ac:dyDescent="0.25" r="722" customHeight="1" ht="17.25" customFormat="1" s="30">
      <c r="A722" s="41"/>
      <c r="B722" s="37"/>
      <c r="C722" s="37"/>
      <c r="D722" s="42"/>
      <c r="E722" s="38"/>
      <c r="F722" s="38"/>
      <c r="G722" s="37"/>
      <c r="H722" s="38"/>
      <c r="I722" s="44"/>
      <c r="J722" s="44"/>
      <c r="K722" s="42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</row>
    <row x14ac:dyDescent="0.25" r="723" customHeight="1" ht="17.25" customFormat="1" s="30">
      <c r="A723" s="41"/>
      <c r="B723" s="37"/>
      <c r="C723" s="37"/>
      <c r="D723" s="42"/>
      <c r="E723" s="38"/>
      <c r="F723" s="38"/>
      <c r="G723" s="37"/>
      <c r="H723" s="38"/>
      <c r="I723" s="44"/>
      <c r="J723" s="44"/>
      <c r="K723" s="42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</row>
    <row x14ac:dyDescent="0.25" r="724" customHeight="1" ht="17.25" customFormat="1" s="30">
      <c r="A724" s="41"/>
      <c r="B724" s="37"/>
      <c r="C724" s="37"/>
      <c r="D724" s="42"/>
      <c r="E724" s="38"/>
      <c r="F724" s="38"/>
      <c r="G724" s="37"/>
      <c r="H724" s="38"/>
      <c r="I724" s="44"/>
      <c r="J724" s="44"/>
      <c r="K724" s="42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</row>
    <row x14ac:dyDescent="0.25" r="725" customHeight="1" ht="17.25" customFormat="1" s="30">
      <c r="A725" s="41"/>
      <c r="B725" s="37"/>
      <c r="C725" s="37"/>
      <c r="D725" s="42"/>
      <c r="E725" s="38"/>
      <c r="F725" s="38"/>
      <c r="G725" s="37"/>
      <c r="H725" s="38"/>
      <c r="I725" s="44"/>
      <c r="J725" s="44"/>
      <c r="K725" s="42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</row>
    <row x14ac:dyDescent="0.25" r="726" customHeight="1" ht="17.25" customFormat="1" s="30">
      <c r="A726" s="41"/>
      <c r="B726" s="37"/>
      <c r="C726" s="37"/>
      <c r="D726" s="42"/>
      <c r="E726" s="38"/>
      <c r="F726" s="38"/>
      <c r="G726" s="37"/>
      <c r="H726" s="38"/>
      <c r="I726" s="44"/>
      <c r="J726" s="44"/>
      <c r="K726" s="42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</row>
    <row x14ac:dyDescent="0.25" r="727" customHeight="1" ht="17.25" customFormat="1" s="30">
      <c r="A727" s="41"/>
      <c r="B727" s="37"/>
      <c r="C727" s="37"/>
      <c r="D727" s="42"/>
      <c r="E727" s="38"/>
      <c r="F727" s="38"/>
      <c r="G727" s="37"/>
      <c r="H727" s="38"/>
      <c r="I727" s="44"/>
      <c r="J727" s="44"/>
      <c r="K727" s="42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</row>
    <row x14ac:dyDescent="0.25" r="728" customHeight="1" ht="17.25" customFormat="1" s="30">
      <c r="A728" s="41"/>
      <c r="B728" s="37"/>
      <c r="C728" s="37"/>
      <c r="D728" s="42"/>
      <c r="E728" s="38"/>
      <c r="F728" s="38"/>
      <c r="G728" s="37"/>
      <c r="H728" s="38"/>
      <c r="I728" s="44"/>
      <c r="J728" s="44"/>
      <c r="K728" s="42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</row>
    <row x14ac:dyDescent="0.25" r="729" customHeight="1" ht="17.25" customFormat="1" s="30">
      <c r="A729" s="41"/>
      <c r="B729" s="37"/>
      <c r="C729" s="37"/>
      <c r="D729" s="42"/>
      <c r="E729" s="38"/>
      <c r="F729" s="38"/>
      <c r="G729" s="37"/>
      <c r="H729" s="38"/>
      <c r="I729" s="44"/>
      <c r="J729" s="44"/>
      <c r="K729" s="42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</row>
    <row x14ac:dyDescent="0.25" r="730" customHeight="1" ht="17.25" customFormat="1" s="30">
      <c r="A730" s="41"/>
      <c r="B730" s="37"/>
      <c r="C730" s="37"/>
      <c r="D730" s="42"/>
      <c r="E730" s="38"/>
      <c r="F730" s="38"/>
      <c r="G730" s="37"/>
      <c r="H730" s="38"/>
      <c r="I730" s="44"/>
      <c r="J730" s="44"/>
      <c r="K730" s="42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</row>
    <row x14ac:dyDescent="0.25" r="731" customHeight="1" ht="17.25" customFormat="1" s="30">
      <c r="A731" s="41"/>
      <c r="B731" s="37"/>
      <c r="C731" s="37"/>
      <c r="D731" s="42"/>
      <c r="E731" s="38"/>
      <c r="F731" s="38"/>
      <c r="G731" s="37"/>
      <c r="H731" s="38"/>
      <c r="I731" s="44"/>
      <c r="J731" s="44"/>
      <c r="K731" s="42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</row>
    <row x14ac:dyDescent="0.25" r="732" customHeight="1" ht="17.25" customFormat="1" s="30">
      <c r="A732" s="41"/>
      <c r="B732" s="37"/>
      <c r="C732" s="37"/>
      <c r="D732" s="42"/>
      <c r="E732" s="38"/>
      <c r="F732" s="38"/>
      <c r="G732" s="37"/>
      <c r="H732" s="38"/>
      <c r="I732" s="44"/>
      <c r="J732" s="44"/>
      <c r="K732" s="42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</row>
    <row x14ac:dyDescent="0.25" r="733" customHeight="1" ht="17.25" customFormat="1" s="30">
      <c r="A733" s="41"/>
      <c r="B733" s="37"/>
      <c r="C733" s="37"/>
      <c r="D733" s="42"/>
      <c r="E733" s="38"/>
      <c r="F733" s="38"/>
      <c r="G733" s="37"/>
      <c r="H733" s="38"/>
      <c r="I733" s="44"/>
      <c r="J733" s="44"/>
      <c r="K733" s="42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</row>
    <row x14ac:dyDescent="0.25" r="734" customHeight="1" ht="17.25" customFormat="1" s="30">
      <c r="A734" s="41"/>
      <c r="B734" s="37"/>
      <c r="C734" s="37"/>
      <c r="D734" s="42"/>
      <c r="E734" s="38"/>
      <c r="F734" s="38"/>
      <c r="G734" s="37"/>
      <c r="H734" s="38"/>
      <c r="I734" s="44"/>
      <c r="J734" s="44"/>
      <c r="K734" s="42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</row>
    <row x14ac:dyDescent="0.25" r="735" customHeight="1" ht="17.25" customFormat="1" s="30">
      <c r="A735" s="41"/>
      <c r="B735" s="37"/>
      <c r="C735" s="37"/>
      <c r="D735" s="42"/>
      <c r="E735" s="38"/>
      <c r="F735" s="38"/>
      <c r="G735" s="37"/>
      <c r="H735" s="38"/>
      <c r="I735" s="44"/>
      <c r="J735" s="44"/>
      <c r="K735" s="42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</row>
    <row x14ac:dyDescent="0.25" r="736" customHeight="1" ht="17.25" customFormat="1" s="30">
      <c r="A736" s="41"/>
      <c r="B736" s="37"/>
      <c r="C736" s="37"/>
      <c r="D736" s="42"/>
      <c r="E736" s="38"/>
      <c r="F736" s="38"/>
      <c r="G736" s="37"/>
      <c r="H736" s="38"/>
      <c r="I736" s="44"/>
      <c r="J736" s="44"/>
      <c r="K736" s="42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</row>
    <row x14ac:dyDescent="0.25" r="737" customHeight="1" ht="17.25" customFormat="1" s="30">
      <c r="A737" s="41"/>
      <c r="B737" s="37"/>
      <c r="C737" s="37"/>
      <c r="D737" s="42"/>
      <c r="E737" s="38"/>
      <c r="F737" s="38"/>
      <c r="G737" s="37"/>
      <c r="H737" s="38"/>
      <c r="I737" s="44"/>
      <c r="J737" s="44"/>
      <c r="K737" s="42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</row>
    <row x14ac:dyDescent="0.25" r="738" customHeight="1" ht="17.25" customFormat="1" s="30">
      <c r="A738" s="41"/>
      <c r="B738" s="37"/>
      <c r="C738" s="37"/>
      <c r="D738" s="42"/>
      <c r="E738" s="38"/>
      <c r="F738" s="38"/>
      <c r="G738" s="37"/>
      <c r="H738" s="38"/>
      <c r="I738" s="44"/>
      <c r="J738" s="44"/>
      <c r="K738" s="42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</row>
    <row x14ac:dyDescent="0.25" r="739" customHeight="1" ht="17.25" customFormat="1" s="30">
      <c r="A739" s="41"/>
      <c r="B739" s="37"/>
      <c r="C739" s="37"/>
      <c r="D739" s="42"/>
      <c r="E739" s="38"/>
      <c r="F739" s="38"/>
      <c r="G739" s="37"/>
      <c r="H739" s="38"/>
      <c r="I739" s="44"/>
      <c r="J739" s="44"/>
      <c r="K739" s="42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</row>
    <row x14ac:dyDescent="0.25" r="740" customHeight="1" ht="17.25" customFormat="1" s="30">
      <c r="A740" s="41"/>
      <c r="B740" s="37"/>
      <c r="C740" s="37"/>
      <c r="D740" s="42"/>
      <c r="E740" s="38"/>
      <c r="F740" s="38"/>
      <c r="G740" s="37"/>
      <c r="H740" s="38"/>
      <c r="I740" s="44"/>
      <c r="J740" s="44"/>
      <c r="K740" s="42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</row>
    <row x14ac:dyDescent="0.25" r="741" customHeight="1" ht="17.25" customFormat="1" s="30">
      <c r="A741" s="41"/>
      <c r="B741" s="37"/>
      <c r="C741" s="37"/>
      <c r="D741" s="42"/>
      <c r="E741" s="38"/>
      <c r="F741" s="38"/>
      <c r="G741" s="37"/>
      <c r="H741" s="38"/>
      <c r="I741" s="44"/>
      <c r="J741" s="44"/>
      <c r="K741" s="42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</row>
    <row x14ac:dyDescent="0.25" r="742" customHeight="1" ht="17.25" customFormat="1" s="30">
      <c r="A742" s="41"/>
      <c r="B742" s="37"/>
      <c r="C742" s="37"/>
      <c r="D742" s="42"/>
      <c r="E742" s="38"/>
      <c r="F742" s="38"/>
      <c r="G742" s="37"/>
      <c r="H742" s="38"/>
      <c r="I742" s="44"/>
      <c r="J742" s="44"/>
      <c r="K742" s="42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</row>
    <row x14ac:dyDescent="0.25" r="743" customHeight="1" ht="17.25" customFormat="1" s="30">
      <c r="A743" s="41"/>
      <c r="B743" s="37"/>
      <c r="C743" s="37"/>
      <c r="D743" s="42"/>
      <c r="E743" s="38"/>
      <c r="F743" s="38"/>
      <c r="G743" s="37"/>
      <c r="H743" s="38"/>
      <c r="I743" s="44"/>
      <c r="J743" s="44"/>
      <c r="K743" s="42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</row>
    <row x14ac:dyDescent="0.25" r="744" customHeight="1" ht="17.25" customFormat="1" s="30">
      <c r="A744" s="41"/>
      <c r="B744" s="37"/>
      <c r="C744" s="37"/>
      <c r="D744" s="42"/>
      <c r="E744" s="38"/>
      <c r="F744" s="38"/>
      <c r="G744" s="37"/>
      <c r="H744" s="38"/>
      <c r="I744" s="44"/>
      <c r="J744" s="44"/>
      <c r="K744" s="42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</row>
    <row x14ac:dyDescent="0.25" r="745" customHeight="1" ht="17.25" customFormat="1" s="30">
      <c r="A745" s="41"/>
      <c r="B745" s="37"/>
      <c r="C745" s="37"/>
      <c r="D745" s="42"/>
      <c r="E745" s="38"/>
      <c r="F745" s="38"/>
      <c r="G745" s="37"/>
      <c r="H745" s="38"/>
      <c r="I745" s="44"/>
      <c r="J745" s="44"/>
      <c r="K745" s="42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</row>
    <row x14ac:dyDescent="0.25" r="746" customHeight="1" ht="17.25" customFormat="1" s="30">
      <c r="A746" s="41"/>
      <c r="B746" s="37"/>
      <c r="C746" s="37"/>
      <c r="D746" s="42"/>
      <c r="E746" s="38"/>
      <c r="F746" s="38"/>
      <c r="G746" s="37"/>
      <c r="H746" s="38"/>
      <c r="I746" s="44"/>
      <c r="J746" s="44"/>
      <c r="K746" s="42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</row>
    <row x14ac:dyDescent="0.25" r="747" customHeight="1" ht="17.25" customFormat="1" s="30">
      <c r="A747" s="41"/>
      <c r="B747" s="37"/>
      <c r="C747" s="37"/>
      <c r="D747" s="42"/>
      <c r="E747" s="38"/>
      <c r="F747" s="38"/>
      <c r="G747" s="37"/>
      <c r="H747" s="38"/>
      <c r="I747" s="44"/>
      <c r="J747" s="44"/>
      <c r="K747" s="42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</row>
    <row x14ac:dyDescent="0.25" r="748" customHeight="1" ht="17.25" customFormat="1" s="30">
      <c r="A748" s="41"/>
      <c r="B748" s="37"/>
      <c r="C748" s="37"/>
      <c r="D748" s="42"/>
      <c r="E748" s="38"/>
      <c r="F748" s="38"/>
      <c r="G748" s="37"/>
      <c r="H748" s="38"/>
      <c r="I748" s="44"/>
      <c r="J748" s="44"/>
      <c r="K748" s="42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</row>
    <row x14ac:dyDescent="0.25" r="749" customHeight="1" ht="17.25" customFormat="1" s="30">
      <c r="A749" s="41"/>
      <c r="B749" s="37"/>
      <c r="C749" s="37"/>
      <c r="D749" s="42"/>
      <c r="E749" s="38"/>
      <c r="F749" s="38"/>
      <c r="G749" s="37"/>
      <c r="H749" s="38"/>
      <c r="I749" s="44"/>
      <c r="J749" s="44"/>
      <c r="K749" s="42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</row>
    <row x14ac:dyDescent="0.25" r="750" customHeight="1" ht="17.25" customFormat="1" s="30">
      <c r="A750" s="41"/>
      <c r="B750" s="37"/>
      <c r="C750" s="37"/>
      <c r="D750" s="42"/>
      <c r="E750" s="38"/>
      <c r="F750" s="38"/>
      <c r="G750" s="37"/>
      <c r="H750" s="38"/>
      <c r="I750" s="44"/>
      <c r="J750" s="44"/>
      <c r="K750" s="42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</row>
    <row x14ac:dyDescent="0.25" r="751" customHeight="1" ht="17.25" customFormat="1" s="30">
      <c r="A751" s="41"/>
      <c r="B751" s="37"/>
      <c r="C751" s="37"/>
      <c r="D751" s="42"/>
      <c r="E751" s="38"/>
      <c r="F751" s="38"/>
      <c r="G751" s="37"/>
      <c r="H751" s="38"/>
      <c r="I751" s="44"/>
      <c r="J751" s="44"/>
      <c r="K751" s="42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</row>
    <row x14ac:dyDescent="0.25" r="752" customHeight="1" ht="17.25" customFormat="1" s="30">
      <c r="A752" s="41"/>
      <c r="B752" s="37"/>
      <c r="C752" s="37"/>
      <c r="D752" s="42"/>
      <c r="E752" s="38"/>
      <c r="F752" s="38"/>
      <c r="G752" s="37"/>
      <c r="H752" s="38"/>
      <c r="I752" s="44"/>
      <c r="J752" s="44"/>
      <c r="K752" s="42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</row>
    <row x14ac:dyDescent="0.25" r="753" customHeight="1" ht="17.25" customFormat="1" s="30">
      <c r="A753" s="41"/>
      <c r="B753" s="37"/>
      <c r="C753" s="37"/>
      <c r="D753" s="42"/>
      <c r="E753" s="38"/>
      <c r="F753" s="38"/>
      <c r="G753" s="37"/>
      <c r="H753" s="38"/>
      <c r="I753" s="44"/>
      <c r="J753" s="44"/>
      <c r="K753" s="42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</row>
    <row x14ac:dyDescent="0.25" r="754" customHeight="1" ht="17.25" customFormat="1" s="30">
      <c r="A754" s="41"/>
      <c r="B754" s="37"/>
      <c r="C754" s="37"/>
      <c r="D754" s="42"/>
      <c r="E754" s="38"/>
      <c r="F754" s="38"/>
      <c r="G754" s="37"/>
      <c r="H754" s="38"/>
      <c r="I754" s="44"/>
      <c r="J754" s="44"/>
      <c r="K754" s="42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</row>
    <row x14ac:dyDescent="0.25" r="755" customHeight="1" ht="17.25" customFormat="1" s="30">
      <c r="A755" s="41"/>
      <c r="B755" s="37"/>
      <c r="C755" s="37"/>
      <c r="D755" s="42"/>
      <c r="E755" s="38"/>
      <c r="F755" s="38"/>
      <c r="G755" s="37"/>
      <c r="H755" s="38"/>
      <c r="I755" s="44"/>
      <c r="J755" s="44"/>
      <c r="K755" s="42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</row>
    <row x14ac:dyDescent="0.25" r="756" customHeight="1" ht="17.25" customFormat="1" s="30">
      <c r="A756" s="41"/>
      <c r="B756" s="37"/>
      <c r="C756" s="37"/>
      <c r="D756" s="42"/>
      <c r="E756" s="38"/>
      <c r="F756" s="38"/>
      <c r="G756" s="37"/>
      <c r="H756" s="38"/>
      <c r="I756" s="44"/>
      <c r="J756" s="44"/>
      <c r="K756" s="42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</row>
    <row x14ac:dyDescent="0.25" r="757" customHeight="1" ht="17.25" customFormat="1" s="30">
      <c r="A757" s="41"/>
      <c r="B757" s="37"/>
      <c r="C757" s="37"/>
      <c r="D757" s="42"/>
      <c r="E757" s="38"/>
      <c r="F757" s="38"/>
      <c r="G757" s="37"/>
      <c r="H757" s="38"/>
      <c r="I757" s="44"/>
      <c r="J757" s="44"/>
      <c r="K757" s="42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</row>
    <row x14ac:dyDescent="0.25" r="758" customHeight="1" ht="17.25" customFormat="1" s="30">
      <c r="A758" s="41"/>
      <c r="B758" s="37"/>
      <c r="C758" s="37"/>
      <c r="D758" s="42"/>
      <c r="E758" s="38"/>
      <c r="F758" s="38"/>
      <c r="G758" s="37"/>
      <c r="H758" s="38"/>
      <c r="I758" s="44"/>
      <c r="J758" s="44"/>
      <c r="K758" s="42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</row>
    <row x14ac:dyDescent="0.25" r="759" customHeight="1" ht="17.25" customFormat="1" s="30">
      <c r="A759" s="41"/>
      <c r="B759" s="37"/>
      <c r="C759" s="37"/>
      <c r="D759" s="42"/>
      <c r="E759" s="38"/>
      <c r="F759" s="38"/>
      <c r="G759" s="37"/>
      <c r="H759" s="38"/>
      <c r="I759" s="44"/>
      <c r="J759" s="44"/>
      <c r="K759" s="42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</row>
    <row x14ac:dyDescent="0.25" r="760" customHeight="1" ht="17.25" customFormat="1" s="30">
      <c r="A760" s="41"/>
      <c r="B760" s="37"/>
      <c r="C760" s="37"/>
      <c r="D760" s="42"/>
      <c r="E760" s="38"/>
      <c r="F760" s="38"/>
      <c r="G760" s="37"/>
      <c r="H760" s="38"/>
      <c r="I760" s="44"/>
      <c r="J760" s="44"/>
      <c r="K760" s="42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</row>
    <row x14ac:dyDescent="0.25" r="761" customHeight="1" ht="17.25" customFormat="1" s="30">
      <c r="A761" s="41"/>
      <c r="B761" s="37"/>
      <c r="C761" s="37"/>
      <c r="D761" s="42"/>
      <c r="E761" s="38"/>
      <c r="F761" s="38"/>
      <c r="G761" s="37"/>
      <c r="H761" s="38"/>
      <c r="I761" s="44"/>
      <c r="J761" s="44"/>
      <c r="K761" s="42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</row>
    <row x14ac:dyDescent="0.25" r="762" customHeight="1" ht="17.25" customFormat="1" s="30">
      <c r="A762" s="41"/>
      <c r="B762" s="37"/>
      <c r="C762" s="37"/>
      <c r="D762" s="42"/>
      <c r="E762" s="38"/>
      <c r="F762" s="38"/>
      <c r="G762" s="37"/>
      <c r="H762" s="38"/>
      <c r="I762" s="44"/>
      <c r="J762" s="44"/>
      <c r="K762" s="42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</row>
    <row x14ac:dyDescent="0.25" r="763" customHeight="1" ht="17.25" customFormat="1" s="30">
      <c r="A763" s="41"/>
      <c r="B763" s="37"/>
      <c r="C763" s="37"/>
      <c r="D763" s="42"/>
      <c r="E763" s="38"/>
      <c r="F763" s="38"/>
      <c r="G763" s="37"/>
      <c r="H763" s="38"/>
      <c r="I763" s="44"/>
      <c r="J763" s="44"/>
      <c r="K763" s="42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</row>
    <row x14ac:dyDescent="0.25" r="764" customHeight="1" ht="17.25" customFormat="1" s="30">
      <c r="A764" s="41"/>
      <c r="B764" s="37"/>
      <c r="C764" s="37"/>
      <c r="D764" s="42"/>
      <c r="E764" s="38"/>
      <c r="F764" s="38"/>
      <c r="G764" s="37"/>
      <c r="H764" s="38"/>
      <c r="I764" s="44"/>
      <c r="J764" s="44"/>
      <c r="K764" s="42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</row>
    <row x14ac:dyDescent="0.25" r="765" customHeight="1" ht="17.25" customFormat="1" s="30">
      <c r="A765" s="41"/>
      <c r="B765" s="37"/>
      <c r="C765" s="37"/>
      <c r="D765" s="42"/>
      <c r="E765" s="38"/>
      <c r="F765" s="38"/>
      <c r="G765" s="37"/>
      <c r="H765" s="38"/>
      <c r="I765" s="44"/>
      <c r="J765" s="44"/>
      <c r="K765" s="42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</row>
    <row x14ac:dyDescent="0.25" r="766" customHeight="1" ht="17.25" customFormat="1" s="30">
      <c r="A766" s="41"/>
      <c r="B766" s="37"/>
      <c r="C766" s="37"/>
      <c r="D766" s="42"/>
      <c r="E766" s="38"/>
      <c r="F766" s="38"/>
      <c r="G766" s="37"/>
      <c r="H766" s="38"/>
      <c r="I766" s="44"/>
      <c r="J766" s="44"/>
      <c r="K766" s="42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</row>
    <row x14ac:dyDescent="0.25" r="767" customHeight="1" ht="17.25" customFormat="1" s="30">
      <c r="A767" s="41"/>
      <c r="B767" s="37"/>
      <c r="C767" s="37"/>
      <c r="D767" s="42"/>
      <c r="E767" s="38"/>
      <c r="F767" s="38"/>
      <c r="G767" s="37"/>
      <c r="H767" s="38"/>
      <c r="I767" s="44"/>
      <c r="J767" s="44"/>
      <c r="K767" s="42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</row>
    <row x14ac:dyDescent="0.25" r="768" customHeight="1" ht="17.25" customFormat="1" s="30">
      <c r="A768" s="41"/>
      <c r="B768" s="37"/>
      <c r="C768" s="37"/>
      <c r="D768" s="42"/>
      <c r="E768" s="38"/>
      <c r="F768" s="38"/>
      <c r="G768" s="37"/>
      <c r="H768" s="38"/>
      <c r="I768" s="44"/>
      <c r="J768" s="44"/>
      <c r="K768" s="42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</row>
    <row x14ac:dyDescent="0.25" r="769" customHeight="1" ht="17.25" customFormat="1" s="30">
      <c r="A769" s="41"/>
      <c r="B769" s="37"/>
      <c r="C769" s="37"/>
      <c r="D769" s="42"/>
      <c r="E769" s="38"/>
      <c r="F769" s="38"/>
      <c r="G769" s="37"/>
      <c r="H769" s="38"/>
      <c r="I769" s="44"/>
      <c r="J769" s="44"/>
      <c r="K769" s="42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</row>
    <row x14ac:dyDescent="0.25" r="770" customHeight="1" ht="17.25" customFormat="1" s="30">
      <c r="A770" s="41"/>
      <c r="B770" s="37"/>
      <c r="C770" s="37"/>
      <c r="D770" s="42"/>
      <c r="E770" s="38"/>
      <c r="F770" s="38"/>
      <c r="G770" s="37"/>
      <c r="H770" s="38"/>
      <c r="I770" s="44"/>
      <c r="J770" s="44"/>
      <c r="K770" s="42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</row>
    <row x14ac:dyDescent="0.25" r="771" customHeight="1" ht="17.25" customFormat="1" s="30">
      <c r="A771" s="41"/>
      <c r="B771" s="37"/>
      <c r="C771" s="37"/>
      <c r="D771" s="42"/>
      <c r="E771" s="38"/>
      <c r="F771" s="38"/>
      <c r="G771" s="37"/>
      <c r="H771" s="38"/>
      <c r="I771" s="44"/>
      <c r="J771" s="44"/>
      <c r="K771" s="42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</row>
    <row x14ac:dyDescent="0.25" r="772" customHeight="1" ht="17.25" customFormat="1" s="30">
      <c r="A772" s="41"/>
      <c r="B772" s="37"/>
      <c r="C772" s="37"/>
      <c r="D772" s="42"/>
      <c r="E772" s="38"/>
      <c r="F772" s="38"/>
      <c r="G772" s="37"/>
      <c r="H772" s="38"/>
      <c r="I772" s="44"/>
      <c r="J772" s="44"/>
      <c r="K772" s="42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</row>
    <row x14ac:dyDescent="0.25" r="773" customHeight="1" ht="17.25" customFormat="1" s="30">
      <c r="A773" s="41"/>
      <c r="B773" s="37"/>
      <c r="C773" s="37"/>
      <c r="D773" s="42"/>
      <c r="E773" s="38"/>
      <c r="F773" s="38"/>
      <c r="G773" s="37"/>
      <c r="H773" s="38"/>
      <c r="I773" s="44"/>
      <c r="J773" s="44"/>
      <c r="K773" s="42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</row>
    <row x14ac:dyDescent="0.25" r="774" customHeight="1" ht="17.25" customFormat="1" s="30">
      <c r="A774" s="41"/>
      <c r="B774" s="37"/>
      <c r="C774" s="37"/>
      <c r="D774" s="42"/>
      <c r="E774" s="38"/>
      <c r="F774" s="38"/>
      <c r="G774" s="37"/>
      <c r="H774" s="38"/>
      <c r="I774" s="44"/>
      <c r="J774" s="44"/>
      <c r="K774" s="42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</row>
    <row x14ac:dyDescent="0.25" r="775" customHeight="1" ht="17.25" customFormat="1" s="30">
      <c r="A775" s="41"/>
      <c r="B775" s="37"/>
      <c r="C775" s="37"/>
      <c r="D775" s="42"/>
      <c r="E775" s="38"/>
      <c r="F775" s="38"/>
      <c r="G775" s="37"/>
      <c r="H775" s="38"/>
      <c r="I775" s="44"/>
      <c r="J775" s="44"/>
      <c r="K775" s="42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</row>
    <row x14ac:dyDescent="0.25" r="776" customHeight="1" ht="17.25" customFormat="1" s="30">
      <c r="A776" s="41"/>
      <c r="B776" s="37"/>
      <c r="C776" s="37"/>
      <c r="D776" s="42"/>
      <c r="E776" s="38"/>
      <c r="F776" s="38"/>
      <c r="G776" s="37"/>
      <c r="H776" s="38"/>
      <c r="I776" s="44"/>
      <c r="J776" s="44"/>
      <c r="K776" s="42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</row>
    <row x14ac:dyDescent="0.25" r="777" customHeight="1" ht="17.25" customFormat="1" s="30">
      <c r="A777" s="41"/>
      <c r="B777" s="37"/>
      <c r="C777" s="37"/>
      <c r="D777" s="42"/>
      <c r="E777" s="38"/>
      <c r="F777" s="38"/>
      <c r="G777" s="37"/>
      <c r="H777" s="38"/>
      <c r="I777" s="44"/>
      <c r="J777" s="44"/>
      <c r="K777" s="42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</row>
    <row x14ac:dyDescent="0.25" r="778" customHeight="1" ht="17.25" customFormat="1" s="30">
      <c r="A778" s="41"/>
      <c r="B778" s="37"/>
      <c r="C778" s="37"/>
      <c r="D778" s="42"/>
      <c r="E778" s="38"/>
      <c r="F778" s="38"/>
      <c r="G778" s="37"/>
      <c r="H778" s="38"/>
      <c r="I778" s="44"/>
      <c r="J778" s="44"/>
      <c r="K778" s="42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</row>
    <row x14ac:dyDescent="0.25" r="779" customHeight="1" ht="17.25" customFormat="1" s="30">
      <c r="A779" s="41"/>
      <c r="B779" s="37"/>
      <c r="C779" s="37"/>
      <c r="D779" s="42"/>
      <c r="E779" s="38"/>
      <c r="F779" s="38"/>
      <c r="G779" s="37"/>
      <c r="H779" s="38"/>
      <c r="I779" s="44"/>
      <c r="J779" s="44"/>
      <c r="K779" s="42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</row>
    <row x14ac:dyDescent="0.25" r="780" customHeight="1" ht="17.25" customFormat="1" s="30">
      <c r="A780" s="41"/>
      <c r="B780" s="37"/>
      <c r="C780" s="37"/>
      <c r="D780" s="42"/>
      <c r="E780" s="38"/>
      <c r="F780" s="38"/>
      <c r="G780" s="37"/>
      <c r="H780" s="38"/>
      <c r="I780" s="44"/>
      <c r="J780" s="44"/>
      <c r="K780" s="42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</row>
    <row x14ac:dyDescent="0.25" r="781" customHeight="1" ht="17.25" customFormat="1" s="30">
      <c r="A781" s="41"/>
      <c r="B781" s="37"/>
      <c r="C781" s="37"/>
      <c r="D781" s="42"/>
      <c r="E781" s="38"/>
      <c r="F781" s="38"/>
      <c r="G781" s="37"/>
      <c r="H781" s="38"/>
      <c r="I781" s="44"/>
      <c r="J781" s="44"/>
      <c r="K781" s="42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</row>
    <row x14ac:dyDescent="0.25" r="782" customHeight="1" ht="17.25" customFormat="1" s="30">
      <c r="A782" s="41"/>
      <c r="B782" s="37"/>
      <c r="C782" s="37"/>
      <c r="D782" s="42"/>
      <c r="E782" s="38"/>
      <c r="F782" s="38"/>
      <c r="G782" s="37"/>
      <c r="H782" s="38"/>
      <c r="I782" s="44"/>
      <c r="J782" s="44"/>
      <c r="K782" s="42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</row>
    <row x14ac:dyDescent="0.25" r="783" customHeight="1" ht="17.25" customFormat="1" s="30">
      <c r="A783" s="41"/>
      <c r="B783" s="37"/>
      <c r="C783" s="37"/>
      <c r="D783" s="42"/>
      <c r="E783" s="38"/>
      <c r="F783" s="38"/>
      <c r="G783" s="37"/>
      <c r="H783" s="38"/>
      <c r="I783" s="44"/>
      <c r="J783" s="44"/>
      <c r="K783" s="42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</row>
    <row x14ac:dyDescent="0.25" r="784" customHeight="1" ht="17.25" customFormat="1" s="30">
      <c r="A784" s="41"/>
      <c r="B784" s="37"/>
      <c r="C784" s="37"/>
      <c r="D784" s="42"/>
      <c r="E784" s="38"/>
      <c r="F784" s="38"/>
      <c r="G784" s="37"/>
      <c r="H784" s="38"/>
      <c r="I784" s="44"/>
      <c r="J784" s="44"/>
      <c r="K784" s="42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</row>
    <row x14ac:dyDescent="0.25" r="785" customHeight="1" ht="17.25" customFormat="1" s="30">
      <c r="A785" s="41"/>
      <c r="B785" s="37"/>
      <c r="C785" s="37"/>
      <c r="D785" s="42"/>
      <c r="E785" s="38"/>
      <c r="F785" s="38"/>
      <c r="G785" s="37"/>
      <c r="H785" s="38"/>
      <c r="I785" s="44"/>
      <c r="J785" s="44"/>
      <c r="K785" s="42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</row>
    <row x14ac:dyDescent="0.25" r="786" customHeight="1" ht="17.25" customFormat="1" s="30">
      <c r="A786" s="41"/>
      <c r="B786" s="37"/>
      <c r="C786" s="37"/>
      <c r="D786" s="42"/>
      <c r="E786" s="38"/>
      <c r="F786" s="38"/>
      <c r="G786" s="37"/>
      <c r="H786" s="38"/>
      <c r="I786" s="44"/>
      <c r="J786" s="44"/>
      <c r="K786" s="42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</row>
    <row x14ac:dyDescent="0.25" r="787" customHeight="1" ht="17.25" customFormat="1" s="30">
      <c r="A787" s="41"/>
      <c r="B787" s="37"/>
      <c r="C787" s="37"/>
      <c r="D787" s="42"/>
      <c r="E787" s="38"/>
      <c r="F787" s="38"/>
      <c r="G787" s="37"/>
      <c r="H787" s="38"/>
      <c r="I787" s="44"/>
      <c r="J787" s="44"/>
      <c r="K787" s="42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</row>
    <row x14ac:dyDescent="0.25" r="788" customHeight="1" ht="17.25" customFormat="1" s="30">
      <c r="A788" s="41"/>
      <c r="B788" s="37"/>
      <c r="C788" s="37"/>
      <c r="D788" s="42"/>
      <c r="E788" s="38"/>
      <c r="F788" s="38"/>
      <c r="G788" s="37"/>
      <c r="H788" s="38"/>
      <c r="I788" s="44"/>
      <c r="J788" s="44"/>
      <c r="K788" s="42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</row>
    <row x14ac:dyDescent="0.25" r="789" customHeight="1" ht="17.25" customFormat="1" s="30">
      <c r="A789" s="41"/>
      <c r="B789" s="37"/>
      <c r="C789" s="37"/>
      <c r="D789" s="42"/>
      <c r="E789" s="38"/>
      <c r="F789" s="38"/>
      <c r="G789" s="37"/>
      <c r="H789" s="38"/>
      <c r="I789" s="44"/>
      <c r="J789" s="44"/>
      <c r="K789" s="42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</row>
    <row x14ac:dyDescent="0.25" r="790" customHeight="1" ht="17.25" customFormat="1" s="30">
      <c r="A790" s="41"/>
      <c r="B790" s="37"/>
      <c r="C790" s="37"/>
      <c r="D790" s="42"/>
      <c r="E790" s="38"/>
      <c r="F790" s="38"/>
      <c r="G790" s="37"/>
      <c r="H790" s="38"/>
      <c r="I790" s="44"/>
      <c r="J790" s="44"/>
      <c r="K790" s="42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</row>
    <row x14ac:dyDescent="0.25" r="791" customHeight="1" ht="17.25" customFormat="1" s="30">
      <c r="A791" s="41"/>
      <c r="B791" s="37"/>
      <c r="C791" s="37"/>
      <c r="D791" s="42"/>
      <c r="E791" s="38"/>
      <c r="F791" s="38"/>
      <c r="G791" s="37"/>
      <c r="H791" s="38"/>
      <c r="I791" s="44"/>
      <c r="J791" s="44"/>
      <c r="K791" s="42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</row>
    <row x14ac:dyDescent="0.25" r="792" customHeight="1" ht="17.25" customFormat="1" s="30">
      <c r="A792" s="41"/>
      <c r="B792" s="37"/>
      <c r="C792" s="37"/>
      <c r="D792" s="42"/>
      <c r="E792" s="38"/>
      <c r="F792" s="38"/>
      <c r="G792" s="37"/>
      <c r="H792" s="38"/>
      <c r="I792" s="44"/>
      <c r="J792" s="44"/>
      <c r="K792" s="42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</row>
    <row x14ac:dyDescent="0.25" r="793" customHeight="1" ht="17.25" customFormat="1" s="30">
      <c r="A793" s="41"/>
      <c r="B793" s="37"/>
      <c r="C793" s="37"/>
      <c r="D793" s="42"/>
      <c r="E793" s="38"/>
      <c r="F793" s="38"/>
      <c r="G793" s="37"/>
      <c r="H793" s="38"/>
      <c r="I793" s="44"/>
      <c r="J793" s="44"/>
      <c r="K793" s="42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</row>
    <row x14ac:dyDescent="0.25" r="794" customHeight="1" ht="17.25" customFormat="1" s="30">
      <c r="A794" s="41"/>
      <c r="B794" s="37"/>
      <c r="C794" s="37"/>
      <c r="D794" s="42"/>
      <c r="E794" s="38"/>
      <c r="F794" s="38"/>
      <c r="G794" s="37"/>
      <c r="H794" s="38"/>
      <c r="I794" s="44"/>
      <c r="J794" s="44"/>
      <c r="K794" s="42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</row>
    <row x14ac:dyDescent="0.25" r="795" customHeight="1" ht="17.25" customFormat="1" s="30">
      <c r="A795" s="41"/>
      <c r="B795" s="37"/>
      <c r="C795" s="37"/>
      <c r="D795" s="42"/>
      <c r="E795" s="38"/>
      <c r="F795" s="38"/>
      <c r="G795" s="37"/>
      <c r="H795" s="38"/>
      <c r="I795" s="44"/>
      <c r="J795" s="44"/>
      <c r="K795" s="42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</row>
    <row x14ac:dyDescent="0.25" r="796" customHeight="1" ht="17.25" customFormat="1" s="30">
      <c r="A796" s="41"/>
      <c r="B796" s="37"/>
      <c r="C796" s="37"/>
      <c r="D796" s="42"/>
      <c r="E796" s="38"/>
      <c r="F796" s="38"/>
      <c r="G796" s="37"/>
      <c r="H796" s="38"/>
      <c r="I796" s="44"/>
      <c r="J796" s="44"/>
      <c r="K796" s="42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</row>
    <row x14ac:dyDescent="0.25" r="797" customHeight="1" ht="17.25" customFormat="1" s="30">
      <c r="A797" s="41"/>
      <c r="B797" s="37"/>
      <c r="C797" s="37"/>
      <c r="D797" s="42"/>
      <c r="E797" s="38"/>
      <c r="F797" s="38"/>
      <c r="G797" s="37"/>
      <c r="H797" s="38"/>
      <c r="I797" s="44"/>
      <c r="J797" s="44"/>
      <c r="K797" s="42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</row>
    <row x14ac:dyDescent="0.25" r="798" customHeight="1" ht="17.25" customFormat="1" s="30">
      <c r="A798" s="41"/>
      <c r="B798" s="37"/>
      <c r="C798" s="37"/>
      <c r="D798" s="42"/>
      <c r="E798" s="38"/>
      <c r="F798" s="38"/>
      <c r="G798" s="37"/>
      <c r="H798" s="38"/>
      <c r="I798" s="44"/>
      <c r="J798" s="44"/>
      <c r="K798" s="42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</row>
    <row x14ac:dyDescent="0.25" r="799" customHeight="1" ht="17.25" customFormat="1" s="30">
      <c r="A799" s="41"/>
      <c r="B799" s="37"/>
      <c r="C799" s="37"/>
      <c r="D799" s="42"/>
      <c r="E799" s="38"/>
      <c r="F799" s="38"/>
      <c r="G799" s="37"/>
      <c r="H799" s="38"/>
      <c r="I799" s="44"/>
      <c r="J799" s="44"/>
      <c r="K799" s="42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</row>
    <row x14ac:dyDescent="0.25" r="800" customHeight="1" ht="17.25" customFormat="1" s="30">
      <c r="A800" s="41"/>
      <c r="B800" s="37"/>
      <c r="C800" s="37"/>
      <c r="D800" s="42"/>
      <c r="E800" s="38"/>
      <c r="F800" s="38"/>
      <c r="G800" s="37"/>
      <c r="H800" s="38"/>
      <c r="I800" s="44"/>
      <c r="J800" s="44"/>
      <c r="K800" s="42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</row>
    <row x14ac:dyDescent="0.25" r="801" customHeight="1" ht="17.25" customFormat="1" s="30">
      <c r="A801" s="41"/>
      <c r="B801" s="37"/>
      <c r="C801" s="37"/>
      <c r="D801" s="42"/>
      <c r="E801" s="38"/>
      <c r="F801" s="38"/>
      <c r="G801" s="37"/>
      <c r="H801" s="38"/>
      <c r="I801" s="44"/>
      <c r="J801" s="44"/>
      <c r="K801" s="42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</row>
    <row x14ac:dyDescent="0.25" r="802" customHeight="1" ht="17.25" customFormat="1" s="30">
      <c r="A802" s="41"/>
      <c r="B802" s="37"/>
      <c r="C802" s="37"/>
      <c r="D802" s="42"/>
      <c r="E802" s="38"/>
      <c r="F802" s="38"/>
      <c r="G802" s="37"/>
      <c r="H802" s="38"/>
      <c r="I802" s="44"/>
      <c r="J802" s="44"/>
      <c r="K802" s="42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</row>
    <row x14ac:dyDescent="0.25" r="803" customHeight="1" ht="17.25" customFormat="1" s="30">
      <c r="A803" s="41"/>
      <c r="B803" s="37"/>
      <c r="C803" s="37"/>
      <c r="D803" s="42"/>
      <c r="E803" s="38"/>
      <c r="F803" s="38"/>
      <c r="G803" s="37"/>
      <c r="H803" s="38"/>
      <c r="I803" s="44"/>
      <c r="J803" s="44"/>
      <c r="K803" s="42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</row>
    <row x14ac:dyDescent="0.25" r="804" customHeight="1" ht="17.25" customFormat="1" s="30">
      <c r="A804" s="41"/>
      <c r="B804" s="37"/>
      <c r="C804" s="37"/>
      <c r="D804" s="42"/>
      <c r="E804" s="38"/>
      <c r="F804" s="38"/>
      <c r="G804" s="37"/>
      <c r="H804" s="38"/>
      <c r="I804" s="44"/>
      <c r="J804" s="44"/>
      <c r="K804" s="42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</row>
    <row x14ac:dyDescent="0.25" r="805" customHeight="1" ht="17.25" customFormat="1" s="30">
      <c r="A805" s="41"/>
      <c r="B805" s="37"/>
      <c r="C805" s="37"/>
      <c r="D805" s="42"/>
      <c r="E805" s="38"/>
      <c r="F805" s="38"/>
      <c r="G805" s="37"/>
      <c r="H805" s="38"/>
      <c r="I805" s="44"/>
      <c r="J805" s="44"/>
      <c r="K805" s="42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</row>
    <row x14ac:dyDescent="0.25" r="806" customHeight="1" ht="17.25" customFormat="1" s="30">
      <c r="A806" s="41"/>
      <c r="B806" s="37"/>
      <c r="C806" s="37"/>
      <c r="D806" s="42"/>
      <c r="E806" s="38"/>
      <c r="F806" s="38"/>
      <c r="G806" s="37"/>
      <c r="H806" s="38"/>
      <c r="I806" s="44"/>
      <c r="J806" s="44"/>
      <c r="K806" s="42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</row>
    <row x14ac:dyDescent="0.25" r="807" customHeight="1" ht="17.25" customFormat="1" s="30">
      <c r="A807" s="41"/>
      <c r="B807" s="37"/>
      <c r="C807" s="37"/>
      <c r="D807" s="42"/>
      <c r="E807" s="38"/>
      <c r="F807" s="38"/>
      <c r="G807" s="37"/>
      <c r="H807" s="38"/>
      <c r="I807" s="44"/>
      <c r="J807" s="44"/>
      <c r="K807" s="42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</row>
    <row x14ac:dyDescent="0.25" r="808" customHeight="1" ht="17.25" customFormat="1" s="30">
      <c r="A808" s="41"/>
      <c r="B808" s="37"/>
      <c r="C808" s="37"/>
      <c r="D808" s="42"/>
      <c r="E808" s="38"/>
      <c r="F808" s="38"/>
      <c r="G808" s="37"/>
      <c r="H808" s="38"/>
      <c r="I808" s="44"/>
      <c r="J808" s="44"/>
      <c r="K808" s="42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</row>
    <row x14ac:dyDescent="0.25" r="809" customHeight="1" ht="17.25" customFormat="1" s="30">
      <c r="A809" s="41"/>
      <c r="B809" s="37"/>
      <c r="C809" s="37"/>
      <c r="D809" s="42"/>
      <c r="E809" s="38"/>
      <c r="F809" s="38"/>
      <c r="G809" s="37"/>
      <c r="H809" s="38"/>
      <c r="I809" s="44"/>
      <c r="J809" s="44"/>
      <c r="K809" s="42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</row>
    <row x14ac:dyDescent="0.25" r="810" customHeight="1" ht="17.25" customFormat="1" s="30">
      <c r="A810" s="41"/>
      <c r="B810" s="37"/>
      <c r="C810" s="37"/>
      <c r="D810" s="42"/>
      <c r="E810" s="38"/>
      <c r="F810" s="38"/>
      <c r="G810" s="37"/>
      <c r="H810" s="38"/>
      <c r="I810" s="44"/>
      <c r="J810" s="44"/>
      <c r="K810" s="42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</row>
    <row x14ac:dyDescent="0.25" r="811" customHeight="1" ht="17.25" customFormat="1" s="30">
      <c r="A811" s="41"/>
      <c r="B811" s="37"/>
      <c r="C811" s="37"/>
      <c r="D811" s="42"/>
      <c r="E811" s="38"/>
      <c r="F811" s="38"/>
      <c r="G811" s="37"/>
      <c r="H811" s="38"/>
      <c r="I811" s="44"/>
      <c r="J811" s="44"/>
      <c r="K811" s="42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</row>
    <row x14ac:dyDescent="0.25" r="812" customHeight="1" ht="17.25" customFormat="1" s="30">
      <c r="A812" s="41"/>
      <c r="B812" s="37"/>
      <c r="C812" s="37"/>
      <c r="D812" s="42"/>
      <c r="E812" s="38"/>
      <c r="F812" s="38"/>
      <c r="G812" s="37"/>
      <c r="H812" s="38"/>
      <c r="I812" s="44"/>
      <c r="J812" s="44"/>
      <c r="K812" s="42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</row>
    <row x14ac:dyDescent="0.25" r="813" customHeight="1" ht="17.25" customFormat="1" s="30">
      <c r="A813" s="41"/>
      <c r="B813" s="37"/>
      <c r="C813" s="37"/>
      <c r="D813" s="42"/>
      <c r="E813" s="38"/>
      <c r="F813" s="38"/>
      <c r="G813" s="37"/>
      <c r="H813" s="38"/>
      <c r="I813" s="44"/>
      <c r="J813" s="44"/>
      <c r="K813" s="42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</row>
    <row x14ac:dyDescent="0.25" r="814" customHeight="1" ht="17.25" customFormat="1" s="30">
      <c r="A814" s="41"/>
      <c r="B814" s="37"/>
      <c r="C814" s="37"/>
      <c r="D814" s="42"/>
      <c r="E814" s="38"/>
      <c r="F814" s="38"/>
      <c r="G814" s="37"/>
      <c r="H814" s="38"/>
      <c r="I814" s="44"/>
      <c r="J814" s="44"/>
      <c r="K814" s="42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</row>
    <row x14ac:dyDescent="0.25" r="815" customHeight="1" ht="17.25" customFormat="1" s="30">
      <c r="A815" s="41"/>
      <c r="B815" s="37"/>
      <c r="C815" s="37"/>
      <c r="D815" s="42"/>
      <c r="E815" s="38"/>
      <c r="F815" s="38"/>
      <c r="G815" s="37"/>
      <c r="H815" s="38"/>
      <c r="I815" s="44"/>
      <c r="J815" s="44"/>
      <c r="K815" s="42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</row>
    <row x14ac:dyDescent="0.25" r="816" customHeight="1" ht="17.25" customFormat="1" s="30">
      <c r="A816" s="41"/>
      <c r="B816" s="37"/>
      <c r="C816" s="37"/>
      <c r="D816" s="42"/>
      <c r="E816" s="38"/>
      <c r="F816" s="38"/>
      <c r="G816" s="37"/>
      <c r="H816" s="38"/>
      <c r="I816" s="44"/>
      <c r="J816" s="44"/>
      <c r="K816" s="42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</row>
    <row x14ac:dyDescent="0.25" r="817" customHeight="1" ht="17.25" customFormat="1" s="30">
      <c r="A817" s="41"/>
      <c r="B817" s="37"/>
      <c r="C817" s="37"/>
      <c r="D817" s="42"/>
      <c r="E817" s="38"/>
      <c r="F817" s="38"/>
      <c r="G817" s="37"/>
      <c r="H817" s="38"/>
      <c r="I817" s="44"/>
      <c r="J817" s="44"/>
      <c r="K817" s="42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</row>
    <row x14ac:dyDescent="0.25" r="818" customHeight="1" ht="17.25" customFormat="1" s="30">
      <c r="A818" s="41"/>
      <c r="B818" s="37"/>
      <c r="C818" s="37"/>
      <c r="D818" s="42"/>
      <c r="E818" s="38"/>
      <c r="F818" s="38"/>
      <c r="G818" s="37"/>
      <c r="H818" s="38"/>
      <c r="I818" s="44"/>
      <c r="J818" s="44"/>
      <c r="K818" s="42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</row>
    <row x14ac:dyDescent="0.25" r="819" customHeight="1" ht="17.25" customFormat="1" s="30">
      <c r="A819" s="41"/>
      <c r="B819" s="37"/>
      <c r="C819" s="37"/>
      <c r="D819" s="42"/>
      <c r="E819" s="38"/>
      <c r="F819" s="38"/>
      <c r="G819" s="37"/>
      <c r="H819" s="38"/>
      <c r="I819" s="44"/>
      <c r="J819" s="44"/>
      <c r="K819" s="42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</row>
    <row x14ac:dyDescent="0.25" r="820" customHeight="1" ht="17.25" customFormat="1" s="30">
      <c r="A820" s="41"/>
      <c r="B820" s="37"/>
      <c r="C820" s="37"/>
      <c r="D820" s="42"/>
      <c r="E820" s="38"/>
      <c r="F820" s="38"/>
      <c r="G820" s="37"/>
      <c r="H820" s="38"/>
      <c r="I820" s="44"/>
      <c r="J820" s="44"/>
      <c r="K820" s="42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</row>
    <row x14ac:dyDescent="0.25" r="821" customHeight="1" ht="17.25" customFormat="1" s="30">
      <c r="A821" s="41"/>
      <c r="B821" s="37"/>
      <c r="C821" s="37"/>
      <c r="D821" s="42"/>
      <c r="E821" s="38"/>
      <c r="F821" s="38"/>
      <c r="G821" s="37"/>
      <c r="H821" s="38"/>
      <c r="I821" s="44"/>
      <c r="J821" s="44"/>
      <c r="K821" s="42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</row>
    <row x14ac:dyDescent="0.25" r="822" customHeight="1" ht="17.25" customFormat="1" s="30">
      <c r="A822" s="41"/>
      <c r="B822" s="37"/>
      <c r="C822" s="37"/>
      <c r="D822" s="42"/>
      <c r="E822" s="38"/>
      <c r="F822" s="38"/>
      <c r="G822" s="37"/>
      <c r="H822" s="38"/>
      <c r="I822" s="44"/>
      <c r="J822" s="44"/>
      <c r="K822" s="42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</row>
    <row x14ac:dyDescent="0.25" r="823" customHeight="1" ht="17.25" customFormat="1" s="30">
      <c r="A823" s="41"/>
      <c r="B823" s="37"/>
      <c r="C823" s="37"/>
      <c r="D823" s="42"/>
      <c r="E823" s="38"/>
      <c r="F823" s="38"/>
      <c r="G823" s="37"/>
      <c r="H823" s="38"/>
      <c r="I823" s="44"/>
      <c r="J823" s="44"/>
      <c r="K823" s="42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</row>
    <row x14ac:dyDescent="0.25" r="824" customHeight="1" ht="17.25" customFormat="1" s="30">
      <c r="A824" s="41"/>
      <c r="B824" s="37"/>
      <c r="C824" s="37"/>
      <c r="D824" s="42"/>
      <c r="E824" s="38"/>
      <c r="F824" s="38"/>
      <c r="G824" s="37"/>
      <c r="H824" s="38"/>
      <c r="I824" s="44"/>
      <c r="J824" s="44"/>
      <c r="K824" s="42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</row>
    <row x14ac:dyDescent="0.25" r="825" customHeight="1" ht="17.25" customFormat="1" s="30">
      <c r="A825" s="41"/>
      <c r="B825" s="37"/>
      <c r="C825" s="37"/>
      <c r="D825" s="42"/>
      <c r="E825" s="38"/>
      <c r="F825" s="38"/>
      <c r="G825" s="37"/>
      <c r="H825" s="38"/>
      <c r="I825" s="44"/>
      <c r="J825" s="44"/>
      <c r="K825" s="42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</row>
    <row x14ac:dyDescent="0.25" r="826" customHeight="1" ht="17.25" customFormat="1" s="30">
      <c r="A826" s="41"/>
      <c r="B826" s="37"/>
      <c r="C826" s="37"/>
      <c r="D826" s="42"/>
      <c r="E826" s="38"/>
      <c r="F826" s="38"/>
      <c r="G826" s="37"/>
      <c r="H826" s="38"/>
      <c r="I826" s="44"/>
      <c r="J826" s="44"/>
      <c r="K826" s="42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</row>
    <row x14ac:dyDescent="0.25" r="827" customHeight="1" ht="17.25" customFormat="1" s="30">
      <c r="A827" s="41"/>
      <c r="B827" s="37"/>
      <c r="C827" s="37"/>
      <c r="D827" s="42"/>
      <c r="E827" s="38"/>
      <c r="F827" s="38"/>
      <c r="G827" s="37"/>
      <c r="H827" s="38"/>
      <c r="I827" s="44"/>
      <c r="J827" s="44"/>
      <c r="K827" s="42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</row>
    <row x14ac:dyDescent="0.25" r="828" customHeight="1" ht="17.25" customFormat="1" s="30">
      <c r="A828" s="41"/>
      <c r="B828" s="37"/>
      <c r="C828" s="37"/>
      <c r="D828" s="42"/>
      <c r="E828" s="38"/>
      <c r="F828" s="38"/>
      <c r="G828" s="37"/>
      <c r="H828" s="38"/>
      <c r="I828" s="44"/>
      <c r="J828" s="44"/>
      <c r="K828" s="42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</row>
    <row x14ac:dyDescent="0.25" r="829" customHeight="1" ht="17.25" customFormat="1" s="30">
      <c r="A829" s="41"/>
      <c r="B829" s="37"/>
      <c r="C829" s="37"/>
      <c r="D829" s="42"/>
      <c r="E829" s="38"/>
      <c r="F829" s="38"/>
      <c r="G829" s="37"/>
      <c r="H829" s="38"/>
      <c r="I829" s="44"/>
      <c r="J829" s="44"/>
      <c r="K829" s="42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</row>
    <row x14ac:dyDescent="0.25" r="830" customHeight="1" ht="17.25" customFormat="1" s="30">
      <c r="A830" s="41"/>
      <c r="B830" s="37"/>
      <c r="C830" s="37"/>
      <c r="D830" s="42"/>
      <c r="E830" s="38"/>
      <c r="F830" s="38"/>
      <c r="G830" s="37"/>
      <c r="H830" s="38"/>
      <c r="I830" s="44"/>
      <c r="J830" s="44"/>
      <c r="K830" s="42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</row>
    <row x14ac:dyDescent="0.25" r="831" customHeight="1" ht="17.25" customFormat="1" s="30">
      <c r="A831" s="41"/>
      <c r="B831" s="37"/>
      <c r="C831" s="37"/>
      <c r="D831" s="42"/>
      <c r="E831" s="38"/>
      <c r="F831" s="38"/>
      <c r="G831" s="37"/>
      <c r="H831" s="38"/>
      <c r="I831" s="44"/>
      <c r="J831" s="44"/>
      <c r="K831" s="42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</row>
    <row x14ac:dyDescent="0.25" r="832" customHeight="1" ht="17.25" customFormat="1" s="30">
      <c r="A832" s="41"/>
      <c r="B832" s="37"/>
      <c r="C832" s="37"/>
      <c r="D832" s="42"/>
      <c r="E832" s="38"/>
      <c r="F832" s="38"/>
      <c r="G832" s="37"/>
      <c r="H832" s="38"/>
      <c r="I832" s="44"/>
      <c r="J832" s="44"/>
      <c r="K832" s="42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</row>
    <row x14ac:dyDescent="0.25" r="833" customHeight="1" ht="17.25" customFormat="1" s="30">
      <c r="A833" s="41"/>
      <c r="B833" s="37"/>
      <c r="C833" s="37"/>
      <c r="D833" s="42"/>
      <c r="E833" s="38"/>
      <c r="F833" s="38"/>
      <c r="G833" s="37"/>
      <c r="H833" s="38"/>
      <c r="I833" s="44"/>
      <c r="J833" s="44"/>
      <c r="K833" s="42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</row>
    <row x14ac:dyDescent="0.25" r="834" customHeight="1" ht="17.25" customFormat="1" s="30">
      <c r="A834" s="41"/>
      <c r="B834" s="37"/>
      <c r="C834" s="37"/>
      <c r="D834" s="42"/>
      <c r="E834" s="38"/>
      <c r="F834" s="38"/>
      <c r="G834" s="37"/>
      <c r="H834" s="38"/>
      <c r="I834" s="44"/>
      <c r="J834" s="44"/>
      <c r="K834" s="42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</row>
    <row x14ac:dyDescent="0.25" r="835" customHeight="1" ht="17.25" customFormat="1" s="30">
      <c r="A835" s="41"/>
      <c r="B835" s="37"/>
      <c r="C835" s="37"/>
      <c r="D835" s="42"/>
      <c r="E835" s="38"/>
      <c r="F835" s="38"/>
      <c r="G835" s="37"/>
      <c r="H835" s="38"/>
      <c r="I835" s="44"/>
      <c r="J835" s="44"/>
      <c r="K835" s="42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</row>
    <row x14ac:dyDescent="0.25" r="836" customHeight="1" ht="17.25" customFormat="1" s="30">
      <c r="A836" s="41"/>
      <c r="B836" s="37"/>
      <c r="C836" s="37"/>
      <c r="D836" s="42"/>
      <c r="E836" s="38"/>
      <c r="F836" s="38"/>
      <c r="G836" s="37"/>
      <c r="H836" s="38"/>
      <c r="I836" s="44"/>
      <c r="J836" s="44"/>
      <c r="K836" s="42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</row>
    <row x14ac:dyDescent="0.25" r="837" customHeight="1" ht="17.25" customFormat="1" s="30">
      <c r="A837" s="41"/>
      <c r="B837" s="37"/>
      <c r="C837" s="37"/>
      <c r="D837" s="42"/>
      <c r="E837" s="38"/>
      <c r="F837" s="38"/>
      <c r="G837" s="37"/>
      <c r="H837" s="38"/>
      <c r="I837" s="44"/>
      <c r="J837" s="44"/>
      <c r="K837" s="42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</row>
    <row x14ac:dyDescent="0.25" r="838" customHeight="1" ht="17.25" customFormat="1" s="30">
      <c r="A838" s="41"/>
      <c r="B838" s="37"/>
      <c r="C838" s="37"/>
      <c r="D838" s="42"/>
      <c r="E838" s="38"/>
      <c r="F838" s="38"/>
      <c r="G838" s="37"/>
      <c r="H838" s="38"/>
      <c r="I838" s="44"/>
      <c r="J838" s="44"/>
      <c r="K838" s="42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</row>
    <row x14ac:dyDescent="0.25" r="839" customHeight="1" ht="17.25" customFormat="1" s="30">
      <c r="A839" s="41"/>
      <c r="B839" s="37"/>
      <c r="C839" s="37"/>
      <c r="D839" s="42"/>
      <c r="E839" s="38"/>
      <c r="F839" s="38"/>
      <c r="G839" s="37"/>
      <c r="H839" s="38"/>
      <c r="I839" s="44"/>
      <c r="J839" s="44"/>
      <c r="K839" s="42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</row>
    <row x14ac:dyDescent="0.25" r="840" customHeight="1" ht="17.25" customFormat="1" s="30">
      <c r="A840" s="41"/>
      <c r="B840" s="37"/>
      <c r="C840" s="37"/>
      <c r="D840" s="42"/>
      <c r="E840" s="38"/>
      <c r="F840" s="38"/>
      <c r="G840" s="37"/>
      <c r="H840" s="38"/>
      <c r="I840" s="44"/>
      <c r="J840" s="44"/>
      <c r="K840" s="42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</row>
    <row x14ac:dyDescent="0.25" r="841" customHeight="1" ht="17.25" customFormat="1" s="30">
      <c r="A841" s="41"/>
      <c r="B841" s="37"/>
      <c r="C841" s="37"/>
      <c r="D841" s="42"/>
      <c r="E841" s="38"/>
      <c r="F841" s="38"/>
      <c r="G841" s="37"/>
      <c r="H841" s="38"/>
      <c r="I841" s="44"/>
      <c r="J841" s="44"/>
      <c r="K841" s="42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</row>
    <row x14ac:dyDescent="0.25" r="842" customHeight="1" ht="17.25" customFormat="1" s="30">
      <c r="A842" s="41"/>
      <c r="B842" s="37"/>
      <c r="C842" s="37"/>
      <c r="D842" s="42"/>
      <c r="E842" s="38"/>
      <c r="F842" s="38"/>
      <c r="G842" s="37"/>
      <c r="H842" s="38"/>
      <c r="I842" s="44"/>
      <c r="J842" s="44"/>
      <c r="K842" s="42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</row>
    <row x14ac:dyDescent="0.25" r="843" customHeight="1" ht="17.25" customFormat="1" s="30">
      <c r="A843" s="41"/>
      <c r="B843" s="37"/>
      <c r="C843" s="37"/>
      <c r="D843" s="42"/>
      <c r="E843" s="38"/>
      <c r="F843" s="38"/>
      <c r="G843" s="37"/>
      <c r="H843" s="38"/>
      <c r="I843" s="44"/>
      <c r="J843" s="44"/>
      <c r="K843" s="42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</row>
    <row x14ac:dyDescent="0.25" r="844" customHeight="1" ht="17.25" customFormat="1" s="30">
      <c r="A844" s="41"/>
      <c r="B844" s="37"/>
      <c r="C844" s="37"/>
      <c r="D844" s="42"/>
      <c r="E844" s="38"/>
      <c r="F844" s="38"/>
      <c r="G844" s="37"/>
      <c r="H844" s="38"/>
      <c r="I844" s="44"/>
      <c r="J844" s="44"/>
      <c r="K844" s="42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</row>
    <row x14ac:dyDescent="0.25" r="845" customHeight="1" ht="17.25" customFormat="1" s="30">
      <c r="A845" s="41"/>
      <c r="B845" s="37"/>
      <c r="C845" s="37"/>
      <c r="D845" s="42"/>
      <c r="E845" s="38"/>
      <c r="F845" s="38"/>
      <c r="G845" s="37"/>
      <c r="H845" s="38"/>
      <c r="I845" s="44"/>
      <c r="J845" s="44"/>
      <c r="K845" s="42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</row>
    <row x14ac:dyDescent="0.25" r="846" customHeight="1" ht="17.25" customFormat="1" s="30">
      <c r="A846" s="41"/>
      <c r="B846" s="37"/>
      <c r="C846" s="37"/>
      <c r="D846" s="42"/>
      <c r="E846" s="38"/>
      <c r="F846" s="38"/>
      <c r="G846" s="37"/>
      <c r="H846" s="38"/>
      <c r="I846" s="44"/>
      <c r="J846" s="44"/>
      <c r="K846" s="42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</row>
    <row x14ac:dyDescent="0.25" r="847" customHeight="1" ht="17.25" customFormat="1" s="30">
      <c r="A847" s="41"/>
      <c r="B847" s="37"/>
      <c r="C847" s="37"/>
      <c r="D847" s="42"/>
      <c r="E847" s="38"/>
      <c r="F847" s="38"/>
      <c r="G847" s="37"/>
      <c r="H847" s="38"/>
      <c r="I847" s="44"/>
      <c r="J847" s="44"/>
      <c r="K847" s="42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</row>
    <row x14ac:dyDescent="0.25" r="848" customHeight="1" ht="17.25" customFormat="1" s="30">
      <c r="A848" s="41"/>
      <c r="B848" s="37"/>
      <c r="C848" s="37"/>
      <c r="D848" s="42"/>
      <c r="E848" s="38"/>
      <c r="F848" s="38"/>
      <c r="G848" s="37"/>
      <c r="H848" s="38"/>
      <c r="I848" s="44"/>
      <c r="J848" s="44"/>
      <c r="K848" s="42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</row>
    <row x14ac:dyDescent="0.25" r="849" customHeight="1" ht="17.25" customFormat="1" s="30">
      <c r="A849" s="41"/>
      <c r="B849" s="37"/>
      <c r="C849" s="37"/>
      <c r="D849" s="42"/>
      <c r="E849" s="38"/>
      <c r="F849" s="38"/>
      <c r="G849" s="37"/>
      <c r="H849" s="38"/>
      <c r="I849" s="44"/>
      <c r="J849" s="44"/>
      <c r="K849" s="42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</row>
    <row x14ac:dyDescent="0.25" r="850" customHeight="1" ht="17.25" customFormat="1" s="30">
      <c r="A850" s="41"/>
      <c r="B850" s="37"/>
      <c r="C850" s="37"/>
      <c r="D850" s="42"/>
      <c r="E850" s="38"/>
      <c r="F850" s="38"/>
      <c r="G850" s="37"/>
      <c r="H850" s="38"/>
      <c r="I850" s="44"/>
      <c r="J850" s="44"/>
      <c r="K850" s="42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</row>
    <row x14ac:dyDescent="0.25" r="851" customHeight="1" ht="17.25" customFormat="1" s="30">
      <c r="A851" s="41"/>
      <c r="B851" s="37"/>
      <c r="C851" s="37"/>
      <c r="D851" s="42"/>
      <c r="E851" s="38"/>
      <c r="F851" s="38"/>
      <c r="G851" s="37"/>
      <c r="H851" s="38"/>
      <c r="I851" s="44"/>
      <c r="J851" s="44"/>
      <c r="K851" s="42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</row>
    <row x14ac:dyDescent="0.25" r="852" customHeight="1" ht="17.25" customFormat="1" s="30">
      <c r="A852" s="41"/>
      <c r="B852" s="37"/>
      <c r="C852" s="37"/>
      <c r="D852" s="42"/>
      <c r="E852" s="38"/>
      <c r="F852" s="38"/>
      <c r="G852" s="37"/>
      <c r="H852" s="38"/>
      <c r="I852" s="44"/>
      <c r="J852" s="44"/>
      <c r="K852" s="42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</row>
    <row x14ac:dyDescent="0.25" r="853" customHeight="1" ht="17.25" customFormat="1" s="30">
      <c r="A853" s="41"/>
      <c r="B853" s="37"/>
      <c r="C853" s="37"/>
      <c r="D853" s="42"/>
      <c r="E853" s="38"/>
      <c r="F853" s="38"/>
      <c r="G853" s="37"/>
      <c r="H853" s="38"/>
      <c r="I853" s="44"/>
      <c r="J853" s="44"/>
      <c r="K853" s="42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</row>
    <row x14ac:dyDescent="0.25" r="854" customHeight="1" ht="17.25" customFormat="1" s="30">
      <c r="A854" s="41"/>
      <c r="B854" s="37"/>
      <c r="C854" s="37"/>
      <c r="D854" s="42"/>
      <c r="E854" s="38"/>
      <c r="F854" s="38"/>
      <c r="G854" s="37"/>
      <c r="H854" s="38"/>
      <c r="I854" s="44"/>
      <c r="J854" s="44"/>
      <c r="K854" s="42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</row>
    <row x14ac:dyDescent="0.25" r="855" customHeight="1" ht="17.25" customFormat="1" s="30">
      <c r="A855" s="41"/>
      <c r="B855" s="37"/>
      <c r="C855" s="37"/>
      <c r="D855" s="42"/>
      <c r="E855" s="38"/>
      <c r="F855" s="38"/>
      <c r="G855" s="37"/>
      <c r="H855" s="38"/>
      <c r="I855" s="44"/>
      <c r="J855" s="44"/>
      <c r="K855" s="42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</row>
    <row x14ac:dyDescent="0.25" r="856" customHeight="1" ht="17.25" customFormat="1" s="30">
      <c r="A856" s="41"/>
      <c r="B856" s="37"/>
      <c r="C856" s="37"/>
      <c r="D856" s="42"/>
      <c r="E856" s="38"/>
      <c r="F856" s="38"/>
      <c r="G856" s="37"/>
      <c r="H856" s="38"/>
      <c r="I856" s="44"/>
      <c r="J856" s="44"/>
      <c r="K856" s="42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</row>
    <row x14ac:dyDescent="0.25" r="857" customHeight="1" ht="17.25" customFormat="1" s="30">
      <c r="A857" s="41"/>
      <c r="B857" s="37"/>
      <c r="C857" s="37"/>
      <c r="D857" s="42"/>
      <c r="E857" s="38"/>
      <c r="F857" s="38"/>
      <c r="G857" s="37"/>
      <c r="H857" s="38"/>
      <c r="I857" s="44"/>
      <c r="J857" s="44"/>
      <c r="K857" s="42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</row>
    <row x14ac:dyDescent="0.25" r="858" customHeight="1" ht="17.25" customFormat="1" s="30">
      <c r="A858" s="41"/>
      <c r="B858" s="37"/>
      <c r="C858" s="37"/>
      <c r="D858" s="42"/>
      <c r="E858" s="38"/>
      <c r="F858" s="38"/>
      <c r="G858" s="37"/>
      <c r="H858" s="38"/>
      <c r="I858" s="44"/>
      <c r="J858" s="44"/>
      <c r="K858" s="42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</row>
    <row x14ac:dyDescent="0.25" r="859" customHeight="1" ht="17.25" customFormat="1" s="30">
      <c r="A859" s="41"/>
      <c r="B859" s="37"/>
      <c r="C859" s="37"/>
      <c r="D859" s="42"/>
      <c r="E859" s="38"/>
      <c r="F859" s="38"/>
      <c r="G859" s="37"/>
      <c r="H859" s="38"/>
      <c r="I859" s="44"/>
      <c r="J859" s="44"/>
      <c r="K859" s="42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</row>
    <row x14ac:dyDescent="0.25" r="860" customHeight="1" ht="17.25" customFormat="1" s="30">
      <c r="A860" s="41"/>
      <c r="B860" s="37"/>
      <c r="C860" s="37"/>
      <c r="D860" s="42"/>
      <c r="E860" s="38"/>
      <c r="F860" s="38"/>
      <c r="G860" s="37"/>
      <c r="H860" s="38"/>
      <c r="I860" s="44"/>
      <c r="J860" s="44"/>
      <c r="K860" s="42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</row>
    <row x14ac:dyDescent="0.25" r="861" customHeight="1" ht="17.25" customFormat="1" s="30">
      <c r="A861" s="41"/>
      <c r="B861" s="37"/>
      <c r="C861" s="37"/>
      <c r="D861" s="42"/>
      <c r="E861" s="38"/>
      <c r="F861" s="38"/>
      <c r="G861" s="37"/>
      <c r="H861" s="38"/>
      <c r="I861" s="44"/>
      <c r="J861" s="44"/>
      <c r="K861" s="42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</row>
    <row x14ac:dyDescent="0.25" r="862" customHeight="1" ht="17.25" customFormat="1" s="30">
      <c r="A862" s="41"/>
      <c r="B862" s="37"/>
      <c r="C862" s="37"/>
      <c r="D862" s="42"/>
      <c r="E862" s="38"/>
      <c r="F862" s="38"/>
      <c r="G862" s="37"/>
      <c r="H862" s="38"/>
      <c r="I862" s="44"/>
      <c r="J862" s="44"/>
      <c r="K862" s="42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</row>
    <row x14ac:dyDescent="0.25" r="863" customHeight="1" ht="17.25" customFormat="1" s="30">
      <c r="A863" s="41"/>
      <c r="B863" s="37"/>
      <c r="C863" s="37"/>
      <c r="D863" s="42"/>
      <c r="E863" s="38"/>
      <c r="F863" s="38"/>
      <c r="G863" s="37"/>
      <c r="H863" s="38"/>
      <c r="I863" s="44"/>
      <c r="J863" s="44"/>
      <c r="K863" s="42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</row>
    <row x14ac:dyDescent="0.25" r="864" customHeight="1" ht="17.25" customFormat="1" s="30">
      <c r="A864" s="41"/>
      <c r="B864" s="37"/>
      <c r="C864" s="37"/>
      <c r="D864" s="42"/>
      <c r="E864" s="38"/>
      <c r="F864" s="38"/>
      <c r="G864" s="37"/>
      <c r="H864" s="38"/>
      <c r="I864" s="44"/>
      <c r="J864" s="44"/>
      <c r="K864" s="42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</row>
    <row x14ac:dyDescent="0.25" r="865" customHeight="1" ht="17.25" customFormat="1" s="30">
      <c r="A865" s="41"/>
      <c r="B865" s="37"/>
      <c r="C865" s="37"/>
      <c r="D865" s="42"/>
      <c r="E865" s="38"/>
      <c r="F865" s="38"/>
      <c r="G865" s="37"/>
      <c r="H865" s="38"/>
      <c r="I865" s="44"/>
      <c r="J865" s="44"/>
      <c r="K865" s="42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</row>
    <row x14ac:dyDescent="0.25" r="866" customHeight="1" ht="17.25" customFormat="1" s="30">
      <c r="A866" s="41"/>
      <c r="B866" s="37"/>
      <c r="C866" s="37"/>
      <c r="D866" s="42"/>
      <c r="E866" s="38"/>
      <c r="F866" s="38"/>
      <c r="G866" s="37"/>
      <c r="H866" s="38"/>
      <c r="I866" s="44"/>
      <c r="J866" s="44"/>
      <c r="K866" s="42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</row>
    <row x14ac:dyDescent="0.25" r="867" customHeight="1" ht="17.25" customFormat="1" s="30">
      <c r="A867" s="41"/>
      <c r="B867" s="37"/>
      <c r="C867" s="37"/>
      <c r="D867" s="42"/>
      <c r="E867" s="38"/>
      <c r="F867" s="38"/>
      <c r="G867" s="37"/>
      <c r="H867" s="38"/>
      <c r="I867" s="44"/>
      <c r="J867" s="44"/>
      <c r="K867" s="42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</row>
    <row x14ac:dyDescent="0.25" r="868" customHeight="1" ht="17.25" customFormat="1" s="30">
      <c r="A868" s="41"/>
      <c r="B868" s="37"/>
      <c r="C868" s="37"/>
      <c r="D868" s="42"/>
      <c r="E868" s="38"/>
      <c r="F868" s="38"/>
      <c r="G868" s="37"/>
      <c r="H868" s="38"/>
      <c r="I868" s="44"/>
      <c r="J868" s="44"/>
      <c r="K868" s="42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</row>
    <row x14ac:dyDescent="0.25" r="869" customHeight="1" ht="17.25" customFormat="1" s="30">
      <c r="A869" s="41"/>
      <c r="B869" s="37"/>
      <c r="C869" s="37"/>
      <c r="D869" s="42"/>
      <c r="E869" s="38"/>
      <c r="F869" s="38"/>
      <c r="G869" s="37"/>
      <c r="H869" s="38"/>
      <c r="I869" s="44"/>
      <c r="J869" s="44"/>
      <c r="K869" s="42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</row>
    <row x14ac:dyDescent="0.25" r="870" customHeight="1" ht="17.25" customFormat="1" s="30">
      <c r="A870" s="41"/>
      <c r="B870" s="37"/>
      <c r="C870" s="37"/>
      <c r="D870" s="42"/>
      <c r="E870" s="38"/>
      <c r="F870" s="38"/>
      <c r="G870" s="37"/>
      <c r="H870" s="38"/>
      <c r="I870" s="44"/>
      <c r="J870" s="44"/>
      <c r="K870" s="42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</row>
    <row x14ac:dyDescent="0.25" r="871" customHeight="1" ht="17.25" customFormat="1" s="30">
      <c r="A871" s="41"/>
      <c r="B871" s="37"/>
      <c r="C871" s="37"/>
      <c r="D871" s="42"/>
      <c r="E871" s="38"/>
      <c r="F871" s="38"/>
      <c r="G871" s="37"/>
      <c r="H871" s="38"/>
      <c r="I871" s="44"/>
      <c r="J871" s="44"/>
      <c r="K871" s="42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</row>
    <row x14ac:dyDescent="0.25" r="872" customHeight="1" ht="17.25" customFormat="1" s="30">
      <c r="A872" s="41"/>
      <c r="B872" s="37"/>
      <c r="C872" s="37"/>
      <c r="D872" s="42"/>
      <c r="E872" s="38"/>
      <c r="F872" s="38"/>
      <c r="G872" s="37"/>
      <c r="H872" s="38"/>
      <c r="I872" s="44"/>
      <c r="J872" s="44"/>
      <c r="K872" s="42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</row>
    <row x14ac:dyDescent="0.25" r="873" customHeight="1" ht="17.25" customFormat="1" s="30">
      <c r="A873" s="41"/>
      <c r="B873" s="37"/>
      <c r="C873" s="37"/>
      <c r="D873" s="42"/>
      <c r="E873" s="38"/>
      <c r="F873" s="38"/>
      <c r="G873" s="37"/>
      <c r="H873" s="38"/>
      <c r="I873" s="44"/>
      <c r="J873" s="44"/>
      <c r="K873" s="42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</row>
    <row x14ac:dyDescent="0.25" r="874" customHeight="1" ht="17.25" customFormat="1" s="30">
      <c r="A874" s="41"/>
      <c r="B874" s="37"/>
      <c r="C874" s="37"/>
      <c r="D874" s="42"/>
      <c r="E874" s="38"/>
      <c r="F874" s="38"/>
      <c r="G874" s="37"/>
      <c r="H874" s="38"/>
      <c r="I874" s="44"/>
      <c r="J874" s="44"/>
      <c r="K874" s="42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</row>
    <row x14ac:dyDescent="0.25" r="875" customHeight="1" ht="17.25" customFormat="1" s="30">
      <c r="A875" s="41"/>
      <c r="B875" s="37"/>
      <c r="C875" s="37"/>
      <c r="D875" s="42"/>
      <c r="E875" s="38"/>
      <c r="F875" s="38"/>
      <c r="G875" s="37"/>
      <c r="H875" s="38"/>
      <c r="I875" s="44"/>
      <c r="J875" s="44"/>
      <c r="K875" s="42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</row>
    <row x14ac:dyDescent="0.25" r="876" customHeight="1" ht="17.25" customFormat="1" s="30">
      <c r="A876" s="41"/>
      <c r="B876" s="37"/>
      <c r="C876" s="37"/>
      <c r="D876" s="42"/>
      <c r="E876" s="38"/>
      <c r="F876" s="38"/>
      <c r="G876" s="37"/>
      <c r="H876" s="38"/>
      <c r="I876" s="44"/>
      <c r="J876" s="44"/>
      <c r="K876" s="42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</row>
    <row x14ac:dyDescent="0.25" r="877" customHeight="1" ht="17.25" customFormat="1" s="30">
      <c r="A877" s="41"/>
      <c r="B877" s="37"/>
      <c r="C877" s="37"/>
      <c r="D877" s="42"/>
      <c r="E877" s="38"/>
      <c r="F877" s="38"/>
      <c r="G877" s="37"/>
      <c r="H877" s="38"/>
      <c r="I877" s="44"/>
      <c r="J877" s="44"/>
      <c r="K877" s="42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</row>
    <row x14ac:dyDescent="0.25" r="878" customHeight="1" ht="17.25" customFormat="1" s="30">
      <c r="A878" s="41"/>
      <c r="B878" s="37"/>
      <c r="C878" s="37"/>
      <c r="D878" s="42"/>
      <c r="E878" s="38"/>
      <c r="F878" s="38"/>
      <c r="G878" s="37"/>
      <c r="H878" s="38"/>
      <c r="I878" s="44"/>
      <c r="J878" s="44"/>
      <c r="K878" s="42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</row>
    <row x14ac:dyDescent="0.25" r="879" customHeight="1" ht="17.25" customFormat="1" s="30">
      <c r="A879" s="41"/>
      <c r="B879" s="37"/>
      <c r="C879" s="37"/>
      <c r="D879" s="42"/>
      <c r="E879" s="38"/>
      <c r="F879" s="38"/>
      <c r="G879" s="37"/>
      <c r="H879" s="38"/>
      <c r="I879" s="44"/>
      <c r="J879" s="44"/>
      <c r="K879" s="42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</row>
    <row x14ac:dyDescent="0.25" r="880" customHeight="1" ht="17.25" customFormat="1" s="30">
      <c r="A880" s="41"/>
      <c r="B880" s="37"/>
      <c r="C880" s="37"/>
      <c r="D880" s="42"/>
      <c r="E880" s="38"/>
      <c r="F880" s="38"/>
      <c r="G880" s="37"/>
      <c r="H880" s="38"/>
      <c r="I880" s="44"/>
      <c r="J880" s="44"/>
      <c r="K880" s="42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</row>
    <row x14ac:dyDescent="0.25" r="881" customHeight="1" ht="17.25" customFormat="1" s="30">
      <c r="A881" s="41"/>
      <c r="B881" s="37"/>
      <c r="C881" s="37"/>
      <c r="D881" s="42"/>
      <c r="E881" s="38"/>
      <c r="F881" s="38"/>
      <c r="G881" s="37"/>
      <c r="H881" s="38"/>
      <c r="I881" s="44"/>
      <c r="J881" s="44"/>
      <c r="K881" s="42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</row>
    <row x14ac:dyDescent="0.25" r="882" customHeight="1" ht="17.25" customFormat="1" s="30">
      <c r="A882" s="41"/>
      <c r="B882" s="37"/>
      <c r="C882" s="37"/>
      <c r="D882" s="42"/>
      <c r="E882" s="38"/>
      <c r="F882" s="38"/>
      <c r="G882" s="37"/>
      <c r="H882" s="38"/>
      <c r="I882" s="44"/>
      <c r="J882" s="44"/>
      <c r="K882" s="42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</row>
    <row x14ac:dyDescent="0.25" r="883" customHeight="1" ht="17.25" customFormat="1" s="30">
      <c r="A883" s="41"/>
      <c r="B883" s="37"/>
      <c r="C883" s="37"/>
      <c r="D883" s="42"/>
      <c r="E883" s="38"/>
      <c r="F883" s="38"/>
      <c r="G883" s="37"/>
      <c r="H883" s="38"/>
      <c r="I883" s="44"/>
      <c r="J883" s="44"/>
      <c r="K883" s="42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</row>
    <row x14ac:dyDescent="0.25" r="884" customHeight="1" ht="17.25" customFormat="1" s="30">
      <c r="A884" s="41"/>
      <c r="B884" s="37"/>
      <c r="C884" s="37"/>
      <c r="D884" s="42"/>
      <c r="E884" s="38"/>
      <c r="F884" s="38"/>
      <c r="G884" s="37"/>
      <c r="H884" s="38"/>
      <c r="I884" s="44"/>
      <c r="J884" s="44"/>
      <c r="K884" s="42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</row>
    <row x14ac:dyDescent="0.25" r="885" customHeight="1" ht="17.25" customFormat="1" s="30">
      <c r="A885" s="41"/>
      <c r="B885" s="37"/>
      <c r="C885" s="37"/>
      <c r="D885" s="42"/>
      <c r="E885" s="38"/>
      <c r="F885" s="38"/>
      <c r="G885" s="37"/>
      <c r="H885" s="38"/>
      <c r="I885" s="44"/>
      <c r="J885" s="44"/>
      <c r="K885" s="42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</row>
    <row x14ac:dyDescent="0.25" r="886" customHeight="1" ht="17.25" customFormat="1" s="30">
      <c r="A886" s="41"/>
      <c r="B886" s="37"/>
      <c r="C886" s="37"/>
      <c r="D886" s="42"/>
      <c r="E886" s="38"/>
      <c r="F886" s="38"/>
      <c r="G886" s="37"/>
      <c r="H886" s="38"/>
      <c r="I886" s="44"/>
      <c r="J886" s="44"/>
      <c r="K886" s="42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</row>
    <row x14ac:dyDescent="0.25" r="887" customHeight="1" ht="17.25" customFormat="1" s="30">
      <c r="A887" s="41"/>
      <c r="B887" s="37"/>
      <c r="C887" s="37"/>
      <c r="D887" s="42"/>
      <c r="E887" s="38"/>
      <c r="F887" s="38"/>
      <c r="G887" s="37"/>
      <c r="H887" s="38"/>
      <c r="I887" s="44"/>
      <c r="J887" s="44"/>
      <c r="K887" s="42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</row>
    <row x14ac:dyDescent="0.25" r="888" customHeight="1" ht="17.25" customFormat="1" s="30">
      <c r="A888" s="41"/>
      <c r="B888" s="37"/>
      <c r="C888" s="37"/>
      <c r="D888" s="42"/>
      <c r="E888" s="38"/>
      <c r="F888" s="38"/>
      <c r="G888" s="37"/>
      <c r="H888" s="38"/>
      <c r="I888" s="44"/>
      <c r="J888" s="44"/>
      <c r="K888" s="42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</row>
    <row x14ac:dyDescent="0.25" r="889" customHeight="1" ht="17.25" customFormat="1" s="30">
      <c r="A889" s="41"/>
      <c r="B889" s="37"/>
      <c r="C889" s="37"/>
      <c r="D889" s="42"/>
      <c r="E889" s="38"/>
      <c r="F889" s="38"/>
      <c r="G889" s="37"/>
      <c r="H889" s="38"/>
      <c r="I889" s="44"/>
      <c r="J889" s="44"/>
      <c r="K889" s="42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</row>
    <row x14ac:dyDescent="0.25" r="890" customHeight="1" ht="17.25" customFormat="1" s="30">
      <c r="A890" s="41"/>
      <c r="B890" s="37"/>
      <c r="C890" s="37"/>
      <c r="D890" s="42"/>
      <c r="E890" s="38"/>
      <c r="F890" s="38"/>
      <c r="G890" s="37"/>
      <c r="H890" s="38"/>
      <c r="I890" s="44"/>
      <c r="J890" s="44"/>
      <c r="K890" s="42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</row>
    <row x14ac:dyDescent="0.25" r="891" customHeight="1" ht="17.25" customFormat="1" s="30">
      <c r="A891" s="41"/>
      <c r="B891" s="37"/>
      <c r="C891" s="37"/>
      <c r="D891" s="42"/>
      <c r="E891" s="38"/>
      <c r="F891" s="38"/>
      <c r="G891" s="37"/>
      <c r="H891" s="38"/>
      <c r="I891" s="44"/>
      <c r="J891" s="44"/>
      <c r="K891" s="42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</row>
    <row x14ac:dyDescent="0.25" r="892" customHeight="1" ht="17.25" customFormat="1" s="30">
      <c r="A892" s="41"/>
      <c r="B892" s="37"/>
      <c r="C892" s="37"/>
      <c r="D892" s="42"/>
      <c r="E892" s="38"/>
      <c r="F892" s="38"/>
      <c r="G892" s="37"/>
      <c r="H892" s="38"/>
      <c r="I892" s="44"/>
      <c r="J892" s="44"/>
      <c r="K892" s="42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</row>
    <row x14ac:dyDescent="0.25" r="893" customHeight="1" ht="17.25" customFormat="1" s="30">
      <c r="A893" s="41"/>
      <c r="B893" s="37"/>
      <c r="C893" s="37"/>
      <c r="D893" s="42"/>
      <c r="E893" s="38"/>
      <c r="F893" s="38"/>
      <c r="G893" s="37"/>
      <c r="H893" s="38"/>
      <c r="I893" s="44"/>
      <c r="J893" s="44"/>
      <c r="K893" s="42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</row>
    <row x14ac:dyDescent="0.25" r="894" customHeight="1" ht="17.25" customFormat="1" s="30">
      <c r="A894" s="41"/>
      <c r="B894" s="37"/>
      <c r="C894" s="37"/>
      <c r="D894" s="42"/>
      <c r="E894" s="38"/>
      <c r="F894" s="38"/>
      <c r="G894" s="37"/>
      <c r="H894" s="38"/>
      <c r="I894" s="44"/>
      <c r="J894" s="44"/>
      <c r="K894" s="42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</row>
    <row x14ac:dyDescent="0.25" r="895" customHeight="1" ht="17.25" customFormat="1" s="30">
      <c r="A895" s="41"/>
      <c r="B895" s="37"/>
      <c r="C895" s="37"/>
      <c r="D895" s="42"/>
      <c r="E895" s="38"/>
      <c r="F895" s="38"/>
      <c r="G895" s="37"/>
      <c r="H895" s="38"/>
      <c r="I895" s="44"/>
      <c r="J895" s="44"/>
      <c r="K895" s="42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</row>
    <row x14ac:dyDescent="0.25" r="896" customHeight="1" ht="17.25" customFormat="1" s="30">
      <c r="A896" s="41"/>
      <c r="B896" s="37"/>
      <c r="C896" s="37"/>
      <c r="D896" s="42"/>
      <c r="E896" s="38"/>
      <c r="F896" s="38"/>
      <c r="G896" s="37"/>
      <c r="H896" s="38"/>
      <c r="I896" s="44"/>
      <c r="J896" s="44"/>
      <c r="K896" s="42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</row>
    <row x14ac:dyDescent="0.25" r="897" customHeight="1" ht="17.25" customFormat="1" s="30">
      <c r="A897" s="41"/>
      <c r="B897" s="37"/>
      <c r="C897" s="37"/>
      <c r="D897" s="42"/>
      <c r="E897" s="38"/>
      <c r="F897" s="38"/>
      <c r="G897" s="37"/>
      <c r="H897" s="38"/>
      <c r="I897" s="44"/>
      <c r="J897" s="44"/>
      <c r="K897" s="42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</row>
    <row x14ac:dyDescent="0.25" r="898" customHeight="1" ht="17.25" customFormat="1" s="30">
      <c r="A898" s="41"/>
      <c r="B898" s="37"/>
      <c r="C898" s="37"/>
      <c r="D898" s="42"/>
      <c r="E898" s="38"/>
      <c r="F898" s="38"/>
      <c r="G898" s="37"/>
      <c r="H898" s="38"/>
      <c r="I898" s="44"/>
      <c r="J898" s="44"/>
      <c r="K898" s="42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</row>
    <row x14ac:dyDescent="0.25" r="899" customHeight="1" ht="17.25" customFormat="1" s="30">
      <c r="A899" s="41"/>
      <c r="B899" s="37"/>
      <c r="C899" s="37"/>
      <c r="D899" s="42"/>
      <c r="E899" s="38"/>
      <c r="F899" s="38"/>
      <c r="G899" s="37"/>
      <c r="H899" s="38"/>
      <c r="I899" s="44"/>
      <c r="J899" s="44"/>
      <c r="K899" s="42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</row>
    <row x14ac:dyDescent="0.25" r="900" customHeight="1" ht="17.25" customFormat="1" s="30">
      <c r="A900" s="41"/>
      <c r="B900" s="37"/>
      <c r="C900" s="37"/>
      <c r="D900" s="42"/>
      <c r="E900" s="38"/>
      <c r="F900" s="38"/>
      <c r="G900" s="37"/>
      <c r="H900" s="38"/>
      <c r="I900" s="44"/>
      <c r="J900" s="44"/>
      <c r="K900" s="42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</row>
    <row x14ac:dyDescent="0.25" r="901" customHeight="1" ht="17.25" customFormat="1" s="30">
      <c r="A901" s="41"/>
      <c r="B901" s="37"/>
      <c r="C901" s="37"/>
      <c r="D901" s="42"/>
      <c r="E901" s="38"/>
      <c r="F901" s="38"/>
      <c r="G901" s="37"/>
      <c r="H901" s="38"/>
      <c r="I901" s="44"/>
      <c r="J901" s="44"/>
      <c r="K901" s="42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</row>
    <row x14ac:dyDescent="0.25" r="902" customHeight="1" ht="17.25" customFormat="1" s="30">
      <c r="A902" s="41"/>
      <c r="B902" s="37"/>
      <c r="C902" s="37"/>
      <c r="D902" s="42"/>
      <c r="E902" s="38"/>
      <c r="F902" s="38"/>
      <c r="G902" s="37"/>
      <c r="H902" s="38"/>
      <c r="I902" s="44"/>
      <c r="J902" s="44"/>
      <c r="K902" s="42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</row>
    <row x14ac:dyDescent="0.25" r="903" customHeight="1" ht="17.25" customFormat="1" s="30">
      <c r="A903" s="41"/>
      <c r="B903" s="37"/>
      <c r="C903" s="37"/>
      <c r="D903" s="42"/>
      <c r="E903" s="38"/>
      <c r="F903" s="38"/>
      <c r="G903" s="37"/>
      <c r="H903" s="38"/>
      <c r="I903" s="44"/>
      <c r="J903" s="44"/>
      <c r="K903" s="42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</row>
    <row x14ac:dyDescent="0.25" r="904" customHeight="1" ht="17.25" customFormat="1" s="30">
      <c r="A904" s="41"/>
      <c r="B904" s="37"/>
      <c r="C904" s="37"/>
      <c r="D904" s="42"/>
      <c r="E904" s="38"/>
      <c r="F904" s="38"/>
      <c r="G904" s="37"/>
      <c r="H904" s="38"/>
      <c r="I904" s="44"/>
      <c r="J904" s="44"/>
      <c r="K904" s="42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</row>
    <row x14ac:dyDescent="0.25" r="905" customHeight="1" ht="17.25" customFormat="1" s="30">
      <c r="A905" s="41"/>
      <c r="B905" s="37"/>
      <c r="C905" s="37"/>
      <c r="D905" s="42"/>
      <c r="E905" s="38"/>
      <c r="F905" s="38"/>
      <c r="G905" s="37"/>
      <c r="H905" s="38"/>
      <c r="I905" s="44"/>
      <c r="J905" s="44"/>
      <c r="K905" s="42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</row>
    <row x14ac:dyDescent="0.25" r="906" customHeight="1" ht="17.25" customFormat="1" s="30">
      <c r="A906" s="41"/>
      <c r="B906" s="37"/>
      <c r="C906" s="37"/>
      <c r="D906" s="42"/>
      <c r="E906" s="38"/>
      <c r="F906" s="38"/>
      <c r="G906" s="37"/>
      <c r="H906" s="38"/>
      <c r="I906" s="44"/>
      <c r="J906" s="44"/>
      <c r="K906" s="42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</row>
    <row x14ac:dyDescent="0.25" r="907" customHeight="1" ht="17.25" customFormat="1" s="30">
      <c r="A907" s="41"/>
      <c r="B907" s="37"/>
      <c r="C907" s="37"/>
      <c r="D907" s="42"/>
      <c r="E907" s="38"/>
      <c r="F907" s="38"/>
      <c r="G907" s="37"/>
      <c r="H907" s="38"/>
      <c r="I907" s="44"/>
      <c r="J907" s="44"/>
      <c r="K907" s="42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</row>
    <row x14ac:dyDescent="0.25" r="908" customHeight="1" ht="17.25" customFormat="1" s="30">
      <c r="A908" s="41"/>
      <c r="B908" s="37"/>
      <c r="C908" s="37"/>
      <c r="D908" s="42"/>
      <c r="E908" s="38"/>
      <c r="F908" s="38"/>
      <c r="G908" s="37"/>
      <c r="H908" s="38"/>
      <c r="I908" s="44"/>
      <c r="J908" s="44"/>
      <c r="K908" s="42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</row>
    <row x14ac:dyDescent="0.25" r="909" customHeight="1" ht="17.25" customFormat="1" s="30">
      <c r="A909" s="41"/>
      <c r="B909" s="37"/>
      <c r="C909" s="37"/>
      <c r="D909" s="42"/>
      <c r="E909" s="38"/>
      <c r="F909" s="38"/>
      <c r="G909" s="37"/>
      <c r="H909" s="38"/>
      <c r="I909" s="44"/>
      <c r="J909" s="44"/>
      <c r="K909" s="42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</row>
    <row x14ac:dyDescent="0.25" r="910" customHeight="1" ht="17.25" customFormat="1" s="30">
      <c r="A910" s="41"/>
      <c r="B910" s="37"/>
      <c r="C910" s="37"/>
      <c r="D910" s="42"/>
      <c r="E910" s="38"/>
      <c r="F910" s="38"/>
      <c r="G910" s="37"/>
      <c r="H910" s="38"/>
      <c r="I910" s="44"/>
      <c r="J910" s="44"/>
      <c r="K910" s="42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</row>
    <row x14ac:dyDescent="0.25" r="911" customHeight="1" ht="17.25" customFormat="1" s="30">
      <c r="A911" s="41"/>
      <c r="B911" s="37"/>
      <c r="C911" s="37"/>
      <c r="D911" s="42"/>
      <c r="E911" s="38"/>
      <c r="F911" s="38"/>
      <c r="G911" s="37"/>
      <c r="H911" s="38"/>
      <c r="I911" s="44"/>
      <c r="J911" s="44"/>
      <c r="K911" s="42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</row>
    <row x14ac:dyDescent="0.25" r="912" customHeight="1" ht="17.25" customFormat="1" s="30">
      <c r="A912" s="41"/>
      <c r="B912" s="37"/>
      <c r="C912" s="37"/>
      <c r="D912" s="42"/>
      <c r="E912" s="38"/>
      <c r="F912" s="38"/>
      <c r="G912" s="37"/>
      <c r="H912" s="38"/>
      <c r="I912" s="44"/>
      <c r="J912" s="44"/>
      <c r="K912" s="42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</row>
    <row x14ac:dyDescent="0.25" r="913" customHeight="1" ht="17.25" customFormat="1" s="30">
      <c r="A913" s="41"/>
      <c r="B913" s="37"/>
      <c r="C913" s="37"/>
      <c r="D913" s="42"/>
      <c r="E913" s="38"/>
      <c r="F913" s="38"/>
      <c r="G913" s="37"/>
      <c r="H913" s="38"/>
      <c r="I913" s="44"/>
      <c r="J913" s="44"/>
      <c r="K913" s="42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</row>
    <row x14ac:dyDescent="0.25" r="914" customHeight="1" ht="17.25" customFormat="1" s="30">
      <c r="A914" s="41"/>
      <c r="B914" s="37"/>
      <c r="C914" s="37"/>
      <c r="D914" s="42"/>
      <c r="E914" s="38"/>
      <c r="F914" s="38"/>
      <c r="G914" s="37"/>
      <c r="H914" s="38"/>
      <c r="I914" s="44"/>
      <c r="J914" s="44"/>
      <c r="K914" s="42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</row>
    <row x14ac:dyDescent="0.25" r="915" customHeight="1" ht="17.25" customFormat="1" s="30">
      <c r="A915" s="41"/>
      <c r="B915" s="37"/>
      <c r="C915" s="37"/>
      <c r="D915" s="42"/>
      <c r="E915" s="38"/>
      <c r="F915" s="38"/>
      <c r="G915" s="37"/>
      <c r="H915" s="38"/>
      <c r="I915" s="44"/>
      <c r="J915" s="44"/>
      <c r="K915" s="42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</row>
    <row x14ac:dyDescent="0.25" r="916" customHeight="1" ht="17.25" customFormat="1" s="30">
      <c r="A916" s="41"/>
      <c r="B916" s="37"/>
      <c r="C916" s="37"/>
      <c r="D916" s="42"/>
      <c r="E916" s="38"/>
      <c r="F916" s="38"/>
      <c r="G916" s="37"/>
      <c r="H916" s="38"/>
      <c r="I916" s="44"/>
      <c r="J916" s="44"/>
      <c r="K916" s="42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</row>
    <row x14ac:dyDescent="0.25" r="917" customHeight="1" ht="17.25" customFormat="1" s="30">
      <c r="A917" s="41"/>
      <c r="B917" s="37"/>
      <c r="C917" s="37"/>
      <c r="D917" s="42"/>
      <c r="E917" s="38"/>
      <c r="F917" s="38"/>
      <c r="G917" s="37"/>
      <c r="H917" s="38"/>
      <c r="I917" s="44"/>
      <c r="J917" s="44"/>
      <c r="K917" s="42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</row>
    <row x14ac:dyDescent="0.25" r="918" customHeight="1" ht="17.25" customFormat="1" s="30">
      <c r="A918" s="41"/>
      <c r="B918" s="37"/>
      <c r="C918" s="37"/>
      <c r="D918" s="42"/>
      <c r="E918" s="38"/>
      <c r="F918" s="38"/>
      <c r="G918" s="37"/>
      <c r="H918" s="38"/>
      <c r="I918" s="44"/>
      <c r="J918" s="44"/>
      <c r="K918" s="42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</row>
    <row x14ac:dyDescent="0.25" r="919" customHeight="1" ht="17.25" customFormat="1" s="30">
      <c r="A919" s="41"/>
      <c r="B919" s="37"/>
      <c r="C919" s="37"/>
      <c r="D919" s="42"/>
      <c r="E919" s="38"/>
      <c r="F919" s="38"/>
      <c r="G919" s="37"/>
      <c r="H919" s="38"/>
      <c r="I919" s="44"/>
      <c r="J919" s="44"/>
      <c r="K919" s="42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</row>
    <row x14ac:dyDescent="0.25" r="920" customHeight="1" ht="17.25" customFormat="1" s="30">
      <c r="A920" s="41"/>
      <c r="B920" s="37"/>
      <c r="C920" s="37"/>
      <c r="D920" s="42"/>
      <c r="E920" s="38"/>
      <c r="F920" s="38"/>
      <c r="G920" s="37"/>
      <c r="H920" s="38"/>
      <c r="I920" s="44"/>
      <c r="J920" s="44"/>
      <c r="K920" s="42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</row>
    <row x14ac:dyDescent="0.25" r="921" customHeight="1" ht="17.25" customFormat="1" s="30">
      <c r="A921" s="41"/>
      <c r="B921" s="37"/>
      <c r="C921" s="37"/>
      <c r="D921" s="42"/>
      <c r="E921" s="38"/>
      <c r="F921" s="38"/>
      <c r="G921" s="37"/>
      <c r="H921" s="38"/>
      <c r="I921" s="44"/>
      <c r="J921" s="44"/>
      <c r="K921" s="42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</row>
    <row x14ac:dyDescent="0.25" r="922" customHeight="1" ht="17.25" customFormat="1" s="30">
      <c r="A922" s="41"/>
      <c r="B922" s="37"/>
      <c r="C922" s="37"/>
      <c r="D922" s="42"/>
      <c r="E922" s="38"/>
      <c r="F922" s="38"/>
      <c r="G922" s="37"/>
      <c r="H922" s="38"/>
      <c r="I922" s="44"/>
      <c r="J922" s="44"/>
      <c r="K922" s="42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</row>
    <row x14ac:dyDescent="0.25" r="923" customHeight="1" ht="17.25" customFormat="1" s="30">
      <c r="A923" s="41"/>
      <c r="B923" s="37"/>
      <c r="C923" s="37"/>
      <c r="D923" s="42"/>
      <c r="E923" s="38"/>
      <c r="F923" s="38"/>
      <c r="G923" s="37"/>
      <c r="H923" s="38"/>
      <c r="I923" s="44"/>
      <c r="J923" s="44"/>
      <c r="K923" s="42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</row>
    <row x14ac:dyDescent="0.25" r="924" customHeight="1" ht="17.25" customFormat="1" s="30">
      <c r="A924" s="41"/>
      <c r="B924" s="37"/>
      <c r="C924" s="37"/>
      <c r="D924" s="42"/>
      <c r="E924" s="38"/>
      <c r="F924" s="38"/>
      <c r="G924" s="37"/>
      <c r="H924" s="38"/>
      <c r="I924" s="44"/>
      <c r="J924" s="44"/>
      <c r="K924" s="42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</row>
    <row x14ac:dyDescent="0.25" r="925" customHeight="1" ht="17.25" customFormat="1" s="30">
      <c r="A925" s="41"/>
      <c r="B925" s="37"/>
      <c r="C925" s="37"/>
      <c r="D925" s="42"/>
      <c r="E925" s="38"/>
      <c r="F925" s="38"/>
      <c r="G925" s="37"/>
      <c r="H925" s="38"/>
      <c r="I925" s="44"/>
      <c r="J925" s="44"/>
      <c r="K925" s="42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</row>
    <row x14ac:dyDescent="0.25" r="926" customHeight="1" ht="17.25" customFormat="1" s="30">
      <c r="A926" s="41"/>
      <c r="B926" s="37"/>
      <c r="C926" s="37"/>
      <c r="D926" s="42"/>
      <c r="E926" s="38"/>
      <c r="F926" s="38"/>
      <c r="G926" s="37"/>
      <c r="H926" s="38"/>
      <c r="I926" s="44"/>
      <c r="J926" s="44"/>
      <c r="K926" s="42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</row>
    <row x14ac:dyDescent="0.25" r="927" customHeight="1" ht="17.25" customFormat="1" s="30">
      <c r="A927" s="41"/>
      <c r="B927" s="37"/>
      <c r="C927" s="37"/>
      <c r="D927" s="42"/>
      <c r="E927" s="38"/>
      <c r="F927" s="38"/>
      <c r="G927" s="37"/>
      <c r="H927" s="38"/>
      <c r="I927" s="44"/>
      <c r="J927" s="44"/>
      <c r="K927" s="42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</row>
    <row x14ac:dyDescent="0.25" r="928" customHeight="1" ht="17.25" customFormat="1" s="30">
      <c r="A928" s="41"/>
      <c r="B928" s="37"/>
      <c r="C928" s="37"/>
      <c r="D928" s="42"/>
      <c r="E928" s="38"/>
      <c r="F928" s="38"/>
      <c r="G928" s="37"/>
      <c r="H928" s="38"/>
      <c r="I928" s="44"/>
      <c r="J928" s="44"/>
      <c r="K928" s="42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</row>
    <row x14ac:dyDescent="0.25" r="929" customHeight="1" ht="17.25" customFormat="1" s="30">
      <c r="A929" s="41"/>
      <c r="B929" s="37"/>
      <c r="C929" s="37"/>
      <c r="D929" s="42"/>
      <c r="E929" s="38"/>
      <c r="F929" s="38"/>
      <c r="G929" s="37"/>
      <c r="H929" s="38"/>
      <c r="I929" s="44"/>
      <c r="J929" s="44"/>
      <c r="K929" s="42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</row>
    <row x14ac:dyDescent="0.25" r="930" customHeight="1" ht="17.25" customFormat="1" s="30">
      <c r="A930" s="41"/>
      <c r="B930" s="37"/>
      <c r="C930" s="37"/>
      <c r="D930" s="42"/>
      <c r="E930" s="38"/>
      <c r="F930" s="38"/>
      <c r="G930" s="37"/>
      <c r="H930" s="38"/>
      <c r="I930" s="44"/>
      <c r="J930" s="44"/>
      <c r="K930" s="42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</row>
    <row x14ac:dyDescent="0.25" r="931" customHeight="1" ht="17.25" customFormat="1" s="30">
      <c r="A931" s="41"/>
      <c r="B931" s="37"/>
      <c r="C931" s="37"/>
      <c r="D931" s="42"/>
      <c r="E931" s="38"/>
      <c r="F931" s="38"/>
      <c r="G931" s="37"/>
      <c r="H931" s="38"/>
      <c r="I931" s="44"/>
      <c r="J931" s="44"/>
      <c r="K931" s="42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</row>
    <row x14ac:dyDescent="0.25" r="932" customHeight="1" ht="17.25" customFormat="1" s="30">
      <c r="A932" s="41"/>
      <c r="B932" s="37"/>
      <c r="C932" s="37"/>
      <c r="D932" s="42"/>
      <c r="E932" s="38"/>
      <c r="F932" s="38"/>
      <c r="G932" s="37"/>
      <c r="H932" s="38"/>
      <c r="I932" s="44"/>
      <c r="J932" s="44"/>
      <c r="K932" s="42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</row>
    <row x14ac:dyDescent="0.25" r="933" customHeight="1" ht="17.25" customFormat="1" s="30">
      <c r="A933" s="41"/>
      <c r="B933" s="37"/>
      <c r="C933" s="37"/>
      <c r="D933" s="42"/>
      <c r="E933" s="38"/>
      <c r="F933" s="38"/>
      <c r="G933" s="37"/>
      <c r="H933" s="38"/>
      <c r="I933" s="44"/>
      <c r="J933" s="44"/>
      <c r="K933" s="42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</row>
    <row x14ac:dyDescent="0.25" r="934" customHeight="1" ht="17.25" customFormat="1" s="30">
      <c r="A934" s="41"/>
      <c r="B934" s="37"/>
      <c r="C934" s="37"/>
      <c r="D934" s="42"/>
      <c r="E934" s="38"/>
      <c r="F934" s="38"/>
      <c r="G934" s="37"/>
      <c r="H934" s="38"/>
      <c r="I934" s="44"/>
      <c r="J934" s="44"/>
      <c r="K934" s="42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</row>
    <row x14ac:dyDescent="0.25" r="935" customHeight="1" ht="17.25" customFormat="1" s="30">
      <c r="A935" s="41"/>
      <c r="B935" s="37"/>
      <c r="C935" s="37"/>
      <c r="D935" s="42"/>
      <c r="E935" s="38"/>
      <c r="F935" s="38"/>
      <c r="G935" s="37"/>
      <c r="H935" s="38"/>
      <c r="I935" s="44"/>
      <c r="J935" s="44"/>
      <c r="K935" s="42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</row>
    <row x14ac:dyDescent="0.25" r="936" customHeight="1" ht="17.25" customFormat="1" s="30">
      <c r="A936" s="41"/>
      <c r="B936" s="37"/>
      <c r="C936" s="37"/>
      <c r="D936" s="42"/>
      <c r="E936" s="38"/>
      <c r="F936" s="38"/>
      <c r="G936" s="37"/>
      <c r="H936" s="38"/>
      <c r="I936" s="44"/>
      <c r="J936" s="44"/>
      <c r="K936" s="42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</row>
    <row x14ac:dyDescent="0.25" r="937" customHeight="1" ht="17.25" customFormat="1" s="30">
      <c r="A937" s="41"/>
      <c r="B937" s="37"/>
      <c r="C937" s="37"/>
      <c r="D937" s="42"/>
      <c r="E937" s="38"/>
      <c r="F937" s="38"/>
      <c r="G937" s="37"/>
      <c r="H937" s="38"/>
      <c r="I937" s="44"/>
      <c r="J937" s="44"/>
      <c r="K937" s="42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</row>
    <row x14ac:dyDescent="0.25" r="938" customHeight="1" ht="17.25" customFormat="1" s="30">
      <c r="A938" s="41"/>
      <c r="B938" s="37"/>
      <c r="C938" s="37"/>
      <c r="D938" s="42"/>
      <c r="E938" s="38"/>
      <c r="F938" s="38"/>
      <c r="G938" s="37"/>
      <c r="H938" s="38"/>
      <c r="I938" s="44"/>
      <c r="J938" s="44"/>
      <c r="K938" s="42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</row>
    <row x14ac:dyDescent="0.25" r="939" customHeight="1" ht="17.25" customFormat="1" s="30">
      <c r="A939" s="41"/>
      <c r="B939" s="37"/>
      <c r="C939" s="37"/>
      <c r="D939" s="42"/>
      <c r="E939" s="38"/>
      <c r="F939" s="38"/>
      <c r="G939" s="37"/>
      <c r="H939" s="38"/>
      <c r="I939" s="44"/>
      <c r="J939" s="44"/>
      <c r="K939" s="42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</row>
    <row x14ac:dyDescent="0.25" r="940" customHeight="1" ht="17.25" customFormat="1" s="30">
      <c r="A940" s="41"/>
      <c r="B940" s="37"/>
      <c r="C940" s="37"/>
      <c r="D940" s="42"/>
      <c r="E940" s="38"/>
      <c r="F940" s="38"/>
      <c r="G940" s="37"/>
      <c r="H940" s="38"/>
      <c r="I940" s="44"/>
      <c r="J940" s="44"/>
      <c r="K940" s="42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</row>
    <row x14ac:dyDescent="0.25" r="941" customHeight="1" ht="17.25" customFormat="1" s="30">
      <c r="A941" s="41"/>
      <c r="B941" s="37"/>
      <c r="C941" s="37"/>
      <c r="D941" s="42"/>
      <c r="E941" s="38"/>
      <c r="F941" s="38"/>
      <c r="G941" s="37"/>
      <c r="H941" s="38"/>
      <c r="I941" s="44"/>
      <c r="J941" s="44"/>
      <c r="K941" s="42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</row>
    <row x14ac:dyDescent="0.25" r="942" customHeight="1" ht="17.25" customFormat="1" s="30">
      <c r="A942" s="41"/>
      <c r="B942" s="37"/>
      <c r="C942" s="37"/>
      <c r="D942" s="42"/>
      <c r="E942" s="38"/>
      <c r="F942" s="38"/>
      <c r="G942" s="37"/>
      <c r="H942" s="38"/>
      <c r="I942" s="44"/>
      <c r="J942" s="44"/>
      <c r="K942" s="42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</row>
    <row x14ac:dyDescent="0.25" r="943" customHeight="1" ht="17.25" customFormat="1" s="30">
      <c r="A943" s="41"/>
      <c r="B943" s="37"/>
      <c r="C943" s="37"/>
      <c r="D943" s="42"/>
      <c r="E943" s="38"/>
      <c r="F943" s="38"/>
      <c r="G943" s="37"/>
      <c r="H943" s="38"/>
      <c r="I943" s="44"/>
      <c r="J943" s="44"/>
      <c r="K943" s="42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</row>
    <row x14ac:dyDescent="0.25" r="944" customHeight="1" ht="17.25" customFormat="1" s="30">
      <c r="A944" s="41"/>
      <c r="B944" s="37"/>
      <c r="C944" s="37"/>
      <c r="D944" s="42"/>
      <c r="E944" s="38"/>
      <c r="F944" s="38"/>
      <c r="G944" s="37"/>
      <c r="H944" s="38"/>
      <c r="I944" s="44"/>
      <c r="J944" s="44"/>
      <c r="K944" s="42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</row>
    <row x14ac:dyDescent="0.25" r="945" customHeight="1" ht="17.25" customFormat="1" s="30">
      <c r="A945" s="41"/>
      <c r="B945" s="37"/>
      <c r="C945" s="37"/>
      <c r="D945" s="42"/>
      <c r="E945" s="38"/>
      <c r="F945" s="38"/>
      <c r="G945" s="37"/>
      <c r="H945" s="38"/>
      <c r="I945" s="44"/>
      <c r="J945" s="44"/>
      <c r="K945" s="42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</row>
    <row x14ac:dyDescent="0.25" r="946" customHeight="1" ht="17.25" customFormat="1" s="30">
      <c r="A946" s="41"/>
      <c r="B946" s="37"/>
      <c r="C946" s="37"/>
      <c r="D946" s="42"/>
      <c r="E946" s="38"/>
      <c r="F946" s="38"/>
      <c r="G946" s="37"/>
      <c r="H946" s="38"/>
      <c r="I946" s="44"/>
      <c r="J946" s="44"/>
      <c r="K946" s="42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</row>
    <row x14ac:dyDescent="0.25" r="947" customHeight="1" ht="17.25" customFormat="1" s="30">
      <c r="A947" s="41"/>
      <c r="B947" s="37"/>
      <c r="C947" s="37"/>
      <c r="D947" s="42"/>
      <c r="E947" s="38"/>
      <c r="F947" s="38"/>
      <c r="G947" s="37"/>
      <c r="H947" s="38"/>
      <c r="I947" s="44"/>
      <c r="J947" s="44"/>
      <c r="K947" s="42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</row>
    <row x14ac:dyDescent="0.25" r="948" customHeight="1" ht="17.25" customFormat="1" s="30">
      <c r="A948" s="41"/>
      <c r="B948" s="37"/>
      <c r="C948" s="37"/>
      <c r="D948" s="42"/>
      <c r="E948" s="38"/>
      <c r="F948" s="38"/>
      <c r="G948" s="37"/>
      <c r="H948" s="38"/>
      <c r="I948" s="44"/>
      <c r="J948" s="44"/>
      <c r="K948" s="42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</row>
    <row x14ac:dyDescent="0.25" r="949" customHeight="1" ht="17.25" customFormat="1" s="30">
      <c r="A949" s="41"/>
      <c r="B949" s="37"/>
      <c r="C949" s="37"/>
      <c r="D949" s="42"/>
      <c r="E949" s="38"/>
      <c r="F949" s="38"/>
      <c r="G949" s="37"/>
      <c r="H949" s="38"/>
      <c r="I949" s="44"/>
      <c r="J949" s="44"/>
      <c r="K949" s="42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</row>
    <row x14ac:dyDescent="0.25" r="950" customHeight="1" ht="17.25" customFormat="1" s="30">
      <c r="A950" s="41"/>
      <c r="B950" s="37"/>
      <c r="C950" s="37"/>
      <c r="D950" s="42"/>
      <c r="E950" s="38"/>
      <c r="F950" s="38"/>
      <c r="G950" s="37"/>
      <c r="H950" s="38"/>
      <c r="I950" s="44"/>
      <c r="J950" s="44"/>
      <c r="K950" s="42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</row>
    <row x14ac:dyDescent="0.25" r="951" customHeight="1" ht="17.25" customFormat="1" s="30">
      <c r="A951" s="41"/>
      <c r="B951" s="37"/>
      <c r="C951" s="37"/>
      <c r="D951" s="42"/>
      <c r="E951" s="38"/>
      <c r="F951" s="38"/>
      <c r="G951" s="37"/>
      <c r="H951" s="38"/>
      <c r="I951" s="44"/>
      <c r="J951" s="44"/>
      <c r="K951" s="42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</row>
    <row x14ac:dyDescent="0.25" r="952" customHeight="1" ht="17.25" customFormat="1" s="30">
      <c r="A952" s="41"/>
      <c r="B952" s="37"/>
      <c r="C952" s="37"/>
      <c r="D952" s="42"/>
      <c r="E952" s="38"/>
      <c r="F952" s="38"/>
      <c r="G952" s="37"/>
      <c r="H952" s="38"/>
      <c r="I952" s="44"/>
      <c r="J952" s="44"/>
      <c r="K952" s="42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</row>
    <row x14ac:dyDescent="0.25" r="953" customHeight="1" ht="17.25" customFormat="1" s="30">
      <c r="A953" s="41"/>
      <c r="B953" s="37"/>
      <c r="C953" s="37"/>
      <c r="D953" s="42"/>
      <c r="E953" s="38"/>
      <c r="F953" s="38"/>
      <c r="G953" s="37"/>
      <c r="H953" s="38"/>
      <c r="I953" s="44"/>
      <c r="J953" s="44"/>
      <c r="K953" s="42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</row>
    <row x14ac:dyDescent="0.25" r="954" customHeight="1" ht="17.25" customFormat="1" s="30">
      <c r="A954" s="41"/>
      <c r="B954" s="37"/>
      <c r="C954" s="37"/>
      <c r="D954" s="42"/>
      <c r="E954" s="38"/>
      <c r="F954" s="38"/>
      <c r="G954" s="37"/>
      <c r="H954" s="38"/>
      <c r="I954" s="44"/>
      <c r="J954" s="44"/>
      <c r="K954" s="42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</row>
    <row x14ac:dyDescent="0.25" r="955" customHeight="1" ht="17.25" customFormat="1" s="30">
      <c r="A955" s="41"/>
      <c r="B955" s="37"/>
      <c r="C955" s="37"/>
      <c r="D955" s="42"/>
      <c r="E955" s="38"/>
      <c r="F955" s="38"/>
      <c r="G955" s="37"/>
      <c r="H955" s="38"/>
      <c r="I955" s="44"/>
      <c r="J955" s="44"/>
      <c r="K955" s="42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</row>
    <row x14ac:dyDescent="0.25" r="956" customHeight="1" ht="17.25" customFormat="1" s="30">
      <c r="A956" s="41"/>
      <c r="B956" s="37"/>
      <c r="C956" s="37"/>
      <c r="D956" s="42"/>
      <c r="E956" s="38"/>
      <c r="F956" s="38"/>
      <c r="G956" s="37"/>
      <c r="H956" s="38"/>
      <c r="I956" s="44"/>
      <c r="J956" s="44"/>
      <c r="K956" s="42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</row>
    <row x14ac:dyDescent="0.25" r="957" customHeight="1" ht="17.25" customFormat="1" s="30">
      <c r="A957" s="41"/>
      <c r="B957" s="37"/>
      <c r="C957" s="37"/>
      <c r="D957" s="42"/>
      <c r="E957" s="38"/>
      <c r="F957" s="38"/>
      <c r="G957" s="37"/>
      <c r="H957" s="38"/>
      <c r="I957" s="44"/>
      <c r="J957" s="44"/>
      <c r="K957" s="42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</row>
    <row x14ac:dyDescent="0.25" r="958" customHeight="1" ht="17.25" customFormat="1" s="30">
      <c r="A958" s="41"/>
      <c r="B958" s="37"/>
      <c r="C958" s="37"/>
      <c r="D958" s="42"/>
      <c r="E958" s="38"/>
      <c r="F958" s="38"/>
      <c r="G958" s="37"/>
      <c r="H958" s="38"/>
      <c r="I958" s="44"/>
      <c r="J958" s="44"/>
      <c r="K958" s="42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</row>
    <row x14ac:dyDescent="0.25" r="959" customHeight="1" ht="17.25" customFormat="1" s="30">
      <c r="A959" s="41"/>
      <c r="B959" s="37"/>
      <c r="C959" s="37"/>
      <c r="D959" s="42"/>
      <c r="E959" s="38"/>
      <c r="F959" s="38"/>
      <c r="G959" s="37"/>
      <c r="H959" s="38"/>
      <c r="I959" s="44"/>
      <c r="J959" s="44"/>
      <c r="K959" s="42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</row>
    <row x14ac:dyDescent="0.25" r="960" customHeight="1" ht="17.25" customFormat="1" s="30">
      <c r="A960" s="41"/>
      <c r="B960" s="37"/>
      <c r="C960" s="37"/>
      <c r="D960" s="42"/>
      <c r="E960" s="38"/>
      <c r="F960" s="38"/>
      <c r="G960" s="37"/>
      <c r="H960" s="38"/>
      <c r="I960" s="44"/>
      <c r="J960" s="44"/>
      <c r="K960" s="42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</row>
    <row x14ac:dyDescent="0.25" r="961" customHeight="1" ht="17.25" customFormat="1" s="30">
      <c r="A961" s="41"/>
      <c r="B961" s="37"/>
      <c r="C961" s="37"/>
      <c r="D961" s="42"/>
      <c r="E961" s="38"/>
      <c r="F961" s="38"/>
      <c r="G961" s="37"/>
      <c r="H961" s="38"/>
      <c r="I961" s="44"/>
      <c r="J961" s="44"/>
      <c r="K961" s="42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</row>
    <row x14ac:dyDescent="0.25" r="962" customHeight="1" ht="17.25" customFormat="1" s="30">
      <c r="A962" s="41"/>
      <c r="B962" s="37"/>
      <c r="C962" s="37"/>
      <c r="D962" s="42"/>
      <c r="E962" s="38"/>
      <c r="F962" s="38"/>
      <c r="G962" s="37"/>
      <c r="H962" s="38"/>
      <c r="I962" s="44"/>
      <c r="J962" s="44"/>
      <c r="K962" s="42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</row>
    <row x14ac:dyDescent="0.25" r="963" customHeight="1" ht="17.25" customFormat="1" s="30">
      <c r="A963" s="41"/>
      <c r="B963" s="37"/>
      <c r="C963" s="37"/>
      <c r="D963" s="42"/>
      <c r="E963" s="38"/>
      <c r="F963" s="38"/>
      <c r="G963" s="37"/>
      <c r="H963" s="38"/>
      <c r="I963" s="44"/>
      <c r="J963" s="44"/>
      <c r="K963" s="42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</row>
    <row x14ac:dyDescent="0.25" r="964" customHeight="1" ht="17.25" customFormat="1" s="30">
      <c r="A964" s="41"/>
      <c r="B964" s="37"/>
      <c r="C964" s="37"/>
      <c r="D964" s="42"/>
      <c r="E964" s="38"/>
      <c r="F964" s="38"/>
      <c r="G964" s="37"/>
      <c r="H964" s="38"/>
      <c r="I964" s="44"/>
      <c r="J964" s="44"/>
      <c r="K964" s="42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</row>
    <row x14ac:dyDescent="0.25" r="965" customHeight="1" ht="17.25" customFormat="1" s="30">
      <c r="A965" s="41"/>
      <c r="B965" s="37"/>
      <c r="C965" s="37"/>
      <c r="D965" s="42"/>
      <c r="E965" s="38"/>
      <c r="F965" s="38"/>
      <c r="G965" s="37"/>
      <c r="H965" s="38"/>
      <c r="I965" s="44"/>
      <c r="J965" s="44"/>
      <c r="K965" s="42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</row>
    <row x14ac:dyDescent="0.25" r="966" customHeight="1" ht="17.25" customFormat="1" s="30">
      <c r="A966" s="41"/>
      <c r="B966" s="37"/>
      <c r="C966" s="37"/>
      <c r="D966" s="42"/>
      <c r="E966" s="38"/>
      <c r="F966" s="38"/>
      <c r="G966" s="37"/>
      <c r="H966" s="38"/>
      <c r="I966" s="44"/>
      <c r="J966" s="44"/>
      <c r="K966" s="42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</row>
    <row x14ac:dyDescent="0.25" r="967" customHeight="1" ht="17.25" customFormat="1" s="30">
      <c r="A967" s="41"/>
      <c r="B967" s="37"/>
      <c r="C967" s="37"/>
      <c r="D967" s="42"/>
      <c r="E967" s="38"/>
      <c r="F967" s="38"/>
      <c r="G967" s="37"/>
      <c r="H967" s="38"/>
      <c r="I967" s="44"/>
      <c r="J967" s="44"/>
      <c r="K967" s="42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</row>
    <row x14ac:dyDescent="0.25" r="968" customHeight="1" ht="17.25" customFormat="1" s="30">
      <c r="A968" s="41"/>
      <c r="B968" s="37"/>
      <c r="C968" s="37"/>
      <c r="D968" s="42"/>
      <c r="E968" s="38"/>
      <c r="F968" s="38"/>
      <c r="G968" s="37"/>
      <c r="H968" s="38"/>
      <c r="I968" s="44"/>
      <c r="J968" s="44"/>
      <c r="K968" s="42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</row>
    <row x14ac:dyDescent="0.25" r="969" customHeight="1" ht="17.25" customFormat="1" s="30">
      <c r="A969" s="41"/>
      <c r="B969" s="37"/>
      <c r="C969" s="37"/>
      <c r="D969" s="42"/>
      <c r="E969" s="38"/>
      <c r="F969" s="38"/>
      <c r="G969" s="37"/>
      <c r="H969" s="38"/>
      <c r="I969" s="44"/>
      <c r="J969" s="44"/>
      <c r="K969" s="42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</row>
    <row x14ac:dyDescent="0.25" r="970" customHeight="1" ht="17.25" customFormat="1" s="30">
      <c r="A970" s="41"/>
      <c r="B970" s="37"/>
      <c r="C970" s="37"/>
      <c r="D970" s="42"/>
      <c r="E970" s="38"/>
      <c r="F970" s="38"/>
      <c r="G970" s="37"/>
      <c r="H970" s="38"/>
      <c r="I970" s="44"/>
      <c r="J970" s="44"/>
      <c r="K970" s="42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</row>
    <row x14ac:dyDescent="0.25" r="971" customHeight="1" ht="17.25" customFormat="1" s="30">
      <c r="A971" s="41"/>
      <c r="B971" s="37"/>
      <c r="C971" s="37"/>
      <c r="D971" s="42"/>
      <c r="E971" s="38"/>
      <c r="F971" s="38"/>
      <c r="G971" s="37"/>
      <c r="H971" s="38"/>
      <c r="I971" s="44"/>
      <c r="J971" s="44"/>
      <c r="K971" s="42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</row>
    <row x14ac:dyDescent="0.25" r="972" customHeight="1" ht="17.25" customFormat="1" s="30">
      <c r="A972" s="41"/>
      <c r="B972" s="37"/>
      <c r="C972" s="37"/>
      <c r="D972" s="42"/>
      <c r="E972" s="38"/>
      <c r="F972" s="38"/>
      <c r="G972" s="37"/>
      <c r="H972" s="38"/>
      <c r="I972" s="44"/>
      <c r="J972" s="44"/>
      <c r="K972" s="42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</row>
    <row x14ac:dyDescent="0.25" r="973" customHeight="1" ht="17.25" customFormat="1" s="30">
      <c r="A973" s="41"/>
      <c r="B973" s="37"/>
      <c r="C973" s="37"/>
      <c r="D973" s="42"/>
      <c r="E973" s="38"/>
      <c r="F973" s="38"/>
      <c r="G973" s="37"/>
      <c r="H973" s="38"/>
      <c r="I973" s="44"/>
      <c r="J973" s="44"/>
      <c r="K973" s="42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</row>
    <row x14ac:dyDescent="0.25" r="974" customHeight="1" ht="17.25" customFormat="1" s="30">
      <c r="A974" s="41"/>
      <c r="B974" s="37"/>
      <c r="C974" s="37"/>
      <c r="D974" s="42"/>
      <c r="E974" s="38"/>
      <c r="F974" s="38"/>
      <c r="G974" s="37"/>
      <c r="H974" s="38"/>
      <c r="I974" s="44"/>
      <c r="J974" s="44"/>
      <c r="K974" s="42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</row>
    <row x14ac:dyDescent="0.25" r="975" customHeight="1" ht="17.25" customFormat="1" s="30">
      <c r="A975" s="41"/>
      <c r="B975" s="37"/>
      <c r="C975" s="37"/>
      <c r="D975" s="42"/>
      <c r="E975" s="38"/>
      <c r="F975" s="38"/>
      <c r="G975" s="37"/>
      <c r="H975" s="38"/>
      <c r="I975" s="44"/>
      <c r="J975" s="44"/>
      <c r="K975" s="42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</row>
    <row x14ac:dyDescent="0.25" r="976" customHeight="1" ht="17.25" customFormat="1" s="30">
      <c r="A976" s="41"/>
      <c r="B976" s="37"/>
      <c r="C976" s="37"/>
      <c r="D976" s="42"/>
      <c r="E976" s="38"/>
      <c r="F976" s="38"/>
      <c r="G976" s="37"/>
      <c r="H976" s="38"/>
      <c r="I976" s="44"/>
      <c r="J976" s="44"/>
      <c r="K976" s="42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</row>
    <row x14ac:dyDescent="0.25" r="977" customHeight="1" ht="17.25" customFormat="1" s="30">
      <c r="A977" s="41"/>
      <c r="B977" s="37"/>
      <c r="C977" s="37"/>
      <c r="D977" s="42"/>
      <c r="E977" s="38"/>
      <c r="F977" s="38"/>
      <c r="G977" s="37"/>
      <c r="H977" s="38"/>
      <c r="I977" s="44"/>
      <c r="J977" s="44"/>
      <c r="K977" s="42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</row>
    <row x14ac:dyDescent="0.25" r="978" customHeight="1" ht="17.25" customFormat="1" s="30">
      <c r="A978" s="41"/>
      <c r="B978" s="37"/>
      <c r="C978" s="37"/>
      <c r="D978" s="42"/>
      <c r="E978" s="38"/>
      <c r="F978" s="38"/>
      <c r="G978" s="37"/>
      <c r="H978" s="38"/>
      <c r="I978" s="44"/>
      <c r="J978" s="44"/>
      <c r="K978" s="42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</row>
    <row x14ac:dyDescent="0.25" r="979" customHeight="1" ht="17.25" customFormat="1" s="30">
      <c r="A979" s="41"/>
      <c r="B979" s="37"/>
      <c r="C979" s="37"/>
      <c r="D979" s="42"/>
      <c r="E979" s="38"/>
      <c r="F979" s="38"/>
      <c r="G979" s="37"/>
      <c r="H979" s="38"/>
      <c r="I979" s="44"/>
      <c r="J979" s="44"/>
      <c r="K979" s="42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</row>
    <row x14ac:dyDescent="0.25" r="980" customHeight="1" ht="17.25" customFormat="1" s="30">
      <c r="A980" s="41"/>
      <c r="B980" s="37"/>
      <c r="C980" s="37"/>
      <c r="D980" s="42"/>
      <c r="E980" s="38"/>
      <c r="F980" s="38"/>
      <c r="G980" s="37"/>
      <c r="H980" s="38"/>
      <c r="I980" s="44"/>
      <c r="J980" s="44"/>
      <c r="K980" s="42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</row>
    <row x14ac:dyDescent="0.25" r="981" customHeight="1" ht="17.25" customFormat="1" s="30">
      <c r="A981" s="41"/>
      <c r="B981" s="37"/>
      <c r="C981" s="37"/>
      <c r="D981" s="42"/>
      <c r="E981" s="38"/>
      <c r="F981" s="38"/>
      <c r="G981" s="37"/>
      <c r="H981" s="38"/>
      <c r="I981" s="44"/>
      <c r="J981" s="44"/>
      <c r="K981" s="42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</row>
    <row x14ac:dyDescent="0.25" r="982" customHeight="1" ht="17.25" customFormat="1" s="30">
      <c r="A982" s="41"/>
      <c r="B982" s="37"/>
      <c r="C982" s="37"/>
      <c r="D982" s="42"/>
      <c r="E982" s="38"/>
      <c r="F982" s="38"/>
      <c r="G982" s="37"/>
      <c r="H982" s="38"/>
      <c r="I982" s="44"/>
      <c r="J982" s="44"/>
      <c r="K982" s="42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</row>
    <row x14ac:dyDescent="0.25" r="983" customHeight="1" ht="17.25" customFormat="1" s="30">
      <c r="A983" s="41"/>
      <c r="B983" s="37"/>
      <c r="C983" s="37"/>
      <c r="D983" s="42"/>
      <c r="E983" s="38"/>
      <c r="F983" s="38"/>
      <c r="G983" s="37"/>
      <c r="H983" s="38"/>
      <c r="I983" s="44"/>
      <c r="J983" s="44"/>
      <c r="K983" s="42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</row>
    <row x14ac:dyDescent="0.25" r="984" customHeight="1" ht="17.25" customFormat="1" s="30">
      <c r="A984" s="41"/>
      <c r="B984" s="37"/>
      <c r="C984" s="37"/>
      <c r="D984" s="42"/>
      <c r="E984" s="38"/>
      <c r="F984" s="38"/>
      <c r="G984" s="37"/>
      <c r="H984" s="38"/>
      <c r="I984" s="44"/>
      <c r="J984" s="44"/>
      <c r="K984" s="42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</row>
    <row x14ac:dyDescent="0.25" r="985" customHeight="1" ht="17.25" customFormat="1" s="30">
      <c r="A985" s="41"/>
      <c r="B985" s="37"/>
      <c r="C985" s="37"/>
      <c r="D985" s="42"/>
      <c r="E985" s="38"/>
      <c r="F985" s="38"/>
      <c r="G985" s="37"/>
      <c r="H985" s="38"/>
      <c r="I985" s="44"/>
      <c r="J985" s="44"/>
      <c r="K985" s="42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</row>
    <row x14ac:dyDescent="0.25" r="986" customHeight="1" ht="17.25" customFormat="1" s="30">
      <c r="A986" s="41"/>
      <c r="B986" s="37"/>
      <c r="C986" s="37"/>
      <c r="D986" s="42"/>
      <c r="E986" s="38"/>
      <c r="F986" s="38"/>
      <c r="G986" s="37"/>
      <c r="H986" s="38"/>
      <c r="I986" s="44"/>
      <c r="J986" s="44"/>
      <c r="K986" s="42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</row>
    <row x14ac:dyDescent="0.25" r="987" customHeight="1" ht="17.25" customFormat="1" s="30">
      <c r="A987" s="41"/>
      <c r="B987" s="37"/>
      <c r="C987" s="37"/>
      <c r="D987" s="42"/>
      <c r="E987" s="38"/>
      <c r="F987" s="38"/>
      <c r="G987" s="37"/>
      <c r="H987" s="38"/>
      <c r="I987" s="44"/>
      <c r="J987" s="44"/>
      <c r="K987" s="42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</row>
    <row x14ac:dyDescent="0.25" r="988" customHeight="1" ht="17.25" customFormat="1" s="30">
      <c r="A988" s="41"/>
      <c r="B988" s="37"/>
      <c r="C988" s="37"/>
      <c r="D988" s="42"/>
      <c r="E988" s="38"/>
      <c r="F988" s="38"/>
      <c r="G988" s="37"/>
      <c r="H988" s="38"/>
      <c r="I988" s="44"/>
      <c r="J988" s="44"/>
      <c r="K988" s="42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</row>
    <row x14ac:dyDescent="0.25" r="989" customHeight="1" ht="17.25" customFormat="1" s="30">
      <c r="A989" s="41"/>
      <c r="B989" s="37"/>
      <c r="C989" s="37"/>
      <c r="D989" s="42"/>
      <c r="E989" s="38"/>
      <c r="F989" s="38"/>
      <c r="G989" s="37"/>
      <c r="H989" s="38"/>
      <c r="I989" s="44"/>
      <c r="J989" s="44"/>
      <c r="K989" s="42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</row>
    <row x14ac:dyDescent="0.25" r="990" customHeight="1" ht="17.25" customFormat="1" s="30">
      <c r="A990" s="41"/>
      <c r="B990" s="37"/>
      <c r="C990" s="37"/>
      <c r="D990" s="42"/>
      <c r="E990" s="38"/>
      <c r="F990" s="38"/>
      <c r="G990" s="37"/>
      <c r="H990" s="38"/>
      <c r="I990" s="44"/>
      <c r="J990" s="44"/>
      <c r="K990" s="42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</row>
    <row x14ac:dyDescent="0.25" r="991" customHeight="1" ht="17.25" customFormat="1" s="30">
      <c r="A991" s="41"/>
      <c r="B991" s="37"/>
      <c r="C991" s="37"/>
      <c r="D991" s="42"/>
      <c r="E991" s="38"/>
      <c r="F991" s="38"/>
      <c r="G991" s="37"/>
      <c r="H991" s="38"/>
      <c r="I991" s="44"/>
      <c r="J991" s="44"/>
      <c r="K991" s="42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</row>
    <row x14ac:dyDescent="0.25" r="992" customHeight="1" ht="17.25" customFormat="1" s="30">
      <c r="A992" s="41"/>
      <c r="B992" s="37"/>
      <c r="C992" s="37"/>
      <c r="D992" s="42"/>
      <c r="E992" s="38"/>
      <c r="F992" s="38"/>
      <c r="G992" s="37"/>
      <c r="H992" s="38"/>
      <c r="I992" s="44"/>
      <c r="J992" s="44"/>
      <c r="K992" s="42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</row>
    <row x14ac:dyDescent="0.25" r="993" customHeight="1" ht="17.25" customFormat="1" s="30">
      <c r="A993" s="41"/>
      <c r="B993" s="37"/>
      <c r="C993" s="37"/>
      <c r="D993" s="42"/>
      <c r="E993" s="38"/>
      <c r="F993" s="38"/>
      <c r="G993" s="37"/>
      <c r="H993" s="38"/>
      <c r="I993" s="44"/>
      <c r="J993" s="44"/>
      <c r="K993" s="42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</row>
    <row x14ac:dyDescent="0.25" r="994" customHeight="1" ht="17.25" customFormat="1" s="30">
      <c r="A994" s="41"/>
      <c r="B994" s="37"/>
      <c r="C994" s="37"/>
      <c r="D994" s="42"/>
      <c r="E994" s="38"/>
      <c r="F994" s="38"/>
      <c r="G994" s="37"/>
      <c r="H994" s="38"/>
      <c r="I994" s="44"/>
      <c r="J994" s="44"/>
      <c r="K994" s="42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</row>
    <row x14ac:dyDescent="0.25" r="995" customHeight="1" ht="17.25" customFormat="1" s="30">
      <c r="A995" s="41"/>
      <c r="B995" s="37"/>
      <c r="C995" s="37"/>
      <c r="D995" s="42"/>
      <c r="E995" s="38"/>
      <c r="F995" s="38"/>
      <c r="G995" s="37"/>
      <c r="H995" s="38"/>
      <c r="I995" s="44"/>
      <c r="J995" s="44"/>
      <c r="K995" s="42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</row>
    <row x14ac:dyDescent="0.25" r="996" customHeight="1" ht="17.25" customFormat="1" s="30">
      <c r="A996" s="41"/>
      <c r="B996" s="37"/>
      <c r="C996" s="37"/>
      <c r="D996" s="42"/>
      <c r="E996" s="38"/>
      <c r="F996" s="38"/>
      <c r="G996" s="37"/>
      <c r="H996" s="38"/>
      <c r="I996" s="44"/>
      <c r="J996" s="44"/>
      <c r="K996" s="42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</row>
    <row x14ac:dyDescent="0.25" r="997" customHeight="1" ht="17.25" customFormat="1" s="30">
      <c r="A997" s="41"/>
      <c r="B997" s="37"/>
      <c r="C997" s="37"/>
      <c r="D997" s="42"/>
      <c r="E997" s="38"/>
      <c r="F997" s="38"/>
      <c r="G997" s="37"/>
      <c r="H997" s="38"/>
      <c r="I997" s="44"/>
      <c r="J997" s="44"/>
      <c r="K997" s="42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</row>
    <row x14ac:dyDescent="0.25" r="998" customHeight="1" ht="17.25" customFormat="1" s="30">
      <c r="A998" s="41"/>
      <c r="B998" s="37"/>
      <c r="C998" s="37"/>
      <c r="D998" s="42"/>
      <c r="E998" s="38"/>
      <c r="F998" s="38"/>
      <c r="G998" s="37"/>
      <c r="H998" s="38"/>
      <c r="I998" s="44"/>
      <c r="J998" s="44"/>
      <c r="K998" s="42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</row>
    <row x14ac:dyDescent="0.25" r="999" customHeight="1" ht="17.25" customFormat="1" s="30">
      <c r="A999" s="41"/>
      <c r="B999" s="37"/>
      <c r="C999" s="37"/>
      <c r="D999" s="42"/>
      <c r="E999" s="38"/>
      <c r="F999" s="38"/>
      <c r="G999" s="37"/>
      <c r="H999" s="38"/>
      <c r="I999" s="44"/>
      <c r="J999" s="44"/>
      <c r="K999" s="42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25" width="12.43357142857143" customWidth="1" bestFit="1"/>
    <col min="2" max="2" style="26" width="12.43357142857143" customWidth="1" bestFit="1"/>
    <col min="3" max="3" style="26" width="12.43357142857143" customWidth="1" bestFit="1"/>
    <col min="4" max="4" style="27" width="12.43357142857143" customWidth="1" bestFit="1"/>
    <col min="5" max="5" style="28" width="12.43357142857143" customWidth="1" bestFit="1"/>
    <col min="6" max="6" style="28" width="12.43357142857143" customWidth="1" bestFit="1"/>
    <col min="7" max="7" style="28" width="12.43357142857143" customWidth="1" bestFit="1"/>
    <col min="8" max="8" style="28" width="12.43357142857143" customWidth="1" bestFit="1"/>
    <col min="9" max="9" style="28" width="12.43357142857143" customWidth="1" bestFit="1"/>
    <col min="10" max="10" style="28" width="12.43357142857143" customWidth="1" bestFit="1"/>
    <col min="11" max="11" style="29" width="12.43357142857143" customWidth="1" bestFit="1"/>
    <col min="12" max="12" style="26" width="12.43357142857143" customWidth="1" bestFit="1"/>
    <col min="13" max="13" style="26" width="12.43357142857143" customWidth="1" bestFit="1"/>
    <col min="14" max="14" style="26" width="12.43357142857143" customWidth="1" bestFit="1"/>
    <col min="15" max="15" style="26" width="12.43357142857143" customWidth="1" bestFit="1"/>
    <col min="16" max="16" style="26" width="12.43357142857143" customWidth="1" bestFit="1"/>
    <col min="17" max="17" style="26" width="12.43357142857143" customWidth="1" bestFit="1"/>
    <col min="18" max="18" style="26" width="12.43357142857143" customWidth="1" bestFit="1"/>
    <col min="19" max="19" style="26" width="12.43357142857143" customWidth="1" bestFit="1"/>
    <col min="20" max="20" style="26" width="12.43357142857143" customWidth="1" bestFit="1"/>
    <col min="21" max="21" style="26" width="12.43357142857143" customWidth="1" bestFit="1"/>
    <col min="22" max="22" style="26" width="12.43357142857143" customWidth="1" bestFit="1"/>
    <col min="23" max="23" style="26" width="12.43357142857143" customWidth="1" bestFit="1"/>
    <col min="24" max="24" style="26" width="12.43357142857143" customWidth="1" bestFit="1"/>
    <col min="25" max="25" style="26" width="12.43357142857143" customWidth="1" bestFit="1"/>
    <col min="26" max="26" style="26" width="12.43357142857143" customWidth="1" bestFit="1"/>
    <col min="27" max="27" style="26" width="12.43357142857143" customWidth="1" bestFit="1"/>
    <col min="28" max="28" style="26" width="12.43357142857143" customWidth="1" bestFit="1"/>
    <col min="29" max="29" style="26" width="12.43357142857143" customWidth="1" bestFit="1"/>
  </cols>
  <sheetData>
    <row x14ac:dyDescent="0.25" r="1" customHeight="1" ht="17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6" t="s">
        <v>9</v>
      </c>
      <c r="K1" s="7" t="s">
        <v>10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x14ac:dyDescent="0.25" r="2" customHeight="1" ht="17.25">
      <c r="A2" s="8">
        <v>44194</v>
      </c>
      <c r="B2" s="9" t="s">
        <v>11</v>
      </c>
      <c r="C2" s="10" t="s">
        <v>12</v>
      </c>
      <c r="D2" s="11">
        <v>2000</v>
      </c>
      <c r="E2" s="12">
        <v>1</v>
      </c>
      <c r="F2" s="12">
        <f>MULTIPLY(1858, E2)</f>
      </c>
      <c r="G2" s="12">
        <f>multiply( E2, 142)</f>
      </c>
      <c r="H2" s="12">
        <f>sum(F2, G2)</f>
      </c>
      <c r="I2" s="12">
        <f>Round(AVERAGE(H2:H1000), 2)</f>
      </c>
      <c r="J2" s="13">
        <f>SUM(G2:G1000)</f>
      </c>
      <c r="K2" s="14">
        <f>sum(D2:D1000)</f>
      </c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</row>
    <row x14ac:dyDescent="0.25" r="3" customHeight="1" ht="17.25">
      <c r="A3" s="16"/>
      <c r="B3" s="9"/>
      <c r="C3" s="15"/>
      <c r="D3" s="17"/>
      <c r="E3" s="12"/>
      <c r="F3" s="18"/>
      <c r="G3" s="19"/>
      <c r="H3" s="18"/>
      <c r="I3" s="5" t="s">
        <v>13</v>
      </c>
      <c r="J3" s="12">
        <f>SUM(F2:F1000)</f>
      </c>
      <c r="K3" s="20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x14ac:dyDescent="0.25" r="4" customHeight="1" ht="17.25">
      <c r="A4" s="16"/>
      <c r="B4" s="9"/>
      <c r="C4" s="15"/>
      <c r="D4" s="17"/>
      <c r="E4" s="12"/>
      <c r="F4" s="18"/>
      <c r="G4" s="19"/>
      <c r="H4" s="18"/>
      <c r="I4" s="21">
        <f>MAX(H2:H1000)</f>
      </c>
      <c r="J4" s="22">
        <f>SUM(H2:H1000)</f>
      </c>
      <c r="K4" s="20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</row>
    <row x14ac:dyDescent="0.25" r="5" customHeight="1" ht="17.25">
      <c r="A5" s="16"/>
      <c r="B5" s="9"/>
      <c r="C5" s="15"/>
      <c r="D5" s="17"/>
      <c r="E5" s="12"/>
      <c r="F5" s="18"/>
      <c r="G5" s="19"/>
      <c r="H5" s="18"/>
      <c r="I5" s="18"/>
      <c r="J5" s="18"/>
      <c r="K5" s="20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</row>
    <row x14ac:dyDescent="0.25" r="6" customHeight="1" ht="17.25">
      <c r="A6" s="16"/>
      <c r="B6" s="9"/>
      <c r="C6" s="15"/>
      <c r="D6" s="17"/>
      <c r="E6" s="12"/>
      <c r="F6" s="18"/>
      <c r="G6" s="19"/>
      <c r="H6" s="18"/>
      <c r="I6" s="18"/>
      <c r="J6" s="18"/>
      <c r="K6" s="20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</row>
    <row x14ac:dyDescent="0.25" r="7" customHeight="1" ht="17.25">
      <c r="A7" s="16"/>
      <c r="B7" s="9"/>
      <c r="C7" s="15"/>
      <c r="D7" s="17"/>
      <c r="E7" s="12"/>
      <c r="F7" s="18"/>
      <c r="G7" s="19"/>
      <c r="H7" s="18"/>
      <c r="I7" s="18"/>
      <c r="J7" s="18"/>
      <c r="K7" s="20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</row>
    <row x14ac:dyDescent="0.25" r="8" customHeight="1" ht="17.25">
      <c r="A8" s="16"/>
      <c r="B8" s="9"/>
      <c r="C8" s="15"/>
      <c r="D8" s="17"/>
      <c r="E8" s="12"/>
      <c r="F8" s="18"/>
      <c r="G8" s="19"/>
      <c r="H8" s="18"/>
      <c r="I8" s="18"/>
      <c r="J8" s="18"/>
      <c r="K8" s="20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</row>
    <row x14ac:dyDescent="0.25" r="9" customHeight="1" ht="17.25">
      <c r="A9" s="16"/>
      <c r="B9" s="9"/>
      <c r="C9" s="15"/>
      <c r="D9" s="17"/>
      <c r="E9" s="12"/>
      <c r="F9" s="18"/>
      <c r="G9" s="19"/>
      <c r="H9" s="18"/>
      <c r="I9" s="18"/>
      <c r="J9" s="18"/>
      <c r="K9" s="20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</row>
    <row x14ac:dyDescent="0.25" r="10" customHeight="1" ht="17.25">
      <c r="A10" s="16"/>
      <c r="B10" s="9"/>
      <c r="C10" s="15"/>
      <c r="D10" s="17"/>
      <c r="E10" s="12"/>
      <c r="F10" s="18"/>
      <c r="G10" s="19"/>
      <c r="H10" s="18"/>
      <c r="I10" s="18"/>
      <c r="J10" s="18"/>
      <c r="K10" s="20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</row>
    <row x14ac:dyDescent="0.25" r="11" customHeight="1" ht="17.25">
      <c r="A11" s="1"/>
      <c r="B11" s="23"/>
      <c r="C11" s="3"/>
      <c r="D11" s="17"/>
      <c r="E11" s="18"/>
      <c r="F11" s="18"/>
      <c r="G11" s="24"/>
      <c r="H11" s="18"/>
      <c r="I11" s="18"/>
      <c r="J11" s="18"/>
      <c r="K11" s="20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</row>
    <row x14ac:dyDescent="0.25" r="12" customHeight="1" ht="17.25">
      <c r="A12" s="16"/>
      <c r="B12" s="9"/>
      <c r="C12" s="15"/>
      <c r="D12" s="17"/>
      <c r="E12" s="18"/>
      <c r="F12" s="18"/>
      <c r="G12" s="18"/>
      <c r="H12" s="18"/>
      <c r="I12" s="18"/>
      <c r="J12" s="18"/>
      <c r="K12" s="20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</row>
    <row x14ac:dyDescent="0.25" r="13" customHeight="1" ht="17.25">
      <c r="A13" s="16"/>
      <c r="B13" s="9"/>
      <c r="C13" s="15"/>
      <c r="D13" s="17"/>
      <c r="E13" s="18"/>
      <c r="F13" s="18"/>
      <c r="G13" s="18"/>
      <c r="H13" s="18"/>
      <c r="I13" s="18"/>
      <c r="J13" s="18"/>
      <c r="K13" s="20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</row>
    <row x14ac:dyDescent="0.25" r="14" customHeight="1" ht="17.25">
      <c r="A14" s="16"/>
      <c r="B14" s="9"/>
      <c r="C14" s="15"/>
      <c r="D14" s="17"/>
      <c r="E14" s="18"/>
      <c r="F14" s="18"/>
      <c r="G14" s="18"/>
      <c r="H14" s="18"/>
      <c r="I14" s="18"/>
      <c r="J14" s="18"/>
      <c r="K14" s="20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</row>
    <row x14ac:dyDescent="0.25" r="15" customHeight="1" ht="17.25">
      <c r="A15" s="16"/>
      <c r="B15" s="9"/>
      <c r="C15" s="15"/>
      <c r="D15" s="17"/>
      <c r="E15" s="18"/>
      <c r="F15" s="18"/>
      <c r="G15" s="18"/>
      <c r="H15" s="18"/>
      <c r="I15" s="18"/>
      <c r="J15" s="18"/>
      <c r="K15" s="20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</row>
    <row x14ac:dyDescent="0.25" r="16" customHeight="1" ht="17.25">
      <c r="A16" s="16"/>
      <c r="B16" s="9"/>
      <c r="C16" s="15"/>
      <c r="D16" s="17"/>
      <c r="E16" s="18"/>
      <c r="F16" s="18"/>
      <c r="G16" s="18"/>
      <c r="H16" s="18"/>
      <c r="I16" s="18"/>
      <c r="J16" s="18"/>
      <c r="K16" s="20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</row>
    <row x14ac:dyDescent="0.25" r="17" customHeight="1" ht="17.25">
      <c r="A17" s="16"/>
      <c r="B17" s="9"/>
      <c r="C17" s="15"/>
      <c r="D17" s="17"/>
      <c r="E17" s="18"/>
      <c r="F17" s="18"/>
      <c r="G17" s="18"/>
      <c r="H17" s="18"/>
      <c r="I17" s="18"/>
      <c r="J17" s="18"/>
      <c r="K17" s="20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</row>
    <row x14ac:dyDescent="0.25" r="18" customHeight="1" ht="17.25">
      <c r="A18" s="16"/>
      <c r="B18" s="9"/>
      <c r="C18" s="15"/>
      <c r="D18" s="17"/>
      <c r="E18" s="18"/>
      <c r="F18" s="18"/>
      <c r="G18" s="18"/>
      <c r="H18" s="18"/>
      <c r="I18" s="18"/>
      <c r="J18" s="18"/>
      <c r="K18" s="20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</row>
    <row x14ac:dyDescent="0.25" r="19" customHeight="1" ht="17.25">
      <c r="A19" s="16"/>
      <c r="B19" s="9"/>
      <c r="C19" s="15"/>
      <c r="D19" s="17"/>
      <c r="E19" s="18"/>
      <c r="F19" s="18"/>
      <c r="G19" s="18"/>
      <c r="H19" s="18"/>
      <c r="I19" s="18"/>
      <c r="J19" s="18"/>
      <c r="K19" s="20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</row>
    <row x14ac:dyDescent="0.25" r="20" customHeight="1" ht="17.25">
      <c r="A20" s="16"/>
      <c r="B20" s="9"/>
      <c r="C20" s="15"/>
      <c r="D20" s="17"/>
      <c r="E20" s="18"/>
      <c r="F20" s="18"/>
      <c r="G20" s="18"/>
      <c r="H20" s="18"/>
      <c r="I20" s="18"/>
      <c r="J20" s="18"/>
      <c r="K20" s="20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</row>
    <row x14ac:dyDescent="0.25" r="21" customHeight="1" ht="17.25">
      <c r="A21" s="16"/>
      <c r="B21" s="9"/>
      <c r="C21" s="15"/>
      <c r="D21" s="17"/>
      <c r="E21" s="18"/>
      <c r="F21" s="18"/>
      <c r="G21" s="18"/>
      <c r="H21" s="18"/>
      <c r="I21" s="18"/>
      <c r="J21" s="18"/>
      <c r="K21" s="2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</row>
    <row x14ac:dyDescent="0.25" r="22" customHeight="1" ht="17.25">
      <c r="A22" s="16"/>
      <c r="B22" s="9"/>
      <c r="C22" s="15"/>
      <c r="D22" s="17"/>
      <c r="E22" s="18"/>
      <c r="F22" s="18"/>
      <c r="G22" s="18"/>
      <c r="H22" s="18"/>
      <c r="I22" s="18"/>
      <c r="J22" s="18"/>
      <c r="K22" s="20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</row>
    <row x14ac:dyDescent="0.25" r="23" customHeight="1" ht="17.25">
      <c r="A23" s="16"/>
      <c r="B23" s="9"/>
      <c r="C23" s="15"/>
      <c r="D23" s="17"/>
      <c r="E23" s="18"/>
      <c r="F23" s="18"/>
      <c r="G23" s="18"/>
      <c r="H23" s="18"/>
      <c r="I23" s="18"/>
      <c r="J23" s="18"/>
      <c r="K23" s="20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</row>
    <row x14ac:dyDescent="0.25" r="24" customHeight="1" ht="17.25">
      <c r="A24" s="16"/>
      <c r="B24" s="9"/>
      <c r="C24" s="15"/>
      <c r="D24" s="17"/>
      <c r="E24" s="18"/>
      <c r="F24" s="18"/>
      <c r="G24" s="18"/>
      <c r="H24" s="18"/>
      <c r="I24" s="18"/>
      <c r="J24" s="18"/>
      <c r="K24" s="20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</row>
    <row x14ac:dyDescent="0.25" r="25" customHeight="1" ht="17.25">
      <c r="A25" s="16"/>
      <c r="B25" s="9"/>
      <c r="C25" s="15"/>
      <c r="D25" s="17"/>
      <c r="E25" s="18"/>
      <c r="F25" s="18"/>
      <c r="G25" s="18"/>
      <c r="H25" s="18"/>
      <c r="I25" s="18"/>
      <c r="J25" s="18"/>
      <c r="K25" s="20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</row>
    <row x14ac:dyDescent="0.25" r="26" customHeight="1" ht="17.25">
      <c r="A26" s="16"/>
      <c r="B26" s="9"/>
      <c r="C26" s="15"/>
      <c r="D26" s="17"/>
      <c r="E26" s="18"/>
      <c r="F26" s="18"/>
      <c r="G26" s="18"/>
      <c r="H26" s="18"/>
      <c r="I26" s="18"/>
      <c r="J26" s="18"/>
      <c r="K26" s="20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</row>
    <row x14ac:dyDescent="0.25" r="27" customHeight="1" ht="17.25">
      <c r="A27" s="16"/>
      <c r="B27" s="9"/>
      <c r="C27" s="15"/>
      <c r="D27" s="17"/>
      <c r="E27" s="18"/>
      <c r="F27" s="18"/>
      <c r="G27" s="18"/>
      <c r="H27" s="18"/>
      <c r="I27" s="18"/>
      <c r="J27" s="18"/>
      <c r="K27" s="20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</row>
    <row x14ac:dyDescent="0.25" r="28" customHeight="1" ht="17.25">
      <c r="A28" s="16"/>
      <c r="B28" s="9"/>
      <c r="C28" s="15"/>
      <c r="D28" s="17"/>
      <c r="E28" s="18"/>
      <c r="F28" s="18"/>
      <c r="G28" s="18"/>
      <c r="H28" s="18"/>
      <c r="I28" s="18"/>
      <c r="J28" s="18"/>
      <c r="K28" s="20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</row>
    <row x14ac:dyDescent="0.25" r="29" customHeight="1" ht="17.25">
      <c r="A29" s="16"/>
      <c r="B29" s="9"/>
      <c r="C29" s="15"/>
      <c r="D29" s="17"/>
      <c r="E29" s="18"/>
      <c r="F29" s="18"/>
      <c r="G29" s="18"/>
      <c r="H29" s="18"/>
      <c r="I29" s="18"/>
      <c r="J29" s="18"/>
      <c r="K29" s="20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</row>
    <row x14ac:dyDescent="0.25" r="30" customHeight="1" ht="17.25">
      <c r="A30" s="16"/>
      <c r="B30" s="9"/>
      <c r="C30" s="15"/>
      <c r="D30" s="17"/>
      <c r="E30" s="18"/>
      <c r="F30" s="18"/>
      <c r="G30" s="18"/>
      <c r="H30" s="18"/>
      <c r="I30" s="18"/>
      <c r="J30" s="18"/>
      <c r="K30" s="20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</row>
    <row x14ac:dyDescent="0.25" r="31" customHeight="1" ht="17.25">
      <c r="A31" s="16"/>
      <c r="B31" s="9"/>
      <c r="C31" s="15"/>
      <c r="D31" s="17"/>
      <c r="E31" s="18"/>
      <c r="F31" s="18"/>
      <c r="G31" s="18"/>
      <c r="H31" s="18"/>
      <c r="I31" s="18"/>
      <c r="J31" s="18"/>
      <c r="K31" s="20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</row>
    <row x14ac:dyDescent="0.25" r="32" customHeight="1" ht="17.25">
      <c r="A32" s="16"/>
      <c r="B32" s="9"/>
      <c r="C32" s="15"/>
      <c r="D32" s="17"/>
      <c r="E32" s="18"/>
      <c r="F32" s="18"/>
      <c r="G32" s="18"/>
      <c r="H32" s="18"/>
      <c r="I32" s="18"/>
      <c r="J32" s="18"/>
      <c r="K32" s="20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</row>
    <row x14ac:dyDescent="0.25" r="33" customHeight="1" ht="17.25">
      <c r="A33" s="16"/>
      <c r="B33" s="9"/>
      <c r="C33" s="15"/>
      <c r="D33" s="17"/>
      <c r="E33" s="18"/>
      <c r="F33" s="18"/>
      <c r="G33" s="18"/>
      <c r="H33" s="18"/>
      <c r="I33" s="18"/>
      <c r="J33" s="18"/>
      <c r="K33" s="20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</row>
    <row x14ac:dyDescent="0.25" r="34" customHeight="1" ht="17.25">
      <c r="A34" s="16"/>
      <c r="B34" s="9"/>
      <c r="C34" s="15"/>
      <c r="D34" s="17"/>
      <c r="E34" s="18"/>
      <c r="F34" s="18"/>
      <c r="G34" s="18"/>
      <c r="H34" s="18"/>
      <c r="I34" s="18"/>
      <c r="J34" s="18"/>
      <c r="K34" s="20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</row>
    <row x14ac:dyDescent="0.25" r="35" customHeight="1" ht="17.25">
      <c r="A35" s="16"/>
      <c r="B35" s="9"/>
      <c r="C35" s="15"/>
      <c r="D35" s="17"/>
      <c r="E35" s="18"/>
      <c r="F35" s="18"/>
      <c r="G35" s="18"/>
      <c r="H35" s="18"/>
      <c r="I35" s="18"/>
      <c r="J35" s="18"/>
      <c r="K35" s="20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</row>
    <row x14ac:dyDescent="0.25" r="36" customHeight="1" ht="17.25">
      <c r="A36" s="16"/>
      <c r="B36" s="9"/>
      <c r="C36" s="15"/>
      <c r="D36" s="17"/>
      <c r="E36" s="18"/>
      <c r="F36" s="18"/>
      <c r="G36" s="18"/>
      <c r="H36" s="18"/>
      <c r="I36" s="18"/>
      <c r="J36" s="18"/>
      <c r="K36" s="20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</row>
    <row x14ac:dyDescent="0.25" r="37" customHeight="1" ht="17.25">
      <c r="A37" s="16"/>
      <c r="B37" s="9"/>
      <c r="C37" s="15"/>
      <c r="D37" s="17"/>
      <c r="E37" s="18"/>
      <c r="F37" s="18"/>
      <c r="G37" s="18"/>
      <c r="H37" s="18"/>
      <c r="I37" s="18"/>
      <c r="J37" s="18"/>
      <c r="K37" s="20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</row>
    <row x14ac:dyDescent="0.25" r="38" customHeight="1" ht="17.25">
      <c r="A38" s="16"/>
      <c r="B38" s="9"/>
      <c r="C38" s="15"/>
      <c r="D38" s="17"/>
      <c r="E38" s="18"/>
      <c r="F38" s="18"/>
      <c r="G38" s="18"/>
      <c r="H38" s="18"/>
      <c r="I38" s="18"/>
      <c r="J38" s="18"/>
      <c r="K38" s="20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</row>
    <row x14ac:dyDescent="0.25" r="39" customHeight="1" ht="17.25">
      <c r="A39" s="16"/>
      <c r="B39" s="9"/>
      <c r="C39" s="15"/>
      <c r="D39" s="17"/>
      <c r="E39" s="18"/>
      <c r="F39" s="18"/>
      <c r="G39" s="18"/>
      <c r="H39" s="18"/>
      <c r="I39" s="18"/>
      <c r="J39" s="18"/>
      <c r="K39" s="20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</row>
    <row x14ac:dyDescent="0.25" r="40" customHeight="1" ht="17.25">
      <c r="A40" s="16"/>
      <c r="B40" s="9"/>
      <c r="C40" s="15"/>
      <c r="D40" s="17"/>
      <c r="E40" s="18"/>
      <c r="F40" s="18"/>
      <c r="G40" s="18"/>
      <c r="H40" s="18"/>
      <c r="I40" s="18"/>
      <c r="J40" s="18"/>
      <c r="K40" s="20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</row>
    <row x14ac:dyDescent="0.25" r="41" customHeight="1" ht="17.25">
      <c r="A41" s="16"/>
      <c r="B41" s="9"/>
      <c r="C41" s="15"/>
      <c r="D41" s="17"/>
      <c r="E41" s="18"/>
      <c r="F41" s="18"/>
      <c r="G41" s="18"/>
      <c r="H41" s="18"/>
      <c r="I41" s="18"/>
      <c r="J41" s="18"/>
      <c r="K41" s="20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</row>
    <row x14ac:dyDescent="0.25" r="42" customHeight="1" ht="17.25">
      <c r="A42" s="16"/>
      <c r="B42" s="9"/>
      <c r="C42" s="15"/>
      <c r="D42" s="17"/>
      <c r="E42" s="18"/>
      <c r="F42" s="18"/>
      <c r="G42" s="18"/>
      <c r="H42" s="18"/>
      <c r="I42" s="18"/>
      <c r="J42" s="18"/>
      <c r="K42" s="20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</row>
    <row x14ac:dyDescent="0.25" r="43" customHeight="1" ht="17.25">
      <c r="A43" s="16"/>
      <c r="B43" s="9"/>
      <c r="C43" s="15"/>
      <c r="D43" s="17"/>
      <c r="E43" s="18"/>
      <c r="F43" s="18"/>
      <c r="G43" s="18"/>
      <c r="H43" s="18"/>
      <c r="I43" s="18"/>
      <c r="J43" s="18"/>
      <c r="K43" s="20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</row>
    <row x14ac:dyDescent="0.25" r="44" customHeight="1" ht="17.25">
      <c r="A44" s="16"/>
      <c r="B44" s="9"/>
      <c r="C44" s="15"/>
      <c r="D44" s="17"/>
      <c r="E44" s="18"/>
      <c r="F44" s="18"/>
      <c r="G44" s="18"/>
      <c r="H44" s="18"/>
      <c r="I44" s="18"/>
      <c r="J44" s="18"/>
      <c r="K44" s="20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</row>
    <row x14ac:dyDescent="0.25" r="45" customHeight="1" ht="17.25">
      <c r="A45" s="16"/>
      <c r="B45" s="9"/>
      <c r="C45" s="15"/>
      <c r="D45" s="17"/>
      <c r="E45" s="18"/>
      <c r="F45" s="18"/>
      <c r="G45" s="18"/>
      <c r="H45" s="18"/>
      <c r="I45" s="18"/>
      <c r="J45" s="18"/>
      <c r="K45" s="20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</row>
    <row x14ac:dyDescent="0.25" r="46" customHeight="1" ht="17.25">
      <c r="A46" s="16"/>
      <c r="B46" s="9"/>
      <c r="C46" s="15"/>
      <c r="D46" s="17"/>
      <c r="E46" s="18"/>
      <c r="F46" s="18"/>
      <c r="G46" s="18"/>
      <c r="H46" s="18"/>
      <c r="I46" s="18"/>
      <c r="J46" s="18"/>
      <c r="K46" s="20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</row>
    <row x14ac:dyDescent="0.25" r="47" customHeight="1" ht="17.25">
      <c r="A47" s="16"/>
      <c r="B47" s="9"/>
      <c r="C47" s="15"/>
      <c r="D47" s="17"/>
      <c r="E47" s="18"/>
      <c r="F47" s="18"/>
      <c r="G47" s="18"/>
      <c r="H47" s="18"/>
      <c r="I47" s="18"/>
      <c r="J47" s="18"/>
      <c r="K47" s="20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</row>
    <row x14ac:dyDescent="0.25" r="48" customHeight="1" ht="17.25">
      <c r="A48" s="16"/>
      <c r="B48" s="9"/>
      <c r="C48" s="15"/>
      <c r="D48" s="17"/>
      <c r="E48" s="18"/>
      <c r="F48" s="18"/>
      <c r="G48" s="18"/>
      <c r="H48" s="18"/>
      <c r="I48" s="18"/>
      <c r="J48" s="18"/>
      <c r="K48" s="20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</row>
    <row x14ac:dyDescent="0.25" r="49" customHeight="1" ht="17.25">
      <c r="A49" s="16"/>
      <c r="B49" s="9"/>
      <c r="C49" s="15"/>
      <c r="D49" s="17"/>
      <c r="E49" s="18"/>
      <c r="F49" s="18"/>
      <c r="G49" s="18"/>
      <c r="H49" s="18"/>
      <c r="I49" s="18"/>
      <c r="J49" s="18"/>
      <c r="K49" s="20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</row>
    <row x14ac:dyDescent="0.25" r="50" customHeight="1" ht="17.25">
      <c r="A50" s="16"/>
      <c r="B50" s="9"/>
      <c r="C50" s="15"/>
      <c r="D50" s="17"/>
      <c r="E50" s="18"/>
      <c r="F50" s="18"/>
      <c r="G50" s="18"/>
      <c r="H50" s="18"/>
      <c r="I50" s="18"/>
      <c r="J50" s="18"/>
      <c r="K50" s="20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</row>
    <row x14ac:dyDescent="0.25" r="51" customHeight="1" ht="17.25">
      <c r="A51" s="16"/>
      <c r="B51" s="9"/>
      <c r="C51" s="15"/>
      <c r="D51" s="17"/>
      <c r="E51" s="18"/>
      <c r="F51" s="18"/>
      <c r="G51" s="18"/>
      <c r="H51" s="18"/>
      <c r="I51" s="18"/>
      <c r="J51" s="18"/>
      <c r="K51" s="20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</row>
    <row x14ac:dyDescent="0.25" r="52" customHeight="1" ht="17.25">
      <c r="A52" s="16"/>
      <c r="B52" s="9"/>
      <c r="C52" s="15"/>
      <c r="D52" s="17"/>
      <c r="E52" s="18"/>
      <c r="F52" s="18"/>
      <c r="G52" s="18"/>
      <c r="H52" s="18"/>
      <c r="I52" s="18"/>
      <c r="J52" s="18"/>
      <c r="K52" s="20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</row>
    <row x14ac:dyDescent="0.25" r="53" customHeight="1" ht="17.25">
      <c r="A53" s="16"/>
      <c r="B53" s="9"/>
      <c r="C53" s="15"/>
      <c r="D53" s="17"/>
      <c r="E53" s="18"/>
      <c r="F53" s="18"/>
      <c r="G53" s="18"/>
      <c r="H53" s="18"/>
      <c r="I53" s="18"/>
      <c r="J53" s="18"/>
      <c r="K53" s="20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</row>
    <row x14ac:dyDescent="0.25" r="54" customHeight="1" ht="17.25">
      <c r="A54" s="16"/>
      <c r="B54" s="9"/>
      <c r="C54" s="15"/>
      <c r="D54" s="17"/>
      <c r="E54" s="18"/>
      <c r="F54" s="18"/>
      <c r="G54" s="18"/>
      <c r="H54" s="18"/>
      <c r="I54" s="18"/>
      <c r="J54" s="18"/>
      <c r="K54" s="20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</row>
    <row x14ac:dyDescent="0.25" r="55" customHeight="1" ht="17.25">
      <c r="A55" s="16"/>
      <c r="B55" s="9"/>
      <c r="C55" s="15"/>
      <c r="D55" s="17"/>
      <c r="E55" s="18"/>
      <c r="F55" s="18"/>
      <c r="G55" s="18"/>
      <c r="H55" s="18"/>
      <c r="I55" s="18"/>
      <c r="J55" s="18"/>
      <c r="K55" s="20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</row>
    <row x14ac:dyDescent="0.25" r="56" customHeight="1" ht="17.25">
      <c r="A56" s="16"/>
      <c r="B56" s="9"/>
      <c r="C56" s="15"/>
      <c r="D56" s="17"/>
      <c r="E56" s="18"/>
      <c r="F56" s="18"/>
      <c r="G56" s="18"/>
      <c r="H56" s="18"/>
      <c r="I56" s="18"/>
      <c r="J56" s="18"/>
      <c r="K56" s="20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</row>
    <row x14ac:dyDescent="0.25" r="57" customHeight="1" ht="17.25">
      <c r="A57" s="16"/>
      <c r="B57" s="9"/>
      <c r="C57" s="15"/>
      <c r="D57" s="17"/>
      <c r="E57" s="18"/>
      <c r="F57" s="18"/>
      <c r="G57" s="18"/>
      <c r="H57" s="18"/>
      <c r="I57" s="18"/>
      <c r="J57" s="18"/>
      <c r="K57" s="20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</row>
    <row x14ac:dyDescent="0.25" r="58" customHeight="1" ht="17.25">
      <c r="A58" s="16"/>
      <c r="B58" s="9"/>
      <c r="C58" s="15"/>
      <c r="D58" s="17"/>
      <c r="E58" s="18"/>
      <c r="F58" s="18"/>
      <c r="G58" s="18"/>
      <c r="H58" s="18"/>
      <c r="I58" s="18"/>
      <c r="J58" s="18"/>
      <c r="K58" s="20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</row>
    <row x14ac:dyDescent="0.25" r="59" customHeight="1" ht="17.25">
      <c r="A59" s="16"/>
      <c r="B59" s="9"/>
      <c r="C59" s="15"/>
      <c r="D59" s="17"/>
      <c r="E59" s="18"/>
      <c r="F59" s="18"/>
      <c r="G59" s="18"/>
      <c r="H59" s="18"/>
      <c r="I59" s="18"/>
      <c r="J59" s="18"/>
      <c r="K59" s="20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</row>
    <row x14ac:dyDescent="0.25" r="60" customHeight="1" ht="17.25">
      <c r="A60" s="16"/>
      <c r="B60" s="9"/>
      <c r="C60" s="15"/>
      <c r="D60" s="17"/>
      <c r="E60" s="18"/>
      <c r="F60" s="18"/>
      <c r="G60" s="18"/>
      <c r="H60" s="18"/>
      <c r="I60" s="18"/>
      <c r="J60" s="18"/>
      <c r="K60" s="20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</row>
    <row x14ac:dyDescent="0.25" r="61" customHeight="1" ht="17.25">
      <c r="A61" s="16"/>
      <c r="B61" s="9"/>
      <c r="C61" s="15"/>
      <c r="D61" s="17"/>
      <c r="E61" s="18"/>
      <c r="F61" s="18"/>
      <c r="G61" s="18"/>
      <c r="H61" s="18"/>
      <c r="I61" s="18"/>
      <c r="J61" s="18"/>
      <c r="K61" s="20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</row>
    <row x14ac:dyDescent="0.25" r="62" customHeight="1" ht="17.25">
      <c r="A62" s="16"/>
      <c r="B62" s="9"/>
      <c r="C62" s="15"/>
      <c r="D62" s="17"/>
      <c r="E62" s="18"/>
      <c r="F62" s="18"/>
      <c r="G62" s="18"/>
      <c r="H62" s="18"/>
      <c r="I62" s="18"/>
      <c r="J62" s="18"/>
      <c r="K62" s="20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</row>
    <row x14ac:dyDescent="0.25" r="63" customHeight="1" ht="17.25">
      <c r="A63" s="16"/>
      <c r="B63" s="9"/>
      <c r="C63" s="15"/>
      <c r="D63" s="17"/>
      <c r="E63" s="18"/>
      <c r="F63" s="18"/>
      <c r="G63" s="18"/>
      <c r="H63" s="18"/>
      <c r="I63" s="18"/>
      <c r="J63" s="18"/>
      <c r="K63" s="20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</row>
    <row x14ac:dyDescent="0.25" r="64" customHeight="1" ht="17.25">
      <c r="A64" s="16"/>
      <c r="B64" s="9"/>
      <c r="C64" s="15"/>
      <c r="D64" s="17"/>
      <c r="E64" s="18"/>
      <c r="F64" s="18"/>
      <c r="G64" s="18"/>
      <c r="H64" s="18"/>
      <c r="I64" s="18"/>
      <c r="J64" s="18"/>
      <c r="K64" s="20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</row>
    <row x14ac:dyDescent="0.25" r="65" customHeight="1" ht="17.25">
      <c r="A65" s="16"/>
      <c r="B65" s="9"/>
      <c r="C65" s="15"/>
      <c r="D65" s="17"/>
      <c r="E65" s="18"/>
      <c r="F65" s="18"/>
      <c r="G65" s="18"/>
      <c r="H65" s="18"/>
      <c r="I65" s="18"/>
      <c r="J65" s="18"/>
      <c r="K65" s="20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</row>
    <row x14ac:dyDescent="0.25" r="66" customHeight="1" ht="17.25">
      <c r="A66" s="16"/>
      <c r="B66" s="9"/>
      <c r="C66" s="15"/>
      <c r="D66" s="17"/>
      <c r="E66" s="18"/>
      <c r="F66" s="18"/>
      <c r="G66" s="18"/>
      <c r="H66" s="18"/>
      <c r="I66" s="18"/>
      <c r="J66" s="18"/>
      <c r="K66" s="20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</row>
    <row x14ac:dyDescent="0.25" r="67" customHeight="1" ht="17.25">
      <c r="A67" s="16"/>
      <c r="B67" s="9"/>
      <c r="C67" s="15"/>
      <c r="D67" s="17"/>
      <c r="E67" s="18"/>
      <c r="F67" s="18"/>
      <c r="G67" s="18"/>
      <c r="H67" s="18"/>
      <c r="I67" s="18"/>
      <c r="J67" s="18"/>
      <c r="K67" s="20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</row>
    <row x14ac:dyDescent="0.25" r="68" customHeight="1" ht="17.25">
      <c r="A68" s="16"/>
      <c r="B68" s="9"/>
      <c r="C68" s="15"/>
      <c r="D68" s="17"/>
      <c r="E68" s="18"/>
      <c r="F68" s="18"/>
      <c r="G68" s="18"/>
      <c r="H68" s="18"/>
      <c r="I68" s="18"/>
      <c r="J68" s="18"/>
      <c r="K68" s="20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</row>
    <row x14ac:dyDescent="0.25" r="69" customHeight="1" ht="17.25">
      <c r="A69" s="16"/>
      <c r="B69" s="9"/>
      <c r="C69" s="15"/>
      <c r="D69" s="17"/>
      <c r="E69" s="18"/>
      <c r="F69" s="18"/>
      <c r="G69" s="18"/>
      <c r="H69" s="18"/>
      <c r="I69" s="18"/>
      <c r="J69" s="18"/>
      <c r="K69" s="20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</row>
    <row x14ac:dyDescent="0.25" r="70" customHeight="1" ht="17.25">
      <c r="A70" s="16"/>
      <c r="B70" s="9"/>
      <c r="C70" s="15"/>
      <c r="D70" s="17"/>
      <c r="E70" s="18"/>
      <c r="F70" s="18"/>
      <c r="G70" s="18"/>
      <c r="H70" s="18"/>
      <c r="I70" s="18"/>
      <c r="J70" s="18"/>
      <c r="K70" s="20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</row>
    <row x14ac:dyDescent="0.25" r="71" customHeight="1" ht="17.25">
      <c r="A71" s="16"/>
      <c r="B71" s="9"/>
      <c r="C71" s="15"/>
      <c r="D71" s="17"/>
      <c r="E71" s="18"/>
      <c r="F71" s="18"/>
      <c r="G71" s="18"/>
      <c r="H71" s="18"/>
      <c r="I71" s="18"/>
      <c r="J71" s="18"/>
      <c r="K71" s="20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</row>
    <row x14ac:dyDescent="0.25" r="72" customHeight="1" ht="17.25">
      <c r="A72" s="16"/>
      <c r="B72" s="9"/>
      <c r="C72" s="15"/>
      <c r="D72" s="17"/>
      <c r="E72" s="18"/>
      <c r="F72" s="18"/>
      <c r="G72" s="18"/>
      <c r="H72" s="18"/>
      <c r="I72" s="18"/>
      <c r="J72" s="18"/>
      <c r="K72" s="20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</row>
    <row x14ac:dyDescent="0.25" r="73" customHeight="1" ht="17.25">
      <c r="A73" s="16"/>
      <c r="B73" s="9"/>
      <c r="C73" s="15"/>
      <c r="D73" s="17"/>
      <c r="E73" s="18"/>
      <c r="F73" s="18"/>
      <c r="G73" s="18"/>
      <c r="H73" s="18"/>
      <c r="I73" s="18"/>
      <c r="J73" s="18"/>
      <c r="K73" s="20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</row>
    <row x14ac:dyDescent="0.25" r="74" customHeight="1" ht="17.25">
      <c r="A74" s="16"/>
      <c r="B74" s="9"/>
      <c r="C74" s="15"/>
      <c r="D74" s="17"/>
      <c r="E74" s="18"/>
      <c r="F74" s="18"/>
      <c r="G74" s="18"/>
      <c r="H74" s="18"/>
      <c r="I74" s="18"/>
      <c r="J74" s="18"/>
      <c r="K74" s="20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</row>
    <row x14ac:dyDescent="0.25" r="75" customHeight="1" ht="17.25">
      <c r="A75" s="16"/>
      <c r="B75" s="9"/>
      <c r="C75" s="15"/>
      <c r="D75" s="17"/>
      <c r="E75" s="18"/>
      <c r="F75" s="18"/>
      <c r="G75" s="18"/>
      <c r="H75" s="18"/>
      <c r="I75" s="18"/>
      <c r="J75" s="18"/>
      <c r="K75" s="20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</row>
    <row x14ac:dyDescent="0.25" r="76" customHeight="1" ht="17.25">
      <c r="A76" s="16"/>
      <c r="B76" s="9"/>
      <c r="C76" s="15"/>
      <c r="D76" s="17"/>
      <c r="E76" s="18"/>
      <c r="F76" s="18"/>
      <c r="G76" s="18"/>
      <c r="H76" s="18"/>
      <c r="I76" s="18"/>
      <c r="J76" s="18"/>
      <c r="K76" s="20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</row>
    <row x14ac:dyDescent="0.25" r="77" customHeight="1" ht="17.25">
      <c r="A77" s="16"/>
      <c r="B77" s="9"/>
      <c r="C77" s="15"/>
      <c r="D77" s="17"/>
      <c r="E77" s="18"/>
      <c r="F77" s="18"/>
      <c r="G77" s="18"/>
      <c r="H77" s="18"/>
      <c r="I77" s="18"/>
      <c r="J77" s="18"/>
      <c r="K77" s="20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</row>
    <row x14ac:dyDescent="0.25" r="78" customHeight="1" ht="17.25">
      <c r="A78" s="16"/>
      <c r="B78" s="9"/>
      <c r="C78" s="15"/>
      <c r="D78" s="17"/>
      <c r="E78" s="18"/>
      <c r="F78" s="18"/>
      <c r="G78" s="18"/>
      <c r="H78" s="18"/>
      <c r="I78" s="18"/>
      <c r="J78" s="18"/>
      <c r="K78" s="20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</row>
    <row x14ac:dyDescent="0.25" r="79" customHeight="1" ht="17.25">
      <c r="A79" s="16"/>
      <c r="B79" s="9"/>
      <c r="C79" s="15"/>
      <c r="D79" s="17"/>
      <c r="E79" s="18"/>
      <c r="F79" s="18"/>
      <c r="G79" s="18"/>
      <c r="H79" s="18"/>
      <c r="I79" s="18"/>
      <c r="J79" s="18"/>
      <c r="K79" s="20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</row>
    <row x14ac:dyDescent="0.25" r="80" customHeight="1" ht="17.25">
      <c r="A80" s="16"/>
      <c r="B80" s="9"/>
      <c r="C80" s="15"/>
      <c r="D80" s="17"/>
      <c r="E80" s="18"/>
      <c r="F80" s="18"/>
      <c r="G80" s="18"/>
      <c r="H80" s="18"/>
      <c r="I80" s="18"/>
      <c r="J80" s="18"/>
      <c r="K80" s="20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</row>
    <row x14ac:dyDescent="0.25" r="81" customHeight="1" ht="17.25">
      <c r="A81" s="16"/>
      <c r="B81" s="9"/>
      <c r="C81" s="15"/>
      <c r="D81" s="17"/>
      <c r="E81" s="18"/>
      <c r="F81" s="18"/>
      <c r="G81" s="18"/>
      <c r="H81" s="18"/>
      <c r="I81" s="18"/>
      <c r="J81" s="18"/>
      <c r="K81" s="20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</row>
    <row x14ac:dyDescent="0.25" r="82" customHeight="1" ht="17.25">
      <c r="A82" s="16"/>
      <c r="B82" s="9"/>
      <c r="C82" s="15"/>
      <c r="D82" s="17"/>
      <c r="E82" s="18"/>
      <c r="F82" s="18"/>
      <c r="G82" s="18"/>
      <c r="H82" s="18"/>
      <c r="I82" s="18"/>
      <c r="J82" s="18"/>
      <c r="K82" s="20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</row>
    <row x14ac:dyDescent="0.25" r="83" customHeight="1" ht="17.25">
      <c r="A83" s="16"/>
      <c r="B83" s="9"/>
      <c r="C83" s="15"/>
      <c r="D83" s="17"/>
      <c r="E83" s="18"/>
      <c r="F83" s="18"/>
      <c r="G83" s="18"/>
      <c r="H83" s="18"/>
      <c r="I83" s="18"/>
      <c r="J83" s="18"/>
      <c r="K83" s="20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</row>
    <row x14ac:dyDescent="0.25" r="84" customHeight="1" ht="17.25">
      <c r="A84" s="16"/>
      <c r="B84" s="9"/>
      <c r="C84" s="15"/>
      <c r="D84" s="17"/>
      <c r="E84" s="18"/>
      <c r="F84" s="18"/>
      <c r="G84" s="18"/>
      <c r="H84" s="18"/>
      <c r="I84" s="18"/>
      <c r="J84" s="18"/>
      <c r="K84" s="20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</row>
    <row x14ac:dyDescent="0.25" r="85" customHeight="1" ht="17.25">
      <c r="A85" s="16"/>
      <c r="B85" s="9"/>
      <c r="C85" s="15"/>
      <c r="D85" s="17"/>
      <c r="E85" s="18"/>
      <c r="F85" s="18"/>
      <c r="G85" s="18"/>
      <c r="H85" s="18"/>
      <c r="I85" s="18"/>
      <c r="J85" s="18"/>
      <c r="K85" s="20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</row>
    <row x14ac:dyDescent="0.25" r="86" customHeight="1" ht="17.25">
      <c r="A86" s="16"/>
      <c r="B86" s="9"/>
      <c r="C86" s="15"/>
      <c r="D86" s="17"/>
      <c r="E86" s="18"/>
      <c r="F86" s="18"/>
      <c r="G86" s="18"/>
      <c r="H86" s="18"/>
      <c r="I86" s="18"/>
      <c r="J86" s="18"/>
      <c r="K86" s="20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</row>
    <row x14ac:dyDescent="0.25" r="87" customHeight="1" ht="17.25">
      <c r="A87" s="16"/>
      <c r="B87" s="9"/>
      <c r="C87" s="15"/>
      <c r="D87" s="17"/>
      <c r="E87" s="18"/>
      <c r="F87" s="18"/>
      <c r="G87" s="18"/>
      <c r="H87" s="18"/>
      <c r="I87" s="18"/>
      <c r="J87" s="18"/>
      <c r="K87" s="20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</row>
    <row x14ac:dyDescent="0.25" r="88" customHeight="1" ht="17.25">
      <c r="A88" s="16"/>
      <c r="B88" s="9"/>
      <c r="C88" s="15"/>
      <c r="D88" s="17"/>
      <c r="E88" s="18"/>
      <c r="F88" s="18"/>
      <c r="G88" s="18"/>
      <c r="H88" s="18"/>
      <c r="I88" s="18"/>
      <c r="J88" s="18"/>
      <c r="K88" s="20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</row>
    <row x14ac:dyDescent="0.25" r="89" customHeight="1" ht="17.25">
      <c r="A89" s="16"/>
      <c r="B89" s="9"/>
      <c r="C89" s="15"/>
      <c r="D89" s="17"/>
      <c r="E89" s="18"/>
      <c r="F89" s="18"/>
      <c r="G89" s="18"/>
      <c r="H89" s="18"/>
      <c r="I89" s="18"/>
      <c r="J89" s="18"/>
      <c r="K89" s="20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</row>
    <row x14ac:dyDescent="0.25" r="90" customHeight="1" ht="17.25">
      <c r="A90" s="16"/>
      <c r="B90" s="9"/>
      <c r="C90" s="15"/>
      <c r="D90" s="17"/>
      <c r="E90" s="18"/>
      <c r="F90" s="18"/>
      <c r="G90" s="18"/>
      <c r="H90" s="18"/>
      <c r="I90" s="18"/>
      <c r="J90" s="18"/>
      <c r="K90" s="20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</row>
    <row x14ac:dyDescent="0.25" r="91" customHeight="1" ht="17.25">
      <c r="A91" s="16"/>
      <c r="B91" s="9"/>
      <c r="C91" s="15"/>
      <c r="D91" s="17"/>
      <c r="E91" s="18"/>
      <c r="F91" s="18"/>
      <c r="G91" s="18"/>
      <c r="H91" s="18"/>
      <c r="I91" s="18"/>
      <c r="J91" s="18"/>
      <c r="K91" s="20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</row>
    <row x14ac:dyDescent="0.25" r="92" customHeight="1" ht="17.25">
      <c r="A92" s="16"/>
      <c r="B92" s="9"/>
      <c r="C92" s="15"/>
      <c r="D92" s="17"/>
      <c r="E92" s="18"/>
      <c r="F92" s="18"/>
      <c r="G92" s="18"/>
      <c r="H92" s="18"/>
      <c r="I92" s="18"/>
      <c r="J92" s="18"/>
      <c r="K92" s="20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</row>
    <row x14ac:dyDescent="0.25" r="93" customHeight="1" ht="17.25">
      <c r="A93" s="16"/>
      <c r="B93" s="9"/>
      <c r="C93" s="15"/>
      <c r="D93" s="17"/>
      <c r="E93" s="18"/>
      <c r="F93" s="18"/>
      <c r="G93" s="18"/>
      <c r="H93" s="18"/>
      <c r="I93" s="18"/>
      <c r="J93" s="18"/>
      <c r="K93" s="20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</row>
    <row x14ac:dyDescent="0.25" r="94" customHeight="1" ht="17.25">
      <c r="A94" s="16"/>
      <c r="B94" s="9"/>
      <c r="C94" s="15"/>
      <c r="D94" s="17"/>
      <c r="E94" s="18"/>
      <c r="F94" s="18"/>
      <c r="G94" s="18"/>
      <c r="H94" s="18"/>
      <c r="I94" s="18"/>
      <c r="J94" s="18"/>
      <c r="K94" s="20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</row>
    <row x14ac:dyDescent="0.25" r="95" customHeight="1" ht="17.25">
      <c r="A95" s="16"/>
      <c r="B95" s="9"/>
      <c r="C95" s="15"/>
      <c r="D95" s="17"/>
      <c r="E95" s="18"/>
      <c r="F95" s="18"/>
      <c r="G95" s="18"/>
      <c r="H95" s="18"/>
      <c r="I95" s="18"/>
      <c r="J95" s="18"/>
      <c r="K95" s="20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</row>
    <row x14ac:dyDescent="0.25" r="96" customHeight="1" ht="17.25">
      <c r="A96" s="16"/>
      <c r="B96" s="9"/>
      <c r="C96" s="15"/>
      <c r="D96" s="17"/>
      <c r="E96" s="18"/>
      <c r="F96" s="18"/>
      <c r="G96" s="18"/>
      <c r="H96" s="18"/>
      <c r="I96" s="18"/>
      <c r="J96" s="18"/>
      <c r="K96" s="20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</row>
    <row x14ac:dyDescent="0.25" r="97" customHeight="1" ht="17.25">
      <c r="A97" s="16"/>
      <c r="B97" s="9"/>
      <c r="C97" s="15"/>
      <c r="D97" s="17"/>
      <c r="E97" s="18"/>
      <c r="F97" s="18"/>
      <c r="G97" s="18"/>
      <c r="H97" s="18"/>
      <c r="I97" s="18"/>
      <c r="J97" s="18"/>
      <c r="K97" s="20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</row>
    <row x14ac:dyDescent="0.25" r="98" customHeight="1" ht="17.25">
      <c r="A98" s="16"/>
      <c r="B98" s="9"/>
      <c r="C98" s="15"/>
      <c r="D98" s="17"/>
      <c r="E98" s="18"/>
      <c r="F98" s="18"/>
      <c r="G98" s="18"/>
      <c r="H98" s="18"/>
      <c r="I98" s="18"/>
      <c r="J98" s="18"/>
      <c r="K98" s="20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</row>
    <row x14ac:dyDescent="0.25" r="99" customHeight="1" ht="17.25">
      <c r="A99" s="16"/>
      <c r="B99" s="9"/>
      <c r="C99" s="15"/>
      <c r="D99" s="17"/>
      <c r="E99" s="18"/>
      <c r="F99" s="18"/>
      <c r="G99" s="18"/>
      <c r="H99" s="18"/>
      <c r="I99" s="18"/>
      <c r="J99" s="18"/>
      <c r="K99" s="20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</row>
    <row x14ac:dyDescent="0.25" r="100" customHeight="1" ht="17.25">
      <c r="A100" s="16"/>
      <c r="B100" s="9"/>
      <c r="C100" s="15"/>
      <c r="D100" s="17"/>
      <c r="E100" s="18"/>
      <c r="F100" s="18"/>
      <c r="G100" s="18"/>
      <c r="H100" s="18"/>
      <c r="I100" s="18"/>
      <c r="J100" s="18"/>
      <c r="K100" s="20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</row>
    <row x14ac:dyDescent="0.25" r="101" customHeight="1" ht="17.25">
      <c r="A101" s="16"/>
      <c r="B101" s="9"/>
      <c r="C101" s="15"/>
      <c r="D101" s="17"/>
      <c r="E101" s="18"/>
      <c r="F101" s="18"/>
      <c r="G101" s="18"/>
      <c r="H101" s="18"/>
      <c r="I101" s="18"/>
      <c r="J101" s="18"/>
      <c r="K101" s="20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</row>
    <row x14ac:dyDescent="0.25" r="102" customHeight="1" ht="17.25">
      <c r="A102" s="16"/>
      <c r="B102" s="9"/>
      <c r="C102" s="15"/>
      <c r="D102" s="17"/>
      <c r="E102" s="18"/>
      <c r="F102" s="18"/>
      <c r="G102" s="18"/>
      <c r="H102" s="18"/>
      <c r="I102" s="18"/>
      <c r="J102" s="18"/>
      <c r="K102" s="20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</row>
    <row x14ac:dyDescent="0.25" r="103" customHeight="1" ht="17.25">
      <c r="A103" s="16"/>
      <c r="B103" s="9"/>
      <c r="C103" s="15"/>
      <c r="D103" s="17"/>
      <c r="E103" s="18"/>
      <c r="F103" s="18"/>
      <c r="G103" s="18"/>
      <c r="H103" s="18"/>
      <c r="I103" s="18"/>
      <c r="J103" s="18"/>
      <c r="K103" s="20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</row>
    <row x14ac:dyDescent="0.25" r="104" customHeight="1" ht="17.25">
      <c r="A104" s="16"/>
      <c r="B104" s="9"/>
      <c r="C104" s="15"/>
      <c r="D104" s="17"/>
      <c r="E104" s="18"/>
      <c r="F104" s="18"/>
      <c r="G104" s="18"/>
      <c r="H104" s="18"/>
      <c r="I104" s="18"/>
      <c r="J104" s="18"/>
      <c r="K104" s="20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</row>
    <row x14ac:dyDescent="0.25" r="105" customHeight="1" ht="17.25">
      <c r="A105" s="16"/>
      <c r="B105" s="9"/>
      <c r="C105" s="15"/>
      <c r="D105" s="17"/>
      <c r="E105" s="18"/>
      <c r="F105" s="18"/>
      <c r="G105" s="18"/>
      <c r="H105" s="18"/>
      <c r="I105" s="18"/>
      <c r="J105" s="18"/>
      <c r="K105" s="20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</row>
    <row x14ac:dyDescent="0.25" r="106" customHeight="1" ht="17.25">
      <c r="A106" s="16"/>
      <c r="B106" s="9"/>
      <c r="C106" s="15"/>
      <c r="D106" s="17"/>
      <c r="E106" s="18"/>
      <c r="F106" s="18"/>
      <c r="G106" s="18"/>
      <c r="H106" s="18"/>
      <c r="I106" s="18"/>
      <c r="J106" s="18"/>
      <c r="K106" s="20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</row>
    <row x14ac:dyDescent="0.25" r="107" customHeight="1" ht="17.25">
      <c r="A107" s="16"/>
      <c r="B107" s="9"/>
      <c r="C107" s="15"/>
      <c r="D107" s="17"/>
      <c r="E107" s="18"/>
      <c r="F107" s="18"/>
      <c r="G107" s="18"/>
      <c r="H107" s="18"/>
      <c r="I107" s="18"/>
      <c r="J107" s="18"/>
      <c r="K107" s="20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</row>
    <row x14ac:dyDescent="0.25" r="108" customHeight="1" ht="17.25">
      <c r="A108" s="16"/>
      <c r="B108" s="9"/>
      <c r="C108" s="15"/>
      <c r="D108" s="17"/>
      <c r="E108" s="18"/>
      <c r="F108" s="18"/>
      <c r="G108" s="18"/>
      <c r="H108" s="18"/>
      <c r="I108" s="18"/>
      <c r="J108" s="18"/>
      <c r="K108" s="20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</row>
    <row x14ac:dyDescent="0.25" r="109" customHeight="1" ht="17.25">
      <c r="A109" s="16"/>
      <c r="B109" s="9"/>
      <c r="C109" s="15"/>
      <c r="D109" s="17"/>
      <c r="E109" s="18"/>
      <c r="F109" s="18"/>
      <c r="G109" s="18"/>
      <c r="H109" s="18"/>
      <c r="I109" s="18"/>
      <c r="J109" s="18"/>
      <c r="K109" s="20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</row>
    <row x14ac:dyDescent="0.25" r="110" customHeight="1" ht="17.25">
      <c r="A110" s="16"/>
      <c r="B110" s="9"/>
      <c r="C110" s="15"/>
      <c r="D110" s="17"/>
      <c r="E110" s="18"/>
      <c r="F110" s="18"/>
      <c r="G110" s="18"/>
      <c r="H110" s="18"/>
      <c r="I110" s="18"/>
      <c r="J110" s="18"/>
      <c r="K110" s="20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</row>
    <row x14ac:dyDescent="0.25" r="111" customHeight="1" ht="17.25">
      <c r="A111" s="16"/>
      <c r="B111" s="9"/>
      <c r="C111" s="15"/>
      <c r="D111" s="17"/>
      <c r="E111" s="18"/>
      <c r="F111" s="18"/>
      <c r="G111" s="18"/>
      <c r="H111" s="18"/>
      <c r="I111" s="18"/>
      <c r="J111" s="18"/>
      <c r="K111" s="20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</row>
    <row x14ac:dyDescent="0.25" r="112" customHeight="1" ht="17.25">
      <c r="A112" s="16"/>
      <c r="B112" s="9"/>
      <c r="C112" s="15"/>
      <c r="D112" s="17"/>
      <c r="E112" s="18"/>
      <c r="F112" s="18"/>
      <c r="G112" s="18"/>
      <c r="H112" s="18"/>
      <c r="I112" s="18"/>
      <c r="J112" s="18"/>
      <c r="K112" s="20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</row>
    <row x14ac:dyDescent="0.25" r="113" customHeight="1" ht="17.25">
      <c r="A113" s="16"/>
      <c r="B113" s="9"/>
      <c r="C113" s="15"/>
      <c r="D113" s="17"/>
      <c r="E113" s="18"/>
      <c r="F113" s="18"/>
      <c r="G113" s="18"/>
      <c r="H113" s="18"/>
      <c r="I113" s="18"/>
      <c r="J113" s="18"/>
      <c r="K113" s="20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</row>
    <row x14ac:dyDescent="0.25" r="114" customHeight="1" ht="17.25">
      <c r="A114" s="16"/>
      <c r="B114" s="9"/>
      <c r="C114" s="15"/>
      <c r="D114" s="17"/>
      <c r="E114" s="18"/>
      <c r="F114" s="18"/>
      <c r="G114" s="18"/>
      <c r="H114" s="18"/>
      <c r="I114" s="18"/>
      <c r="J114" s="18"/>
      <c r="K114" s="20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</row>
    <row x14ac:dyDescent="0.25" r="115" customHeight="1" ht="17.25">
      <c r="A115" s="16"/>
      <c r="B115" s="9"/>
      <c r="C115" s="15"/>
      <c r="D115" s="17"/>
      <c r="E115" s="18"/>
      <c r="F115" s="18"/>
      <c r="G115" s="18"/>
      <c r="H115" s="18"/>
      <c r="I115" s="18"/>
      <c r="J115" s="18"/>
      <c r="K115" s="20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</row>
    <row x14ac:dyDescent="0.25" r="116" customHeight="1" ht="17.25">
      <c r="A116" s="16"/>
      <c r="B116" s="9"/>
      <c r="C116" s="15"/>
      <c r="D116" s="17"/>
      <c r="E116" s="18"/>
      <c r="F116" s="18"/>
      <c r="G116" s="18"/>
      <c r="H116" s="18"/>
      <c r="I116" s="18"/>
      <c r="J116" s="18"/>
      <c r="K116" s="20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</row>
    <row x14ac:dyDescent="0.25" r="117" customHeight="1" ht="17.25">
      <c r="A117" s="16"/>
      <c r="B117" s="9"/>
      <c r="C117" s="15"/>
      <c r="D117" s="17"/>
      <c r="E117" s="18"/>
      <c r="F117" s="18"/>
      <c r="G117" s="18"/>
      <c r="H117" s="18"/>
      <c r="I117" s="18"/>
      <c r="J117" s="18"/>
      <c r="K117" s="20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x14ac:dyDescent="0.25" r="118" customHeight="1" ht="17.25">
      <c r="A118" s="16"/>
      <c r="B118" s="9"/>
      <c r="C118" s="15"/>
      <c r="D118" s="17"/>
      <c r="E118" s="18"/>
      <c r="F118" s="18"/>
      <c r="G118" s="18"/>
      <c r="H118" s="18"/>
      <c r="I118" s="18"/>
      <c r="J118" s="18"/>
      <c r="K118" s="20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x14ac:dyDescent="0.25" r="119" customHeight="1" ht="17.25">
      <c r="A119" s="16"/>
      <c r="B119" s="9"/>
      <c r="C119" s="15"/>
      <c r="D119" s="17"/>
      <c r="E119" s="18"/>
      <c r="F119" s="18"/>
      <c r="G119" s="18"/>
      <c r="H119" s="18"/>
      <c r="I119" s="18"/>
      <c r="J119" s="18"/>
      <c r="K119" s="20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x14ac:dyDescent="0.25" r="120" customHeight="1" ht="17.25">
      <c r="A120" s="16"/>
      <c r="B120" s="9"/>
      <c r="C120" s="15"/>
      <c r="D120" s="17"/>
      <c r="E120" s="18"/>
      <c r="F120" s="18"/>
      <c r="G120" s="18"/>
      <c r="H120" s="18"/>
      <c r="I120" s="18"/>
      <c r="J120" s="18"/>
      <c r="K120" s="20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</row>
    <row x14ac:dyDescent="0.25" r="121" customHeight="1" ht="17.25">
      <c r="A121" s="16"/>
      <c r="B121" s="9"/>
      <c r="C121" s="15"/>
      <c r="D121" s="17"/>
      <c r="E121" s="18"/>
      <c r="F121" s="18"/>
      <c r="G121" s="18"/>
      <c r="H121" s="18"/>
      <c r="I121" s="18"/>
      <c r="J121" s="18"/>
      <c r="K121" s="20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</row>
    <row x14ac:dyDescent="0.25" r="122" customHeight="1" ht="17.25">
      <c r="A122" s="16"/>
      <c r="B122" s="9"/>
      <c r="C122" s="15"/>
      <c r="D122" s="17"/>
      <c r="E122" s="18"/>
      <c r="F122" s="18"/>
      <c r="G122" s="18"/>
      <c r="H122" s="18"/>
      <c r="I122" s="18"/>
      <c r="J122" s="18"/>
      <c r="K122" s="20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</row>
    <row x14ac:dyDescent="0.25" r="123" customHeight="1" ht="17.25">
      <c r="A123" s="16"/>
      <c r="B123" s="9"/>
      <c r="C123" s="15"/>
      <c r="D123" s="17"/>
      <c r="E123" s="18"/>
      <c r="F123" s="18"/>
      <c r="G123" s="18"/>
      <c r="H123" s="18"/>
      <c r="I123" s="18"/>
      <c r="J123" s="18"/>
      <c r="K123" s="20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</row>
    <row x14ac:dyDescent="0.25" r="124" customHeight="1" ht="17.25">
      <c r="A124" s="16"/>
      <c r="B124" s="9"/>
      <c r="C124" s="15"/>
      <c r="D124" s="17"/>
      <c r="E124" s="18"/>
      <c r="F124" s="18"/>
      <c r="G124" s="18"/>
      <c r="H124" s="18"/>
      <c r="I124" s="18"/>
      <c r="J124" s="18"/>
      <c r="K124" s="20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</row>
    <row x14ac:dyDescent="0.25" r="125" customHeight="1" ht="17.25">
      <c r="A125" s="16"/>
      <c r="B125" s="9"/>
      <c r="C125" s="15"/>
      <c r="D125" s="17"/>
      <c r="E125" s="18"/>
      <c r="F125" s="18"/>
      <c r="G125" s="18"/>
      <c r="H125" s="18"/>
      <c r="I125" s="18"/>
      <c r="J125" s="18"/>
      <c r="K125" s="20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</row>
    <row x14ac:dyDescent="0.25" r="126" customHeight="1" ht="17.25">
      <c r="A126" s="16"/>
      <c r="B126" s="9"/>
      <c r="C126" s="15"/>
      <c r="D126" s="17"/>
      <c r="E126" s="18"/>
      <c r="F126" s="18"/>
      <c r="G126" s="18"/>
      <c r="H126" s="18"/>
      <c r="I126" s="18"/>
      <c r="J126" s="18"/>
      <c r="K126" s="20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</row>
    <row x14ac:dyDescent="0.25" r="127" customHeight="1" ht="17.25">
      <c r="A127" s="16"/>
      <c r="B127" s="9"/>
      <c r="C127" s="15"/>
      <c r="D127" s="17"/>
      <c r="E127" s="18"/>
      <c r="F127" s="18"/>
      <c r="G127" s="18"/>
      <c r="H127" s="18"/>
      <c r="I127" s="18"/>
      <c r="J127" s="18"/>
      <c r="K127" s="20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</row>
    <row x14ac:dyDescent="0.25" r="128" customHeight="1" ht="17.25">
      <c r="A128" s="16"/>
      <c r="B128" s="9"/>
      <c r="C128" s="15"/>
      <c r="D128" s="17"/>
      <c r="E128" s="18"/>
      <c r="F128" s="18"/>
      <c r="G128" s="18"/>
      <c r="H128" s="18"/>
      <c r="I128" s="18"/>
      <c r="J128" s="18"/>
      <c r="K128" s="20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</row>
    <row x14ac:dyDescent="0.25" r="129" customHeight="1" ht="17.25">
      <c r="A129" s="16"/>
      <c r="B129" s="9"/>
      <c r="C129" s="15"/>
      <c r="D129" s="17"/>
      <c r="E129" s="18"/>
      <c r="F129" s="18"/>
      <c r="G129" s="18"/>
      <c r="H129" s="18"/>
      <c r="I129" s="18"/>
      <c r="J129" s="18"/>
      <c r="K129" s="20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</row>
    <row x14ac:dyDescent="0.25" r="130" customHeight="1" ht="17.25">
      <c r="A130" s="16"/>
      <c r="B130" s="9"/>
      <c r="C130" s="15"/>
      <c r="D130" s="17"/>
      <c r="E130" s="18"/>
      <c r="F130" s="18"/>
      <c r="G130" s="18"/>
      <c r="H130" s="18"/>
      <c r="I130" s="18"/>
      <c r="J130" s="18"/>
      <c r="K130" s="20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</row>
    <row x14ac:dyDescent="0.25" r="131" customHeight="1" ht="17.25">
      <c r="A131" s="16"/>
      <c r="B131" s="9"/>
      <c r="C131" s="15"/>
      <c r="D131" s="17"/>
      <c r="E131" s="18"/>
      <c r="F131" s="18"/>
      <c r="G131" s="18"/>
      <c r="H131" s="18"/>
      <c r="I131" s="18"/>
      <c r="J131" s="18"/>
      <c r="K131" s="20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</row>
    <row x14ac:dyDescent="0.25" r="132" customHeight="1" ht="17.25">
      <c r="A132" s="16"/>
      <c r="B132" s="9"/>
      <c r="C132" s="15"/>
      <c r="D132" s="17"/>
      <c r="E132" s="18"/>
      <c r="F132" s="18"/>
      <c r="G132" s="18"/>
      <c r="H132" s="18"/>
      <c r="I132" s="18"/>
      <c r="J132" s="18"/>
      <c r="K132" s="20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</row>
    <row x14ac:dyDescent="0.25" r="133" customHeight="1" ht="17.25">
      <c r="A133" s="16"/>
      <c r="B133" s="9"/>
      <c r="C133" s="15"/>
      <c r="D133" s="17"/>
      <c r="E133" s="18"/>
      <c r="F133" s="18"/>
      <c r="G133" s="18"/>
      <c r="H133" s="18"/>
      <c r="I133" s="18"/>
      <c r="J133" s="18"/>
      <c r="K133" s="20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</row>
    <row x14ac:dyDescent="0.25" r="134" customHeight="1" ht="17.25">
      <c r="A134" s="16"/>
      <c r="B134" s="9"/>
      <c r="C134" s="15"/>
      <c r="D134" s="17"/>
      <c r="E134" s="18"/>
      <c r="F134" s="18"/>
      <c r="G134" s="18"/>
      <c r="H134" s="18"/>
      <c r="I134" s="18"/>
      <c r="J134" s="18"/>
      <c r="K134" s="20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</row>
    <row x14ac:dyDescent="0.25" r="135" customHeight="1" ht="17.25">
      <c r="A135" s="16"/>
      <c r="B135" s="9"/>
      <c r="C135" s="15"/>
      <c r="D135" s="17"/>
      <c r="E135" s="18"/>
      <c r="F135" s="18"/>
      <c r="G135" s="18"/>
      <c r="H135" s="18"/>
      <c r="I135" s="18"/>
      <c r="J135" s="18"/>
      <c r="K135" s="20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</row>
    <row x14ac:dyDescent="0.25" r="136" customHeight="1" ht="17.25">
      <c r="A136" s="16"/>
      <c r="B136" s="9"/>
      <c r="C136" s="15"/>
      <c r="D136" s="17"/>
      <c r="E136" s="18"/>
      <c r="F136" s="18"/>
      <c r="G136" s="18"/>
      <c r="H136" s="18"/>
      <c r="I136" s="18"/>
      <c r="J136" s="18"/>
      <c r="K136" s="20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</row>
    <row x14ac:dyDescent="0.25" r="137" customHeight="1" ht="17.25">
      <c r="A137" s="16"/>
      <c r="B137" s="9"/>
      <c r="C137" s="15"/>
      <c r="D137" s="17"/>
      <c r="E137" s="18"/>
      <c r="F137" s="18"/>
      <c r="G137" s="18"/>
      <c r="H137" s="18"/>
      <c r="I137" s="18"/>
      <c r="J137" s="18"/>
      <c r="K137" s="20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</row>
    <row x14ac:dyDescent="0.25" r="138" customHeight="1" ht="17.25">
      <c r="A138" s="16"/>
      <c r="B138" s="9"/>
      <c r="C138" s="15"/>
      <c r="D138" s="17"/>
      <c r="E138" s="18"/>
      <c r="F138" s="18"/>
      <c r="G138" s="18"/>
      <c r="H138" s="18"/>
      <c r="I138" s="18"/>
      <c r="J138" s="18"/>
      <c r="K138" s="20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</row>
    <row x14ac:dyDescent="0.25" r="139" customHeight="1" ht="17.25">
      <c r="A139" s="16"/>
      <c r="B139" s="9"/>
      <c r="C139" s="15"/>
      <c r="D139" s="17"/>
      <c r="E139" s="18"/>
      <c r="F139" s="18"/>
      <c r="G139" s="18"/>
      <c r="H139" s="18"/>
      <c r="I139" s="18"/>
      <c r="J139" s="18"/>
      <c r="K139" s="20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</row>
    <row x14ac:dyDescent="0.25" r="140" customHeight="1" ht="17.25">
      <c r="A140" s="16"/>
      <c r="B140" s="9"/>
      <c r="C140" s="15"/>
      <c r="D140" s="17"/>
      <c r="E140" s="18"/>
      <c r="F140" s="18"/>
      <c r="G140" s="18"/>
      <c r="H140" s="18"/>
      <c r="I140" s="18"/>
      <c r="J140" s="18"/>
      <c r="K140" s="20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</row>
    <row x14ac:dyDescent="0.25" r="141" customHeight="1" ht="17.25">
      <c r="A141" s="16"/>
      <c r="B141" s="9"/>
      <c r="C141" s="15"/>
      <c r="D141" s="17"/>
      <c r="E141" s="18"/>
      <c r="F141" s="18"/>
      <c r="G141" s="18"/>
      <c r="H141" s="18"/>
      <c r="I141" s="18"/>
      <c r="J141" s="18"/>
      <c r="K141" s="20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</row>
    <row x14ac:dyDescent="0.25" r="142" customHeight="1" ht="17.25">
      <c r="A142" s="16"/>
      <c r="B142" s="9"/>
      <c r="C142" s="15"/>
      <c r="D142" s="17"/>
      <c r="E142" s="18"/>
      <c r="F142" s="18"/>
      <c r="G142" s="18"/>
      <c r="H142" s="18"/>
      <c r="I142" s="18"/>
      <c r="J142" s="18"/>
      <c r="K142" s="20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</row>
    <row x14ac:dyDescent="0.25" r="143" customHeight="1" ht="17.25">
      <c r="A143" s="16"/>
      <c r="B143" s="9"/>
      <c r="C143" s="15"/>
      <c r="D143" s="17"/>
      <c r="E143" s="18"/>
      <c r="F143" s="18"/>
      <c r="G143" s="18"/>
      <c r="H143" s="18"/>
      <c r="I143" s="18"/>
      <c r="J143" s="18"/>
      <c r="K143" s="20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</row>
    <row x14ac:dyDescent="0.25" r="144" customHeight="1" ht="17.25">
      <c r="A144" s="16"/>
      <c r="B144" s="9"/>
      <c r="C144" s="15"/>
      <c r="D144" s="17"/>
      <c r="E144" s="18"/>
      <c r="F144" s="18"/>
      <c r="G144" s="18"/>
      <c r="H144" s="18"/>
      <c r="I144" s="18"/>
      <c r="J144" s="18"/>
      <c r="K144" s="20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</row>
    <row x14ac:dyDescent="0.25" r="145" customHeight="1" ht="17.25">
      <c r="A145" s="16"/>
      <c r="B145" s="9"/>
      <c r="C145" s="15"/>
      <c r="D145" s="17"/>
      <c r="E145" s="18"/>
      <c r="F145" s="18"/>
      <c r="G145" s="18"/>
      <c r="H145" s="18"/>
      <c r="I145" s="18"/>
      <c r="J145" s="18"/>
      <c r="K145" s="20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</row>
    <row x14ac:dyDescent="0.25" r="146" customHeight="1" ht="17.25">
      <c r="A146" s="16"/>
      <c r="B146" s="9"/>
      <c r="C146" s="15"/>
      <c r="D146" s="17"/>
      <c r="E146" s="18"/>
      <c r="F146" s="18"/>
      <c r="G146" s="18"/>
      <c r="H146" s="18"/>
      <c r="I146" s="18"/>
      <c r="J146" s="18"/>
      <c r="K146" s="20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</row>
    <row x14ac:dyDescent="0.25" r="147" customHeight="1" ht="17.25">
      <c r="A147" s="16"/>
      <c r="B147" s="9"/>
      <c r="C147" s="15"/>
      <c r="D147" s="17"/>
      <c r="E147" s="18"/>
      <c r="F147" s="18"/>
      <c r="G147" s="18"/>
      <c r="H147" s="18"/>
      <c r="I147" s="18"/>
      <c r="J147" s="18"/>
      <c r="K147" s="20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</row>
    <row x14ac:dyDescent="0.25" r="148" customHeight="1" ht="17.25">
      <c r="A148" s="16"/>
      <c r="B148" s="9"/>
      <c r="C148" s="15"/>
      <c r="D148" s="17"/>
      <c r="E148" s="18"/>
      <c r="F148" s="18"/>
      <c r="G148" s="18"/>
      <c r="H148" s="18"/>
      <c r="I148" s="18"/>
      <c r="J148" s="18"/>
      <c r="K148" s="20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</row>
    <row x14ac:dyDescent="0.25" r="149" customHeight="1" ht="17.25">
      <c r="A149" s="16"/>
      <c r="B149" s="9"/>
      <c r="C149" s="15"/>
      <c r="D149" s="17"/>
      <c r="E149" s="18"/>
      <c r="F149" s="18"/>
      <c r="G149" s="18"/>
      <c r="H149" s="18"/>
      <c r="I149" s="18"/>
      <c r="J149" s="18"/>
      <c r="K149" s="20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</row>
    <row x14ac:dyDescent="0.25" r="150" customHeight="1" ht="17.25">
      <c r="A150" s="16"/>
      <c r="B150" s="9"/>
      <c r="C150" s="15"/>
      <c r="D150" s="17"/>
      <c r="E150" s="18"/>
      <c r="F150" s="18"/>
      <c r="G150" s="18"/>
      <c r="H150" s="18"/>
      <c r="I150" s="18"/>
      <c r="J150" s="18"/>
      <c r="K150" s="20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</row>
    <row x14ac:dyDescent="0.25" r="151" customHeight="1" ht="17.25">
      <c r="A151" s="16"/>
      <c r="B151" s="9"/>
      <c r="C151" s="15"/>
      <c r="D151" s="17"/>
      <c r="E151" s="18"/>
      <c r="F151" s="18"/>
      <c r="G151" s="18"/>
      <c r="H151" s="18"/>
      <c r="I151" s="18"/>
      <c r="J151" s="18"/>
      <c r="K151" s="20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</row>
    <row x14ac:dyDescent="0.25" r="152" customHeight="1" ht="17.25">
      <c r="A152" s="16"/>
      <c r="B152" s="9"/>
      <c r="C152" s="15"/>
      <c r="D152" s="17"/>
      <c r="E152" s="18"/>
      <c r="F152" s="18"/>
      <c r="G152" s="18"/>
      <c r="H152" s="18"/>
      <c r="I152" s="18"/>
      <c r="J152" s="18"/>
      <c r="K152" s="20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</row>
    <row x14ac:dyDescent="0.25" r="153" customHeight="1" ht="17.25">
      <c r="A153" s="16"/>
      <c r="B153" s="9"/>
      <c r="C153" s="15"/>
      <c r="D153" s="17"/>
      <c r="E153" s="18"/>
      <c r="F153" s="18"/>
      <c r="G153" s="18"/>
      <c r="H153" s="18"/>
      <c r="I153" s="18"/>
      <c r="J153" s="18"/>
      <c r="K153" s="20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</row>
    <row x14ac:dyDescent="0.25" r="154" customHeight="1" ht="17.25">
      <c r="A154" s="16"/>
      <c r="B154" s="9"/>
      <c r="C154" s="15"/>
      <c r="D154" s="17"/>
      <c r="E154" s="18"/>
      <c r="F154" s="18"/>
      <c r="G154" s="18"/>
      <c r="H154" s="18"/>
      <c r="I154" s="18"/>
      <c r="J154" s="18"/>
      <c r="K154" s="20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</row>
    <row x14ac:dyDescent="0.25" r="155" customHeight="1" ht="17.25">
      <c r="A155" s="16"/>
      <c r="B155" s="9"/>
      <c r="C155" s="15"/>
      <c r="D155" s="17"/>
      <c r="E155" s="18"/>
      <c r="F155" s="18"/>
      <c r="G155" s="18"/>
      <c r="H155" s="18"/>
      <c r="I155" s="18"/>
      <c r="J155" s="18"/>
      <c r="K155" s="20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</row>
    <row x14ac:dyDescent="0.25" r="156" customHeight="1" ht="17.25">
      <c r="A156" s="16"/>
      <c r="B156" s="9"/>
      <c r="C156" s="15"/>
      <c r="D156" s="17"/>
      <c r="E156" s="18"/>
      <c r="F156" s="18"/>
      <c r="G156" s="18"/>
      <c r="H156" s="18"/>
      <c r="I156" s="18"/>
      <c r="J156" s="18"/>
      <c r="K156" s="20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</row>
    <row x14ac:dyDescent="0.25" r="157" customHeight="1" ht="17.25">
      <c r="A157" s="16"/>
      <c r="B157" s="9"/>
      <c r="C157" s="15"/>
      <c r="D157" s="17"/>
      <c r="E157" s="18"/>
      <c r="F157" s="18"/>
      <c r="G157" s="18"/>
      <c r="H157" s="18"/>
      <c r="I157" s="18"/>
      <c r="J157" s="18"/>
      <c r="K157" s="20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</row>
    <row x14ac:dyDescent="0.25" r="158" customHeight="1" ht="17.25">
      <c r="A158" s="16"/>
      <c r="B158" s="9"/>
      <c r="C158" s="15"/>
      <c r="D158" s="17"/>
      <c r="E158" s="18"/>
      <c r="F158" s="18"/>
      <c r="G158" s="18"/>
      <c r="H158" s="18"/>
      <c r="I158" s="18"/>
      <c r="J158" s="18"/>
      <c r="K158" s="20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</row>
    <row x14ac:dyDescent="0.25" r="159" customHeight="1" ht="17.25">
      <c r="A159" s="16"/>
      <c r="B159" s="9"/>
      <c r="C159" s="15"/>
      <c r="D159" s="17"/>
      <c r="E159" s="18"/>
      <c r="F159" s="18"/>
      <c r="G159" s="18"/>
      <c r="H159" s="18"/>
      <c r="I159" s="18"/>
      <c r="J159" s="18"/>
      <c r="K159" s="20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</row>
    <row x14ac:dyDescent="0.25" r="160" customHeight="1" ht="17.25">
      <c r="A160" s="16"/>
      <c r="B160" s="9"/>
      <c r="C160" s="15"/>
      <c r="D160" s="17"/>
      <c r="E160" s="18"/>
      <c r="F160" s="18"/>
      <c r="G160" s="18"/>
      <c r="H160" s="18"/>
      <c r="I160" s="18"/>
      <c r="J160" s="18"/>
      <c r="K160" s="20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</row>
    <row x14ac:dyDescent="0.25" r="161" customHeight="1" ht="17.25">
      <c r="A161" s="16"/>
      <c r="B161" s="9"/>
      <c r="C161" s="15"/>
      <c r="D161" s="17"/>
      <c r="E161" s="18"/>
      <c r="F161" s="18"/>
      <c r="G161" s="18"/>
      <c r="H161" s="18"/>
      <c r="I161" s="18"/>
      <c r="J161" s="18"/>
      <c r="K161" s="20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</row>
    <row x14ac:dyDescent="0.25" r="162" customHeight="1" ht="17.25">
      <c r="A162" s="16"/>
      <c r="B162" s="9"/>
      <c r="C162" s="15"/>
      <c r="D162" s="17"/>
      <c r="E162" s="18"/>
      <c r="F162" s="18"/>
      <c r="G162" s="18"/>
      <c r="H162" s="18"/>
      <c r="I162" s="18"/>
      <c r="J162" s="18"/>
      <c r="K162" s="20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</row>
    <row x14ac:dyDescent="0.25" r="163" customHeight="1" ht="17.25">
      <c r="A163" s="16"/>
      <c r="B163" s="9"/>
      <c r="C163" s="15"/>
      <c r="D163" s="17"/>
      <c r="E163" s="18"/>
      <c r="F163" s="18"/>
      <c r="G163" s="18"/>
      <c r="H163" s="18"/>
      <c r="I163" s="18"/>
      <c r="J163" s="18"/>
      <c r="K163" s="20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</row>
    <row x14ac:dyDescent="0.25" r="164" customHeight="1" ht="17.25">
      <c r="A164" s="16"/>
      <c r="B164" s="9"/>
      <c r="C164" s="15"/>
      <c r="D164" s="17"/>
      <c r="E164" s="18"/>
      <c r="F164" s="18"/>
      <c r="G164" s="18"/>
      <c r="H164" s="18"/>
      <c r="I164" s="18"/>
      <c r="J164" s="18"/>
      <c r="K164" s="20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</row>
    <row x14ac:dyDescent="0.25" r="165" customHeight="1" ht="17.25">
      <c r="A165" s="16"/>
      <c r="B165" s="9"/>
      <c r="C165" s="15"/>
      <c r="D165" s="17"/>
      <c r="E165" s="18"/>
      <c r="F165" s="18"/>
      <c r="G165" s="18"/>
      <c r="H165" s="18"/>
      <c r="I165" s="18"/>
      <c r="J165" s="18"/>
      <c r="K165" s="20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</row>
    <row x14ac:dyDescent="0.25" r="166" customHeight="1" ht="17.25">
      <c r="A166" s="16"/>
      <c r="B166" s="9"/>
      <c r="C166" s="15"/>
      <c r="D166" s="17"/>
      <c r="E166" s="18"/>
      <c r="F166" s="18"/>
      <c r="G166" s="18"/>
      <c r="H166" s="18"/>
      <c r="I166" s="18"/>
      <c r="J166" s="18"/>
      <c r="K166" s="20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</row>
    <row x14ac:dyDescent="0.25" r="167" customHeight="1" ht="17.25">
      <c r="A167" s="16"/>
      <c r="B167" s="9"/>
      <c r="C167" s="15"/>
      <c r="D167" s="17"/>
      <c r="E167" s="18"/>
      <c r="F167" s="18"/>
      <c r="G167" s="18"/>
      <c r="H167" s="18"/>
      <c r="I167" s="18"/>
      <c r="J167" s="18"/>
      <c r="K167" s="20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</row>
    <row x14ac:dyDescent="0.25" r="168" customHeight="1" ht="17.25">
      <c r="A168" s="16"/>
      <c r="B168" s="9"/>
      <c r="C168" s="15"/>
      <c r="D168" s="17"/>
      <c r="E168" s="18"/>
      <c r="F168" s="18"/>
      <c r="G168" s="18"/>
      <c r="H168" s="18"/>
      <c r="I168" s="18"/>
      <c r="J168" s="18"/>
      <c r="K168" s="20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</row>
    <row x14ac:dyDescent="0.25" r="169" customHeight="1" ht="17.25">
      <c r="A169" s="16"/>
      <c r="B169" s="9"/>
      <c r="C169" s="15"/>
      <c r="D169" s="17"/>
      <c r="E169" s="18"/>
      <c r="F169" s="18"/>
      <c r="G169" s="18"/>
      <c r="H169" s="18"/>
      <c r="I169" s="18"/>
      <c r="J169" s="18"/>
      <c r="K169" s="20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</row>
    <row x14ac:dyDescent="0.25" r="170" customHeight="1" ht="17.25">
      <c r="A170" s="16"/>
      <c r="B170" s="9"/>
      <c r="C170" s="15"/>
      <c r="D170" s="17"/>
      <c r="E170" s="18"/>
      <c r="F170" s="18"/>
      <c r="G170" s="18"/>
      <c r="H170" s="18"/>
      <c r="I170" s="18"/>
      <c r="J170" s="18"/>
      <c r="K170" s="20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</row>
    <row x14ac:dyDescent="0.25" r="171" customHeight="1" ht="17.25">
      <c r="A171" s="16"/>
      <c r="B171" s="9"/>
      <c r="C171" s="15"/>
      <c r="D171" s="17"/>
      <c r="E171" s="18"/>
      <c r="F171" s="18"/>
      <c r="G171" s="18"/>
      <c r="H171" s="18"/>
      <c r="I171" s="18"/>
      <c r="J171" s="18"/>
      <c r="K171" s="20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</row>
    <row x14ac:dyDescent="0.25" r="172" customHeight="1" ht="17.25">
      <c r="A172" s="16"/>
      <c r="B172" s="9"/>
      <c r="C172" s="15"/>
      <c r="D172" s="17"/>
      <c r="E172" s="18"/>
      <c r="F172" s="18"/>
      <c r="G172" s="18"/>
      <c r="H172" s="18"/>
      <c r="I172" s="18"/>
      <c r="J172" s="18"/>
      <c r="K172" s="20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</row>
    <row x14ac:dyDescent="0.25" r="173" customHeight="1" ht="17.25">
      <c r="A173" s="16"/>
      <c r="B173" s="9"/>
      <c r="C173" s="15"/>
      <c r="D173" s="17"/>
      <c r="E173" s="18"/>
      <c r="F173" s="18"/>
      <c r="G173" s="18"/>
      <c r="H173" s="18"/>
      <c r="I173" s="18"/>
      <c r="J173" s="18"/>
      <c r="K173" s="20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</row>
    <row x14ac:dyDescent="0.25" r="174" customHeight="1" ht="17.25">
      <c r="A174" s="16"/>
      <c r="B174" s="9"/>
      <c r="C174" s="15"/>
      <c r="D174" s="17"/>
      <c r="E174" s="18"/>
      <c r="F174" s="18"/>
      <c r="G174" s="18"/>
      <c r="H174" s="18"/>
      <c r="I174" s="18"/>
      <c r="J174" s="18"/>
      <c r="K174" s="20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</row>
    <row x14ac:dyDescent="0.25" r="175" customHeight="1" ht="17.25">
      <c r="A175" s="16"/>
      <c r="B175" s="9"/>
      <c r="C175" s="15"/>
      <c r="D175" s="17"/>
      <c r="E175" s="18"/>
      <c r="F175" s="18"/>
      <c r="G175" s="18"/>
      <c r="H175" s="18"/>
      <c r="I175" s="18"/>
      <c r="J175" s="18"/>
      <c r="K175" s="20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</row>
    <row x14ac:dyDescent="0.25" r="176" customHeight="1" ht="17.25">
      <c r="A176" s="16"/>
      <c r="B176" s="9"/>
      <c r="C176" s="15"/>
      <c r="D176" s="17"/>
      <c r="E176" s="18"/>
      <c r="F176" s="18"/>
      <c r="G176" s="18"/>
      <c r="H176" s="18"/>
      <c r="I176" s="18"/>
      <c r="J176" s="18"/>
      <c r="K176" s="20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</row>
    <row x14ac:dyDescent="0.25" r="177" customHeight="1" ht="17.25">
      <c r="A177" s="16"/>
      <c r="B177" s="9"/>
      <c r="C177" s="15"/>
      <c r="D177" s="17"/>
      <c r="E177" s="18"/>
      <c r="F177" s="18"/>
      <c r="G177" s="18"/>
      <c r="H177" s="18"/>
      <c r="I177" s="18"/>
      <c r="J177" s="18"/>
      <c r="K177" s="20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</row>
    <row x14ac:dyDescent="0.25" r="178" customHeight="1" ht="17.25">
      <c r="A178" s="16"/>
      <c r="B178" s="9"/>
      <c r="C178" s="15"/>
      <c r="D178" s="17"/>
      <c r="E178" s="18"/>
      <c r="F178" s="18"/>
      <c r="G178" s="18"/>
      <c r="H178" s="18"/>
      <c r="I178" s="18"/>
      <c r="J178" s="18"/>
      <c r="K178" s="20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</row>
    <row x14ac:dyDescent="0.25" r="179" customHeight="1" ht="17.25">
      <c r="A179" s="16"/>
      <c r="B179" s="9"/>
      <c r="C179" s="15"/>
      <c r="D179" s="17"/>
      <c r="E179" s="18"/>
      <c r="F179" s="18"/>
      <c r="G179" s="18"/>
      <c r="H179" s="18"/>
      <c r="I179" s="18"/>
      <c r="J179" s="18"/>
      <c r="K179" s="20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</row>
    <row x14ac:dyDescent="0.25" r="180" customHeight="1" ht="17.25">
      <c r="A180" s="16"/>
      <c r="B180" s="9"/>
      <c r="C180" s="15"/>
      <c r="D180" s="17"/>
      <c r="E180" s="18"/>
      <c r="F180" s="18"/>
      <c r="G180" s="18"/>
      <c r="H180" s="18"/>
      <c r="I180" s="18"/>
      <c r="J180" s="18"/>
      <c r="K180" s="20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</row>
    <row x14ac:dyDescent="0.25" r="181" customHeight="1" ht="17.25">
      <c r="A181" s="16"/>
      <c r="B181" s="9"/>
      <c r="C181" s="15"/>
      <c r="D181" s="17"/>
      <c r="E181" s="18"/>
      <c r="F181" s="18"/>
      <c r="G181" s="18"/>
      <c r="H181" s="18"/>
      <c r="I181" s="18"/>
      <c r="J181" s="18"/>
      <c r="K181" s="20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</row>
    <row x14ac:dyDescent="0.25" r="182" customHeight="1" ht="17.25">
      <c r="A182" s="16"/>
      <c r="B182" s="9"/>
      <c r="C182" s="15"/>
      <c r="D182" s="17"/>
      <c r="E182" s="18"/>
      <c r="F182" s="18"/>
      <c r="G182" s="18"/>
      <c r="H182" s="18"/>
      <c r="I182" s="18"/>
      <c r="J182" s="18"/>
      <c r="K182" s="20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</row>
    <row x14ac:dyDescent="0.25" r="183" customHeight="1" ht="17.25">
      <c r="A183" s="16"/>
      <c r="B183" s="9"/>
      <c r="C183" s="15"/>
      <c r="D183" s="17"/>
      <c r="E183" s="18"/>
      <c r="F183" s="18"/>
      <c r="G183" s="18"/>
      <c r="H183" s="18"/>
      <c r="I183" s="18"/>
      <c r="J183" s="18"/>
      <c r="K183" s="20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</row>
    <row x14ac:dyDescent="0.25" r="184" customHeight="1" ht="17.25">
      <c r="A184" s="16"/>
      <c r="B184" s="9"/>
      <c r="C184" s="15"/>
      <c r="D184" s="17"/>
      <c r="E184" s="18"/>
      <c r="F184" s="18"/>
      <c r="G184" s="18"/>
      <c r="H184" s="18"/>
      <c r="I184" s="18"/>
      <c r="J184" s="18"/>
      <c r="K184" s="20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</row>
    <row x14ac:dyDescent="0.25" r="185" customHeight="1" ht="17.25">
      <c r="A185" s="16"/>
      <c r="B185" s="9"/>
      <c r="C185" s="15"/>
      <c r="D185" s="17"/>
      <c r="E185" s="18"/>
      <c r="F185" s="18"/>
      <c r="G185" s="18"/>
      <c r="H185" s="18"/>
      <c r="I185" s="18"/>
      <c r="J185" s="18"/>
      <c r="K185" s="20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</row>
    <row x14ac:dyDescent="0.25" r="186" customHeight="1" ht="17.25">
      <c r="A186" s="16"/>
      <c r="B186" s="9"/>
      <c r="C186" s="15"/>
      <c r="D186" s="17"/>
      <c r="E186" s="18"/>
      <c r="F186" s="18"/>
      <c r="G186" s="18"/>
      <c r="H186" s="18"/>
      <c r="I186" s="18"/>
      <c r="J186" s="18"/>
      <c r="K186" s="20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</row>
    <row x14ac:dyDescent="0.25" r="187" customHeight="1" ht="17.25">
      <c r="A187" s="16"/>
      <c r="B187" s="9"/>
      <c r="C187" s="15"/>
      <c r="D187" s="17"/>
      <c r="E187" s="18"/>
      <c r="F187" s="18"/>
      <c r="G187" s="18"/>
      <c r="H187" s="18"/>
      <c r="I187" s="18"/>
      <c r="J187" s="18"/>
      <c r="K187" s="20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</row>
    <row x14ac:dyDescent="0.25" r="188" customHeight="1" ht="17.25">
      <c r="A188" s="16"/>
      <c r="B188" s="9"/>
      <c r="C188" s="15"/>
      <c r="D188" s="17"/>
      <c r="E188" s="18"/>
      <c r="F188" s="18"/>
      <c r="G188" s="18"/>
      <c r="H188" s="18"/>
      <c r="I188" s="18"/>
      <c r="J188" s="18"/>
      <c r="K188" s="20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</row>
    <row x14ac:dyDescent="0.25" r="189" customHeight="1" ht="17.25">
      <c r="A189" s="16"/>
      <c r="B189" s="9"/>
      <c r="C189" s="15"/>
      <c r="D189" s="17"/>
      <c r="E189" s="18"/>
      <c r="F189" s="18"/>
      <c r="G189" s="18"/>
      <c r="H189" s="18"/>
      <c r="I189" s="18"/>
      <c r="J189" s="18"/>
      <c r="K189" s="20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</row>
    <row x14ac:dyDescent="0.25" r="190" customHeight="1" ht="17.25">
      <c r="A190" s="16"/>
      <c r="B190" s="9"/>
      <c r="C190" s="15"/>
      <c r="D190" s="17"/>
      <c r="E190" s="18"/>
      <c r="F190" s="18"/>
      <c r="G190" s="18"/>
      <c r="H190" s="18"/>
      <c r="I190" s="18"/>
      <c r="J190" s="18"/>
      <c r="K190" s="20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</row>
    <row x14ac:dyDescent="0.25" r="191" customHeight="1" ht="17.25">
      <c r="A191" s="16"/>
      <c r="B191" s="9"/>
      <c r="C191" s="15"/>
      <c r="D191" s="17"/>
      <c r="E191" s="18"/>
      <c r="F191" s="18"/>
      <c r="G191" s="18"/>
      <c r="H191" s="18"/>
      <c r="I191" s="18"/>
      <c r="J191" s="18"/>
      <c r="K191" s="20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</row>
    <row x14ac:dyDescent="0.25" r="192" customHeight="1" ht="17.25">
      <c r="A192" s="16"/>
      <c r="B192" s="9"/>
      <c r="C192" s="15"/>
      <c r="D192" s="17"/>
      <c r="E192" s="18"/>
      <c r="F192" s="18"/>
      <c r="G192" s="18"/>
      <c r="H192" s="18"/>
      <c r="I192" s="18"/>
      <c r="J192" s="18"/>
      <c r="K192" s="20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</row>
    <row x14ac:dyDescent="0.25" r="193" customHeight="1" ht="17.25">
      <c r="A193" s="16"/>
      <c r="B193" s="9"/>
      <c r="C193" s="15"/>
      <c r="D193" s="17"/>
      <c r="E193" s="18"/>
      <c r="F193" s="18"/>
      <c r="G193" s="18"/>
      <c r="H193" s="18"/>
      <c r="I193" s="18"/>
      <c r="J193" s="18"/>
      <c r="K193" s="20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</row>
    <row x14ac:dyDescent="0.25" r="194" customHeight="1" ht="17.25">
      <c r="A194" s="16"/>
      <c r="B194" s="9"/>
      <c r="C194" s="15"/>
      <c r="D194" s="17"/>
      <c r="E194" s="18"/>
      <c r="F194" s="18"/>
      <c r="G194" s="18"/>
      <c r="H194" s="18"/>
      <c r="I194" s="18"/>
      <c r="J194" s="18"/>
      <c r="K194" s="20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</row>
    <row x14ac:dyDescent="0.25" r="195" customHeight="1" ht="17.25">
      <c r="A195" s="16"/>
      <c r="B195" s="9"/>
      <c r="C195" s="15"/>
      <c r="D195" s="17"/>
      <c r="E195" s="18"/>
      <c r="F195" s="18"/>
      <c r="G195" s="18"/>
      <c r="H195" s="18"/>
      <c r="I195" s="18"/>
      <c r="J195" s="18"/>
      <c r="K195" s="20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</row>
    <row x14ac:dyDescent="0.25" r="196" customHeight="1" ht="17.25">
      <c r="A196" s="16"/>
      <c r="B196" s="9"/>
      <c r="C196" s="15"/>
      <c r="D196" s="17"/>
      <c r="E196" s="18"/>
      <c r="F196" s="18"/>
      <c r="G196" s="18"/>
      <c r="H196" s="18"/>
      <c r="I196" s="18"/>
      <c r="J196" s="18"/>
      <c r="K196" s="20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</row>
    <row x14ac:dyDescent="0.25" r="197" customHeight="1" ht="17.25">
      <c r="A197" s="16"/>
      <c r="B197" s="9"/>
      <c r="C197" s="15"/>
      <c r="D197" s="17"/>
      <c r="E197" s="18"/>
      <c r="F197" s="18"/>
      <c r="G197" s="18"/>
      <c r="H197" s="18"/>
      <c r="I197" s="18"/>
      <c r="J197" s="18"/>
      <c r="K197" s="20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</row>
    <row x14ac:dyDescent="0.25" r="198" customHeight="1" ht="17.25">
      <c r="A198" s="16"/>
      <c r="B198" s="9"/>
      <c r="C198" s="15"/>
      <c r="D198" s="17"/>
      <c r="E198" s="18"/>
      <c r="F198" s="18"/>
      <c r="G198" s="18"/>
      <c r="H198" s="18"/>
      <c r="I198" s="18"/>
      <c r="J198" s="18"/>
      <c r="K198" s="20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</row>
    <row x14ac:dyDescent="0.25" r="199" customHeight="1" ht="17.25">
      <c r="A199" s="16"/>
      <c r="B199" s="9"/>
      <c r="C199" s="15"/>
      <c r="D199" s="17"/>
      <c r="E199" s="18"/>
      <c r="F199" s="18"/>
      <c r="G199" s="18"/>
      <c r="H199" s="18"/>
      <c r="I199" s="18"/>
      <c r="J199" s="18"/>
      <c r="K199" s="20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</row>
    <row x14ac:dyDescent="0.25" r="200" customHeight="1" ht="17.25">
      <c r="A200" s="16"/>
      <c r="B200" s="9"/>
      <c r="C200" s="15"/>
      <c r="D200" s="17"/>
      <c r="E200" s="18"/>
      <c r="F200" s="18"/>
      <c r="G200" s="18"/>
      <c r="H200" s="18"/>
      <c r="I200" s="18"/>
      <c r="J200" s="18"/>
      <c r="K200" s="20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</row>
    <row x14ac:dyDescent="0.25" r="201" customHeight="1" ht="17.25">
      <c r="A201" s="16"/>
      <c r="B201" s="9"/>
      <c r="C201" s="15"/>
      <c r="D201" s="17"/>
      <c r="E201" s="18"/>
      <c r="F201" s="18"/>
      <c r="G201" s="18"/>
      <c r="H201" s="18"/>
      <c r="I201" s="18"/>
      <c r="J201" s="18"/>
      <c r="K201" s="20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</row>
    <row x14ac:dyDescent="0.25" r="202" customHeight="1" ht="17.25">
      <c r="A202" s="16"/>
      <c r="B202" s="9"/>
      <c r="C202" s="15"/>
      <c r="D202" s="17"/>
      <c r="E202" s="18"/>
      <c r="F202" s="18"/>
      <c r="G202" s="18"/>
      <c r="H202" s="18"/>
      <c r="I202" s="18"/>
      <c r="J202" s="18"/>
      <c r="K202" s="20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</row>
    <row x14ac:dyDescent="0.25" r="203" customHeight="1" ht="17.25">
      <c r="A203" s="16"/>
      <c r="B203" s="9"/>
      <c r="C203" s="15"/>
      <c r="D203" s="17"/>
      <c r="E203" s="18"/>
      <c r="F203" s="18"/>
      <c r="G203" s="18"/>
      <c r="H203" s="18"/>
      <c r="I203" s="18"/>
      <c r="J203" s="18"/>
      <c r="K203" s="20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</row>
    <row x14ac:dyDescent="0.25" r="204" customHeight="1" ht="17.25">
      <c r="A204" s="16"/>
      <c r="B204" s="9"/>
      <c r="C204" s="15"/>
      <c r="D204" s="17"/>
      <c r="E204" s="18"/>
      <c r="F204" s="18"/>
      <c r="G204" s="18"/>
      <c r="H204" s="18"/>
      <c r="I204" s="18"/>
      <c r="J204" s="18"/>
      <c r="K204" s="20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</row>
    <row x14ac:dyDescent="0.25" r="205" customHeight="1" ht="17.25">
      <c r="A205" s="16"/>
      <c r="B205" s="9"/>
      <c r="C205" s="15"/>
      <c r="D205" s="17"/>
      <c r="E205" s="18"/>
      <c r="F205" s="18"/>
      <c r="G205" s="18"/>
      <c r="H205" s="18"/>
      <c r="I205" s="18"/>
      <c r="J205" s="18"/>
      <c r="K205" s="20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</row>
    <row x14ac:dyDescent="0.25" r="206" customHeight="1" ht="17.25">
      <c r="A206" s="16"/>
      <c r="B206" s="9"/>
      <c r="C206" s="15"/>
      <c r="D206" s="17"/>
      <c r="E206" s="18"/>
      <c r="F206" s="18"/>
      <c r="G206" s="18"/>
      <c r="H206" s="18"/>
      <c r="I206" s="18"/>
      <c r="J206" s="18"/>
      <c r="K206" s="20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</row>
    <row x14ac:dyDescent="0.25" r="207" customHeight="1" ht="17.25">
      <c r="A207" s="16"/>
      <c r="B207" s="9"/>
      <c r="C207" s="15"/>
      <c r="D207" s="17"/>
      <c r="E207" s="18"/>
      <c r="F207" s="18"/>
      <c r="G207" s="18"/>
      <c r="H207" s="18"/>
      <c r="I207" s="18"/>
      <c r="J207" s="18"/>
      <c r="K207" s="20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</row>
    <row x14ac:dyDescent="0.25" r="208" customHeight="1" ht="17.25">
      <c r="A208" s="16"/>
      <c r="B208" s="9"/>
      <c r="C208" s="15"/>
      <c r="D208" s="17"/>
      <c r="E208" s="18"/>
      <c r="F208" s="18"/>
      <c r="G208" s="18"/>
      <c r="H208" s="18"/>
      <c r="I208" s="18"/>
      <c r="J208" s="18"/>
      <c r="K208" s="20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</row>
    <row x14ac:dyDescent="0.25" r="209" customHeight="1" ht="17.25">
      <c r="A209" s="16"/>
      <c r="B209" s="9"/>
      <c r="C209" s="15"/>
      <c r="D209" s="17"/>
      <c r="E209" s="18"/>
      <c r="F209" s="18"/>
      <c r="G209" s="18"/>
      <c r="H209" s="18"/>
      <c r="I209" s="18"/>
      <c r="J209" s="18"/>
      <c r="K209" s="20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</row>
    <row x14ac:dyDescent="0.25" r="210" customHeight="1" ht="17.25">
      <c r="A210" s="16"/>
      <c r="B210" s="9"/>
      <c r="C210" s="15"/>
      <c r="D210" s="17"/>
      <c r="E210" s="18"/>
      <c r="F210" s="18"/>
      <c r="G210" s="18"/>
      <c r="H210" s="18"/>
      <c r="I210" s="18"/>
      <c r="J210" s="18"/>
      <c r="K210" s="20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</row>
    <row x14ac:dyDescent="0.25" r="211" customHeight="1" ht="17.25">
      <c r="A211" s="16"/>
      <c r="B211" s="9"/>
      <c r="C211" s="15"/>
      <c r="D211" s="17"/>
      <c r="E211" s="18"/>
      <c r="F211" s="18"/>
      <c r="G211" s="18"/>
      <c r="H211" s="18"/>
      <c r="I211" s="18"/>
      <c r="J211" s="18"/>
      <c r="K211" s="20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</row>
    <row x14ac:dyDescent="0.25" r="212" customHeight="1" ht="17.25">
      <c r="A212" s="16"/>
      <c r="B212" s="9"/>
      <c r="C212" s="15"/>
      <c r="D212" s="17"/>
      <c r="E212" s="18"/>
      <c r="F212" s="18"/>
      <c r="G212" s="18"/>
      <c r="H212" s="18"/>
      <c r="I212" s="18"/>
      <c r="J212" s="18"/>
      <c r="K212" s="20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</row>
    <row x14ac:dyDescent="0.25" r="213" customHeight="1" ht="17.25">
      <c r="A213" s="16"/>
      <c r="B213" s="9"/>
      <c r="C213" s="15"/>
      <c r="D213" s="17"/>
      <c r="E213" s="18"/>
      <c r="F213" s="18"/>
      <c r="G213" s="18"/>
      <c r="H213" s="18"/>
      <c r="I213" s="18"/>
      <c r="J213" s="18"/>
      <c r="K213" s="20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</row>
    <row x14ac:dyDescent="0.25" r="214" customHeight="1" ht="17.25">
      <c r="A214" s="16"/>
      <c r="B214" s="9"/>
      <c r="C214" s="15"/>
      <c r="D214" s="17"/>
      <c r="E214" s="18"/>
      <c r="F214" s="18"/>
      <c r="G214" s="18"/>
      <c r="H214" s="18"/>
      <c r="I214" s="18"/>
      <c r="J214" s="18"/>
      <c r="K214" s="20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</row>
    <row x14ac:dyDescent="0.25" r="215" customHeight="1" ht="17.25">
      <c r="A215" s="16"/>
      <c r="B215" s="9"/>
      <c r="C215" s="15"/>
      <c r="D215" s="17"/>
      <c r="E215" s="18"/>
      <c r="F215" s="18"/>
      <c r="G215" s="18"/>
      <c r="H215" s="18"/>
      <c r="I215" s="18"/>
      <c r="J215" s="18"/>
      <c r="K215" s="20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</row>
    <row x14ac:dyDescent="0.25" r="216" customHeight="1" ht="17.25">
      <c r="A216" s="16"/>
      <c r="B216" s="9"/>
      <c r="C216" s="15"/>
      <c r="D216" s="17"/>
      <c r="E216" s="18"/>
      <c r="F216" s="18"/>
      <c r="G216" s="18"/>
      <c r="H216" s="18"/>
      <c r="I216" s="18"/>
      <c r="J216" s="18"/>
      <c r="K216" s="20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</row>
    <row x14ac:dyDescent="0.25" r="217" customHeight="1" ht="17.25">
      <c r="A217" s="16"/>
      <c r="B217" s="9"/>
      <c r="C217" s="15"/>
      <c r="D217" s="17"/>
      <c r="E217" s="18"/>
      <c r="F217" s="18"/>
      <c r="G217" s="18"/>
      <c r="H217" s="18"/>
      <c r="I217" s="18"/>
      <c r="J217" s="18"/>
      <c r="K217" s="20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</row>
    <row x14ac:dyDescent="0.25" r="218" customHeight="1" ht="17.25">
      <c r="A218" s="16"/>
      <c r="B218" s="9"/>
      <c r="C218" s="15"/>
      <c r="D218" s="17"/>
      <c r="E218" s="18"/>
      <c r="F218" s="18"/>
      <c r="G218" s="18"/>
      <c r="H218" s="18"/>
      <c r="I218" s="18"/>
      <c r="J218" s="18"/>
      <c r="K218" s="20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</row>
    <row x14ac:dyDescent="0.25" r="219" customHeight="1" ht="17.25">
      <c r="A219" s="16"/>
      <c r="B219" s="9"/>
      <c r="C219" s="15"/>
      <c r="D219" s="17"/>
      <c r="E219" s="18"/>
      <c r="F219" s="18"/>
      <c r="G219" s="18"/>
      <c r="H219" s="18"/>
      <c r="I219" s="18"/>
      <c r="J219" s="18"/>
      <c r="K219" s="20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</row>
    <row x14ac:dyDescent="0.25" r="220" customHeight="1" ht="17.25">
      <c r="A220" s="16"/>
      <c r="B220" s="9"/>
      <c r="C220" s="15"/>
      <c r="D220" s="17"/>
      <c r="E220" s="18"/>
      <c r="F220" s="18"/>
      <c r="G220" s="18"/>
      <c r="H220" s="18"/>
      <c r="I220" s="18"/>
      <c r="J220" s="18"/>
      <c r="K220" s="20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</row>
    <row x14ac:dyDescent="0.25" r="221" customHeight="1" ht="17.25">
      <c r="A221" s="16"/>
      <c r="B221" s="9"/>
      <c r="C221" s="15"/>
      <c r="D221" s="17"/>
      <c r="E221" s="18"/>
      <c r="F221" s="18"/>
      <c r="G221" s="18"/>
      <c r="H221" s="18"/>
      <c r="I221" s="18"/>
      <c r="J221" s="18"/>
      <c r="K221" s="20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</row>
    <row x14ac:dyDescent="0.25" r="222" customHeight="1" ht="17.25">
      <c r="A222" s="16"/>
      <c r="B222" s="9"/>
      <c r="C222" s="15"/>
      <c r="D222" s="17"/>
      <c r="E222" s="18"/>
      <c r="F222" s="18"/>
      <c r="G222" s="18"/>
      <c r="H222" s="18"/>
      <c r="I222" s="18"/>
      <c r="J222" s="18"/>
      <c r="K222" s="20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</row>
    <row x14ac:dyDescent="0.25" r="223" customHeight="1" ht="17.25">
      <c r="A223" s="16"/>
      <c r="B223" s="9"/>
      <c r="C223" s="15"/>
      <c r="D223" s="17"/>
      <c r="E223" s="18"/>
      <c r="F223" s="18"/>
      <c r="G223" s="18"/>
      <c r="H223" s="18"/>
      <c r="I223" s="18"/>
      <c r="J223" s="18"/>
      <c r="K223" s="20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</row>
    <row x14ac:dyDescent="0.25" r="224" customHeight="1" ht="17.25">
      <c r="A224" s="16"/>
      <c r="B224" s="9"/>
      <c r="C224" s="15"/>
      <c r="D224" s="17"/>
      <c r="E224" s="18"/>
      <c r="F224" s="18"/>
      <c r="G224" s="18"/>
      <c r="H224" s="18"/>
      <c r="I224" s="18"/>
      <c r="J224" s="18"/>
      <c r="K224" s="20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</row>
    <row x14ac:dyDescent="0.25" r="225" customHeight="1" ht="17.25">
      <c r="A225" s="16"/>
      <c r="B225" s="9"/>
      <c r="C225" s="15"/>
      <c r="D225" s="17"/>
      <c r="E225" s="18"/>
      <c r="F225" s="18"/>
      <c r="G225" s="18"/>
      <c r="H225" s="18"/>
      <c r="I225" s="18"/>
      <c r="J225" s="18"/>
      <c r="K225" s="20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</row>
    <row x14ac:dyDescent="0.25" r="226" customHeight="1" ht="17.25">
      <c r="A226" s="16"/>
      <c r="B226" s="9"/>
      <c r="C226" s="15"/>
      <c r="D226" s="17"/>
      <c r="E226" s="18"/>
      <c r="F226" s="18"/>
      <c r="G226" s="18"/>
      <c r="H226" s="18"/>
      <c r="I226" s="18"/>
      <c r="J226" s="18"/>
      <c r="K226" s="20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</row>
    <row x14ac:dyDescent="0.25" r="227" customHeight="1" ht="17.25">
      <c r="A227" s="16"/>
      <c r="B227" s="9"/>
      <c r="C227" s="15"/>
      <c r="D227" s="17"/>
      <c r="E227" s="18"/>
      <c r="F227" s="18"/>
      <c r="G227" s="18"/>
      <c r="H227" s="18"/>
      <c r="I227" s="18"/>
      <c r="J227" s="18"/>
      <c r="K227" s="20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</row>
    <row x14ac:dyDescent="0.25" r="228" customHeight="1" ht="17.25">
      <c r="A228" s="16"/>
      <c r="B228" s="9"/>
      <c r="C228" s="15"/>
      <c r="D228" s="17"/>
      <c r="E228" s="18"/>
      <c r="F228" s="18"/>
      <c r="G228" s="18"/>
      <c r="H228" s="18"/>
      <c r="I228" s="18"/>
      <c r="J228" s="18"/>
      <c r="K228" s="20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</row>
    <row x14ac:dyDescent="0.25" r="229" customHeight="1" ht="17.25">
      <c r="A229" s="16"/>
      <c r="B229" s="9"/>
      <c r="C229" s="15"/>
      <c r="D229" s="17"/>
      <c r="E229" s="18"/>
      <c r="F229" s="18"/>
      <c r="G229" s="18"/>
      <c r="H229" s="18"/>
      <c r="I229" s="18"/>
      <c r="J229" s="18"/>
      <c r="K229" s="20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</row>
    <row x14ac:dyDescent="0.25" r="230" customHeight="1" ht="17.25">
      <c r="A230" s="16"/>
      <c r="B230" s="9"/>
      <c r="C230" s="15"/>
      <c r="D230" s="17"/>
      <c r="E230" s="18"/>
      <c r="F230" s="18"/>
      <c r="G230" s="18"/>
      <c r="H230" s="18"/>
      <c r="I230" s="18"/>
      <c r="J230" s="18"/>
      <c r="K230" s="20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</row>
    <row x14ac:dyDescent="0.25" r="231" customHeight="1" ht="17.25">
      <c r="A231" s="16"/>
      <c r="B231" s="9"/>
      <c r="C231" s="15"/>
      <c r="D231" s="17"/>
      <c r="E231" s="18"/>
      <c r="F231" s="18"/>
      <c r="G231" s="18"/>
      <c r="H231" s="18"/>
      <c r="I231" s="18"/>
      <c r="J231" s="18"/>
      <c r="K231" s="20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</row>
    <row x14ac:dyDescent="0.25" r="232" customHeight="1" ht="17.25">
      <c r="A232" s="16"/>
      <c r="B232" s="9"/>
      <c r="C232" s="15"/>
      <c r="D232" s="17"/>
      <c r="E232" s="18"/>
      <c r="F232" s="18"/>
      <c r="G232" s="18"/>
      <c r="H232" s="18"/>
      <c r="I232" s="18"/>
      <c r="J232" s="18"/>
      <c r="K232" s="20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</row>
    <row x14ac:dyDescent="0.25" r="233" customHeight="1" ht="17.25">
      <c r="A233" s="16"/>
      <c r="B233" s="9"/>
      <c r="C233" s="15"/>
      <c r="D233" s="17"/>
      <c r="E233" s="18"/>
      <c r="F233" s="18"/>
      <c r="G233" s="18"/>
      <c r="H233" s="18"/>
      <c r="I233" s="18"/>
      <c r="J233" s="18"/>
      <c r="K233" s="20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</row>
    <row x14ac:dyDescent="0.25" r="234" customHeight="1" ht="17.25">
      <c r="A234" s="16"/>
      <c r="B234" s="9"/>
      <c r="C234" s="15"/>
      <c r="D234" s="17"/>
      <c r="E234" s="18"/>
      <c r="F234" s="18"/>
      <c r="G234" s="18"/>
      <c r="H234" s="18"/>
      <c r="I234" s="18"/>
      <c r="J234" s="18"/>
      <c r="K234" s="20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</row>
    <row x14ac:dyDescent="0.25" r="235" customHeight="1" ht="17.25">
      <c r="A235" s="16"/>
      <c r="B235" s="9"/>
      <c r="C235" s="15"/>
      <c r="D235" s="17"/>
      <c r="E235" s="18"/>
      <c r="F235" s="18"/>
      <c r="G235" s="18"/>
      <c r="H235" s="18"/>
      <c r="I235" s="18"/>
      <c r="J235" s="18"/>
      <c r="K235" s="20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</row>
    <row x14ac:dyDescent="0.25" r="236" customHeight="1" ht="17.25">
      <c r="A236" s="16"/>
      <c r="B236" s="9"/>
      <c r="C236" s="15"/>
      <c r="D236" s="17"/>
      <c r="E236" s="18"/>
      <c r="F236" s="18"/>
      <c r="G236" s="18"/>
      <c r="H236" s="18"/>
      <c r="I236" s="18"/>
      <c r="J236" s="18"/>
      <c r="K236" s="20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</row>
    <row x14ac:dyDescent="0.25" r="237" customHeight="1" ht="17.25">
      <c r="A237" s="16"/>
      <c r="B237" s="9"/>
      <c r="C237" s="15"/>
      <c r="D237" s="17"/>
      <c r="E237" s="18"/>
      <c r="F237" s="18"/>
      <c r="G237" s="18"/>
      <c r="H237" s="18"/>
      <c r="I237" s="18"/>
      <c r="J237" s="18"/>
      <c r="K237" s="20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</row>
    <row x14ac:dyDescent="0.25" r="238" customHeight="1" ht="17.25">
      <c r="A238" s="16"/>
      <c r="B238" s="9"/>
      <c r="C238" s="15"/>
      <c r="D238" s="17"/>
      <c r="E238" s="18"/>
      <c r="F238" s="18"/>
      <c r="G238" s="18"/>
      <c r="H238" s="18"/>
      <c r="I238" s="18"/>
      <c r="J238" s="18"/>
      <c r="K238" s="20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</row>
    <row x14ac:dyDescent="0.25" r="239" customHeight="1" ht="17.25">
      <c r="A239" s="16"/>
      <c r="B239" s="9"/>
      <c r="C239" s="15"/>
      <c r="D239" s="17"/>
      <c r="E239" s="18"/>
      <c r="F239" s="18"/>
      <c r="G239" s="18"/>
      <c r="H239" s="18"/>
      <c r="I239" s="18"/>
      <c r="J239" s="18"/>
      <c r="K239" s="20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</row>
    <row x14ac:dyDescent="0.25" r="240" customHeight="1" ht="17.25">
      <c r="A240" s="16"/>
      <c r="B240" s="9"/>
      <c r="C240" s="15"/>
      <c r="D240" s="17"/>
      <c r="E240" s="18"/>
      <c r="F240" s="18"/>
      <c r="G240" s="18"/>
      <c r="H240" s="18"/>
      <c r="I240" s="18"/>
      <c r="J240" s="18"/>
      <c r="K240" s="20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</row>
    <row x14ac:dyDescent="0.25" r="241" customHeight="1" ht="17.25">
      <c r="A241" s="16"/>
      <c r="B241" s="9"/>
      <c r="C241" s="15"/>
      <c r="D241" s="17"/>
      <c r="E241" s="18"/>
      <c r="F241" s="18"/>
      <c r="G241" s="18"/>
      <c r="H241" s="18"/>
      <c r="I241" s="18"/>
      <c r="J241" s="18"/>
      <c r="K241" s="20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</row>
    <row x14ac:dyDescent="0.25" r="242" customHeight="1" ht="17.25">
      <c r="A242" s="16"/>
      <c r="B242" s="9"/>
      <c r="C242" s="15"/>
      <c r="D242" s="17"/>
      <c r="E242" s="18"/>
      <c r="F242" s="18"/>
      <c r="G242" s="18"/>
      <c r="H242" s="18"/>
      <c r="I242" s="18"/>
      <c r="J242" s="18"/>
      <c r="K242" s="20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</row>
    <row x14ac:dyDescent="0.25" r="243" customHeight="1" ht="17.25">
      <c r="A243" s="16"/>
      <c r="B243" s="9"/>
      <c r="C243" s="15"/>
      <c r="D243" s="17"/>
      <c r="E243" s="18"/>
      <c r="F243" s="18"/>
      <c r="G243" s="18"/>
      <c r="H243" s="18"/>
      <c r="I243" s="18"/>
      <c r="J243" s="18"/>
      <c r="K243" s="20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</row>
    <row x14ac:dyDescent="0.25" r="244" customHeight="1" ht="17.25">
      <c r="A244" s="16"/>
      <c r="B244" s="9"/>
      <c r="C244" s="15"/>
      <c r="D244" s="17"/>
      <c r="E244" s="18"/>
      <c r="F244" s="18"/>
      <c r="G244" s="18"/>
      <c r="H244" s="18"/>
      <c r="I244" s="18"/>
      <c r="J244" s="18"/>
      <c r="K244" s="20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</row>
    <row x14ac:dyDescent="0.25" r="245" customHeight="1" ht="17.25">
      <c r="A245" s="16"/>
      <c r="B245" s="9"/>
      <c r="C245" s="15"/>
      <c r="D245" s="17"/>
      <c r="E245" s="18"/>
      <c r="F245" s="18"/>
      <c r="G245" s="18"/>
      <c r="H245" s="18"/>
      <c r="I245" s="18"/>
      <c r="J245" s="18"/>
      <c r="K245" s="20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</row>
    <row x14ac:dyDescent="0.25" r="246" customHeight="1" ht="17.25">
      <c r="A246" s="16"/>
      <c r="B246" s="9"/>
      <c r="C246" s="15"/>
      <c r="D246" s="17"/>
      <c r="E246" s="18"/>
      <c r="F246" s="18"/>
      <c r="G246" s="18"/>
      <c r="H246" s="18"/>
      <c r="I246" s="18"/>
      <c r="J246" s="18"/>
      <c r="K246" s="20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</row>
    <row x14ac:dyDescent="0.25" r="247" customHeight="1" ht="17.25">
      <c r="A247" s="16"/>
      <c r="B247" s="9"/>
      <c r="C247" s="15"/>
      <c r="D247" s="17"/>
      <c r="E247" s="18"/>
      <c r="F247" s="18"/>
      <c r="G247" s="18"/>
      <c r="H247" s="18"/>
      <c r="I247" s="18"/>
      <c r="J247" s="18"/>
      <c r="K247" s="20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</row>
    <row x14ac:dyDescent="0.25" r="248" customHeight="1" ht="17.25">
      <c r="A248" s="16"/>
      <c r="B248" s="9"/>
      <c r="C248" s="15"/>
      <c r="D248" s="17"/>
      <c r="E248" s="18"/>
      <c r="F248" s="18"/>
      <c r="G248" s="18"/>
      <c r="H248" s="18"/>
      <c r="I248" s="18"/>
      <c r="J248" s="18"/>
      <c r="K248" s="20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</row>
    <row x14ac:dyDescent="0.25" r="249" customHeight="1" ht="17.25">
      <c r="A249" s="16"/>
      <c r="B249" s="9"/>
      <c r="C249" s="15"/>
      <c r="D249" s="17"/>
      <c r="E249" s="18"/>
      <c r="F249" s="18"/>
      <c r="G249" s="18"/>
      <c r="H249" s="18"/>
      <c r="I249" s="18"/>
      <c r="J249" s="18"/>
      <c r="K249" s="20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</row>
    <row x14ac:dyDescent="0.25" r="250" customHeight="1" ht="17.25">
      <c r="A250" s="16"/>
      <c r="B250" s="9"/>
      <c r="C250" s="15"/>
      <c r="D250" s="17"/>
      <c r="E250" s="18"/>
      <c r="F250" s="18"/>
      <c r="G250" s="18"/>
      <c r="H250" s="18"/>
      <c r="I250" s="18"/>
      <c r="J250" s="18"/>
      <c r="K250" s="20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</row>
    <row x14ac:dyDescent="0.25" r="251" customHeight="1" ht="17.25">
      <c r="A251" s="16"/>
      <c r="B251" s="9"/>
      <c r="C251" s="15"/>
      <c r="D251" s="17"/>
      <c r="E251" s="18"/>
      <c r="F251" s="18"/>
      <c r="G251" s="18"/>
      <c r="H251" s="18"/>
      <c r="I251" s="18"/>
      <c r="J251" s="18"/>
      <c r="K251" s="20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</row>
    <row x14ac:dyDescent="0.25" r="252" customHeight="1" ht="17.25">
      <c r="A252" s="16"/>
      <c r="B252" s="9"/>
      <c r="C252" s="15"/>
      <c r="D252" s="17"/>
      <c r="E252" s="18"/>
      <c r="F252" s="18"/>
      <c r="G252" s="18"/>
      <c r="H252" s="18"/>
      <c r="I252" s="18"/>
      <c r="J252" s="18"/>
      <c r="K252" s="20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</row>
    <row x14ac:dyDescent="0.25" r="253" customHeight="1" ht="17.25">
      <c r="A253" s="16"/>
      <c r="B253" s="9"/>
      <c r="C253" s="15"/>
      <c r="D253" s="17"/>
      <c r="E253" s="18"/>
      <c r="F253" s="18"/>
      <c r="G253" s="18"/>
      <c r="H253" s="18"/>
      <c r="I253" s="18"/>
      <c r="J253" s="18"/>
      <c r="K253" s="20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</row>
    <row x14ac:dyDescent="0.25" r="254" customHeight="1" ht="17.25">
      <c r="A254" s="16"/>
      <c r="B254" s="9"/>
      <c r="C254" s="15"/>
      <c r="D254" s="17"/>
      <c r="E254" s="18"/>
      <c r="F254" s="18"/>
      <c r="G254" s="18"/>
      <c r="H254" s="18"/>
      <c r="I254" s="18"/>
      <c r="J254" s="18"/>
      <c r="K254" s="20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</row>
    <row x14ac:dyDescent="0.25" r="255" customHeight="1" ht="17.25">
      <c r="A255" s="16"/>
      <c r="B255" s="9"/>
      <c r="C255" s="15"/>
      <c r="D255" s="17"/>
      <c r="E255" s="18"/>
      <c r="F255" s="18"/>
      <c r="G255" s="18"/>
      <c r="H255" s="18"/>
      <c r="I255" s="18"/>
      <c r="J255" s="18"/>
      <c r="K255" s="20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</row>
    <row x14ac:dyDescent="0.25" r="256" customHeight="1" ht="17.25">
      <c r="A256" s="16"/>
      <c r="B256" s="9"/>
      <c r="C256" s="15"/>
      <c r="D256" s="17"/>
      <c r="E256" s="18"/>
      <c r="F256" s="18"/>
      <c r="G256" s="18"/>
      <c r="H256" s="18"/>
      <c r="I256" s="18"/>
      <c r="J256" s="18"/>
      <c r="K256" s="20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</row>
    <row x14ac:dyDescent="0.25" r="257" customHeight="1" ht="17.25">
      <c r="A257" s="16"/>
      <c r="B257" s="9"/>
      <c r="C257" s="15"/>
      <c r="D257" s="17"/>
      <c r="E257" s="18"/>
      <c r="F257" s="18"/>
      <c r="G257" s="18"/>
      <c r="H257" s="18"/>
      <c r="I257" s="18"/>
      <c r="J257" s="18"/>
      <c r="K257" s="20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</row>
    <row x14ac:dyDescent="0.25" r="258" customHeight="1" ht="17.25">
      <c r="A258" s="16"/>
      <c r="B258" s="9"/>
      <c r="C258" s="15"/>
      <c r="D258" s="17"/>
      <c r="E258" s="18"/>
      <c r="F258" s="18"/>
      <c r="G258" s="18"/>
      <c r="H258" s="18"/>
      <c r="I258" s="18"/>
      <c r="J258" s="18"/>
      <c r="K258" s="20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</row>
    <row x14ac:dyDescent="0.25" r="259" customHeight="1" ht="17.25">
      <c r="A259" s="16"/>
      <c r="B259" s="9"/>
      <c r="C259" s="15"/>
      <c r="D259" s="17"/>
      <c r="E259" s="18"/>
      <c r="F259" s="18"/>
      <c r="G259" s="18"/>
      <c r="H259" s="18"/>
      <c r="I259" s="18"/>
      <c r="J259" s="18"/>
      <c r="K259" s="20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</row>
    <row x14ac:dyDescent="0.25" r="260" customHeight="1" ht="17.25">
      <c r="A260" s="16"/>
      <c r="B260" s="9"/>
      <c r="C260" s="15"/>
      <c r="D260" s="17"/>
      <c r="E260" s="18"/>
      <c r="F260" s="18"/>
      <c r="G260" s="18"/>
      <c r="H260" s="18"/>
      <c r="I260" s="18"/>
      <c r="J260" s="18"/>
      <c r="K260" s="20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</row>
    <row x14ac:dyDescent="0.25" r="261" customHeight="1" ht="17.25">
      <c r="A261" s="16"/>
      <c r="B261" s="9"/>
      <c r="C261" s="15"/>
      <c r="D261" s="17"/>
      <c r="E261" s="18"/>
      <c r="F261" s="18"/>
      <c r="G261" s="18"/>
      <c r="H261" s="18"/>
      <c r="I261" s="18"/>
      <c r="J261" s="18"/>
      <c r="K261" s="20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</row>
    <row x14ac:dyDescent="0.25" r="262" customHeight="1" ht="17.25">
      <c r="A262" s="16"/>
      <c r="B262" s="9"/>
      <c r="C262" s="15"/>
      <c r="D262" s="17"/>
      <c r="E262" s="18"/>
      <c r="F262" s="18"/>
      <c r="G262" s="18"/>
      <c r="H262" s="18"/>
      <c r="I262" s="18"/>
      <c r="J262" s="18"/>
      <c r="K262" s="20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</row>
    <row x14ac:dyDescent="0.25" r="263" customHeight="1" ht="17.25">
      <c r="A263" s="16"/>
      <c r="B263" s="9"/>
      <c r="C263" s="15"/>
      <c r="D263" s="17"/>
      <c r="E263" s="18"/>
      <c r="F263" s="18"/>
      <c r="G263" s="18"/>
      <c r="H263" s="18"/>
      <c r="I263" s="18"/>
      <c r="J263" s="18"/>
      <c r="K263" s="20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</row>
    <row x14ac:dyDescent="0.25" r="264" customHeight="1" ht="17.25">
      <c r="A264" s="16"/>
      <c r="B264" s="9"/>
      <c r="C264" s="15"/>
      <c r="D264" s="17"/>
      <c r="E264" s="18"/>
      <c r="F264" s="18"/>
      <c r="G264" s="18"/>
      <c r="H264" s="18"/>
      <c r="I264" s="18"/>
      <c r="J264" s="18"/>
      <c r="K264" s="20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</row>
    <row x14ac:dyDescent="0.25" r="265" customHeight="1" ht="17.25">
      <c r="A265" s="16"/>
      <c r="B265" s="9"/>
      <c r="C265" s="15"/>
      <c r="D265" s="17"/>
      <c r="E265" s="18"/>
      <c r="F265" s="18"/>
      <c r="G265" s="18"/>
      <c r="H265" s="18"/>
      <c r="I265" s="18"/>
      <c r="J265" s="18"/>
      <c r="K265" s="20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</row>
    <row x14ac:dyDescent="0.25" r="266" customHeight="1" ht="17.25">
      <c r="A266" s="16"/>
      <c r="B266" s="9"/>
      <c r="C266" s="15"/>
      <c r="D266" s="17"/>
      <c r="E266" s="18"/>
      <c r="F266" s="18"/>
      <c r="G266" s="18"/>
      <c r="H266" s="18"/>
      <c r="I266" s="18"/>
      <c r="J266" s="18"/>
      <c r="K266" s="20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</row>
    <row x14ac:dyDescent="0.25" r="267" customHeight="1" ht="17.25">
      <c r="A267" s="16"/>
      <c r="B267" s="9"/>
      <c r="C267" s="15"/>
      <c r="D267" s="17"/>
      <c r="E267" s="18"/>
      <c r="F267" s="18"/>
      <c r="G267" s="18"/>
      <c r="H267" s="18"/>
      <c r="I267" s="18"/>
      <c r="J267" s="18"/>
      <c r="K267" s="20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</row>
    <row x14ac:dyDescent="0.25" r="268" customHeight="1" ht="17.25">
      <c r="A268" s="16"/>
      <c r="B268" s="9"/>
      <c r="C268" s="15"/>
      <c r="D268" s="17"/>
      <c r="E268" s="18"/>
      <c r="F268" s="18"/>
      <c r="G268" s="18"/>
      <c r="H268" s="18"/>
      <c r="I268" s="18"/>
      <c r="J268" s="18"/>
      <c r="K268" s="20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</row>
    <row x14ac:dyDescent="0.25" r="269" customHeight="1" ht="17.25">
      <c r="A269" s="16"/>
      <c r="B269" s="9"/>
      <c r="C269" s="15"/>
      <c r="D269" s="17"/>
      <c r="E269" s="18"/>
      <c r="F269" s="18"/>
      <c r="G269" s="18"/>
      <c r="H269" s="18"/>
      <c r="I269" s="18"/>
      <c r="J269" s="18"/>
      <c r="K269" s="20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</row>
    <row x14ac:dyDescent="0.25" r="270" customHeight="1" ht="17.25">
      <c r="A270" s="16"/>
      <c r="B270" s="9"/>
      <c r="C270" s="15"/>
      <c r="D270" s="17"/>
      <c r="E270" s="18"/>
      <c r="F270" s="18"/>
      <c r="G270" s="18"/>
      <c r="H270" s="18"/>
      <c r="I270" s="18"/>
      <c r="J270" s="18"/>
      <c r="K270" s="20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</row>
    <row x14ac:dyDescent="0.25" r="271" customHeight="1" ht="17.25">
      <c r="A271" s="16"/>
      <c r="B271" s="9"/>
      <c r="C271" s="15"/>
      <c r="D271" s="17"/>
      <c r="E271" s="18"/>
      <c r="F271" s="18"/>
      <c r="G271" s="18"/>
      <c r="H271" s="18"/>
      <c r="I271" s="18"/>
      <c r="J271" s="18"/>
      <c r="K271" s="20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</row>
    <row x14ac:dyDescent="0.25" r="272" customHeight="1" ht="17.25">
      <c r="A272" s="16"/>
      <c r="B272" s="9"/>
      <c r="C272" s="15"/>
      <c r="D272" s="17"/>
      <c r="E272" s="18"/>
      <c r="F272" s="18"/>
      <c r="G272" s="18"/>
      <c r="H272" s="18"/>
      <c r="I272" s="18"/>
      <c r="J272" s="18"/>
      <c r="K272" s="20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</row>
    <row x14ac:dyDescent="0.25" r="273" customHeight="1" ht="17.25">
      <c r="A273" s="16"/>
      <c r="B273" s="9"/>
      <c r="C273" s="15"/>
      <c r="D273" s="17"/>
      <c r="E273" s="18"/>
      <c r="F273" s="18"/>
      <c r="G273" s="18"/>
      <c r="H273" s="18"/>
      <c r="I273" s="18"/>
      <c r="J273" s="18"/>
      <c r="K273" s="20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</row>
    <row x14ac:dyDescent="0.25" r="274" customHeight="1" ht="17.25">
      <c r="A274" s="16"/>
      <c r="B274" s="9"/>
      <c r="C274" s="15"/>
      <c r="D274" s="17"/>
      <c r="E274" s="18"/>
      <c r="F274" s="18"/>
      <c r="G274" s="18"/>
      <c r="H274" s="18"/>
      <c r="I274" s="18"/>
      <c r="J274" s="18"/>
      <c r="K274" s="20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</row>
    <row x14ac:dyDescent="0.25" r="275" customHeight="1" ht="17.25">
      <c r="A275" s="16"/>
      <c r="B275" s="9"/>
      <c r="C275" s="15"/>
      <c r="D275" s="17"/>
      <c r="E275" s="18"/>
      <c r="F275" s="18"/>
      <c r="G275" s="18"/>
      <c r="H275" s="18"/>
      <c r="I275" s="18"/>
      <c r="J275" s="18"/>
      <c r="K275" s="20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</row>
    <row x14ac:dyDescent="0.25" r="276" customHeight="1" ht="17.25">
      <c r="A276" s="16"/>
      <c r="B276" s="9"/>
      <c r="C276" s="15"/>
      <c r="D276" s="17"/>
      <c r="E276" s="18"/>
      <c r="F276" s="18"/>
      <c r="G276" s="18"/>
      <c r="H276" s="18"/>
      <c r="I276" s="18"/>
      <c r="J276" s="18"/>
      <c r="K276" s="20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</row>
    <row x14ac:dyDescent="0.25" r="277" customHeight="1" ht="17.25">
      <c r="A277" s="16"/>
      <c r="B277" s="9"/>
      <c r="C277" s="15"/>
      <c r="D277" s="17"/>
      <c r="E277" s="18"/>
      <c r="F277" s="18"/>
      <c r="G277" s="18"/>
      <c r="H277" s="18"/>
      <c r="I277" s="18"/>
      <c r="J277" s="18"/>
      <c r="K277" s="20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</row>
    <row x14ac:dyDescent="0.25" r="278" customHeight="1" ht="17.25">
      <c r="A278" s="16"/>
      <c r="B278" s="9"/>
      <c r="C278" s="15"/>
      <c r="D278" s="17"/>
      <c r="E278" s="18"/>
      <c r="F278" s="18"/>
      <c r="G278" s="18"/>
      <c r="H278" s="18"/>
      <c r="I278" s="18"/>
      <c r="J278" s="18"/>
      <c r="K278" s="20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</row>
    <row x14ac:dyDescent="0.25" r="279" customHeight="1" ht="17.25">
      <c r="A279" s="16"/>
      <c r="B279" s="9"/>
      <c r="C279" s="15"/>
      <c r="D279" s="17"/>
      <c r="E279" s="18"/>
      <c r="F279" s="18"/>
      <c r="G279" s="18"/>
      <c r="H279" s="18"/>
      <c r="I279" s="18"/>
      <c r="J279" s="18"/>
      <c r="K279" s="20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</row>
    <row x14ac:dyDescent="0.25" r="280" customHeight="1" ht="17.25">
      <c r="A280" s="16"/>
      <c r="B280" s="9"/>
      <c r="C280" s="15"/>
      <c r="D280" s="17"/>
      <c r="E280" s="18"/>
      <c r="F280" s="18"/>
      <c r="G280" s="18"/>
      <c r="H280" s="18"/>
      <c r="I280" s="18"/>
      <c r="J280" s="18"/>
      <c r="K280" s="20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</row>
    <row x14ac:dyDescent="0.25" r="281" customHeight="1" ht="17.25">
      <c r="A281" s="16"/>
      <c r="B281" s="9"/>
      <c r="C281" s="15"/>
      <c r="D281" s="17"/>
      <c r="E281" s="18"/>
      <c r="F281" s="18"/>
      <c r="G281" s="18"/>
      <c r="H281" s="18"/>
      <c r="I281" s="18"/>
      <c r="J281" s="18"/>
      <c r="K281" s="20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</row>
    <row x14ac:dyDescent="0.25" r="282" customHeight="1" ht="17.25">
      <c r="A282" s="16"/>
      <c r="B282" s="9"/>
      <c r="C282" s="15"/>
      <c r="D282" s="17"/>
      <c r="E282" s="18"/>
      <c r="F282" s="18"/>
      <c r="G282" s="18"/>
      <c r="H282" s="18"/>
      <c r="I282" s="18"/>
      <c r="J282" s="18"/>
      <c r="K282" s="20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</row>
    <row x14ac:dyDescent="0.25" r="283" customHeight="1" ht="17.25">
      <c r="A283" s="16"/>
      <c r="B283" s="9"/>
      <c r="C283" s="15"/>
      <c r="D283" s="17"/>
      <c r="E283" s="18"/>
      <c r="F283" s="18"/>
      <c r="G283" s="18"/>
      <c r="H283" s="18"/>
      <c r="I283" s="18"/>
      <c r="J283" s="18"/>
      <c r="K283" s="20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</row>
    <row x14ac:dyDescent="0.25" r="284" customHeight="1" ht="17.25">
      <c r="A284" s="16"/>
      <c r="B284" s="9"/>
      <c r="C284" s="15"/>
      <c r="D284" s="17"/>
      <c r="E284" s="18"/>
      <c r="F284" s="18"/>
      <c r="G284" s="18"/>
      <c r="H284" s="18"/>
      <c r="I284" s="18"/>
      <c r="J284" s="18"/>
      <c r="K284" s="20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</row>
    <row x14ac:dyDescent="0.25" r="285" customHeight="1" ht="17.25">
      <c r="A285" s="16"/>
      <c r="B285" s="9"/>
      <c r="C285" s="15"/>
      <c r="D285" s="17"/>
      <c r="E285" s="18"/>
      <c r="F285" s="18"/>
      <c r="G285" s="18"/>
      <c r="H285" s="18"/>
      <c r="I285" s="18"/>
      <c r="J285" s="18"/>
      <c r="K285" s="20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</row>
    <row x14ac:dyDescent="0.25" r="286" customHeight="1" ht="17.25">
      <c r="A286" s="16"/>
      <c r="B286" s="9"/>
      <c r="C286" s="15"/>
      <c r="D286" s="17"/>
      <c r="E286" s="18"/>
      <c r="F286" s="18"/>
      <c r="G286" s="18"/>
      <c r="H286" s="18"/>
      <c r="I286" s="18"/>
      <c r="J286" s="18"/>
      <c r="K286" s="20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</row>
    <row x14ac:dyDescent="0.25" r="287" customHeight="1" ht="17.25">
      <c r="A287" s="16"/>
      <c r="B287" s="9"/>
      <c r="C287" s="15"/>
      <c r="D287" s="17"/>
      <c r="E287" s="18"/>
      <c r="F287" s="18"/>
      <c r="G287" s="18"/>
      <c r="H287" s="18"/>
      <c r="I287" s="18"/>
      <c r="J287" s="18"/>
      <c r="K287" s="20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</row>
    <row x14ac:dyDescent="0.25" r="288" customHeight="1" ht="17.25">
      <c r="A288" s="16"/>
      <c r="B288" s="9"/>
      <c r="C288" s="15"/>
      <c r="D288" s="17"/>
      <c r="E288" s="18"/>
      <c r="F288" s="18"/>
      <c r="G288" s="18"/>
      <c r="H288" s="18"/>
      <c r="I288" s="18"/>
      <c r="J288" s="18"/>
      <c r="K288" s="20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</row>
    <row x14ac:dyDescent="0.25" r="289" customHeight="1" ht="17.25">
      <c r="A289" s="16"/>
      <c r="B289" s="9"/>
      <c r="C289" s="15"/>
      <c r="D289" s="17"/>
      <c r="E289" s="18"/>
      <c r="F289" s="18"/>
      <c r="G289" s="18"/>
      <c r="H289" s="18"/>
      <c r="I289" s="18"/>
      <c r="J289" s="18"/>
      <c r="K289" s="20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</row>
    <row x14ac:dyDescent="0.25" r="290" customHeight="1" ht="17.25">
      <c r="A290" s="16"/>
      <c r="B290" s="9"/>
      <c r="C290" s="15"/>
      <c r="D290" s="17"/>
      <c r="E290" s="18"/>
      <c r="F290" s="18"/>
      <c r="G290" s="18"/>
      <c r="H290" s="18"/>
      <c r="I290" s="18"/>
      <c r="J290" s="18"/>
      <c r="K290" s="20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</row>
    <row x14ac:dyDescent="0.25" r="291" customHeight="1" ht="17.25">
      <c r="A291" s="16"/>
      <c r="B291" s="9"/>
      <c r="C291" s="15"/>
      <c r="D291" s="17"/>
      <c r="E291" s="18"/>
      <c r="F291" s="18"/>
      <c r="G291" s="18"/>
      <c r="H291" s="18"/>
      <c r="I291" s="18"/>
      <c r="J291" s="18"/>
      <c r="K291" s="20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</row>
    <row x14ac:dyDescent="0.25" r="292" customHeight="1" ht="17.25">
      <c r="A292" s="16"/>
      <c r="B292" s="9"/>
      <c r="C292" s="15"/>
      <c r="D292" s="17"/>
      <c r="E292" s="18"/>
      <c r="F292" s="18"/>
      <c r="G292" s="18"/>
      <c r="H292" s="18"/>
      <c r="I292" s="18"/>
      <c r="J292" s="18"/>
      <c r="K292" s="20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</row>
    <row x14ac:dyDescent="0.25" r="293" customHeight="1" ht="17.25">
      <c r="A293" s="16"/>
      <c r="B293" s="9"/>
      <c r="C293" s="15"/>
      <c r="D293" s="17"/>
      <c r="E293" s="18"/>
      <c r="F293" s="18"/>
      <c r="G293" s="18"/>
      <c r="H293" s="18"/>
      <c r="I293" s="18"/>
      <c r="J293" s="18"/>
      <c r="K293" s="20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</row>
    <row x14ac:dyDescent="0.25" r="294" customHeight="1" ht="17.25">
      <c r="A294" s="16"/>
      <c r="B294" s="9"/>
      <c r="C294" s="15"/>
      <c r="D294" s="17"/>
      <c r="E294" s="18"/>
      <c r="F294" s="18"/>
      <c r="G294" s="18"/>
      <c r="H294" s="18"/>
      <c r="I294" s="18"/>
      <c r="J294" s="18"/>
      <c r="K294" s="20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</row>
    <row x14ac:dyDescent="0.25" r="295" customHeight="1" ht="17.25">
      <c r="A295" s="16"/>
      <c r="B295" s="9"/>
      <c r="C295" s="15"/>
      <c r="D295" s="17"/>
      <c r="E295" s="18"/>
      <c r="F295" s="18"/>
      <c r="G295" s="18"/>
      <c r="H295" s="18"/>
      <c r="I295" s="18"/>
      <c r="J295" s="18"/>
      <c r="K295" s="20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</row>
    <row x14ac:dyDescent="0.25" r="296" customHeight="1" ht="17.25">
      <c r="A296" s="16"/>
      <c r="B296" s="9"/>
      <c r="C296" s="15"/>
      <c r="D296" s="17"/>
      <c r="E296" s="18"/>
      <c r="F296" s="18"/>
      <c r="G296" s="18"/>
      <c r="H296" s="18"/>
      <c r="I296" s="18"/>
      <c r="J296" s="18"/>
      <c r="K296" s="20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</row>
    <row x14ac:dyDescent="0.25" r="297" customHeight="1" ht="17.25">
      <c r="A297" s="16"/>
      <c r="B297" s="9"/>
      <c r="C297" s="15"/>
      <c r="D297" s="17"/>
      <c r="E297" s="18"/>
      <c r="F297" s="18"/>
      <c r="G297" s="18"/>
      <c r="H297" s="18"/>
      <c r="I297" s="18"/>
      <c r="J297" s="18"/>
      <c r="K297" s="20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</row>
    <row x14ac:dyDescent="0.25" r="298" customHeight="1" ht="17.25">
      <c r="A298" s="16"/>
      <c r="B298" s="9"/>
      <c r="C298" s="15"/>
      <c r="D298" s="17"/>
      <c r="E298" s="18"/>
      <c r="F298" s="18"/>
      <c r="G298" s="18"/>
      <c r="H298" s="18"/>
      <c r="I298" s="18"/>
      <c r="J298" s="18"/>
      <c r="K298" s="20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</row>
    <row x14ac:dyDescent="0.25" r="299" customHeight="1" ht="17.25">
      <c r="A299" s="16"/>
      <c r="B299" s="9"/>
      <c r="C299" s="15"/>
      <c r="D299" s="17"/>
      <c r="E299" s="18"/>
      <c r="F299" s="18"/>
      <c r="G299" s="18"/>
      <c r="H299" s="18"/>
      <c r="I299" s="18"/>
      <c r="J299" s="18"/>
      <c r="K299" s="20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</row>
    <row x14ac:dyDescent="0.25" r="300" customHeight="1" ht="17.25">
      <c r="A300" s="16"/>
      <c r="B300" s="9"/>
      <c r="C300" s="15"/>
      <c r="D300" s="17"/>
      <c r="E300" s="18"/>
      <c r="F300" s="18"/>
      <c r="G300" s="18"/>
      <c r="H300" s="18"/>
      <c r="I300" s="18"/>
      <c r="J300" s="18"/>
      <c r="K300" s="20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</row>
    <row x14ac:dyDescent="0.25" r="301" customHeight="1" ht="17.25">
      <c r="A301" s="16"/>
      <c r="B301" s="9"/>
      <c r="C301" s="15"/>
      <c r="D301" s="17"/>
      <c r="E301" s="18"/>
      <c r="F301" s="18"/>
      <c r="G301" s="18"/>
      <c r="H301" s="18"/>
      <c r="I301" s="18"/>
      <c r="J301" s="18"/>
      <c r="K301" s="20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</row>
    <row x14ac:dyDescent="0.25" r="302" customHeight="1" ht="17.25">
      <c r="A302" s="16"/>
      <c r="B302" s="9"/>
      <c r="C302" s="15"/>
      <c r="D302" s="17"/>
      <c r="E302" s="18"/>
      <c r="F302" s="18"/>
      <c r="G302" s="18"/>
      <c r="H302" s="18"/>
      <c r="I302" s="18"/>
      <c r="J302" s="18"/>
      <c r="K302" s="20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</row>
    <row x14ac:dyDescent="0.25" r="303" customHeight="1" ht="17.25">
      <c r="A303" s="16"/>
      <c r="B303" s="9"/>
      <c r="C303" s="15"/>
      <c r="D303" s="17"/>
      <c r="E303" s="18"/>
      <c r="F303" s="18"/>
      <c r="G303" s="18"/>
      <c r="H303" s="18"/>
      <c r="I303" s="18"/>
      <c r="J303" s="18"/>
      <c r="K303" s="20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</row>
    <row x14ac:dyDescent="0.25" r="304" customHeight="1" ht="17.25">
      <c r="A304" s="16"/>
      <c r="B304" s="9"/>
      <c r="C304" s="15"/>
      <c r="D304" s="17"/>
      <c r="E304" s="18"/>
      <c r="F304" s="18"/>
      <c r="G304" s="18"/>
      <c r="H304" s="18"/>
      <c r="I304" s="18"/>
      <c r="J304" s="18"/>
      <c r="K304" s="20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</row>
    <row x14ac:dyDescent="0.25" r="305" customHeight="1" ht="17.25">
      <c r="A305" s="16"/>
      <c r="B305" s="9"/>
      <c r="C305" s="15"/>
      <c r="D305" s="17"/>
      <c r="E305" s="18"/>
      <c r="F305" s="18"/>
      <c r="G305" s="18"/>
      <c r="H305" s="18"/>
      <c r="I305" s="18"/>
      <c r="J305" s="18"/>
      <c r="K305" s="20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</row>
    <row x14ac:dyDescent="0.25" r="306" customHeight="1" ht="17.25">
      <c r="A306" s="16"/>
      <c r="B306" s="9"/>
      <c r="C306" s="15"/>
      <c r="D306" s="17"/>
      <c r="E306" s="18"/>
      <c r="F306" s="18"/>
      <c r="G306" s="18"/>
      <c r="H306" s="18"/>
      <c r="I306" s="18"/>
      <c r="J306" s="18"/>
      <c r="K306" s="20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</row>
    <row x14ac:dyDescent="0.25" r="307" customHeight="1" ht="17.25">
      <c r="A307" s="16"/>
      <c r="B307" s="9"/>
      <c r="C307" s="15"/>
      <c r="D307" s="17"/>
      <c r="E307" s="18"/>
      <c r="F307" s="18"/>
      <c r="G307" s="18"/>
      <c r="H307" s="18"/>
      <c r="I307" s="18"/>
      <c r="J307" s="18"/>
      <c r="K307" s="20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</row>
    <row x14ac:dyDescent="0.25" r="308" customHeight="1" ht="17.25">
      <c r="A308" s="16"/>
      <c r="B308" s="9"/>
      <c r="C308" s="15"/>
      <c r="D308" s="17"/>
      <c r="E308" s="18"/>
      <c r="F308" s="18"/>
      <c r="G308" s="18"/>
      <c r="H308" s="18"/>
      <c r="I308" s="18"/>
      <c r="J308" s="18"/>
      <c r="K308" s="20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</row>
    <row x14ac:dyDescent="0.25" r="309" customHeight="1" ht="17.25">
      <c r="A309" s="16"/>
      <c r="B309" s="9"/>
      <c r="C309" s="15"/>
      <c r="D309" s="17"/>
      <c r="E309" s="18"/>
      <c r="F309" s="18"/>
      <c r="G309" s="18"/>
      <c r="H309" s="18"/>
      <c r="I309" s="18"/>
      <c r="J309" s="18"/>
      <c r="K309" s="20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</row>
    <row x14ac:dyDescent="0.25" r="310" customHeight="1" ht="17.25">
      <c r="A310" s="16"/>
      <c r="B310" s="9"/>
      <c r="C310" s="15"/>
      <c r="D310" s="17"/>
      <c r="E310" s="18"/>
      <c r="F310" s="18"/>
      <c r="G310" s="18"/>
      <c r="H310" s="18"/>
      <c r="I310" s="18"/>
      <c r="J310" s="18"/>
      <c r="K310" s="20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</row>
    <row x14ac:dyDescent="0.25" r="311" customHeight="1" ht="17.25">
      <c r="A311" s="16"/>
      <c r="B311" s="9"/>
      <c r="C311" s="15"/>
      <c r="D311" s="17"/>
      <c r="E311" s="18"/>
      <c r="F311" s="18"/>
      <c r="G311" s="18"/>
      <c r="H311" s="18"/>
      <c r="I311" s="18"/>
      <c r="J311" s="18"/>
      <c r="K311" s="20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</row>
    <row x14ac:dyDescent="0.25" r="312" customHeight="1" ht="17.25">
      <c r="A312" s="16"/>
      <c r="B312" s="9"/>
      <c r="C312" s="15"/>
      <c r="D312" s="17"/>
      <c r="E312" s="18"/>
      <c r="F312" s="18"/>
      <c r="G312" s="18"/>
      <c r="H312" s="18"/>
      <c r="I312" s="18"/>
      <c r="J312" s="18"/>
      <c r="K312" s="20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</row>
    <row x14ac:dyDescent="0.25" r="313" customHeight="1" ht="17.25">
      <c r="A313" s="16"/>
      <c r="B313" s="9"/>
      <c r="C313" s="15"/>
      <c r="D313" s="17"/>
      <c r="E313" s="18"/>
      <c r="F313" s="18"/>
      <c r="G313" s="18"/>
      <c r="H313" s="18"/>
      <c r="I313" s="18"/>
      <c r="J313" s="18"/>
      <c r="K313" s="20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</row>
    <row x14ac:dyDescent="0.25" r="314" customHeight="1" ht="17.25">
      <c r="A314" s="16"/>
      <c r="B314" s="9"/>
      <c r="C314" s="15"/>
      <c r="D314" s="17"/>
      <c r="E314" s="18"/>
      <c r="F314" s="18"/>
      <c r="G314" s="18"/>
      <c r="H314" s="18"/>
      <c r="I314" s="18"/>
      <c r="J314" s="18"/>
      <c r="K314" s="20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</row>
    <row x14ac:dyDescent="0.25" r="315" customHeight="1" ht="17.25">
      <c r="A315" s="16"/>
      <c r="B315" s="9"/>
      <c r="C315" s="15"/>
      <c r="D315" s="17"/>
      <c r="E315" s="18"/>
      <c r="F315" s="18"/>
      <c r="G315" s="18"/>
      <c r="H315" s="18"/>
      <c r="I315" s="18"/>
      <c r="J315" s="18"/>
      <c r="K315" s="20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</row>
    <row x14ac:dyDescent="0.25" r="316" customHeight="1" ht="17.25">
      <c r="A316" s="16"/>
      <c r="B316" s="9"/>
      <c r="C316" s="15"/>
      <c r="D316" s="17"/>
      <c r="E316" s="18"/>
      <c r="F316" s="18"/>
      <c r="G316" s="18"/>
      <c r="H316" s="18"/>
      <c r="I316" s="18"/>
      <c r="J316" s="18"/>
      <c r="K316" s="20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</row>
    <row x14ac:dyDescent="0.25" r="317" customHeight="1" ht="17.25">
      <c r="A317" s="16"/>
      <c r="B317" s="9"/>
      <c r="C317" s="15"/>
      <c r="D317" s="17"/>
      <c r="E317" s="18"/>
      <c r="F317" s="18"/>
      <c r="G317" s="18"/>
      <c r="H317" s="18"/>
      <c r="I317" s="18"/>
      <c r="J317" s="18"/>
      <c r="K317" s="20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</row>
    <row x14ac:dyDescent="0.25" r="318" customHeight="1" ht="17.25">
      <c r="A318" s="16"/>
      <c r="B318" s="9"/>
      <c r="C318" s="15"/>
      <c r="D318" s="17"/>
      <c r="E318" s="18"/>
      <c r="F318" s="18"/>
      <c r="G318" s="18"/>
      <c r="H318" s="18"/>
      <c r="I318" s="18"/>
      <c r="J318" s="18"/>
      <c r="K318" s="20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</row>
    <row x14ac:dyDescent="0.25" r="319" customHeight="1" ht="17.25">
      <c r="A319" s="16"/>
      <c r="B319" s="9"/>
      <c r="C319" s="15"/>
      <c r="D319" s="17"/>
      <c r="E319" s="18"/>
      <c r="F319" s="18"/>
      <c r="G319" s="18"/>
      <c r="H319" s="18"/>
      <c r="I319" s="18"/>
      <c r="J319" s="18"/>
      <c r="K319" s="20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</row>
    <row x14ac:dyDescent="0.25" r="320" customHeight="1" ht="17.25">
      <c r="A320" s="16"/>
      <c r="B320" s="9"/>
      <c r="C320" s="15"/>
      <c r="D320" s="17"/>
      <c r="E320" s="18"/>
      <c r="F320" s="18"/>
      <c r="G320" s="18"/>
      <c r="H320" s="18"/>
      <c r="I320" s="18"/>
      <c r="J320" s="18"/>
      <c r="K320" s="20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</row>
    <row x14ac:dyDescent="0.25" r="321" customHeight="1" ht="17.25">
      <c r="A321" s="16"/>
      <c r="B321" s="9"/>
      <c r="C321" s="15"/>
      <c r="D321" s="17"/>
      <c r="E321" s="18"/>
      <c r="F321" s="18"/>
      <c r="G321" s="18"/>
      <c r="H321" s="18"/>
      <c r="I321" s="18"/>
      <c r="J321" s="18"/>
      <c r="K321" s="20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</row>
    <row x14ac:dyDescent="0.25" r="322" customHeight="1" ht="17.25">
      <c r="A322" s="16"/>
      <c r="B322" s="9"/>
      <c r="C322" s="15"/>
      <c r="D322" s="17"/>
      <c r="E322" s="18"/>
      <c r="F322" s="18"/>
      <c r="G322" s="18"/>
      <c r="H322" s="18"/>
      <c r="I322" s="18"/>
      <c r="J322" s="18"/>
      <c r="K322" s="20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</row>
    <row x14ac:dyDescent="0.25" r="323" customHeight="1" ht="17.25">
      <c r="A323" s="16"/>
      <c r="B323" s="9"/>
      <c r="C323" s="15"/>
      <c r="D323" s="17"/>
      <c r="E323" s="18"/>
      <c r="F323" s="18"/>
      <c r="G323" s="18"/>
      <c r="H323" s="18"/>
      <c r="I323" s="18"/>
      <c r="J323" s="18"/>
      <c r="K323" s="20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</row>
    <row x14ac:dyDescent="0.25" r="324" customHeight="1" ht="17.25">
      <c r="A324" s="16"/>
      <c r="B324" s="9"/>
      <c r="C324" s="15"/>
      <c r="D324" s="17"/>
      <c r="E324" s="18"/>
      <c r="F324" s="18"/>
      <c r="G324" s="18"/>
      <c r="H324" s="18"/>
      <c r="I324" s="18"/>
      <c r="J324" s="18"/>
      <c r="K324" s="20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</row>
    <row x14ac:dyDescent="0.25" r="325" customHeight="1" ht="17.25">
      <c r="A325" s="16"/>
      <c r="B325" s="9"/>
      <c r="C325" s="15"/>
      <c r="D325" s="17"/>
      <c r="E325" s="18"/>
      <c r="F325" s="18"/>
      <c r="G325" s="18"/>
      <c r="H325" s="18"/>
      <c r="I325" s="18"/>
      <c r="J325" s="18"/>
      <c r="K325" s="20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</row>
    <row x14ac:dyDescent="0.25" r="326" customHeight="1" ht="17.25">
      <c r="A326" s="16"/>
      <c r="B326" s="9"/>
      <c r="C326" s="15"/>
      <c r="D326" s="17"/>
      <c r="E326" s="18"/>
      <c r="F326" s="18"/>
      <c r="G326" s="18"/>
      <c r="H326" s="18"/>
      <c r="I326" s="18"/>
      <c r="J326" s="18"/>
      <c r="K326" s="20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</row>
    <row x14ac:dyDescent="0.25" r="327" customHeight="1" ht="17.25">
      <c r="A327" s="16"/>
      <c r="B327" s="9"/>
      <c r="C327" s="15"/>
      <c r="D327" s="17"/>
      <c r="E327" s="18"/>
      <c r="F327" s="18"/>
      <c r="G327" s="18"/>
      <c r="H327" s="18"/>
      <c r="I327" s="18"/>
      <c r="J327" s="18"/>
      <c r="K327" s="20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</row>
    <row x14ac:dyDescent="0.25" r="328" customHeight="1" ht="17.25">
      <c r="A328" s="16"/>
      <c r="B328" s="9"/>
      <c r="C328" s="15"/>
      <c r="D328" s="17"/>
      <c r="E328" s="18"/>
      <c r="F328" s="18"/>
      <c r="G328" s="18"/>
      <c r="H328" s="18"/>
      <c r="I328" s="18"/>
      <c r="J328" s="18"/>
      <c r="K328" s="20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</row>
    <row x14ac:dyDescent="0.25" r="329" customHeight="1" ht="17.25">
      <c r="A329" s="16"/>
      <c r="B329" s="9"/>
      <c r="C329" s="15"/>
      <c r="D329" s="17"/>
      <c r="E329" s="18"/>
      <c r="F329" s="18"/>
      <c r="G329" s="18"/>
      <c r="H329" s="18"/>
      <c r="I329" s="18"/>
      <c r="J329" s="18"/>
      <c r="K329" s="20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</row>
    <row x14ac:dyDescent="0.25" r="330" customHeight="1" ht="17.25">
      <c r="A330" s="16"/>
      <c r="B330" s="9"/>
      <c r="C330" s="15"/>
      <c r="D330" s="17"/>
      <c r="E330" s="18"/>
      <c r="F330" s="18"/>
      <c r="G330" s="18"/>
      <c r="H330" s="18"/>
      <c r="I330" s="18"/>
      <c r="J330" s="18"/>
      <c r="K330" s="20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</row>
    <row x14ac:dyDescent="0.25" r="331" customHeight="1" ht="17.25">
      <c r="A331" s="16"/>
      <c r="B331" s="9"/>
      <c r="C331" s="15"/>
      <c r="D331" s="17"/>
      <c r="E331" s="18"/>
      <c r="F331" s="18"/>
      <c r="G331" s="18"/>
      <c r="H331" s="18"/>
      <c r="I331" s="18"/>
      <c r="J331" s="18"/>
      <c r="K331" s="20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</row>
    <row x14ac:dyDescent="0.25" r="332" customHeight="1" ht="17.25">
      <c r="A332" s="16"/>
      <c r="B332" s="9"/>
      <c r="C332" s="15"/>
      <c r="D332" s="17"/>
      <c r="E332" s="18"/>
      <c r="F332" s="18"/>
      <c r="G332" s="18"/>
      <c r="H332" s="18"/>
      <c r="I332" s="18"/>
      <c r="J332" s="18"/>
      <c r="K332" s="20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</row>
    <row x14ac:dyDescent="0.25" r="333" customHeight="1" ht="17.25">
      <c r="A333" s="16"/>
      <c r="B333" s="9"/>
      <c r="C333" s="15"/>
      <c r="D333" s="17"/>
      <c r="E333" s="18"/>
      <c r="F333" s="18"/>
      <c r="G333" s="18"/>
      <c r="H333" s="18"/>
      <c r="I333" s="18"/>
      <c r="J333" s="18"/>
      <c r="K333" s="20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</row>
    <row x14ac:dyDescent="0.25" r="334" customHeight="1" ht="17.25">
      <c r="A334" s="16"/>
      <c r="B334" s="9"/>
      <c r="C334" s="15"/>
      <c r="D334" s="17"/>
      <c r="E334" s="18"/>
      <c r="F334" s="18"/>
      <c r="G334" s="18"/>
      <c r="H334" s="18"/>
      <c r="I334" s="18"/>
      <c r="J334" s="18"/>
      <c r="K334" s="20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</row>
    <row x14ac:dyDescent="0.25" r="335" customHeight="1" ht="17.25">
      <c r="A335" s="16"/>
      <c r="B335" s="9"/>
      <c r="C335" s="15"/>
      <c r="D335" s="17"/>
      <c r="E335" s="18"/>
      <c r="F335" s="18"/>
      <c r="G335" s="18"/>
      <c r="H335" s="18"/>
      <c r="I335" s="18"/>
      <c r="J335" s="18"/>
      <c r="K335" s="20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</row>
    <row x14ac:dyDescent="0.25" r="336" customHeight="1" ht="17.25">
      <c r="A336" s="16"/>
      <c r="B336" s="9"/>
      <c r="C336" s="15"/>
      <c r="D336" s="17"/>
      <c r="E336" s="18"/>
      <c r="F336" s="18"/>
      <c r="G336" s="18"/>
      <c r="H336" s="18"/>
      <c r="I336" s="18"/>
      <c r="J336" s="18"/>
      <c r="K336" s="20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</row>
    <row x14ac:dyDescent="0.25" r="337" customHeight="1" ht="17.25">
      <c r="A337" s="16"/>
      <c r="B337" s="9"/>
      <c r="C337" s="15"/>
      <c r="D337" s="17"/>
      <c r="E337" s="18"/>
      <c r="F337" s="18"/>
      <c r="G337" s="18"/>
      <c r="H337" s="18"/>
      <c r="I337" s="18"/>
      <c r="J337" s="18"/>
      <c r="K337" s="20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</row>
    <row x14ac:dyDescent="0.25" r="338" customHeight="1" ht="17.25">
      <c r="A338" s="16"/>
      <c r="B338" s="9"/>
      <c r="C338" s="15"/>
      <c r="D338" s="17"/>
      <c r="E338" s="18"/>
      <c r="F338" s="18"/>
      <c r="G338" s="18"/>
      <c r="H338" s="18"/>
      <c r="I338" s="18"/>
      <c r="J338" s="18"/>
      <c r="K338" s="20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</row>
    <row x14ac:dyDescent="0.25" r="339" customHeight="1" ht="17.25">
      <c r="A339" s="16"/>
      <c r="B339" s="9"/>
      <c r="C339" s="15"/>
      <c r="D339" s="17"/>
      <c r="E339" s="18"/>
      <c r="F339" s="18"/>
      <c r="G339" s="18"/>
      <c r="H339" s="18"/>
      <c r="I339" s="18"/>
      <c r="J339" s="18"/>
      <c r="K339" s="20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</row>
    <row x14ac:dyDescent="0.25" r="340" customHeight="1" ht="17.25">
      <c r="A340" s="16"/>
      <c r="B340" s="9"/>
      <c r="C340" s="15"/>
      <c r="D340" s="17"/>
      <c r="E340" s="18"/>
      <c r="F340" s="18"/>
      <c r="G340" s="18"/>
      <c r="H340" s="18"/>
      <c r="I340" s="18"/>
      <c r="J340" s="18"/>
      <c r="K340" s="20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</row>
    <row x14ac:dyDescent="0.25" r="341" customHeight="1" ht="17.25">
      <c r="A341" s="16"/>
      <c r="B341" s="9"/>
      <c r="C341" s="15"/>
      <c r="D341" s="17"/>
      <c r="E341" s="18"/>
      <c r="F341" s="18"/>
      <c r="G341" s="18"/>
      <c r="H341" s="18"/>
      <c r="I341" s="18"/>
      <c r="J341" s="18"/>
      <c r="K341" s="20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</row>
    <row x14ac:dyDescent="0.25" r="342" customHeight="1" ht="17.25">
      <c r="A342" s="16"/>
      <c r="B342" s="9"/>
      <c r="C342" s="15"/>
      <c r="D342" s="17"/>
      <c r="E342" s="18"/>
      <c r="F342" s="18"/>
      <c r="G342" s="18"/>
      <c r="H342" s="18"/>
      <c r="I342" s="18"/>
      <c r="J342" s="18"/>
      <c r="K342" s="20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</row>
    <row x14ac:dyDescent="0.25" r="343" customHeight="1" ht="17.25">
      <c r="A343" s="16"/>
      <c r="B343" s="9"/>
      <c r="C343" s="15"/>
      <c r="D343" s="17"/>
      <c r="E343" s="18"/>
      <c r="F343" s="18"/>
      <c r="G343" s="18"/>
      <c r="H343" s="18"/>
      <c r="I343" s="18"/>
      <c r="J343" s="18"/>
      <c r="K343" s="20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</row>
    <row x14ac:dyDescent="0.25" r="344" customHeight="1" ht="17.25">
      <c r="A344" s="16"/>
      <c r="B344" s="9"/>
      <c r="C344" s="15"/>
      <c r="D344" s="17"/>
      <c r="E344" s="18"/>
      <c r="F344" s="18"/>
      <c r="G344" s="18"/>
      <c r="H344" s="18"/>
      <c r="I344" s="18"/>
      <c r="J344" s="18"/>
      <c r="K344" s="20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</row>
    <row x14ac:dyDescent="0.25" r="345" customHeight="1" ht="17.25">
      <c r="A345" s="16"/>
      <c r="B345" s="9"/>
      <c r="C345" s="15"/>
      <c r="D345" s="17"/>
      <c r="E345" s="18"/>
      <c r="F345" s="18"/>
      <c r="G345" s="18"/>
      <c r="H345" s="18"/>
      <c r="I345" s="18"/>
      <c r="J345" s="18"/>
      <c r="K345" s="20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</row>
    <row x14ac:dyDescent="0.25" r="346" customHeight="1" ht="17.25">
      <c r="A346" s="16"/>
      <c r="B346" s="9"/>
      <c r="C346" s="15"/>
      <c r="D346" s="17"/>
      <c r="E346" s="18"/>
      <c r="F346" s="18"/>
      <c r="G346" s="18"/>
      <c r="H346" s="18"/>
      <c r="I346" s="18"/>
      <c r="J346" s="18"/>
      <c r="K346" s="20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</row>
    <row x14ac:dyDescent="0.25" r="347" customHeight="1" ht="17.25">
      <c r="A347" s="16"/>
      <c r="B347" s="9"/>
      <c r="C347" s="15"/>
      <c r="D347" s="17"/>
      <c r="E347" s="18"/>
      <c r="F347" s="18"/>
      <c r="G347" s="18"/>
      <c r="H347" s="18"/>
      <c r="I347" s="18"/>
      <c r="J347" s="18"/>
      <c r="K347" s="20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</row>
    <row x14ac:dyDescent="0.25" r="348" customHeight="1" ht="17.25">
      <c r="A348" s="16"/>
      <c r="B348" s="9"/>
      <c r="C348" s="15"/>
      <c r="D348" s="17"/>
      <c r="E348" s="18"/>
      <c r="F348" s="18"/>
      <c r="G348" s="18"/>
      <c r="H348" s="18"/>
      <c r="I348" s="18"/>
      <c r="J348" s="18"/>
      <c r="K348" s="20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</row>
    <row x14ac:dyDescent="0.25" r="349" customHeight="1" ht="17.25">
      <c r="A349" s="16"/>
      <c r="B349" s="9"/>
      <c r="C349" s="15"/>
      <c r="D349" s="17"/>
      <c r="E349" s="18"/>
      <c r="F349" s="18"/>
      <c r="G349" s="18"/>
      <c r="H349" s="18"/>
      <c r="I349" s="18"/>
      <c r="J349" s="18"/>
      <c r="K349" s="20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</row>
    <row x14ac:dyDescent="0.25" r="350" customHeight="1" ht="17.25">
      <c r="A350" s="16"/>
      <c r="B350" s="9"/>
      <c r="C350" s="15"/>
      <c r="D350" s="17"/>
      <c r="E350" s="18"/>
      <c r="F350" s="18"/>
      <c r="G350" s="18"/>
      <c r="H350" s="18"/>
      <c r="I350" s="18"/>
      <c r="J350" s="18"/>
      <c r="K350" s="20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</row>
    <row x14ac:dyDescent="0.25" r="351" customHeight="1" ht="17.25">
      <c r="A351" s="16"/>
      <c r="B351" s="9"/>
      <c r="C351" s="15"/>
      <c r="D351" s="17"/>
      <c r="E351" s="18"/>
      <c r="F351" s="18"/>
      <c r="G351" s="18"/>
      <c r="H351" s="18"/>
      <c r="I351" s="18"/>
      <c r="J351" s="18"/>
      <c r="K351" s="20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</row>
    <row x14ac:dyDescent="0.25" r="352" customHeight="1" ht="17.25">
      <c r="A352" s="16"/>
      <c r="B352" s="9"/>
      <c r="C352" s="15"/>
      <c r="D352" s="17"/>
      <c r="E352" s="18"/>
      <c r="F352" s="18"/>
      <c r="G352" s="18"/>
      <c r="H352" s="18"/>
      <c r="I352" s="18"/>
      <c r="J352" s="18"/>
      <c r="K352" s="20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</row>
    <row x14ac:dyDescent="0.25" r="353" customHeight="1" ht="17.25">
      <c r="A353" s="16"/>
      <c r="B353" s="9"/>
      <c r="C353" s="15"/>
      <c r="D353" s="17"/>
      <c r="E353" s="18"/>
      <c r="F353" s="18"/>
      <c r="G353" s="18"/>
      <c r="H353" s="18"/>
      <c r="I353" s="18"/>
      <c r="J353" s="18"/>
      <c r="K353" s="20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</row>
    <row x14ac:dyDescent="0.25" r="354" customHeight="1" ht="17.25">
      <c r="A354" s="16"/>
      <c r="B354" s="9"/>
      <c r="C354" s="15"/>
      <c r="D354" s="17"/>
      <c r="E354" s="18"/>
      <c r="F354" s="18"/>
      <c r="G354" s="18"/>
      <c r="H354" s="18"/>
      <c r="I354" s="18"/>
      <c r="J354" s="18"/>
      <c r="K354" s="20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</row>
    <row x14ac:dyDescent="0.25" r="355" customHeight="1" ht="17.25">
      <c r="A355" s="16"/>
      <c r="B355" s="9"/>
      <c r="C355" s="15"/>
      <c r="D355" s="17"/>
      <c r="E355" s="18"/>
      <c r="F355" s="18"/>
      <c r="G355" s="18"/>
      <c r="H355" s="18"/>
      <c r="I355" s="18"/>
      <c r="J355" s="18"/>
      <c r="K355" s="20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</row>
    <row x14ac:dyDescent="0.25" r="356" customHeight="1" ht="17.25">
      <c r="A356" s="16"/>
      <c r="B356" s="9"/>
      <c r="C356" s="15"/>
      <c r="D356" s="17"/>
      <c r="E356" s="18"/>
      <c r="F356" s="18"/>
      <c r="G356" s="18"/>
      <c r="H356" s="18"/>
      <c r="I356" s="18"/>
      <c r="J356" s="18"/>
      <c r="K356" s="20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</row>
    <row x14ac:dyDescent="0.25" r="357" customHeight="1" ht="17.25">
      <c r="A357" s="16"/>
      <c r="B357" s="9"/>
      <c r="C357" s="15"/>
      <c r="D357" s="17"/>
      <c r="E357" s="18"/>
      <c r="F357" s="18"/>
      <c r="G357" s="18"/>
      <c r="H357" s="18"/>
      <c r="I357" s="18"/>
      <c r="J357" s="18"/>
      <c r="K357" s="20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</row>
    <row x14ac:dyDescent="0.25" r="358" customHeight="1" ht="17.25">
      <c r="A358" s="16"/>
      <c r="B358" s="9"/>
      <c r="C358" s="15"/>
      <c r="D358" s="17"/>
      <c r="E358" s="18"/>
      <c r="F358" s="18"/>
      <c r="G358" s="18"/>
      <c r="H358" s="18"/>
      <c r="I358" s="18"/>
      <c r="J358" s="18"/>
      <c r="K358" s="20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</row>
    <row x14ac:dyDescent="0.25" r="359" customHeight="1" ht="17.25">
      <c r="A359" s="16"/>
      <c r="B359" s="9"/>
      <c r="C359" s="15"/>
      <c r="D359" s="17"/>
      <c r="E359" s="18"/>
      <c r="F359" s="18"/>
      <c r="G359" s="18"/>
      <c r="H359" s="18"/>
      <c r="I359" s="18"/>
      <c r="J359" s="18"/>
      <c r="K359" s="20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</row>
    <row x14ac:dyDescent="0.25" r="360" customHeight="1" ht="17.25">
      <c r="A360" s="16"/>
      <c r="B360" s="9"/>
      <c r="C360" s="15"/>
      <c r="D360" s="17"/>
      <c r="E360" s="18"/>
      <c r="F360" s="18"/>
      <c r="G360" s="18"/>
      <c r="H360" s="18"/>
      <c r="I360" s="18"/>
      <c r="J360" s="18"/>
      <c r="K360" s="20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</row>
    <row x14ac:dyDescent="0.25" r="361" customHeight="1" ht="17.25">
      <c r="A361" s="16"/>
      <c r="B361" s="9"/>
      <c r="C361" s="15"/>
      <c r="D361" s="17"/>
      <c r="E361" s="18"/>
      <c r="F361" s="18"/>
      <c r="G361" s="18"/>
      <c r="H361" s="18"/>
      <c r="I361" s="18"/>
      <c r="J361" s="18"/>
      <c r="K361" s="20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</row>
    <row x14ac:dyDescent="0.25" r="362" customHeight="1" ht="17.25">
      <c r="A362" s="16"/>
      <c r="B362" s="9"/>
      <c r="C362" s="15"/>
      <c r="D362" s="17"/>
      <c r="E362" s="18"/>
      <c r="F362" s="18"/>
      <c r="G362" s="18"/>
      <c r="H362" s="18"/>
      <c r="I362" s="18"/>
      <c r="J362" s="18"/>
      <c r="K362" s="20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</row>
    <row x14ac:dyDescent="0.25" r="363" customHeight="1" ht="17.25">
      <c r="A363" s="16"/>
      <c r="B363" s="9"/>
      <c r="C363" s="15"/>
      <c r="D363" s="17"/>
      <c r="E363" s="18"/>
      <c r="F363" s="18"/>
      <c r="G363" s="18"/>
      <c r="H363" s="18"/>
      <c r="I363" s="18"/>
      <c r="J363" s="18"/>
      <c r="K363" s="20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</row>
    <row x14ac:dyDescent="0.25" r="364" customHeight="1" ht="17.25">
      <c r="A364" s="16"/>
      <c r="B364" s="9"/>
      <c r="C364" s="15"/>
      <c r="D364" s="17"/>
      <c r="E364" s="18"/>
      <c r="F364" s="18"/>
      <c r="G364" s="18"/>
      <c r="H364" s="18"/>
      <c r="I364" s="18"/>
      <c r="J364" s="18"/>
      <c r="K364" s="20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</row>
    <row x14ac:dyDescent="0.25" r="365" customHeight="1" ht="17.25">
      <c r="A365" s="16"/>
      <c r="B365" s="9"/>
      <c r="C365" s="15"/>
      <c r="D365" s="17"/>
      <c r="E365" s="18"/>
      <c r="F365" s="18"/>
      <c r="G365" s="18"/>
      <c r="H365" s="18"/>
      <c r="I365" s="18"/>
      <c r="J365" s="18"/>
      <c r="K365" s="20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</row>
    <row x14ac:dyDescent="0.25" r="366" customHeight="1" ht="17.25">
      <c r="A366" s="16"/>
      <c r="B366" s="9"/>
      <c r="C366" s="15"/>
      <c r="D366" s="17"/>
      <c r="E366" s="18"/>
      <c r="F366" s="18"/>
      <c r="G366" s="18"/>
      <c r="H366" s="18"/>
      <c r="I366" s="18"/>
      <c r="J366" s="18"/>
      <c r="K366" s="20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</row>
    <row x14ac:dyDescent="0.25" r="367" customHeight="1" ht="17.25">
      <c r="A367" s="16"/>
      <c r="B367" s="9"/>
      <c r="C367" s="15"/>
      <c r="D367" s="17"/>
      <c r="E367" s="18"/>
      <c r="F367" s="18"/>
      <c r="G367" s="18"/>
      <c r="H367" s="18"/>
      <c r="I367" s="18"/>
      <c r="J367" s="18"/>
      <c r="K367" s="20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</row>
    <row x14ac:dyDescent="0.25" r="368" customHeight="1" ht="17.25">
      <c r="A368" s="16"/>
      <c r="B368" s="9"/>
      <c r="C368" s="15"/>
      <c r="D368" s="17"/>
      <c r="E368" s="18"/>
      <c r="F368" s="18"/>
      <c r="G368" s="18"/>
      <c r="H368" s="18"/>
      <c r="I368" s="18"/>
      <c r="J368" s="18"/>
      <c r="K368" s="20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</row>
    <row x14ac:dyDescent="0.25" r="369" customHeight="1" ht="17.25">
      <c r="A369" s="16"/>
      <c r="B369" s="9"/>
      <c r="C369" s="15"/>
      <c r="D369" s="17"/>
      <c r="E369" s="18"/>
      <c r="F369" s="18"/>
      <c r="G369" s="18"/>
      <c r="H369" s="18"/>
      <c r="I369" s="18"/>
      <c r="J369" s="18"/>
      <c r="K369" s="20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</row>
    <row x14ac:dyDescent="0.25" r="370" customHeight="1" ht="17.25">
      <c r="A370" s="16"/>
      <c r="B370" s="9"/>
      <c r="C370" s="15"/>
      <c r="D370" s="17"/>
      <c r="E370" s="18"/>
      <c r="F370" s="18"/>
      <c r="G370" s="18"/>
      <c r="H370" s="18"/>
      <c r="I370" s="18"/>
      <c r="J370" s="18"/>
      <c r="K370" s="20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</row>
    <row x14ac:dyDescent="0.25" r="371" customHeight="1" ht="17.25">
      <c r="A371" s="16"/>
      <c r="B371" s="9"/>
      <c r="C371" s="15"/>
      <c r="D371" s="17"/>
      <c r="E371" s="18"/>
      <c r="F371" s="18"/>
      <c r="G371" s="18"/>
      <c r="H371" s="18"/>
      <c r="I371" s="18"/>
      <c r="J371" s="18"/>
      <c r="K371" s="20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</row>
    <row x14ac:dyDescent="0.25" r="372" customHeight="1" ht="17.25">
      <c r="A372" s="16"/>
      <c r="B372" s="9"/>
      <c r="C372" s="15"/>
      <c r="D372" s="17"/>
      <c r="E372" s="18"/>
      <c r="F372" s="18"/>
      <c r="G372" s="18"/>
      <c r="H372" s="18"/>
      <c r="I372" s="18"/>
      <c r="J372" s="18"/>
      <c r="K372" s="20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</row>
    <row x14ac:dyDescent="0.25" r="373" customHeight="1" ht="17.25">
      <c r="A373" s="16"/>
      <c r="B373" s="9"/>
      <c r="C373" s="15"/>
      <c r="D373" s="17"/>
      <c r="E373" s="18"/>
      <c r="F373" s="18"/>
      <c r="G373" s="18"/>
      <c r="H373" s="18"/>
      <c r="I373" s="18"/>
      <c r="J373" s="18"/>
      <c r="K373" s="20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</row>
    <row x14ac:dyDescent="0.25" r="374" customHeight="1" ht="17.25">
      <c r="A374" s="16"/>
      <c r="B374" s="9"/>
      <c r="C374" s="15"/>
      <c r="D374" s="17"/>
      <c r="E374" s="18"/>
      <c r="F374" s="18"/>
      <c r="G374" s="18"/>
      <c r="H374" s="18"/>
      <c r="I374" s="18"/>
      <c r="J374" s="18"/>
      <c r="K374" s="20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</row>
    <row x14ac:dyDescent="0.25" r="375" customHeight="1" ht="17.25">
      <c r="A375" s="16"/>
      <c r="B375" s="9"/>
      <c r="C375" s="15"/>
      <c r="D375" s="17"/>
      <c r="E375" s="18"/>
      <c r="F375" s="18"/>
      <c r="G375" s="18"/>
      <c r="H375" s="18"/>
      <c r="I375" s="18"/>
      <c r="J375" s="18"/>
      <c r="K375" s="20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</row>
    <row x14ac:dyDescent="0.25" r="376" customHeight="1" ht="17.25">
      <c r="A376" s="16"/>
      <c r="B376" s="9"/>
      <c r="C376" s="15"/>
      <c r="D376" s="17"/>
      <c r="E376" s="18"/>
      <c r="F376" s="18"/>
      <c r="G376" s="18"/>
      <c r="H376" s="18"/>
      <c r="I376" s="18"/>
      <c r="J376" s="18"/>
      <c r="K376" s="20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</row>
    <row x14ac:dyDescent="0.25" r="377" customHeight="1" ht="17.25">
      <c r="A377" s="16"/>
      <c r="B377" s="9"/>
      <c r="C377" s="15"/>
      <c r="D377" s="17"/>
      <c r="E377" s="18"/>
      <c r="F377" s="18"/>
      <c r="G377" s="18"/>
      <c r="H377" s="18"/>
      <c r="I377" s="18"/>
      <c r="J377" s="18"/>
      <c r="K377" s="20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</row>
    <row x14ac:dyDescent="0.25" r="378" customHeight="1" ht="17.25">
      <c r="A378" s="16"/>
      <c r="B378" s="9"/>
      <c r="C378" s="15"/>
      <c r="D378" s="17"/>
      <c r="E378" s="18"/>
      <c r="F378" s="18"/>
      <c r="G378" s="18"/>
      <c r="H378" s="18"/>
      <c r="I378" s="18"/>
      <c r="J378" s="18"/>
      <c r="K378" s="20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</row>
    <row x14ac:dyDescent="0.25" r="379" customHeight="1" ht="17.25">
      <c r="A379" s="16"/>
      <c r="B379" s="9"/>
      <c r="C379" s="15"/>
      <c r="D379" s="17"/>
      <c r="E379" s="18"/>
      <c r="F379" s="18"/>
      <c r="G379" s="18"/>
      <c r="H379" s="18"/>
      <c r="I379" s="18"/>
      <c r="J379" s="18"/>
      <c r="K379" s="20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</row>
    <row x14ac:dyDescent="0.25" r="380" customHeight="1" ht="17.25">
      <c r="A380" s="16"/>
      <c r="B380" s="9"/>
      <c r="C380" s="15"/>
      <c r="D380" s="17"/>
      <c r="E380" s="18"/>
      <c r="F380" s="18"/>
      <c r="G380" s="18"/>
      <c r="H380" s="18"/>
      <c r="I380" s="18"/>
      <c r="J380" s="18"/>
      <c r="K380" s="20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</row>
    <row x14ac:dyDescent="0.25" r="381" customHeight="1" ht="17.25">
      <c r="A381" s="16"/>
      <c r="B381" s="9"/>
      <c r="C381" s="15"/>
      <c r="D381" s="17"/>
      <c r="E381" s="18"/>
      <c r="F381" s="18"/>
      <c r="G381" s="18"/>
      <c r="H381" s="18"/>
      <c r="I381" s="18"/>
      <c r="J381" s="18"/>
      <c r="K381" s="20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</row>
    <row x14ac:dyDescent="0.25" r="382" customHeight="1" ht="17.25">
      <c r="A382" s="16"/>
      <c r="B382" s="9"/>
      <c r="C382" s="15"/>
      <c r="D382" s="17"/>
      <c r="E382" s="18"/>
      <c r="F382" s="18"/>
      <c r="G382" s="18"/>
      <c r="H382" s="18"/>
      <c r="I382" s="18"/>
      <c r="J382" s="18"/>
      <c r="K382" s="20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</row>
    <row x14ac:dyDescent="0.25" r="383" customHeight="1" ht="17.25">
      <c r="A383" s="16"/>
      <c r="B383" s="9"/>
      <c r="C383" s="15"/>
      <c r="D383" s="17"/>
      <c r="E383" s="18"/>
      <c r="F383" s="18"/>
      <c r="G383" s="18"/>
      <c r="H383" s="18"/>
      <c r="I383" s="18"/>
      <c r="J383" s="18"/>
      <c r="K383" s="20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</row>
    <row x14ac:dyDescent="0.25" r="384" customHeight="1" ht="17.25">
      <c r="A384" s="16"/>
      <c r="B384" s="9"/>
      <c r="C384" s="15"/>
      <c r="D384" s="17"/>
      <c r="E384" s="18"/>
      <c r="F384" s="18"/>
      <c r="G384" s="18"/>
      <c r="H384" s="18"/>
      <c r="I384" s="18"/>
      <c r="J384" s="18"/>
      <c r="K384" s="20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</row>
    <row x14ac:dyDescent="0.25" r="385" customHeight="1" ht="17.25">
      <c r="A385" s="16"/>
      <c r="B385" s="9"/>
      <c r="C385" s="15"/>
      <c r="D385" s="17"/>
      <c r="E385" s="18"/>
      <c r="F385" s="18"/>
      <c r="G385" s="18"/>
      <c r="H385" s="18"/>
      <c r="I385" s="18"/>
      <c r="J385" s="18"/>
      <c r="K385" s="20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</row>
    <row x14ac:dyDescent="0.25" r="386" customHeight="1" ht="17.25">
      <c r="A386" s="16"/>
      <c r="B386" s="9"/>
      <c r="C386" s="15"/>
      <c r="D386" s="17"/>
      <c r="E386" s="18"/>
      <c r="F386" s="18"/>
      <c r="G386" s="18"/>
      <c r="H386" s="18"/>
      <c r="I386" s="18"/>
      <c r="J386" s="18"/>
      <c r="K386" s="20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</row>
    <row x14ac:dyDescent="0.25" r="387" customHeight="1" ht="17.25">
      <c r="A387" s="16"/>
      <c r="B387" s="9"/>
      <c r="C387" s="15"/>
      <c r="D387" s="17"/>
      <c r="E387" s="18"/>
      <c r="F387" s="18"/>
      <c r="G387" s="18"/>
      <c r="H387" s="18"/>
      <c r="I387" s="18"/>
      <c r="J387" s="18"/>
      <c r="K387" s="20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</row>
    <row x14ac:dyDescent="0.25" r="388" customHeight="1" ht="17.25">
      <c r="A388" s="16"/>
      <c r="B388" s="9"/>
      <c r="C388" s="15"/>
      <c r="D388" s="17"/>
      <c r="E388" s="18"/>
      <c r="F388" s="18"/>
      <c r="G388" s="18"/>
      <c r="H388" s="18"/>
      <c r="I388" s="18"/>
      <c r="J388" s="18"/>
      <c r="K388" s="20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</row>
    <row x14ac:dyDescent="0.25" r="389" customHeight="1" ht="17.25">
      <c r="A389" s="16"/>
      <c r="B389" s="9"/>
      <c r="C389" s="15"/>
      <c r="D389" s="17"/>
      <c r="E389" s="18"/>
      <c r="F389" s="18"/>
      <c r="G389" s="18"/>
      <c r="H389" s="18"/>
      <c r="I389" s="18"/>
      <c r="J389" s="18"/>
      <c r="K389" s="20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</row>
    <row x14ac:dyDescent="0.25" r="390" customHeight="1" ht="17.25">
      <c r="A390" s="16"/>
      <c r="B390" s="9"/>
      <c r="C390" s="15"/>
      <c r="D390" s="17"/>
      <c r="E390" s="18"/>
      <c r="F390" s="18"/>
      <c r="G390" s="18"/>
      <c r="H390" s="18"/>
      <c r="I390" s="18"/>
      <c r="J390" s="18"/>
      <c r="K390" s="20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</row>
    <row x14ac:dyDescent="0.25" r="391" customHeight="1" ht="17.25">
      <c r="A391" s="16"/>
      <c r="B391" s="9"/>
      <c r="C391" s="15"/>
      <c r="D391" s="17"/>
      <c r="E391" s="18"/>
      <c r="F391" s="18"/>
      <c r="G391" s="18"/>
      <c r="H391" s="18"/>
      <c r="I391" s="18"/>
      <c r="J391" s="18"/>
      <c r="K391" s="20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</row>
    <row x14ac:dyDescent="0.25" r="392" customHeight="1" ht="17.25">
      <c r="A392" s="16"/>
      <c r="B392" s="9"/>
      <c r="C392" s="15"/>
      <c r="D392" s="17"/>
      <c r="E392" s="18"/>
      <c r="F392" s="18"/>
      <c r="G392" s="18"/>
      <c r="H392" s="18"/>
      <c r="I392" s="18"/>
      <c r="J392" s="18"/>
      <c r="K392" s="20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</row>
    <row x14ac:dyDescent="0.25" r="393" customHeight="1" ht="17.25">
      <c r="A393" s="16"/>
      <c r="B393" s="9"/>
      <c r="C393" s="15"/>
      <c r="D393" s="17"/>
      <c r="E393" s="18"/>
      <c r="F393" s="18"/>
      <c r="G393" s="18"/>
      <c r="H393" s="18"/>
      <c r="I393" s="18"/>
      <c r="J393" s="18"/>
      <c r="K393" s="20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</row>
    <row x14ac:dyDescent="0.25" r="394" customHeight="1" ht="17.25">
      <c r="A394" s="16"/>
      <c r="B394" s="9"/>
      <c r="C394" s="15"/>
      <c r="D394" s="17"/>
      <c r="E394" s="18"/>
      <c r="F394" s="18"/>
      <c r="G394" s="18"/>
      <c r="H394" s="18"/>
      <c r="I394" s="18"/>
      <c r="J394" s="18"/>
      <c r="K394" s="20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</row>
    <row x14ac:dyDescent="0.25" r="395" customHeight="1" ht="17.25">
      <c r="A395" s="16"/>
      <c r="B395" s="9"/>
      <c r="C395" s="15"/>
      <c r="D395" s="17"/>
      <c r="E395" s="18"/>
      <c r="F395" s="18"/>
      <c r="G395" s="18"/>
      <c r="H395" s="18"/>
      <c r="I395" s="18"/>
      <c r="J395" s="18"/>
      <c r="K395" s="20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</row>
    <row x14ac:dyDescent="0.25" r="396" customHeight="1" ht="17.25">
      <c r="A396" s="16"/>
      <c r="B396" s="9"/>
      <c r="C396" s="15"/>
      <c r="D396" s="17"/>
      <c r="E396" s="18"/>
      <c r="F396" s="18"/>
      <c r="G396" s="18"/>
      <c r="H396" s="18"/>
      <c r="I396" s="18"/>
      <c r="J396" s="18"/>
      <c r="K396" s="20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</row>
    <row x14ac:dyDescent="0.25" r="397" customHeight="1" ht="17.25">
      <c r="A397" s="16"/>
      <c r="B397" s="9"/>
      <c r="C397" s="15"/>
      <c r="D397" s="17"/>
      <c r="E397" s="18"/>
      <c r="F397" s="18"/>
      <c r="G397" s="18"/>
      <c r="H397" s="18"/>
      <c r="I397" s="18"/>
      <c r="J397" s="18"/>
      <c r="K397" s="20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</row>
    <row x14ac:dyDescent="0.25" r="398" customHeight="1" ht="17.25">
      <c r="A398" s="16"/>
      <c r="B398" s="9"/>
      <c r="C398" s="15"/>
      <c r="D398" s="17"/>
      <c r="E398" s="18"/>
      <c r="F398" s="18"/>
      <c r="G398" s="18"/>
      <c r="H398" s="18"/>
      <c r="I398" s="18"/>
      <c r="J398" s="18"/>
      <c r="K398" s="20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</row>
    <row x14ac:dyDescent="0.25" r="399" customHeight="1" ht="17.25">
      <c r="A399" s="16"/>
      <c r="B399" s="9"/>
      <c r="C399" s="15"/>
      <c r="D399" s="17"/>
      <c r="E399" s="18"/>
      <c r="F399" s="18"/>
      <c r="G399" s="18"/>
      <c r="H399" s="18"/>
      <c r="I399" s="18"/>
      <c r="J399" s="18"/>
      <c r="K399" s="20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</row>
    <row x14ac:dyDescent="0.25" r="400" customHeight="1" ht="17.25">
      <c r="A400" s="16"/>
      <c r="B400" s="9"/>
      <c r="C400" s="15"/>
      <c r="D400" s="17"/>
      <c r="E400" s="18"/>
      <c r="F400" s="18"/>
      <c r="G400" s="18"/>
      <c r="H400" s="18"/>
      <c r="I400" s="18"/>
      <c r="J400" s="18"/>
      <c r="K400" s="20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</row>
    <row x14ac:dyDescent="0.25" r="401" customHeight="1" ht="17.25">
      <c r="A401" s="16"/>
      <c r="B401" s="9"/>
      <c r="C401" s="15"/>
      <c r="D401" s="17"/>
      <c r="E401" s="18"/>
      <c r="F401" s="18"/>
      <c r="G401" s="18"/>
      <c r="H401" s="18"/>
      <c r="I401" s="18"/>
      <c r="J401" s="18"/>
      <c r="K401" s="20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</row>
    <row x14ac:dyDescent="0.25" r="402" customHeight="1" ht="17.25">
      <c r="A402" s="16"/>
      <c r="B402" s="9"/>
      <c r="C402" s="15"/>
      <c r="D402" s="17"/>
      <c r="E402" s="18"/>
      <c r="F402" s="18"/>
      <c r="G402" s="18"/>
      <c r="H402" s="18"/>
      <c r="I402" s="18"/>
      <c r="J402" s="18"/>
      <c r="K402" s="20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</row>
    <row x14ac:dyDescent="0.25" r="403" customHeight="1" ht="17.25">
      <c r="A403" s="16"/>
      <c r="B403" s="9"/>
      <c r="C403" s="15"/>
      <c r="D403" s="17"/>
      <c r="E403" s="18"/>
      <c r="F403" s="18"/>
      <c r="G403" s="18"/>
      <c r="H403" s="18"/>
      <c r="I403" s="18"/>
      <c r="J403" s="18"/>
      <c r="K403" s="20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</row>
    <row x14ac:dyDescent="0.25" r="404" customHeight="1" ht="17.25">
      <c r="A404" s="16"/>
      <c r="B404" s="9"/>
      <c r="C404" s="15"/>
      <c r="D404" s="17"/>
      <c r="E404" s="18"/>
      <c r="F404" s="18"/>
      <c r="G404" s="18"/>
      <c r="H404" s="18"/>
      <c r="I404" s="18"/>
      <c r="J404" s="18"/>
      <c r="K404" s="20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</row>
    <row x14ac:dyDescent="0.25" r="405" customHeight="1" ht="17.25">
      <c r="A405" s="16"/>
      <c r="B405" s="9"/>
      <c r="C405" s="15"/>
      <c r="D405" s="17"/>
      <c r="E405" s="18"/>
      <c r="F405" s="18"/>
      <c r="G405" s="18"/>
      <c r="H405" s="18"/>
      <c r="I405" s="18"/>
      <c r="J405" s="18"/>
      <c r="K405" s="20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</row>
    <row x14ac:dyDescent="0.25" r="406" customHeight="1" ht="17.25">
      <c r="A406" s="16"/>
      <c r="B406" s="9"/>
      <c r="C406" s="15"/>
      <c r="D406" s="17"/>
      <c r="E406" s="18"/>
      <c r="F406" s="18"/>
      <c r="G406" s="18"/>
      <c r="H406" s="18"/>
      <c r="I406" s="18"/>
      <c r="J406" s="18"/>
      <c r="K406" s="20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</row>
    <row x14ac:dyDescent="0.25" r="407" customHeight="1" ht="17.25">
      <c r="A407" s="16"/>
      <c r="B407" s="9"/>
      <c r="C407" s="15"/>
      <c r="D407" s="17"/>
      <c r="E407" s="18"/>
      <c r="F407" s="18"/>
      <c r="G407" s="18"/>
      <c r="H407" s="18"/>
      <c r="I407" s="18"/>
      <c r="J407" s="18"/>
      <c r="K407" s="20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</row>
    <row x14ac:dyDescent="0.25" r="408" customHeight="1" ht="17.25">
      <c r="A408" s="16"/>
      <c r="B408" s="9"/>
      <c r="C408" s="15"/>
      <c r="D408" s="17"/>
      <c r="E408" s="18"/>
      <c r="F408" s="18"/>
      <c r="G408" s="18"/>
      <c r="H408" s="18"/>
      <c r="I408" s="18"/>
      <c r="J408" s="18"/>
      <c r="K408" s="20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</row>
    <row x14ac:dyDescent="0.25" r="409" customHeight="1" ht="17.25">
      <c r="A409" s="16"/>
      <c r="B409" s="9"/>
      <c r="C409" s="15"/>
      <c r="D409" s="17"/>
      <c r="E409" s="18"/>
      <c r="F409" s="18"/>
      <c r="G409" s="18"/>
      <c r="H409" s="18"/>
      <c r="I409" s="18"/>
      <c r="J409" s="18"/>
      <c r="K409" s="20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</row>
    <row x14ac:dyDescent="0.25" r="410" customHeight="1" ht="17.25">
      <c r="A410" s="16"/>
      <c r="B410" s="9"/>
      <c r="C410" s="15"/>
      <c r="D410" s="17"/>
      <c r="E410" s="18"/>
      <c r="F410" s="18"/>
      <c r="G410" s="18"/>
      <c r="H410" s="18"/>
      <c r="I410" s="18"/>
      <c r="J410" s="18"/>
      <c r="K410" s="20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</row>
    <row x14ac:dyDescent="0.25" r="411" customHeight="1" ht="17.25">
      <c r="A411" s="16"/>
      <c r="B411" s="9"/>
      <c r="C411" s="15"/>
      <c r="D411" s="17"/>
      <c r="E411" s="18"/>
      <c r="F411" s="18"/>
      <c r="G411" s="18"/>
      <c r="H411" s="18"/>
      <c r="I411" s="18"/>
      <c r="J411" s="18"/>
      <c r="K411" s="20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</row>
    <row x14ac:dyDescent="0.25" r="412" customHeight="1" ht="17.25">
      <c r="A412" s="16"/>
      <c r="B412" s="9"/>
      <c r="C412" s="15"/>
      <c r="D412" s="17"/>
      <c r="E412" s="18"/>
      <c r="F412" s="18"/>
      <c r="G412" s="18"/>
      <c r="H412" s="18"/>
      <c r="I412" s="18"/>
      <c r="J412" s="18"/>
      <c r="K412" s="20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</row>
    <row x14ac:dyDescent="0.25" r="413" customHeight="1" ht="17.25">
      <c r="A413" s="16"/>
      <c r="B413" s="9"/>
      <c r="C413" s="15"/>
      <c r="D413" s="17"/>
      <c r="E413" s="18"/>
      <c r="F413" s="18"/>
      <c r="G413" s="18"/>
      <c r="H413" s="18"/>
      <c r="I413" s="18"/>
      <c r="J413" s="18"/>
      <c r="K413" s="20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</row>
    <row x14ac:dyDescent="0.25" r="414" customHeight="1" ht="17.25">
      <c r="A414" s="16"/>
      <c r="B414" s="9"/>
      <c r="C414" s="15"/>
      <c r="D414" s="17"/>
      <c r="E414" s="18"/>
      <c r="F414" s="18"/>
      <c r="G414" s="18"/>
      <c r="H414" s="18"/>
      <c r="I414" s="18"/>
      <c r="J414" s="18"/>
      <c r="K414" s="20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</row>
    <row x14ac:dyDescent="0.25" r="415" customHeight="1" ht="17.25">
      <c r="A415" s="16"/>
      <c r="B415" s="9"/>
      <c r="C415" s="15"/>
      <c r="D415" s="17"/>
      <c r="E415" s="18"/>
      <c r="F415" s="18"/>
      <c r="G415" s="18"/>
      <c r="H415" s="18"/>
      <c r="I415" s="18"/>
      <c r="J415" s="18"/>
      <c r="K415" s="20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</row>
    <row x14ac:dyDescent="0.25" r="416" customHeight="1" ht="17.25">
      <c r="A416" s="16"/>
      <c r="B416" s="9"/>
      <c r="C416" s="15"/>
      <c r="D416" s="17"/>
      <c r="E416" s="18"/>
      <c r="F416" s="18"/>
      <c r="G416" s="18"/>
      <c r="H416" s="18"/>
      <c r="I416" s="18"/>
      <c r="J416" s="18"/>
      <c r="K416" s="20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</row>
    <row x14ac:dyDescent="0.25" r="417" customHeight="1" ht="17.25">
      <c r="A417" s="16"/>
      <c r="B417" s="9"/>
      <c r="C417" s="15"/>
      <c r="D417" s="17"/>
      <c r="E417" s="18"/>
      <c r="F417" s="18"/>
      <c r="G417" s="18"/>
      <c r="H417" s="18"/>
      <c r="I417" s="18"/>
      <c r="J417" s="18"/>
      <c r="K417" s="20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</row>
    <row x14ac:dyDescent="0.25" r="418" customHeight="1" ht="17.25">
      <c r="A418" s="16"/>
      <c r="B418" s="9"/>
      <c r="C418" s="15"/>
      <c r="D418" s="17"/>
      <c r="E418" s="18"/>
      <c r="F418" s="18"/>
      <c r="G418" s="18"/>
      <c r="H418" s="18"/>
      <c r="I418" s="18"/>
      <c r="J418" s="18"/>
      <c r="K418" s="20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</row>
    <row x14ac:dyDescent="0.25" r="419" customHeight="1" ht="17.25">
      <c r="A419" s="16"/>
      <c r="B419" s="9"/>
      <c r="C419" s="15"/>
      <c r="D419" s="17"/>
      <c r="E419" s="18"/>
      <c r="F419" s="18"/>
      <c r="G419" s="18"/>
      <c r="H419" s="18"/>
      <c r="I419" s="18"/>
      <c r="J419" s="18"/>
      <c r="K419" s="20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</row>
    <row x14ac:dyDescent="0.25" r="420" customHeight="1" ht="17.25">
      <c r="A420" s="16"/>
      <c r="B420" s="9"/>
      <c r="C420" s="15"/>
      <c r="D420" s="17"/>
      <c r="E420" s="18"/>
      <c r="F420" s="18"/>
      <c r="G420" s="18"/>
      <c r="H420" s="18"/>
      <c r="I420" s="18"/>
      <c r="J420" s="18"/>
      <c r="K420" s="20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</row>
    <row x14ac:dyDescent="0.25" r="421" customHeight="1" ht="17.25">
      <c r="A421" s="16"/>
      <c r="B421" s="9"/>
      <c r="C421" s="15"/>
      <c r="D421" s="17"/>
      <c r="E421" s="18"/>
      <c r="F421" s="18"/>
      <c r="G421" s="18"/>
      <c r="H421" s="18"/>
      <c r="I421" s="18"/>
      <c r="J421" s="18"/>
      <c r="K421" s="20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</row>
    <row x14ac:dyDescent="0.25" r="422" customHeight="1" ht="17.25">
      <c r="A422" s="16"/>
      <c r="B422" s="9"/>
      <c r="C422" s="15"/>
      <c r="D422" s="17"/>
      <c r="E422" s="18"/>
      <c r="F422" s="18"/>
      <c r="G422" s="18"/>
      <c r="H422" s="18"/>
      <c r="I422" s="18"/>
      <c r="J422" s="18"/>
      <c r="K422" s="20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</row>
    <row x14ac:dyDescent="0.25" r="423" customHeight="1" ht="17.25">
      <c r="A423" s="16"/>
      <c r="B423" s="9"/>
      <c r="C423" s="15"/>
      <c r="D423" s="17"/>
      <c r="E423" s="18"/>
      <c r="F423" s="18"/>
      <c r="G423" s="18"/>
      <c r="H423" s="18"/>
      <c r="I423" s="18"/>
      <c r="J423" s="18"/>
      <c r="K423" s="20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</row>
    <row x14ac:dyDescent="0.25" r="424" customHeight="1" ht="17.25">
      <c r="A424" s="16"/>
      <c r="B424" s="9"/>
      <c r="C424" s="15"/>
      <c r="D424" s="17"/>
      <c r="E424" s="18"/>
      <c r="F424" s="18"/>
      <c r="G424" s="18"/>
      <c r="H424" s="18"/>
      <c r="I424" s="18"/>
      <c r="J424" s="18"/>
      <c r="K424" s="20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</row>
    <row x14ac:dyDescent="0.25" r="425" customHeight="1" ht="17.25">
      <c r="A425" s="16"/>
      <c r="B425" s="9"/>
      <c r="C425" s="15"/>
      <c r="D425" s="17"/>
      <c r="E425" s="18"/>
      <c r="F425" s="18"/>
      <c r="G425" s="18"/>
      <c r="H425" s="18"/>
      <c r="I425" s="18"/>
      <c r="J425" s="18"/>
      <c r="K425" s="20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</row>
    <row x14ac:dyDescent="0.25" r="426" customHeight="1" ht="17.25">
      <c r="A426" s="16"/>
      <c r="B426" s="9"/>
      <c r="C426" s="15"/>
      <c r="D426" s="17"/>
      <c r="E426" s="18"/>
      <c r="F426" s="18"/>
      <c r="G426" s="18"/>
      <c r="H426" s="18"/>
      <c r="I426" s="18"/>
      <c r="J426" s="18"/>
      <c r="K426" s="20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</row>
    <row x14ac:dyDescent="0.25" r="427" customHeight="1" ht="17.25">
      <c r="A427" s="16"/>
      <c r="B427" s="9"/>
      <c r="C427" s="15"/>
      <c r="D427" s="17"/>
      <c r="E427" s="18"/>
      <c r="F427" s="18"/>
      <c r="G427" s="18"/>
      <c r="H427" s="18"/>
      <c r="I427" s="18"/>
      <c r="J427" s="18"/>
      <c r="K427" s="20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</row>
    <row x14ac:dyDescent="0.25" r="428" customHeight="1" ht="17.25">
      <c r="A428" s="16"/>
      <c r="B428" s="9"/>
      <c r="C428" s="15"/>
      <c r="D428" s="17"/>
      <c r="E428" s="18"/>
      <c r="F428" s="18"/>
      <c r="G428" s="18"/>
      <c r="H428" s="18"/>
      <c r="I428" s="18"/>
      <c r="J428" s="18"/>
      <c r="K428" s="20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</row>
    <row x14ac:dyDescent="0.25" r="429" customHeight="1" ht="17.25">
      <c r="A429" s="16"/>
      <c r="B429" s="9"/>
      <c r="C429" s="15"/>
      <c r="D429" s="17"/>
      <c r="E429" s="18"/>
      <c r="F429" s="18"/>
      <c r="G429" s="18"/>
      <c r="H429" s="18"/>
      <c r="I429" s="18"/>
      <c r="J429" s="18"/>
      <c r="K429" s="20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</row>
    <row x14ac:dyDescent="0.25" r="430" customHeight="1" ht="17.25">
      <c r="A430" s="16"/>
      <c r="B430" s="9"/>
      <c r="C430" s="15"/>
      <c r="D430" s="17"/>
      <c r="E430" s="18"/>
      <c r="F430" s="18"/>
      <c r="G430" s="18"/>
      <c r="H430" s="18"/>
      <c r="I430" s="18"/>
      <c r="J430" s="18"/>
      <c r="K430" s="20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</row>
    <row x14ac:dyDescent="0.25" r="431" customHeight="1" ht="17.25">
      <c r="A431" s="16"/>
      <c r="B431" s="9"/>
      <c r="C431" s="15"/>
      <c r="D431" s="17"/>
      <c r="E431" s="18"/>
      <c r="F431" s="18"/>
      <c r="G431" s="18"/>
      <c r="H431" s="18"/>
      <c r="I431" s="18"/>
      <c r="J431" s="18"/>
      <c r="K431" s="20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</row>
    <row x14ac:dyDescent="0.25" r="432" customHeight="1" ht="17.25">
      <c r="A432" s="16"/>
      <c r="B432" s="9"/>
      <c r="C432" s="15"/>
      <c r="D432" s="17"/>
      <c r="E432" s="18"/>
      <c r="F432" s="18"/>
      <c r="G432" s="18"/>
      <c r="H432" s="18"/>
      <c r="I432" s="18"/>
      <c r="J432" s="18"/>
      <c r="K432" s="20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</row>
    <row x14ac:dyDescent="0.25" r="433" customHeight="1" ht="17.25">
      <c r="A433" s="16"/>
      <c r="B433" s="9"/>
      <c r="C433" s="15"/>
      <c r="D433" s="17"/>
      <c r="E433" s="18"/>
      <c r="F433" s="18"/>
      <c r="G433" s="18"/>
      <c r="H433" s="18"/>
      <c r="I433" s="18"/>
      <c r="J433" s="18"/>
      <c r="K433" s="20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</row>
    <row x14ac:dyDescent="0.25" r="434" customHeight="1" ht="17.25">
      <c r="A434" s="16"/>
      <c r="B434" s="9"/>
      <c r="C434" s="15"/>
      <c r="D434" s="17"/>
      <c r="E434" s="18"/>
      <c r="F434" s="18"/>
      <c r="G434" s="18"/>
      <c r="H434" s="18"/>
      <c r="I434" s="18"/>
      <c r="J434" s="18"/>
      <c r="K434" s="20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</row>
    <row x14ac:dyDescent="0.25" r="435" customHeight="1" ht="17.25">
      <c r="A435" s="16"/>
      <c r="B435" s="9"/>
      <c r="C435" s="15"/>
      <c r="D435" s="17"/>
      <c r="E435" s="18"/>
      <c r="F435" s="18"/>
      <c r="G435" s="18"/>
      <c r="H435" s="18"/>
      <c r="I435" s="18"/>
      <c r="J435" s="18"/>
      <c r="K435" s="20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</row>
    <row x14ac:dyDescent="0.25" r="436" customHeight="1" ht="17.25">
      <c r="A436" s="16"/>
      <c r="B436" s="9"/>
      <c r="C436" s="15"/>
      <c r="D436" s="17"/>
      <c r="E436" s="18"/>
      <c r="F436" s="18"/>
      <c r="G436" s="18"/>
      <c r="H436" s="18"/>
      <c r="I436" s="18"/>
      <c r="J436" s="18"/>
      <c r="K436" s="20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</row>
    <row x14ac:dyDescent="0.25" r="437" customHeight="1" ht="17.25">
      <c r="A437" s="16"/>
      <c r="B437" s="9"/>
      <c r="C437" s="15"/>
      <c r="D437" s="17"/>
      <c r="E437" s="18"/>
      <c r="F437" s="18"/>
      <c r="G437" s="18"/>
      <c r="H437" s="18"/>
      <c r="I437" s="18"/>
      <c r="J437" s="18"/>
      <c r="K437" s="20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</row>
    <row x14ac:dyDescent="0.25" r="438" customHeight="1" ht="17.25">
      <c r="A438" s="16"/>
      <c r="B438" s="9"/>
      <c r="C438" s="15"/>
      <c r="D438" s="17"/>
      <c r="E438" s="18"/>
      <c r="F438" s="18"/>
      <c r="G438" s="18"/>
      <c r="H438" s="18"/>
      <c r="I438" s="18"/>
      <c r="J438" s="18"/>
      <c r="K438" s="20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</row>
    <row x14ac:dyDescent="0.25" r="439" customHeight="1" ht="17.25">
      <c r="A439" s="16"/>
      <c r="B439" s="9"/>
      <c r="C439" s="15"/>
      <c r="D439" s="17"/>
      <c r="E439" s="18"/>
      <c r="F439" s="18"/>
      <c r="G439" s="18"/>
      <c r="H439" s="18"/>
      <c r="I439" s="18"/>
      <c r="J439" s="18"/>
      <c r="K439" s="20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</row>
    <row x14ac:dyDescent="0.25" r="440" customHeight="1" ht="17.25">
      <c r="A440" s="16"/>
      <c r="B440" s="9"/>
      <c r="C440" s="15"/>
      <c r="D440" s="17"/>
      <c r="E440" s="18"/>
      <c r="F440" s="18"/>
      <c r="G440" s="18"/>
      <c r="H440" s="18"/>
      <c r="I440" s="18"/>
      <c r="J440" s="18"/>
      <c r="K440" s="20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</row>
    <row x14ac:dyDescent="0.25" r="441" customHeight="1" ht="17.25">
      <c r="A441" s="16"/>
      <c r="B441" s="9"/>
      <c r="C441" s="15"/>
      <c r="D441" s="17"/>
      <c r="E441" s="18"/>
      <c r="F441" s="18"/>
      <c r="G441" s="18"/>
      <c r="H441" s="18"/>
      <c r="I441" s="18"/>
      <c r="J441" s="18"/>
      <c r="K441" s="20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</row>
    <row x14ac:dyDescent="0.25" r="442" customHeight="1" ht="17.25">
      <c r="A442" s="16"/>
      <c r="B442" s="9"/>
      <c r="C442" s="15"/>
      <c r="D442" s="17"/>
      <c r="E442" s="18"/>
      <c r="F442" s="18"/>
      <c r="G442" s="18"/>
      <c r="H442" s="18"/>
      <c r="I442" s="18"/>
      <c r="J442" s="18"/>
      <c r="K442" s="20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</row>
    <row x14ac:dyDescent="0.25" r="443" customHeight="1" ht="17.25">
      <c r="A443" s="16"/>
      <c r="B443" s="9"/>
      <c r="C443" s="15"/>
      <c r="D443" s="17"/>
      <c r="E443" s="18"/>
      <c r="F443" s="18"/>
      <c r="G443" s="18"/>
      <c r="H443" s="18"/>
      <c r="I443" s="18"/>
      <c r="J443" s="18"/>
      <c r="K443" s="20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</row>
    <row x14ac:dyDescent="0.25" r="444" customHeight="1" ht="17.25">
      <c r="A444" s="16"/>
      <c r="B444" s="9"/>
      <c r="C444" s="15"/>
      <c r="D444" s="17"/>
      <c r="E444" s="18"/>
      <c r="F444" s="18"/>
      <c r="G444" s="18"/>
      <c r="H444" s="18"/>
      <c r="I444" s="18"/>
      <c r="J444" s="18"/>
      <c r="K444" s="20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</row>
    <row x14ac:dyDescent="0.25" r="445" customHeight="1" ht="17.25">
      <c r="A445" s="16"/>
      <c r="B445" s="9"/>
      <c r="C445" s="15"/>
      <c r="D445" s="17"/>
      <c r="E445" s="18"/>
      <c r="F445" s="18"/>
      <c r="G445" s="18"/>
      <c r="H445" s="18"/>
      <c r="I445" s="18"/>
      <c r="J445" s="18"/>
      <c r="K445" s="20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</row>
    <row x14ac:dyDescent="0.25" r="446" customHeight="1" ht="17.25">
      <c r="A446" s="16"/>
      <c r="B446" s="9"/>
      <c r="C446" s="15"/>
      <c r="D446" s="17"/>
      <c r="E446" s="18"/>
      <c r="F446" s="18"/>
      <c r="G446" s="18"/>
      <c r="H446" s="18"/>
      <c r="I446" s="18"/>
      <c r="J446" s="18"/>
      <c r="K446" s="20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</row>
    <row x14ac:dyDescent="0.25" r="447" customHeight="1" ht="17.25">
      <c r="A447" s="16"/>
      <c r="B447" s="9"/>
      <c r="C447" s="15"/>
      <c r="D447" s="17"/>
      <c r="E447" s="18"/>
      <c r="F447" s="18"/>
      <c r="G447" s="18"/>
      <c r="H447" s="18"/>
      <c r="I447" s="18"/>
      <c r="J447" s="18"/>
      <c r="K447" s="20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</row>
    <row x14ac:dyDescent="0.25" r="448" customHeight="1" ht="17.25">
      <c r="A448" s="16"/>
      <c r="B448" s="9"/>
      <c r="C448" s="15"/>
      <c r="D448" s="17"/>
      <c r="E448" s="18"/>
      <c r="F448" s="18"/>
      <c r="G448" s="18"/>
      <c r="H448" s="18"/>
      <c r="I448" s="18"/>
      <c r="J448" s="18"/>
      <c r="K448" s="20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</row>
    <row x14ac:dyDescent="0.25" r="449" customHeight="1" ht="17.25">
      <c r="A449" s="16"/>
      <c r="B449" s="9"/>
      <c r="C449" s="15"/>
      <c r="D449" s="17"/>
      <c r="E449" s="18"/>
      <c r="F449" s="18"/>
      <c r="G449" s="18"/>
      <c r="H449" s="18"/>
      <c r="I449" s="18"/>
      <c r="J449" s="18"/>
      <c r="K449" s="20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</row>
    <row x14ac:dyDescent="0.25" r="450" customHeight="1" ht="17.25">
      <c r="A450" s="16"/>
      <c r="B450" s="9"/>
      <c r="C450" s="15"/>
      <c r="D450" s="17"/>
      <c r="E450" s="18"/>
      <c r="F450" s="18"/>
      <c r="G450" s="18"/>
      <c r="H450" s="18"/>
      <c r="I450" s="18"/>
      <c r="J450" s="18"/>
      <c r="K450" s="20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</row>
    <row x14ac:dyDescent="0.25" r="451" customHeight="1" ht="17.25">
      <c r="A451" s="16"/>
      <c r="B451" s="9"/>
      <c r="C451" s="15"/>
      <c r="D451" s="17"/>
      <c r="E451" s="18"/>
      <c r="F451" s="18"/>
      <c r="G451" s="18"/>
      <c r="H451" s="18"/>
      <c r="I451" s="18"/>
      <c r="J451" s="18"/>
      <c r="K451" s="20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</row>
    <row x14ac:dyDescent="0.25" r="452" customHeight="1" ht="17.25">
      <c r="A452" s="16"/>
      <c r="B452" s="9"/>
      <c r="C452" s="15"/>
      <c r="D452" s="17"/>
      <c r="E452" s="18"/>
      <c r="F452" s="18"/>
      <c r="G452" s="18"/>
      <c r="H452" s="18"/>
      <c r="I452" s="18"/>
      <c r="J452" s="18"/>
      <c r="K452" s="20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</row>
    <row x14ac:dyDescent="0.25" r="453" customHeight="1" ht="17.25">
      <c r="A453" s="16"/>
      <c r="B453" s="9"/>
      <c r="C453" s="15"/>
      <c r="D453" s="17"/>
      <c r="E453" s="18"/>
      <c r="F453" s="18"/>
      <c r="G453" s="18"/>
      <c r="H453" s="18"/>
      <c r="I453" s="18"/>
      <c r="J453" s="18"/>
      <c r="K453" s="20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</row>
    <row x14ac:dyDescent="0.25" r="454" customHeight="1" ht="17.25">
      <c r="A454" s="16"/>
      <c r="B454" s="9"/>
      <c r="C454" s="15"/>
      <c r="D454" s="17"/>
      <c r="E454" s="18"/>
      <c r="F454" s="18"/>
      <c r="G454" s="18"/>
      <c r="H454" s="18"/>
      <c r="I454" s="18"/>
      <c r="J454" s="18"/>
      <c r="K454" s="20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</row>
    <row x14ac:dyDescent="0.25" r="455" customHeight="1" ht="17.25">
      <c r="A455" s="16"/>
      <c r="B455" s="9"/>
      <c r="C455" s="15"/>
      <c r="D455" s="17"/>
      <c r="E455" s="18"/>
      <c r="F455" s="18"/>
      <c r="G455" s="18"/>
      <c r="H455" s="18"/>
      <c r="I455" s="18"/>
      <c r="J455" s="18"/>
      <c r="K455" s="20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</row>
    <row x14ac:dyDescent="0.25" r="456" customHeight="1" ht="17.25">
      <c r="A456" s="16"/>
      <c r="B456" s="9"/>
      <c r="C456" s="15"/>
      <c r="D456" s="17"/>
      <c r="E456" s="18"/>
      <c r="F456" s="18"/>
      <c r="G456" s="18"/>
      <c r="H456" s="18"/>
      <c r="I456" s="18"/>
      <c r="J456" s="18"/>
      <c r="K456" s="20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</row>
    <row x14ac:dyDescent="0.25" r="457" customHeight="1" ht="17.25">
      <c r="A457" s="16"/>
      <c r="B457" s="9"/>
      <c r="C457" s="15"/>
      <c r="D457" s="17"/>
      <c r="E457" s="18"/>
      <c r="F457" s="18"/>
      <c r="G457" s="18"/>
      <c r="H457" s="18"/>
      <c r="I457" s="18"/>
      <c r="J457" s="18"/>
      <c r="K457" s="20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</row>
    <row x14ac:dyDescent="0.25" r="458" customHeight="1" ht="17.25">
      <c r="A458" s="16"/>
      <c r="B458" s="9"/>
      <c r="C458" s="15"/>
      <c r="D458" s="17"/>
      <c r="E458" s="18"/>
      <c r="F458" s="18"/>
      <c r="G458" s="18"/>
      <c r="H458" s="18"/>
      <c r="I458" s="18"/>
      <c r="J458" s="18"/>
      <c r="K458" s="20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</row>
    <row x14ac:dyDescent="0.25" r="459" customHeight="1" ht="17.25">
      <c r="A459" s="16"/>
      <c r="B459" s="9"/>
      <c r="C459" s="15"/>
      <c r="D459" s="17"/>
      <c r="E459" s="18"/>
      <c r="F459" s="18"/>
      <c r="G459" s="18"/>
      <c r="H459" s="18"/>
      <c r="I459" s="18"/>
      <c r="J459" s="18"/>
      <c r="K459" s="20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</row>
    <row x14ac:dyDescent="0.25" r="460" customHeight="1" ht="17.25">
      <c r="A460" s="16"/>
      <c r="B460" s="9"/>
      <c r="C460" s="15"/>
      <c r="D460" s="17"/>
      <c r="E460" s="18"/>
      <c r="F460" s="18"/>
      <c r="G460" s="18"/>
      <c r="H460" s="18"/>
      <c r="I460" s="18"/>
      <c r="J460" s="18"/>
      <c r="K460" s="20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</row>
    <row x14ac:dyDescent="0.25" r="461" customHeight="1" ht="17.25">
      <c r="A461" s="16"/>
      <c r="B461" s="9"/>
      <c r="C461" s="15"/>
      <c r="D461" s="17"/>
      <c r="E461" s="18"/>
      <c r="F461" s="18"/>
      <c r="G461" s="18"/>
      <c r="H461" s="18"/>
      <c r="I461" s="18"/>
      <c r="J461" s="18"/>
      <c r="K461" s="20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</row>
    <row x14ac:dyDescent="0.25" r="462" customHeight="1" ht="17.25">
      <c r="A462" s="16"/>
      <c r="B462" s="9"/>
      <c r="C462" s="15"/>
      <c r="D462" s="17"/>
      <c r="E462" s="18"/>
      <c r="F462" s="18"/>
      <c r="G462" s="18"/>
      <c r="H462" s="18"/>
      <c r="I462" s="18"/>
      <c r="J462" s="18"/>
      <c r="K462" s="20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</row>
    <row x14ac:dyDescent="0.25" r="463" customHeight="1" ht="17.25">
      <c r="A463" s="16"/>
      <c r="B463" s="9"/>
      <c r="C463" s="15"/>
      <c r="D463" s="17"/>
      <c r="E463" s="18"/>
      <c r="F463" s="18"/>
      <c r="G463" s="18"/>
      <c r="H463" s="18"/>
      <c r="I463" s="18"/>
      <c r="J463" s="18"/>
      <c r="K463" s="20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</row>
    <row x14ac:dyDescent="0.25" r="464" customHeight="1" ht="17.25">
      <c r="A464" s="16"/>
      <c r="B464" s="9"/>
      <c r="C464" s="15"/>
      <c r="D464" s="17"/>
      <c r="E464" s="18"/>
      <c r="F464" s="18"/>
      <c r="G464" s="18"/>
      <c r="H464" s="18"/>
      <c r="I464" s="18"/>
      <c r="J464" s="18"/>
      <c r="K464" s="20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</row>
    <row x14ac:dyDescent="0.25" r="465" customHeight="1" ht="17.25">
      <c r="A465" s="16"/>
      <c r="B465" s="9"/>
      <c r="C465" s="15"/>
      <c r="D465" s="17"/>
      <c r="E465" s="18"/>
      <c r="F465" s="18"/>
      <c r="G465" s="18"/>
      <c r="H465" s="18"/>
      <c r="I465" s="18"/>
      <c r="J465" s="18"/>
      <c r="K465" s="20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</row>
    <row x14ac:dyDescent="0.25" r="466" customHeight="1" ht="17.25">
      <c r="A466" s="16"/>
      <c r="B466" s="9"/>
      <c r="C466" s="15"/>
      <c r="D466" s="17"/>
      <c r="E466" s="18"/>
      <c r="F466" s="18"/>
      <c r="G466" s="18"/>
      <c r="H466" s="18"/>
      <c r="I466" s="18"/>
      <c r="J466" s="18"/>
      <c r="K466" s="20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</row>
    <row x14ac:dyDescent="0.25" r="467" customHeight="1" ht="17.25">
      <c r="A467" s="16"/>
      <c r="B467" s="9"/>
      <c r="C467" s="15"/>
      <c r="D467" s="17"/>
      <c r="E467" s="18"/>
      <c r="F467" s="18"/>
      <c r="G467" s="18"/>
      <c r="H467" s="18"/>
      <c r="I467" s="18"/>
      <c r="J467" s="18"/>
      <c r="K467" s="20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</row>
    <row x14ac:dyDescent="0.25" r="468" customHeight="1" ht="17.25">
      <c r="A468" s="16"/>
      <c r="B468" s="9"/>
      <c r="C468" s="15"/>
      <c r="D468" s="17"/>
      <c r="E468" s="18"/>
      <c r="F468" s="18"/>
      <c r="G468" s="18"/>
      <c r="H468" s="18"/>
      <c r="I468" s="18"/>
      <c r="J468" s="18"/>
      <c r="K468" s="20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</row>
    <row x14ac:dyDescent="0.25" r="469" customHeight="1" ht="17.25">
      <c r="A469" s="16"/>
      <c r="B469" s="9"/>
      <c r="C469" s="15"/>
      <c r="D469" s="17"/>
      <c r="E469" s="18"/>
      <c r="F469" s="18"/>
      <c r="G469" s="18"/>
      <c r="H469" s="18"/>
      <c r="I469" s="18"/>
      <c r="J469" s="18"/>
      <c r="K469" s="20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</row>
    <row x14ac:dyDescent="0.25" r="470" customHeight="1" ht="17.25">
      <c r="A470" s="16"/>
      <c r="B470" s="9"/>
      <c r="C470" s="15"/>
      <c r="D470" s="17"/>
      <c r="E470" s="18"/>
      <c r="F470" s="18"/>
      <c r="G470" s="18"/>
      <c r="H470" s="18"/>
      <c r="I470" s="18"/>
      <c r="J470" s="18"/>
      <c r="K470" s="20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</row>
    <row x14ac:dyDescent="0.25" r="471" customHeight="1" ht="17.25">
      <c r="A471" s="16"/>
      <c r="B471" s="9"/>
      <c r="C471" s="15"/>
      <c r="D471" s="17"/>
      <c r="E471" s="18"/>
      <c r="F471" s="18"/>
      <c r="G471" s="18"/>
      <c r="H471" s="18"/>
      <c r="I471" s="18"/>
      <c r="J471" s="18"/>
      <c r="K471" s="20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</row>
    <row x14ac:dyDescent="0.25" r="472" customHeight="1" ht="17.25">
      <c r="A472" s="16"/>
      <c r="B472" s="9"/>
      <c r="C472" s="15"/>
      <c r="D472" s="17"/>
      <c r="E472" s="18"/>
      <c r="F472" s="18"/>
      <c r="G472" s="18"/>
      <c r="H472" s="18"/>
      <c r="I472" s="18"/>
      <c r="J472" s="18"/>
      <c r="K472" s="20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</row>
    <row x14ac:dyDescent="0.25" r="473" customHeight="1" ht="17.25">
      <c r="A473" s="16"/>
      <c r="B473" s="9"/>
      <c r="C473" s="15"/>
      <c r="D473" s="17"/>
      <c r="E473" s="18"/>
      <c r="F473" s="18"/>
      <c r="G473" s="18"/>
      <c r="H473" s="18"/>
      <c r="I473" s="18"/>
      <c r="J473" s="18"/>
      <c r="K473" s="20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</row>
    <row x14ac:dyDescent="0.25" r="474" customHeight="1" ht="17.25">
      <c r="A474" s="16"/>
      <c r="B474" s="9"/>
      <c r="C474" s="15"/>
      <c r="D474" s="17"/>
      <c r="E474" s="18"/>
      <c r="F474" s="18"/>
      <c r="G474" s="18"/>
      <c r="H474" s="18"/>
      <c r="I474" s="18"/>
      <c r="J474" s="18"/>
      <c r="K474" s="20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</row>
    <row x14ac:dyDescent="0.25" r="475" customHeight="1" ht="17.25">
      <c r="A475" s="16"/>
      <c r="B475" s="9"/>
      <c r="C475" s="15"/>
      <c r="D475" s="17"/>
      <c r="E475" s="18"/>
      <c r="F475" s="18"/>
      <c r="G475" s="18"/>
      <c r="H475" s="18"/>
      <c r="I475" s="18"/>
      <c r="J475" s="18"/>
      <c r="K475" s="20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</row>
    <row x14ac:dyDescent="0.25" r="476" customHeight="1" ht="17.25">
      <c r="A476" s="16"/>
      <c r="B476" s="9"/>
      <c r="C476" s="15"/>
      <c r="D476" s="17"/>
      <c r="E476" s="18"/>
      <c r="F476" s="18"/>
      <c r="G476" s="18"/>
      <c r="H476" s="18"/>
      <c r="I476" s="18"/>
      <c r="J476" s="18"/>
      <c r="K476" s="20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</row>
    <row x14ac:dyDescent="0.25" r="477" customHeight="1" ht="17.25">
      <c r="A477" s="16"/>
      <c r="B477" s="9"/>
      <c r="C477" s="15"/>
      <c r="D477" s="17"/>
      <c r="E477" s="18"/>
      <c r="F477" s="18"/>
      <c r="G477" s="18"/>
      <c r="H477" s="18"/>
      <c r="I477" s="18"/>
      <c r="J477" s="18"/>
      <c r="K477" s="20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</row>
    <row x14ac:dyDescent="0.25" r="478" customHeight="1" ht="17.25">
      <c r="A478" s="16"/>
      <c r="B478" s="9"/>
      <c r="C478" s="15"/>
      <c r="D478" s="17"/>
      <c r="E478" s="18"/>
      <c r="F478" s="18"/>
      <c r="G478" s="18"/>
      <c r="H478" s="18"/>
      <c r="I478" s="18"/>
      <c r="J478" s="18"/>
      <c r="K478" s="20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</row>
    <row x14ac:dyDescent="0.25" r="479" customHeight="1" ht="17.25">
      <c r="A479" s="16"/>
      <c r="B479" s="9"/>
      <c r="C479" s="15"/>
      <c r="D479" s="17"/>
      <c r="E479" s="18"/>
      <c r="F479" s="18"/>
      <c r="G479" s="18"/>
      <c r="H479" s="18"/>
      <c r="I479" s="18"/>
      <c r="J479" s="18"/>
      <c r="K479" s="20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</row>
    <row x14ac:dyDescent="0.25" r="480" customHeight="1" ht="17.25">
      <c r="A480" s="16"/>
      <c r="B480" s="9"/>
      <c r="C480" s="15"/>
      <c r="D480" s="17"/>
      <c r="E480" s="18"/>
      <c r="F480" s="18"/>
      <c r="G480" s="18"/>
      <c r="H480" s="18"/>
      <c r="I480" s="18"/>
      <c r="J480" s="18"/>
      <c r="K480" s="20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</row>
    <row x14ac:dyDescent="0.25" r="481" customHeight="1" ht="17.25">
      <c r="A481" s="16"/>
      <c r="B481" s="9"/>
      <c r="C481" s="15"/>
      <c r="D481" s="17"/>
      <c r="E481" s="18"/>
      <c r="F481" s="18"/>
      <c r="G481" s="18"/>
      <c r="H481" s="18"/>
      <c r="I481" s="18"/>
      <c r="J481" s="18"/>
      <c r="K481" s="20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</row>
    <row x14ac:dyDescent="0.25" r="482" customHeight="1" ht="17.25">
      <c r="A482" s="16"/>
      <c r="B482" s="9"/>
      <c r="C482" s="15"/>
      <c r="D482" s="17"/>
      <c r="E482" s="18"/>
      <c r="F482" s="18"/>
      <c r="G482" s="18"/>
      <c r="H482" s="18"/>
      <c r="I482" s="18"/>
      <c r="J482" s="18"/>
      <c r="K482" s="20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</row>
    <row x14ac:dyDescent="0.25" r="483" customHeight="1" ht="17.25">
      <c r="A483" s="16"/>
      <c r="B483" s="9"/>
      <c r="C483" s="15"/>
      <c r="D483" s="17"/>
      <c r="E483" s="18"/>
      <c r="F483" s="18"/>
      <c r="G483" s="18"/>
      <c r="H483" s="18"/>
      <c r="I483" s="18"/>
      <c r="J483" s="18"/>
      <c r="K483" s="20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</row>
    <row x14ac:dyDescent="0.25" r="484" customHeight="1" ht="17.25">
      <c r="A484" s="16"/>
      <c r="B484" s="9"/>
      <c r="C484" s="15"/>
      <c r="D484" s="17"/>
      <c r="E484" s="18"/>
      <c r="F484" s="18"/>
      <c r="G484" s="18"/>
      <c r="H484" s="18"/>
      <c r="I484" s="18"/>
      <c r="J484" s="18"/>
      <c r="K484" s="20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</row>
    <row x14ac:dyDescent="0.25" r="485" customHeight="1" ht="17.25">
      <c r="A485" s="16"/>
      <c r="B485" s="9"/>
      <c r="C485" s="15"/>
      <c r="D485" s="17"/>
      <c r="E485" s="18"/>
      <c r="F485" s="18"/>
      <c r="G485" s="18"/>
      <c r="H485" s="18"/>
      <c r="I485" s="18"/>
      <c r="J485" s="18"/>
      <c r="K485" s="20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</row>
    <row x14ac:dyDescent="0.25" r="486" customHeight="1" ht="17.25">
      <c r="A486" s="16"/>
      <c r="B486" s="9"/>
      <c r="C486" s="15"/>
      <c r="D486" s="17"/>
      <c r="E486" s="18"/>
      <c r="F486" s="18"/>
      <c r="G486" s="18"/>
      <c r="H486" s="18"/>
      <c r="I486" s="18"/>
      <c r="J486" s="18"/>
      <c r="K486" s="20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</row>
    <row x14ac:dyDescent="0.25" r="487" customHeight="1" ht="17.25">
      <c r="A487" s="16"/>
      <c r="B487" s="9"/>
      <c r="C487" s="15"/>
      <c r="D487" s="17"/>
      <c r="E487" s="18"/>
      <c r="F487" s="18"/>
      <c r="G487" s="18"/>
      <c r="H487" s="18"/>
      <c r="I487" s="18"/>
      <c r="J487" s="18"/>
      <c r="K487" s="20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</row>
    <row x14ac:dyDescent="0.25" r="488" customHeight="1" ht="17.25">
      <c r="A488" s="16"/>
      <c r="B488" s="9"/>
      <c r="C488" s="15"/>
      <c r="D488" s="17"/>
      <c r="E488" s="18"/>
      <c r="F488" s="18"/>
      <c r="G488" s="18"/>
      <c r="H488" s="18"/>
      <c r="I488" s="18"/>
      <c r="J488" s="18"/>
      <c r="K488" s="20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</row>
    <row x14ac:dyDescent="0.25" r="489" customHeight="1" ht="17.25">
      <c r="A489" s="16"/>
      <c r="B489" s="9"/>
      <c r="C489" s="15"/>
      <c r="D489" s="17"/>
      <c r="E489" s="18"/>
      <c r="F489" s="18"/>
      <c r="G489" s="18"/>
      <c r="H489" s="18"/>
      <c r="I489" s="18"/>
      <c r="J489" s="18"/>
      <c r="K489" s="20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</row>
    <row x14ac:dyDescent="0.25" r="490" customHeight="1" ht="17.25">
      <c r="A490" s="16"/>
      <c r="B490" s="9"/>
      <c r="C490" s="15"/>
      <c r="D490" s="17"/>
      <c r="E490" s="18"/>
      <c r="F490" s="18"/>
      <c r="G490" s="18"/>
      <c r="H490" s="18"/>
      <c r="I490" s="18"/>
      <c r="J490" s="18"/>
      <c r="K490" s="20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</row>
    <row x14ac:dyDescent="0.25" r="491" customHeight="1" ht="17.25">
      <c r="A491" s="16"/>
      <c r="B491" s="9"/>
      <c r="C491" s="15"/>
      <c r="D491" s="17"/>
      <c r="E491" s="18"/>
      <c r="F491" s="18"/>
      <c r="G491" s="18"/>
      <c r="H491" s="18"/>
      <c r="I491" s="18"/>
      <c r="J491" s="18"/>
      <c r="K491" s="20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</row>
    <row x14ac:dyDescent="0.25" r="492" customHeight="1" ht="17.25">
      <c r="A492" s="16"/>
      <c r="B492" s="9"/>
      <c r="C492" s="15"/>
      <c r="D492" s="17"/>
      <c r="E492" s="18"/>
      <c r="F492" s="18"/>
      <c r="G492" s="18"/>
      <c r="H492" s="18"/>
      <c r="I492" s="18"/>
      <c r="J492" s="18"/>
      <c r="K492" s="20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</row>
    <row x14ac:dyDescent="0.25" r="493" customHeight="1" ht="17.25">
      <c r="A493" s="16"/>
      <c r="B493" s="9"/>
      <c r="C493" s="15"/>
      <c r="D493" s="17"/>
      <c r="E493" s="18"/>
      <c r="F493" s="18"/>
      <c r="G493" s="18"/>
      <c r="H493" s="18"/>
      <c r="I493" s="18"/>
      <c r="J493" s="18"/>
      <c r="K493" s="20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</row>
    <row x14ac:dyDescent="0.25" r="494" customHeight="1" ht="17.25">
      <c r="A494" s="16"/>
      <c r="B494" s="9"/>
      <c r="C494" s="15"/>
      <c r="D494" s="17"/>
      <c r="E494" s="18"/>
      <c r="F494" s="18"/>
      <c r="G494" s="18"/>
      <c r="H494" s="18"/>
      <c r="I494" s="18"/>
      <c r="J494" s="18"/>
      <c r="K494" s="20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</row>
    <row x14ac:dyDescent="0.25" r="495" customHeight="1" ht="17.25">
      <c r="A495" s="16"/>
      <c r="B495" s="9"/>
      <c r="C495" s="15"/>
      <c r="D495" s="17"/>
      <c r="E495" s="18"/>
      <c r="F495" s="18"/>
      <c r="G495" s="18"/>
      <c r="H495" s="18"/>
      <c r="I495" s="18"/>
      <c r="J495" s="18"/>
      <c r="K495" s="20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</row>
    <row x14ac:dyDescent="0.25" r="496" customHeight="1" ht="17.25">
      <c r="A496" s="16"/>
      <c r="B496" s="9"/>
      <c r="C496" s="15"/>
      <c r="D496" s="17"/>
      <c r="E496" s="18"/>
      <c r="F496" s="18"/>
      <c r="G496" s="18"/>
      <c r="H496" s="18"/>
      <c r="I496" s="18"/>
      <c r="J496" s="18"/>
      <c r="K496" s="20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</row>
    <row x14ac:dyDescent="0.25" r="497" customHeight="1" ht="17.25">
      <c r="A497" s="16"/>
      <c r="B497" s="9"/>
      <c r="C497" s="15"/>
      <c r="D497" s="17"/>
      <c r="E497" s="18"/>
      <c r="F497" s="18"/>
      <c r="G497" s="18"/>
      <c r="H497" s="18"/>
      <c r="I497" s="18"/>
      <c r="J497" s="18"/>
      <c r="K497" s="20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</row>
    <row x14ac:dyDescent="0.25" r="498" customHeight="1" ht="17.25">
      <c r="A498" s="16"/>
      <c r="B498" s="9"/>
      <c r="C498" s="15"/>
      <c r="D498" s="17"/>
      <c r="E498" s="18"/>
      <c r="F498" s="18"/>
      <c r="G498" s="18"/>
      <c r="H498" s="18"/>
      <c r="I498" s="18"/>
      <c r="J498" s="18"/>
      <c r="K498" s="20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</row>
    <row x14ac:dyDescent="0.25" r="499" customHeight="1" ht="17.25">
      <c r="A499" s="16"/>
      <c r="B499" s="9"/>
      <c r="C499" s="15"/>
      <c r="D499" s="17"/>
      <c r="E499" s="18"/>
      <c r="F499" s="18"/>
      <c r="G499" s="18"/>
      <c r="H499" s="18"/>
      <c r="I499" s="18"/>
      <c r="J499" s="18"/>
      <c r="K499" s="20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</row>
    <row x14ac:dyDescent="0.25" r="500" customHeight="1" ht="17.25">
      <c r="A500" s="16"/>
      <c r="B500" s="9"/>
      <c r="C500" s="15"/>
      <c r="D500" s="17"/>
      <c r="E500" s="18"/>
      <c r="F500" s="18"/>
      <c r="G500" s="18"/>
      <c r="H500" s="18"/>
      <c r="I500" s="18"/>
      <c r="J500" s="18"/>
      <c r="K500" s="20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</row>
    <row x14ac:dyDescent="0.25" r="501" customHeight="1" ht="17.25">
      <c r="A501" s="16"/>
      <c r="B501" s="9"/>
      <c r="C501" s="15"/>
      <c r="D501" s="17"/>
      <c r="E501" s="18"/>
      <c r="F501" s="18"/>
      <c r="G501" s="18"/>
      <c r="H501" s="18"/>
      <c r="I501" s="18"/>
      <c r="J501" s="18"/>
      <c r="K501" s="20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</row>
    <row x14ac:dyDescent="0.25" r="502" customHeight="1" ht="17.25">
      <c r="A502" s="16"/>
      <c r="B502" s="9"/>
      <c r="C502" s="15"/>
      <c r="D502" s="17"/>
      <c r="E502" s="18"/>
      <c r="F502" s="18"/>
      <c r="G502" s="18"/>
      <c r="H502" s="18"/>
      <c r="I502" s="18"/>
      <c r="J502" s="18"/>
      <c r="K502" s="20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</row>
    <row x14ac:dyDescent="0.25" r="503" customHeight="1" ht="17.25">
      <c r="A503" s="16"/>
      <c r="B503" s="9"/>
      <c r="C503" s="15"/>
      <c r="D503" s="17"/>
      <c r="E503" s="18"/>
      <c r="F503" s="18"/>
      <c r="G503" s="18"/>
      <c r="H503" s="18"/>
      <c r="I503" s="18"/>
      <c r="J503" s="18"/>
      <c r="K503" s="20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</row>
    <row x14ac:dyDescent="0.25" r="504" customHeight="1" ht="17.25">
      <c r="A504" s="16"/>
      <c r="B504" s="9"/>
      <c r="C504" s="15"/>
      <c r="D504" s="17"/>
      <c r="E504" s="18"/>
      <c r="F504" s="18"/>
      <c r="G504" s="18"/>
      <c r="H504" s="18"/>
      <c r="I504" s="18"/>
      <c r="J504" s="18"/>
      <c r="K504" s="20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</row>
    <row x14ac:dyDescent="0.25" r="505" customHeight="1" ht="17.25">
      <c r="A505" s="16"/>
      <c r="B505" s="9"/>
      <c r="C505" s="15"/>
      <c r="D505" s="17"/>
      <c r="E505" s="18"/>
      <c r="F505" s="18"/>
      <c r="G505" s="18"/>
      <c r="H505" s="18"/>
      <c r="I505" s="18"/>
      <c r="J505" s="18"/>
      <c r="K505" s="20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</row>
    <row x14ac:dyDescent="0.25" r="506" customHeight="1" ht="17.25">
      <c r="A506" s="16"/>
      <c r="B506" s="9"/>
      <c r="C506" s="15"/>
      <c r="D506" s="17"/>
      <c r="E506" s="18"/>
      <c r="F506" s="18"/>
      <c r="G506" s="18"/>
      <c r="H506" s="18"/>
      <c r="I506" s="18"/>
      <c r="J506" s="18"/>
      <c r="K506" s="20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</row>
    <row x14ac:dyDescent="0.25" r="507" customHeight="1" ht="17.25">
      <c r="A507" s="16"/>
      <c r="B507" s="9"/>
      <c r="C507" s="15"/>
      <c r="D507" s="17"/>
      <c r="E507" s="18"/>
      <c r="F507" s="18"/>
      <c r="G507" s="18"/>
      <c r="H507" s="18"/>
      <c r="I507" s="18"/>
      <c r="J507" s="18"/>
      <c r="K507" s="20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</row>
    <row x14ac:dyDescent="0.25" r="508" customHeight="1" ht="17.25">
      <c r="A508" s="16"/>
      <c r="B508" s="9"/>
      <c r="C508" s="15"/>
      <c r="D508" s="17"/>
      <c r="E508" s="18"/>
      <c r="F508" s="18"/>
      <c r="G508" s="18"/>
      <c r="H508" s="18"/>
      <c r="I508" s="18"/>
      <c r="J508" s="18"/>
      <c r="K508" s="20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</row>
    <row x14ac:dyDescent="0.25" r="509" customHeight="1" ht="17.25">
      <c r="A509" s="16"/>
      <c r="B509" s="9"/>
      <c r="C509" s="15"/>
      <c r="D509" s="17"/>
      <c r="E509" s="18"/>
      <c r="F509" s="18"/>
      <c r="G509" s="18"/>
      <c r="H509" s="18"/>
      <c r="I509" s="18"/>
      <c r="J509" s="18"/>
      <c r="K509" s="20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</row>
    <row x14ac:dyDescent="0.25" r="510" customHeight="1" ht="17.25">
      <c r="A510" s="16"/>
      <c r="B510" s="9"/>
      <c r="C510" s="15"/>
      <c r="D510" s="17"/>
      <c r="E510" s="18"/>
      <c r="F510" s="18"/>
      <c r="G510" s="18"/>
      <c r="H510" s="18"/>
      <c r="I510" s="18"/>
      <c r="J510" s="18"/>
      <c r="K510" s="20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</row>
    <row x14ac:dyDescent="0.25" r="511" customHeight="1" ht="17.25">
      <c r="A511" s="16"/>
      <c r="B511" s="9"/>
      <c r="C511" s="15"/>
      <c r="D511" s="17"/>
      <c r="E511" s="18"/>
      <c r="F511" s="18"/>
      <c r="G511" s="18"/>
      <c r="H511" s="18"/>
      <c r="I511" s="18"/>
      <c r="J511" s="18"/>
      <c r="K511" s="20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</row>
    <row x14ac:dyDescent="0.25" r="512" customHeight="1" ht="17.25">
      <c r="A512" s="16"/>
      <c r="B512" s="9"/>
      <c r="C512" s="15"/>
      <c r="D512" s="17"/>
      <c r="E512" s="18"/>
      <c r="F512" s="18"/>
      <c r="G512" s="18"/>
      <c r="H512" s="18"/>
      <c r="I512" s="18"/>
      <c r="J512" s="18"/>
      <c r="K512" s="20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</row>
    <row x14ac:dyDescent="0.25" r="513" customHeight="1" ht="17.25">
      <c r="A513" s="16"/>
      <c r="B513" s="9"/>
      <c r="C513" s="15"/>
      <c r="D513" s="17"/>
      <c r="E513" s="18"/>
      <c r="F513" s="18"/>
      <c r="G513" s="18"/>
      <c r="H513" s="18"/>
      <c r="I513" s="18"/>
      <c r="J513" s="18"/>
      <c r="K513" s="20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</row>
    <row x14ac:dyDescent="0.25" r="514" customHeight="1" ht="17.25">
      <c r="A514" s="16"/>
      <c r="B514" s="9"/>
      <c r="C514" s="15"/>
      <c r="D514" s="17"/>
      <c r="E514" s="18"/>
      <c r="F514" s="18"/>
      <c r="G514" s="18"/>
      <c r="H514" s="18"/>
      <c r="I514" s="18"/>
      <c r="J514" s="18"/>
      <c r="K514" s="20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</row>
    <row x14ac:dyDescent="0.25" r="515" customHeight="1" ht="17.25">
      <c r="A515" s="16"/>
      <c r="B515" s="9"/>
      <c r="C515" s="15"/>
      <c r="D515" s="17"/>
      <c r="E515" s="18"/>
      <c r="F515" s="18"/>
      <c r="G515" s="18"/>
      <c r="H515" s="18"/>
      <c r="I515" s="18"/>
      <c r="J515" s="18"/>
      <c r="K515" s="20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</row>
    <row x14ac:dyDescent="0.25" r="516" customHeight="1" ht="17.25">
      <c r="A516" s="16"/>
      <c r="B516" s="9"/>
      <c r="C516" s="15"/>
      <c r="D516" s="17"/>
      <c r="E516" s="18"/>
      <c r="F516" s="18"/>
      <c r="G516" s="18"/>
      <c r="H516" s="18"/>
      <c r="I516" s="18"/>
      <c r="J516" s="18"/>
      <c r="K516" s="20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</row>
    <row x14ac:dyDescent="0.25" r="517" customHeight="1" ht="17.25">
      <c r="A517" s="16"/>
      <c r="B517" s="9"/>
      <c r="C517" s="15"/>
      <c r="D517" s="17"/>
      <c r="E517" s="18"/>
      <c r="F517" s="18"/>
      <c r="G517" s="18"/>
      <c r="H517" s="18"/>
      <c r="I517" s="18"/>
      <c r="J517" s="18"/>
      <c r="K517" s="20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</row>
    <row x14ac:dyDescent="0.25" r="518" customHeight="1" ht="17.25">
      <c r="A518" s="16"/>
      <c r="B518" s="9"/>
      <c r="C518" s="15"/>
      <c r="D518" s="17"/>
      <c r="E518" s="18"/>
      <c r="F518" s="18"/>
      <c r="G518" s="18"/>
      <c r="H518" s="18"/>
      <c r="I518" s="18"/>
      <c r="J518" s="18"/>
      <c r="K518" s="20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</row>
    <row x14ac:dyDescent="0.25" r="519" customHeight="1" ht="17.25">
      <c r="A519" s="16"/>
      <c r="B519" s="9"/>
      <c r="C519" s="15"/>
      <c r="D519" s="17"/>
      <c r="E519" s="18"/>
      <c r="F519" s="18"/>
      <c r="G519" s="18"/>
      <c r="H519" s="18"/>
      <c r="I519" s="18"/>
      <c r="J519" s="18"/>
      <c r="K519" s="20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</row>
    <row x14ac:dyDescent="0.25" r="520" customHeight="1" ht="17.25">
      <c r="A520" s="16"/>
      <c r="B520" s="9"/>
      <c r="C520" s="15"/>
      <c r="D520" s="17"/>
      <c r="E520" s="18"/>
      <c r="F520" s="18"/>
      <c r="G520" s="18"/>
      <c r="H520" s="18"/>
      <c r="I520" s="18"/>
      <c r="J520" s="18"/>
      <c r="K520" s="20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</row>
    <row x14ac:dyDescent="0.25" r="521" customHeight="1" ht="17.25">
      <c r="A521" s="16"/>
      <c r="B521" s="9"/>
      <c r="C521" s="15"/>
      <c r="D521" s="17"/>
      <c r="E521" s="18"/>
      <c r="F521" s="18"/>
      <c r="G521" s="18"/>
      <c r="H521" s="18"/>
      <c r="I521" s="18"/>
      <c r="J521" s="18"/>
      <c r="K521" s="20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</row>
    <row x14ac:dyDescent="0.25" r="522" customHeight="1" ht="17.25">
      <c r="A522" s="16"/>
      <c r="B522" s="9"/>
      <c r="C522" s="15"/>
      <c r="D522" s="17"/>
      <c r="E522" s="18"/>
      <c r="F522" s="18"/>
      <c r="G522" s="18"/>
      <c r="H522" s="18"/>
      <c r="I522" s="18"/>
      <c r="J522" s="18"/>
      <c r="K522" s="20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</row>
    <row x14ac:dyDescent="0.25" r="523" customHeight="1" ht="17.25">
      <c r="A523" s="16"/>
      <c r="B523" s="9"/>
      <c r="C523" s="15"/>
      <c r="D523" s="17"/>
      <c r="E523" s="18"/>
      <c r="F523" s="18"/>
      <c r="G523" s="18"/>
      <c r="H523" s="18"/>
      <c r="I523" s="18"/>
      <c r="J523" s="18"/>
      <c r="K523" s="20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</row>
    <row x14ac:dyDescent="0.25" r="524" customHeight="1" ht="17.25">
      <c r="A524" s="16"/>
      <c r="B524" s="9"/>
      <c r="C524" s="15"/>
      <c r="D524" s="17"/>
      <c r="E524" s="18"/>
      <c r="F524" s="18"/>
      <c r="G524" s="18"/>
      <c r="H524" s="18"/>
      <c r="I524" s="18"/>
      <c r="J524" s="18"/>
      <c r="K524" s="20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</row>
    <row x14ac:dyDescent="0.25" r="525" customHeight="1" ht="17.25">
      <c r="A525" s="16"/>
      <c r="B525" s="9"/>
      <c r="C525" s="15"/>
      <c r="D525" s="17"/>
      <c r="E525" s="18"/>
      <c r="F525" s="18"/>
      <c r="G525" s="18"/>
      <c r="H525" s="18"/>
      <c r="I525" s="18"/>
      <c r="J525" s="18"/>
      <c r="K525" s="20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</row>
    <row x14ac:dyDescent="0.25" r="526" customHeight="1" ht="17.25">
      <c r="A526" s="16"/>
      <c r="B526" s="9"/>
      <c r="C526" s="15"/>
      <c r="D526" s="17"/>
      <c r="E526" s="18"/>
      <c r="F526" s="18"/>
      <c r="G526" s="18"/>
      <c r="H526" s="18"/>
      <c r="I526" s="18"/>
      <c r="J526" s="18"/>
      <c r="K526" s="20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</row>
    <row x14ac:dyDescent="0.25" r="527" customHeight="1" ht="17.25">
      <c r="A527" s="16"/>
      <c r="B527" s="9"/>
      <c r="C527" s="15"/>
      <c r="D527" s="17"/>
      <c r="E527" s="18"/>
      <c r="F527" s="18"/>
      <c r="G527" s="18"/>
      <c r="H527" s="18"/>
      <c r="I527" s="18"/>
      <c r="J527" s="18"/>
      <c r="K527" s="20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</row>
    <row x14ac:dyDescent="0.25" r="528" customHeight="1" ht="17.25">
      <c r="A528" s="16"/>
      <c r="B528" s="9"/>
      <c r="C528" s="15"/>
      <c r="D528" s="17"/>
      <c r="E528" s="18"/>
      <c r="F528" s="18"/>
      <c r="G528" s="18"/>
      <c r="H528" s="18"/>
      <c r="I528" s="18"/>
      <c r="J528" s="18"/>
      <c r="K528" s="20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</row>
    <row x14ac:dyDescent="0.25" r="529" customHeight="1" ht="17.25">
      <c r="A529" s="16"/>
      <c r="B529" s="9"/>
      <c r="C529" s="15"/>
      <c r="D529" s="17"/>
      <c r="E529" s="18"/>
      <c r="F529" s="18"/>
      <c r="G529" s="18"/>
      <c r="H529" s="18"/>
      <c r="I529" s="18"/>
      <c r="J529" s="18"/>
      <c r="K529" s="20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</row>
    <row x14ac:dyDescent="0.25" r="530" customHeight="1" ht="17.25">
      <c r="A530" s="16"/>
      <c r="B530" s="9"/>
      <c r="C530" s="15"/>
      <c r="D530" s="17"/>
      <c r="E530" s="18"/>
      <c r="F530" s="18"/>
      <c r="G530" s="18"/>
      <c r="H530" s="18"/>
      <c r="I530" s="18"/>
      <c r="J530" s="18"/>
      <c r="K530" s="20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</row>
    <row x14ac:dyDescent="0.25" r="531" customHeight="1" ht="17.25">
      <c r="A531" s="16"/>
      <c r="B531" s="9"/>
      <c r="C531" s="15"/>
      <c r="D531" s="17"/>
      <c r="E531" s="18"/>
      <c r="F531" s="18"/>
      <c r="G531" s="18"/>
      <c r="H531" s="18"/>
      <c r="I531" s="18"/>
      <c r="J531" s="18"/>
      <c r="K531" s="20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</row>
    <row x14ac:dyDescent="0.25" r="532" customHeight="1" ht="17.25">
      <c r="A532" s="16"/>
      <c r="B532" s="9"/>
      <c r="C532" s="15"/>
      <c r="D532" s="17"/>
      <c r="E532" s="18"/>
      <c r="F532" s="18"/>
      <c r="G532" s="18"/>
      <c r="H532" s="18"/>
      <c r="I532" s="18"/>
      <c r="J532" s="18"/>
      <c r="K532" s="20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</row>
    <row x14ac:dyDescent="0.25" r="533" customHeight="1" ht="17.25">
      <c r="A533" s="16"/>
      <c r="B533" s="9"/>
      <c r="C533" s="15"/>
      <c r="D533" s="17"/>
      <c r="E533" s="18"/>
      <c r="F533" s="18"/>
      <c r="G533" s="18"/>
      <c r="H533" s="18"/>
      <c r="I533" s="18"/>
      <c r="J533" s="18"/>
      <c r="K533" s="20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</row>
    <row x14ac:dyDescent="0.25" r="534" customHeight="1" ht="17.25">
      <c r="A534" s="16"/>
      <c r="B534" s="9"/>
      <c r="C534" s="15"/>
      <c r="D534" s="17"/>
      <c r="E534" s="18"/>
      <c r="F534" s="18"/>
      <c r="G534" s="18"/>
      <c r="H534" s="18"/>
      <c r="I534" s="18"/>
      <c r="J534" s="18"/>
      <c r="K534" s="20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</row>
    <row x14ac:dyDescent="0.25" r="535" customHeight="1" ht="17.25">
      <c r="A535" s="16"/>
      <c r="B535" s="9"/>
      <c r="C535" s="15"/>
      <c r="D535" s="17"/>
      <c r="E535" s="18"/>
      <c r="F535" s="18"/>
      <c r="G535" s="18"/>
      <c r="H535" s="18"/>
      <c r="I535" s="18"/>
      <c r="J535" s="18"/>
      <c r="K535" s="20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</row>
    <row x14ac:dyDescent="0.25" r="536" customHeight="1" ht="17.25">
      <c r="A536" s="16"/>
      <c r="B536" s="9"/>
      <c r="C536" s="15"/>
      <c r="D536" s="17"/>
      <c r="E536" s="18"/>
      <c r="F536" s="18"/>
      <c r="G536" s="18"/>
      <c r="H536" s="18"/>
      <c r="I536" s="18"/>
      <c r="J536" s="18"/>
      <c r="K536" s="20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</row>
    <row x14ac:dyDescent="0.25" r="537" customHeight="1" ht="17.25">
      <c r="A537" s="16"/>
      <c r="B537" s="9"/>
      <c r="C537" s="15"/>
      <c r="D537" s="17"/>
      <c r="E537" s="18"/>
      <c r="F537" s="18"/>
      <c r="G537" s="18"/>
      <c r="H537" s="18"/>
      <c r="I537" s="18"/>
      <c r="J537" s="18"/>
      <c r="K537" s="20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</row>
    <row x14ac:dyDescent="0.25" r="538" customHeight="1" ht="17.25">
      <c r="A538" s="16"/>
      <c r="B538" s="9"/>
      <c r="C538" s="15"/>
      <c r="D538" s="17"/>
      <c r="E538" s="18"/>
      <c r="F538" s="18"/>
      <c r="G538" s="18"/>
      <c r="H538" s="18"/>
      <c r="I538" s="18"/>
      <c r="J538" s="18"/>
      <c r="K538" s="20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</row>
    <row x14ac:dyDescent="0.25" r="539" customHeight="1" ht="17.25">
      <c r="A539" s="16"/>
      <c r="B539" s="9"/>
      <c r="C539" s="15"/>
      <c r="D539" s="17"/>
      <c r="E539" s="18"/>
      <c r="F539" s="18"/>
      <c r="G539" s="18"/>
      <c r="H539" s="18"/>
      <c r="I539" s="18"/>
      <c r="J539" s="18"/>
      <c r="K539" s="20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</row>
    <row x14ac:dyDescent="0.25" r="540" customHeight="1" ht="17.25">
      <c r="A540" s="16"/>
      <c r="B540" s="9"/>
      <c r="C540" s="15"/>
      <c r="D540" s="17"/>
      <c r="E540" s="18"/>
      <c r="F540" s="18"/>
      <c r="G540" s="18"/>
      <c r="H540" s="18"/>
      <c r="I540" s="18"/>
      <c r="J540" s="18"/>
      <c r="K540" s="20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</row>
    <row x14ac:dyDescent="0.25" r="541" customHeight="1" ht="17.25">
      <c r="A541" s="16"/>
      <c r="B541" s="9"/>
      <c r="C541" s="15"/>
      <c r="D541" s="17"/>
      <c r="E541" s="18"/>
      <c r="F541" s="18"/>
      <c r="G541" s="18"/>
      <c r="H541" s="18"/>
      <c r="I541" s="18"/>
      <c r="J541" s="18"/>
      <c r="K541" s="20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</row>
    <row x14ac:dyDescent="0.25" r="542" customHeight="1" ht="17.25">
      <c r="A542" s="16"/>
      <c r="B542" s="9"/>
      <c r="C542" s="15"/>
      <c r="D542" s="17"/>
      <c r="E542" s="18"/>
      <c r="F542" s="18"/>
      <c r="G542" s="18"/>
      <c r="H542" s="18"/>
      <c r="I542" s="18"/>
      <c r="J542" s="18"/>
      <c r="K542" s="20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</row>
    <row x14ac:dyDescent="0.25" r="543" customHeight="1" ht="17.25">
      <c r="A543" s="16"/>
      <c r="B543" s="9"/>
      <c r="C543" s="15"/>
      <c r="D543" s="17"/>
      <c r="E543" s="18"/>
      <c r="F543" s="18"/>
      <c r="G543" s="18"/>
      <c r="H543" s="18"/>
      <c r="I543" s="18"/>
      <c r="J543" s="18"/>
      <c r="K543" s="20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</row>
    <row x14ac:dyDescent="0.25" r="544" customHeight="1" ht="17.25">
      <c r="A544" s="16"/>
      <c r="B544" s="9"/>
      <c r="C544" s="15"/>
      <c r="D544" s="17"/>
      <c r="E544" s="18"/>
      <c r="F544" s="18"/>
      <c r="G544" s="18"/>
      <c r="H544" s="18"/>
      <c r="I544" s="18"/>
      <c r="J544" s="18"/>
      <c r="K544" s="20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</row>
    <row x14ac:dyDescent="0.25" r="545" customHeight="1" ht="17.25">
      <c r="A545" s="16"/>
      <c r="B545" s="9"/>
      <c r="C545" s="15"/>
      <c r="D545" s="17"/>
      <c r="E545" s="18"/>
      <c r="F545" s="18"/>
      <c r="G545" s="18"/>
      <c r="H545" s="18"/>
      <c r="I545" s="18"/>
      <c r="J545" s="18"/>
      <c r="K545" s="20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</row>
    <row x14ac:dyDescent="0.25" r="546" customHeight="1" ht="17.25">
      <c r="A546" s="16"/>
      <c r="B546" s="9"/>
      <c r="C546" s="15"/>
      <c r="D546" s="17"/>
      <c r="E546" s="18"/>
      <c r="F546" s="18"/>
      <c r="G546" s="18"/>
      <c r="H546" s="18"/>
      <c r="I546" s="18"/>
      <c r="J546" s="18"/>
      <c r="K546" s="20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</row>
    <row x14ac:dyDescent="0.25" r="547" customHeight="1" ht="17.25">
      <c r="A547" s="16"/>
      <c r="B547" s="9"/>
      <c r="C547" s="15"/>
      <c r="D547" s="17"/>
      <c r="E547" s="18"/>
      <c r="F547" s="18"/>
      <c r="G547" s="18"/>
      <c r="H547" s="18"/>
      <c r="I547" s="18"/>
      <c r="J547" s="18"/>
      <c r="K547" s="20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</row>
    <row x14ac:dyDescent="0.25" r="548" customHeight="1" ht="17.25">
      <c r="A548" s="16"/>
      <c r="B548" s="9"/>
      <c r="C548" s="15"/>
      <c r="D548" s="17"/>
      <c r="E548" s="18"/>
      <c r="F548" s="18"/>
      <c r="G548" s="18"/>
      <c r="H548" s="18"/>
      <c r="I548" s="18"/>
      <c r="J548" s="18"/>
      <c r="K548" s="20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</row>
    <row x14ac:dyDescent="0.25" r="549" customHeight="1" ht="17.25">
      <c r="A549" s="16"/>
      <c r="B549" s="9"/>
      <c r="C549" s="15"/>
      <c r="D549" s="17"/>
      <c r="E549" s="18"/>
      <c r="F549" s="18"/>
      <c r="G549" s="18"/>
      <c r="H549" s="18"/>
      <c r="I549" s="18"/>
      <c r="J549" s="18"/>
      <c r="K549" s="20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</row>
    <row x14ac:dyDescent="0.25" r="550" customHeight="1" ht="17.25">
      <c r="A550" s="16"/>
      <c r="B550" s="9"/>
      <c r="C550" s="15"/>
      <c r="D550" s="17"/>
      <c r="E550" s="18"/>
      <c r="F550" s="18"/>
      <c r="G550" s="18"/>
      <c r="H550" s="18"/>
      <c r="I550" s="18"/>
      <c r="J550" s="18"/>
      <c r="K550" s="20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</row>
    <row x14ac:dyDescent="0.25" r="551" customHeight="1" ht="17.25">
      <c r="A551" s="16"/>
      <c r="B551" s="9"/>
      <c r="C551" s="15"/>
      <c r="D551" s="17"/>
      <c r="E551" s="18"/>
      <c r="F551" s="18"/>
      <c r="G551" s="18"/>
      <c r="H551" s="18"/>
      <c r="I551" s="18"/>
      <c r="J551" s="18"/>
      <c r="K551" s="20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</row>
    <row x14ac:dyDescent="0.25" r="552" customHeight="1" ht="17.25">
      <c r="A552" s="16"/>
      <c r="B552" s="9"/>
      <c r="C552" s="15"/>
      <c r="D552" s="17"/>
      <c r="E552" s="18"/>
      <c r="F552" s="18"/>
      <c r="G552" s="18"/>
      <c r="H552" s="18"/>
      <c r="I552" s="18"/>
      <c r="J552" s="18"/>
      <c r="K552" s="20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</row>
    <row x14ac:dyDescent="0.25" r="553" customHeight="1" ht="17.25">
      <c r="A553" s="16"/>
      <c r="B553" s="9"/>
      <c r="C553" s="15"/>
      <c r="D553" s="17"/>
      <c r="E553" s="18"/>
      <c r="F553" s="18"/>
      <c r="G553" s="18"/>
      <c r="H553" s="18"/>
      <c r="I553" s="18"/>
      <c r="J553" s="18"/>
      <c r="K553" s="20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</row>
    <row x14ac:dyDescent="0.25" r="554" customHeight="1" ht="17.25">
      <c r="A554" s="16"/>
      <c r="B554" s="9"/>
      <c r="C554" s="15"/>
      <c r="D554" s="17"/>
      <c r="E554" s="18"/>
      <c r="F554" s="18"/>
      <c r="G554" s="18"/>
      <c r="H554" s="18"/>
      <c r="I554" s="18"/>
      <c r="J554" s="18"/>
      <c r="K554" s="20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</row>
    <row x14ac:dyDescent="0.25" r="555" customHeight="1" ht="17.25">
      <c r="A555" s="16"/>
      <c r="B555" s="9"/>
      <c r="C555" s="15"/>
      <c r="D555" s="17"/>
      <c r="E555" s="18"/>
      <c r="F555" s="18"/>
      <c r="G555" s="18"/>
      <c r="H555" s="18"/>
      <c r="I555" s="18"/>
      <c r="J555" s="18"/>
      <c r="K555" s="20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</row>
    <row x14ac:dyDescent="0.25" r="556" customHeight="1" ht="17.25">
      <c r="A556" s="16"/>
      <c r="B556" s="9"/>
      <c r="C556" s="15"/>
      <c r="D556" s="17"/>
      <c r="E556" s="18"/>
      <c r="F556" s="18"/>
      <c r="G556" s="18"/>
      <c r="H556" s="18"/>
      <c r="I556" s="18"/>
      <c r="J556" s="18"/>
      <c r="K556" s="20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</row>
    <row x14ac:dyDescent="0.25" r="557" customHeight="1" ht="17.25">
      <c r="A557" s="16"/>
      <c r="B557" s="9"/>
      <c r="C557" s="15"/>
      <c r="D557" s="17"/>
      <c r="E557" s="18"/>
      <c r="F557" s="18"/>
      <c r="G557" s="18"/>
      <c r="H557" s="18"/>
      <c r="I557" s="18"/>
      <c r="J557" s="18"/>
      <c r="K557" s="20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</row>
    <row x14ac:dyDescent="0.25" r="558" customHeight="1" ht="17.25">
      <c r="A558" s="16"/>
      <c r="B558" s="9"/>
      <c r="C558" s="15"/>
      <c r="D558" s="17"/>
      <c r="E558" s="18"/>
      <c r="F558" s="18"/>
      <c r="G558" s="18"/>
      <c r="H558" s="18"/>
      <c r="I558" s="18"/>
      <c r="J558" s="18"/>
      <c r="K558" s="20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</row>
    <row x14ac:dyDescent="0.25" r="559" customHeight="1" ht="17.25">
      <c r="A559" s="16"/>
      <c r="B559" s="9"/>
      <c r="C559" s="15"/>
      <c r="D559" s="17"/>
      <c r="E559" s="18"/>
      <c r="F559" s="18"/>
      <c r="G559" s="18"/>
      <c r="H559" s="18"/>
      <c r="I559" s="18"/>
      <c r="J559" s="18"/>
      <c r="K559" s="20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</row>
    <row x14ac:dyDescent="0.25" r="560" customHeight="1" ht="17.25">
      <c r="A560" s="16"/>
      <c r="B560" s="9"/>
      <c r="C560" s="15"/>
      <c r="D560" s="17"/>
      <c r="E560" s="18"/>
      <c r="F560" s="18"/>
      <c r="G560" s="18"/>
      <c r="H560" s="18"/>
      <c r="I560" s="18"/>
      <c r="J560" s="18"/>
      <c r="K560" s="20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</row>
    <row x14ac:dyDescent="0.25" r="561" customHeight="1" ht="17.25">
      <c r="A561" s="16"/>
      <c r="B561" s="9"/>
      <c r="C561" s="15"/>
      <c r="D561" s="17"/>
      <c r="E561" s="18"/>
      <c r="F561" s="18"/>
      <c r="G561" s="18"/>
      <c r="H561" s="18"/>
      <c r="I561" s="18"/>
      <c r="J561" s="18"/>
      <c r="K561" s="20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</row>
    <row x14ac:dyDescent="0.25" r="562" customHeight="1" ht="17.25">
      <c r="A562" s="16"/>
      <c r="B562" s="9"/>
      <c r="C562" s="15"/>
      <c r="D562" s="17"/>
      <c r="E562" s="18"/>
      <c r="F562" s="18"/>
      <c r="G562" s="18"/>
      <c r="H562" s="18"/>
      <c r="I562" s="18"/>
      <c r="J562" s="18"/>
      <c r="K562" s="20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</row>
    <row x14ac:dyDescent="0.25" r="563" customHeight="1" ht="17.25">
      <c r="A563" s="16"/>
      <c r="B563" s="9"/>
      <c r="C563" s="15"/>
      <c r="D563" s="17"/>
      <c r="E563" s="18"/>
      <c r="F563" s="18"/>
      <c r="G563" s="18"/>
      <c r="H563" s="18"/>
      <c r="I563" s="18"/>
      <c r="J563" s="18"/>
      <c r="K563" s="20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</row>
    <row x14ac:dyDescent="0.25" r="564" customHeight="1" ht="17.25">
      <c r="A564" s="16"/>
      <c r="B564" s="9"/>
      <c r="C564" s="15"/>
      <c r="D564" s="17"/>
      <c r="E564" s="18"/>
      <c r="F564" s="18"/>
      <c r="G564" s="18"/>
      <c r="H564" s="18"/>
      <c r="I564" s="18"/>
      <c r="J564" s="18"/>
      <c r="K564" s="20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</row>
    <row x14ac:dyDescent="0.25" r="565" customHeight="1" ht="17.25">
      <c r="A565" s="16"/>
      <c r="B565" s="9"/>
      <c r="C565" s="15"/>
      <c r="D565" s="17"/>
      <c r="E565" s="18"/>
      <c r="F565" s="18"/>
      <c r="G565" s="18"/>
      <c r="H565" s="18"/>
      <c r="I565" s="18"/>
      <c r="J565" s="18"/>
      <c r="K565" s="20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</row>
    <row x14ac:dyDescent="0.25" r="566" customHeight="1" ht="17.25">
      <c r="A566" s="16"/>
      <c r="B566" s="9"/>
      <c r="C566" s="15"/>
      <c r="D566" s="17"/>
      <c r="E566" s="18"/>
      <c r="F566" s="18"/>
      <c r="G566" s="18"/>
      <c r="H566" s="18"/>
      <c r="I566" s="18"/>
      <c r="J566" s="18"/>
      <c r="K566" s="20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</row>
    <row x14ac:dyDescent="0.25" r="567" customHeight="1" ht="17.25">
      <c r="A567" s="16"/>
      <c r="B567" s="9"/>
      <c r="C567" s="15"/>
      <c r="D567" s="17"/>
      <c r="E567" s="18"/>
      <c r="F567" s="18"/>
      <c r="G567" s="18"/>
      <c r="H567" s="18"/>
      <c r="I567" s="18"/>
      <c r="J567" s="18"/>
      <c r="K567" s="20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</row>
    <row x14ac:dyDescent="0.25" r="568" customHeight="1" ht="17.25">
      <c r="A568" s="16"/>
      <c r="B568" s="9"/>
      <c r="C568" s="15"/>
      <c r="D568" s="17"/>
      <c r="E568" s="18"/>
      <c r="F568" s="18"/>
      <c r="G568" s="18"/>
      <c r="H568" s="18"/>
      <c r="I568" s="18"/>
      <c r="J568" s="18"/>
      <c r="K568" s="20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</row>
    <row x14ac:dyDescent="0.25" r="569" customHeight="1" ht="17.25">
      <c r="A569" s="16"/>
      <c r="B569" s="9"/>
      <c r="C569" s="15"/>
      <c r="D569" s="17"/>
      <c r="E569" s="18"/>
      <c r="F569" s="18"/>
      <c r="G569" s="18"/>
      <c r="H569" s="18"/>
      <c r="I569" s="18"/>
      <c r="J569" s="18"/>
      <c r="K569" s="20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</row>
    <row x14ac:dyDescent="0.25" r="570" customHeight="1" ht="17.25">
      <c r="A570" s="16"/>
      <c r="B570" s="9"/>
      <c r="C570" s="15"/>
      <c r="D570" s="17"/>
      <c r="E570" s="18"/>
      <c r="F570" s="18"/>
      <c r="G570" s="18"/>
      <c r="H570" s="18"/>
      <c r="I570" s="18"/>
      <c r="J570" s="18"/>
      <c r="K570" s="20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</row>
    <row x14ac:dyDescent="0.25" r="571" customHeight="1" ht="17.25">
      <c r="A571" s="16"/>
      <c r="B571" s="9"/>
      <c r="C571" s="15"/>
      <c r="D571" s="17"/>
      <c r="E571" s="18"/>
      <c r="F571" s="18"/>
      <c r="G571" s="18"/>
      <c r="H571" s="18"/>
      <c r="I571" s="18"/>
      <c r="J571" s="18"/>
      <c r="K571" s="20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</row>
    <row x14ac:dyDescent="0.25" r="572" customHeight="1" ht="17.25">
      <c r="A572" s="16"/>
      <c r="B572" s="9"/>
      <c r="C572" s="15"/>
      <c r="D572" s="17"/>
      <c r="E572" s="18"/>
      <c r="F572" s="18"/>
      <c r="G572" s="18"/>
      <c r="H572" s="18"/>
      <c r="I572" s="18"/>
      <c r="J572" s="18"/>
      <c r="K572" s="20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</row>
    <row x14ac:dyDescent="0.25" r="573" customHeight="1" ht="17.25">
      <c r="A573" s="16"/>
      <c r="B573" s="9"/>
      <c r="C573" s="15"/>
      <c r="D573" s="17"/>
      <c r="E573" s="18"/>
      <c r="F573" s="18"/>
      <c r="G573" s="18"/>
      <c r="H573" s="18"/>
      <c r="I573" s="18"/>
      <c r="J573" s="18"/>
      <c r="K573" s="20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</row>
    <row x14ac:dyDescent="0.25" r="574" customHeight="1" ht="17.25">
      <c r="A574" s="16"/>
      <c r="B574" s="9"/>
      <c r="C574" s="15"/>
      <c r="D574" s="17"/>
      <c r="E574" s="18"/>
      <c r="F574" s="18"/>
      <c r="G574" s="18"/>
      <c r="H574" s="18"/>
      <c r="I574" s="18"/>
      <c r="J574" s="18"/>
      <c r="K574" s="20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</row>
    <row x14ac:dyDescent="0.25" r="575" customHeight="1" ht="17.25">
      <c r="A575" s="16"/>
      <c r="B575" s="9"/>
      <c r="C575" s="15"/>
      <c r="D575" s="17"/>
      <c r="E575" s="18"/>
      <c r="F575" s="18"/>
      <c r="G575" s="18"/>
      <c r="H575" s="18"/>
      <c r="I575" s="18"/>
      <c r="J575" s="18"/>
      <c r="K575" s="20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</row>
    <row x14ac:dyDescent="0.25" r="576" customHeight="1" ht="17.25">
      <c r="A576" s="16"/>
      <c r="B576" s="9"/>
      <c r="C576" s="15"/>
      <c r="D576" s="17"/>
      <c r="E576" s="18"/>
      <c r="F576" s="18"/>
      <c r="G576" s="18"/>
      <c r="H576" s="18"/>
      <c r="I576" s="18"/>
      <c r="J576" s="18"/>
      <c r="K576" s="20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</row>
    <row x14ac:dyDescent="0.25" r="577" customHeight="1" ht="17.25">
      <c r="A577" s="16"/>
      <c r="B577" s="9"/>
      <c r="C577" s="15"/>
      <c r="D577" s="17"/>
      <c r="E577" s="18"/>
      <c r="F577" s="18"/>
      <c r="G577" s="18"/>
      <c r="H577" s="18"/>
      <c r="I577" s="18"/>
      <c r="J577" s="18"/>
      <c r="K577" s="20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</row>
    <row x14ac:dyDescent="0.25" r="578" customHeight="1" ht="17.25">
      <c r="A578" s="16"/>
      <c r="B578" s="9"/>
      <c r="C578" s="15"/>
      <c r="D578" s="17"/>
      <c r="E578" s="18"/>
      <c r="F578" s="18"/>
      <c r="G578" s="18"/>
      <c r="H578" s="18"/>
      <c r="I578" s="18"/>
      <c r="J578" s="18"/>
      <c r="K578" s="20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</row>
    <row x14ac:dyDescent="0.25" r="579" customHeight="1" ht="17.25">
      <c r="A579" s="16"/>
      <c r="B579" s="9"/>
      <c r="C579" s="15"/>
      <c r="D579" s="17"/>
      <c r="E579" s="18"/>
      <c r="F579" s="18"/>
      <c r="G579" s="18"/>
      <c r="H579" s="18"/>
      <c r="I579" s="18"/>
      <c r="J579" s="18"/>
      <c r="K579" s="20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</row>
    <row x14ac:dyDescent="0.25" r="580" customHeight="1" ht="17.25">
      <c r="A580" s="16"/>
      <c r="B580" s="9"/>
      <c r="C580" s="15"/>
      <c r="D580" s="17"/>
      <c r="E580" s="18"/>
      <c r="F580" s="18"/>
      <c r="G580" s="18"/>
      <c r="H580" s="18"/>
      <c r="I580" s="18"/>
      <c r="J580" s="18"/>
      <c r="K580" s="20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</row>
    <row x14ac:dyDescent="0.25" r="581" customHeight="1" ht="17.25">
      <c r="A581" s="16"/>
      <c r="B581" s="9"/>
      <c r="C581" s="15"/>
      <c r="D581" s="17"/>
      <c r="E581" s="18"/>
      <c r="F581" s="18"/>
      <c r="G581" s="18"/>
      <c r="H581" s="18"/>
      <c r="I581" s="18"/>
      <c r="J581" s="18"/>
      <c r="K581" s="20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</row>
    <row x14ac:dyDescent="0.25" r="582" customHeight="1" ht="17.25">
      <c r="A582" s="16"/>
      <c r="B582" s="9"/>
      <c r="C582" s="15"/>
      <c r="D582" s="17"/>
      <c r="E582" s="18"/>
      <c r="F582" s="18"/>
      <c r="G582" s="18"/>
      <c r="H582" s="18"/>
      <c r="I582" s="18"/>
      <c r="J582" s="18"/>
      <c r="K582" s="20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</row>
    <row x14ac:dyDescent="0.25" r="583" customHeight="1" ht="17.25">
      <c r="A583" s="16"/>
      <c r="B583" s="9"/>
      <c r="C583" s="15"/>
      <c r="D583" s="17"/>
      <c r="E583" s="18"/>
      <c r="F583" s="18"/>
      <c r="G583" s="18"/>
      <c r="H583" s="18"/>
      <c r="I583" s="18"/>
      <c r="J583" s="18"/>
      <c r="K583" s="20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</row>
    <row x14ac:dyDescent="0.25" r="584" customHeight="1" ht="17.25">
      <c r="A584" s="16"/>
      <c r="B584" s="9"/>
      <c r="C584" s="15"/>
      <c r="D584" s="17"/>
      <c r="E584" s="18"/>
      <c r="F584" s="18"/>
      <c r="G584" s="18"/>
      <c r="H584" s="18"/>
      <c r="I584" s="18"/>
      <c r="J584" s="18"/>
      <c r="K584" s="20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</row>
    <row x14ac:dyDescent="0.25" r="585" customHeight="1" ht="17.25">
      <c r="A585" s="16"/>
      <c r="B585" s="9"/>
      <c r="C585" s="15"/>
      <c r="D585" s="17"/>
      <c r="E585" s="18"/>
      <c r="F585" s="18"/>
      <c r="G585" s="18"/>
      <c r="H585" s="18"/>
      <c r="I585" s="18"/>
      <c r="J585" s="18"/>
      <c r="K585" s="20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</row>
    <row x14ac:dyDescent="0.25" r="586" customHeight="1" ht="17.25">
      <c r="A586" s="16"/>
      <c r="B586" s="9"/>
      <c r="C586" s="15"/>
      <c r="D586" s="17"/>
      <c r="E586" s="18"/>
      <c r="F586" s="18"/>
      <c r="G586" s="18"/>
      <c r="H586" s="18"/>
      <c r="I586" s="18"/>
      <c r="J586" s="18"/>
      <c r="K586" s="20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</row>
    <row x14ac:dyDescent="0.25" r="587" customHeight="1" ht="17.25">
      <c r="A587" s="16"/>
      <c r="B587" s="9"/>
      <c r="C587" s="15"/>
      <c r="D587" s="17"/>
      <c r="E587" s="18"/>
      <c r="F587" s="18"/>
      <c r="G587" s="18"/>
      <c r="H587" s="18"/>
      <c r="I587" s="18"/>
      <c r="J587" s="18"/>
      <c r="K587" s="20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</row>
    <row x14ac:dyDescent="0.25" r="588" customHeight="1" ht="17.25">
      <c r="A588" s="16"/>
      <c r="B588" s="9"/>
      <c r="C588" s="15"/>
      <c r="D588" s="17"/>
      <c r="E588" s="18"/>
      <c r="F588" s="18"/>
      <c r="G588" s="18"/>
      <c r="H588" s="18"/>
      <c r="I588" s="18"/>
      <c r="J588" s="18"/>
      <c r="K588" s="20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</row>
    <row x14ac:dyDescent="0.25" r="589" customHeight="1" ht="17.25">
      <c r="A589" s="16"/>
      <c r="B589" s="9"/>
      <c r="C589" s="15"/>
      <c r="D589" s="17"/>
      <c r="E589" s="18"/>
      <c r="F589" s="18"/>
      <c r="G589" s="18"/>
      <c r="H589" s="18"/>
      <c r="I589" s="18"/>
      <c r="J589" s="18"/>
      <c r="K589" s="20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</row>
    <row x14ac:dyDescent="0.25" r="590" customHeight="1" ht="17.25">
      <c r="A590" s="16"/>
      <c r="B590" s="9"/>
      <c r="C590" s="15"/>
      <c r="D590" s="17"/>
      <c r="E590" s="18"/>
      <c r="F590" s="18"/>
      <c r="G590" s="18"/>
      <c r="H590" s="18"/>
      <c r="I590" s="18"/>
      <c r="J590" s="18"/>
      <c r="K590" s="20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</row>
    <row x14ac:dyDescent="0.25" r="591" customHeight="1" ht="17.25">
      <c r="A591" s="16"/>
      <c r="B591" s="9"/>
      <c r="C591" s="15"/>
      <c r="D591" s="17"/>
      <c r="E591" s="18"/>
      <c r="F591" s="18"/>
      <c r="G591" s="18"/>
      <c r="H591" s="18"/>
      <c r="I591" s="18"/>
      <c r="J591" s="18"/>
      <c r="K591" s="20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</row>
    <row x14ac:dyDescent="0.25" r="592" customHeight="1" ht="17.25">
      <c r="A592" s="16"/>
      <c r="B592" s="9"/>
      <c r="C592" s="15"/>
      <c r="D592" s="17"/>
      <c r="E592" s="18"/>
      <c r="F592" s="18"/>
      <c r="G592" s="18"/>
      <c r="H592" s="18"/>
      <c r="I592" s="18"/>
      <c r="J592" s="18"/>
      <c r="K592" s="20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</row>
    <row x14ac:dyDescent="0.25" r="593" customHeight="1" ht="17.25">
      <c r="A593" s="16"/>
      <c r="B593" s="9"/>
      <c r="C593" s="15"/>
      <c r="D593" s="17"/>
      <c r="E593" s="18"/>
      <c r="F593" s="18"/>
      <c r="G593" s="18"/>
      <c r="H593" s="18"/>
      <c r="I593" s="18"/>
      <c r="J593" s="18"/>
      <c r="K593" s="20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</row>
    <row x14ac:dyDescent="0.25" r="594" customHeight="1" ht="17.25">
      <c r="A594" s="16"/>
      <c r="B594" s="9"/>
      <c r="C594" s="15"/>
      <c r="D594" s="17"/>
      <c r="E594" s="18"/>
      <c r="F594" s="18"/>
      <c r="G594" s="18"/>
      <c r="H594" s="18"/>
      <c r="I594" s="18"/>
      <c r="J594" s="18"/>
      <c r="K594" s="20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</row>
    <row x14ac:dyDescent="0.25" r="595" customHeight="1" ht="17.25">
      <c r="A595" s="16"/>
      <c r="B595" s="9"/>
      <c r="C595" s="15"/>
      <c r="D595" s="17"/>
      <c r="E595" s="18"/>
      <c r="F595" s="18"/>
      <c r="G595" s="18"/>
      <c r="H595" s="18"/>
      <c r="I595" s="18"/>
      <c r="J595" s="18"/>
      <c r="K595" s="20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</row>
    <row x14ac:dyDescent="0.25" r="596" customHeight="1" ht="17.25">
      <c r="A596" s="16"/>
      <c r="B596" s="9"/>
      <c r="C596" s="15"/>
      <c r="D596" s="17"/>
      <c r="E596" s="18"/>
      <c r="F596" s="18"/>
      <c r="G596" s="18"/>
      <c r="H596" s="18"/>
      <c r="I596" s="18"/>
      <c r="J596" s="18"/>
      <c r="K596" s="20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</row>
    <row x14ac:dyDescent="0.25" r="597" customHeight="1" ht="17.25">
      <c r="A597" s="16"/>
      <c r="B597" s="9"/>
      <c r="C597" s="15"/>
      <c r="D597" s="17"/>
      <c r="E597" s="18"/>
      <c r="F597" s="18"/>
      <c r="G597" s="18"/>
      <c r="H597" s="18"/>
      <c r="I597" s="18"/>
      <c r="J597" s="18"/>
      <c r="K597" s="20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</row>
    <row x14ac:dyDescent="0.25" r="598" customHeight="1" ht="17.25">
      <c r="A598" s="16"/>
      <c r="B598" s="9"/>
      <c r="C598" s="15"/>
      <c r="D598" s="17"/>
      <c r="E598" s="18"/>
      <c r="F598" s="18"/>
      <c r="G598" s="18"/>
      <c r="H598" s="18"/>
      <c r="I598" s="18"/>
      <c r="J598" s="18"/>
      <c r="K598" s="20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</row>
    <row x14ac:dyDescent="0.25" r="599" customHeight="1" ht="17.25">
      <c r="A599" s="16"/>
      <c r="B599" s="9"/>
      <c r="C599" s="15"/>
      <c r="D599" s="17"/>
      <c r="E599" s="18"/>
      <c r="F599" s="18"/>
      <c r="G599" s="18"/>
      <c r="H599" s="18"/>
      <c r="I599" s="18"/>
      <c r="J599" s="18"/>
      <c r="K599" s="20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</row>
    <row x14ac:dyDescent="0.25" r="600" customHeight="1" ht="17.25">
      <c r="A600" s="16"/>
      <c r="B600" s="9"/>
      <c r="C600" s="15"/>
      <c r="D600" s="17"/>
      <c r="E600" s="18"/>
      <c r="F600" s="18"/>
      <c r="G600" s="18"/>
      <c r="H600" s="18"/>
      <c r="I600" s="18"/>
      <c r="J600" s="18"/>
      <c r="K600" s="20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</row>
    <row x14ac:dyDescent="0.25" r="601" customHeight="1" ht="17.25">
      <c r="A601" s="16"/>
      <c r="B601" s="9"/>
      <c r="C601" s="15"/>
      <c r="D601" s="17"/>
      <c r="E601" s="18"/>
      <c r="F601" s="18"/>
      <c r="G601" s="18"/>
      <c r="H601" s="18"/>
      <c r="I601" s="18"/>
      <c r="J601" s="18"/>
      <c r="K601" s="20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</row>
    <row x14ac:dyDescent="0.25" r="602" customHeight="1" ht="17.25">
      <c r="A602" s="16"/>
      <c r="B602" s="9"/>
      <c r="C602" s="15"/>
      <c r="D602" s="17"/>
      <c r="E602" s="18"/>
      <c r="F602" s="18"/>
      <c r="G602" s="18"/>
      <c r="H602" s="18"/>
      <c r="I602" s="18"/>
      <c r="J602" s="18"/>
      <c r="K602" s="20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</row>
    <row x14ac:dyDescent="0.25" r="603" customHeight="1" ht="17.25">
      <c r="A603" s="16"/>
      <c r="B603" s="9"/>
      <c r="C603" s="15"/>
      <c r="D603" s="17"/>
      <c r="E603" s="18"/>
      <c r="F603" s="18"/>
      <c r="G603" s="18"/>
      <c r="H603" s="18"/>
      <c r="I603" s="18"/>
      <c r="J603" s="18"/>
      <c r="K603" s="20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</row>
    <row x14ac:dyDescent="0.25" r="604" customHeight="1" ht="17.25">
      <c r="A604" s="16"/>
      <c r="B604" s="9"/>
      <c r="C604" s="15"/>
      <c r="D604" s="17"/>
      <c r="E604" s="18"/>
      <c r="F604" s="18"/>
      <c r="G604" s="18"/>
      <c r="H604" s="18"/>
      <c r="I604" s="18"/>
      <c r="J604" s="18"/>
      <c r="K604" s="20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</row>
    <row x14ac:dyDescent="0.25" r="605" customHeight="1" ht="17.25">
      <c r="A605" s="16"/>
      <c r="B605" s="9"/>
      <c r="C605" s="15"/>
      <c r="D605" s="17"/>
      <c r="E605" s="18"/>
      <c r="F605" s="18"/>
      <c r="G605" s="18"/>
      <c r="H605" s="18"/>
      <c r="I605" s="18"/>
      <c r="J605" s="18"/>
      <c r="K605" s="20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</row>
    <row x14ac:dyDescent="0.25" r="606" customHeight="1" ht="17.25">
      <c r="A606" s="16"/>
      <c r="B606" s="9"/>
      <c r="C606" s="15"/>
      <c r="D606" s="17"/>
      <c r="E606" s="18"/>
      <c r="F606" s="18"/>
      <c r="G606" s="18"/>
      <c r="H606" s="18"/>
      <c r="I606" s="18"/>
      <c r="J606" s="18"/>
      <c r="K606" s="20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</row>
    <row x14ac:dyDescent="0.25" r="607" customHeight="1" ht="17.25">
      <c r="A607" s="16"/>
      <c r="B607" s="9"/>
      <c r="C607" s="15"/>
      <c r="D607" s="17"/>
      <c r="E607" s="18"/>
      <c r="F607" s="18"/>
      <c r="G607" s="18"/>
      <c r="H607" s="18"/>
      <c r="I607" s="18"/>
      <c r="J607" s="18"/>
      <c r="K607" s="20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</row>
    <row x14ac:dyDescent="0.25" r="608" customHeight="1" ht="17.25">
      <c r="A608" s="16"/>
      <c r="B608" s="9"/>
      <c r="C608" s="15"/>
      <c r="D608" s="17"/>
      <c r="E608" s="18"/>
      <c r="F608" s="18"/>
      <c r="G608" s="18"/>
      <c r="H608" s="18"/>
      <c r="I608" s="18"/>
      <c r="J608" s="18"/>
      <c r="K608" s="20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</row>
    <row x14ac:dyDescent="0.25" r="609" customHeight="1" ht="17.25">
      <c r="A609" s="16"/>
      <c r="B609" s="9"/>
      <c r="C609" s="15"/>
      <c r="D609" s="17"/>
      <c r="E609" s="18"/>
      <c r="F609" s="18"/>
      <c r="G609" s="18"/>
      <c r="H609" s="18"/>
      <c r="I609" s="18"/>
      <c r="J609" s="18"/>
      <c r="K609" s="20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</row>
    <row x14ac:dyDescent="0.25" r="610" customHeight="1" ht="17.25">
      <c r="A610" s="16"/>
      <c r="B610" s="9"/>
      <c r="C610" s="15"/>
      <c r="D610" s="17"/>
      <c r="E610" s="18"/>
      <c r="F610" s="18"/>
      <c r="G610" s="18"/>
      <c r="H610" s="18"/>
      <c r="I610" s="18"/>
      <c r="J610" s="18"/>
      <c r="K610" s="20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</row>
    <row x14ac:dyDescent="0.25" r="611" customHeight="1" ht="17.25">
      <c r="A611" s="16"/>
      <c r="B611" s="9"/>
      <c r="C611" s="15"/>
      <c r="D611" s="17"/>
      <c r="E611" s="18"/>
      <c r="F611" s="18"/>
      <c r="G611" s="18"/>
      <c r="H611" s="18"/>
      <c r="I611" s="18"/>
      <c r="J611" s="18"/>
      <c r="K611" s="20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</row>
    <row x14ac:dyDescent="0.25" r="612" customHeight="1" ht="17.25">
      <c r="A612" s="16"/>
      <c r="B612" s="9"/>
      <c r="C612" s="15"/>
      <c r="D612" s="17"/>
      <c r="E612" s="18"/>
      <c r="F612" s="18"/>
      <c r="G612" s="18"/>
      <c r="H612" s="18"/>
      <c r="I612" s="18"/>
      <c r="J612" s="18"/>
      <c r="K612" s="20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</row>
    <row x14ac:dyDescent="0.25" r="613" customHeight="1" ht="17.25">
      <c r="A613" s="16"/>
      <c r="B613" s="9"/>
      <c r="C613" s="15"/>
      <c r="D613" s="17"/>
      <c r="E613" s="18"/>
      <c r="F613" s="18"/>
      <c r="G613" s="18"/>
      <c r="H613" s="18"/>
      <c r="I613" s="18"/>
      <c r="J613" s="18"/>
      <c r="K613" s="20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</row>
    <row x14ac:dyDescent="0.25" r="614" customHeight="1" ht="17.25">
      <c r="A614" s="16"/>
      <c r="B614" s="9"/>
      <c r="C614" s="15"/>
      <c r="D614" s="17"/>
      <c r="E614" s="18"/>
      <c r="F614" s="18"/>
      <c r="G614" s="18"/>
      <c r="H614" s="18"/>
      <c r="I614" s="18"/>
      <c r="J614" s="18"/>
      <c r="K614" s="20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</row>
    <row x14ac:dyDescent="0.25" r="615" customHeight="1" ht="17.25">
      <c r="A615" s="16"/>
      <c r="B615" s="9"/>
      <c r="C615" s="15"/>
      <c r="D615" s="17"/>
      <c r="E615" s="18"/>
      <c r="F615" s="18"/>
      <c r="G615" s="18"/>
      <c r="H615" s="18"/>
      <c r="I615" s="18"/>
      <c r="J615" s="18"/>
      <c r="K615" s="20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</row>
    <row x14ac:dyDescent="0.25" r="616" customHeight="1" ht="17.25">
      <c r="A616" s="16"/>
      <c r="B616" s="9"/>
      <c r="C616" s="15"/>
      <c r="D616" s="17"/>
      <c r="E616" s="18"/>
      <c r="F616" s="18"/>
      <c r="G616" s="18"/>
      <c r="H616" s="18"/>
      <c r="I616" s="18"/>
      <c r="J616" s="18"/>
      <c r="K616" s="20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</row>
    <row x14ac:dyDescent="0.25" r="617" customHeight="1" ht="17.25">
      <c r="A617" s="16"/>
      <c r="B617" s="9"/>
      <c r="C617" s="15"/>
      <c r="D617" s="17"/>
      <c r="E617" s="18"/>
      <c r="F617" s="18"/>
      <c r="G617" s="18"/>
      <c r="H617" s="18"/>
      <c r="I617" s="18"/>
      <c r="J617" s="18"/>
      <c r="K617" s="20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</row>
    <row x14ac:dyDescent="0.25" r="618" customHeight="1" ht="17.25">
      <c r="A618" s="16"/>
      <c r="B618" s="9"/>
      <c r="C618" s="15"/>
      <c r="D618" s="17"/>
      <c r="E618" s="18"/>
      <c r="F618" s="18"/>
      <c r="G618" s="18"/>
      <c r="H618" s="18"/>
      <c r="I618" s="18"/>
      <c r="J618" s="18"/>
      <c r="K618" s="20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</row>
    <row x14ac:dyDescent="0.25" r="619" customHeight="1" ht="17.25">
      <c r="A619" s="16"/>
      <c r="B619" s="9"/>
      <c r="C619" s="15"/>
      <c r="D619" s="17"/>
      <c r="E619" s="18"/>
      <c r="F619" s="18"/>
      <c r="G619" s="18"/>
      <c r="H619" s="18"/>
      <c r="I619" s="18"/>
      <c r="J619" s="18"/>
      <c r="K619" s="20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</row>
    <row x14ac:dyDescent="0.25" r="620" customHeight="1" ht="17.25">
      <c r="A620" s="16"/>
      <c r="B620" s="9"/>
      <c r="C620" s="15"/>
      <c r="D620" s="17"/>
      <c r="E620" s="18"/>
      <c r="F620" s="18"/>
      <c r="G620" s="18"/>
      <c r="H620" s="18"/>
      <c r="I620" s="18"/>
      <c r="J620" s="18"/>
      <c r="K620" s="20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</row>
    <row x14ac:dyDescent="0.25" r="621" customHeight="1" ht="17.25">
      <c r="A621" s="16"/>
      <c r="B621" s="9"/>
      <c r="C621" s="15"/>
      <c r="D621" s="17"/>
      <c r="E621" s="18"/>
      <c r="F621" s="18"/>
      <c r="G621" s="18"/>
      <c r="H621" s="18"/>
      <c r="I621" s="18"/>
      <c r="J621" s="18"/>
      <c r="K621" s="20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</row>
    <row x14ac:dyDescent="0.25" r="622" customHeight="1" ht="17.25">
      <c r="A622" s="16"/>
      <c r="B622" s="9"/>
      <c r="C622" s="15"/>
      <c r="D622" s="17"/>
      <c r="E622" s="18"/>
      <c r="F622" s="18"/>
      <c r="G622" s="18"/>
      <c r="H622" s="18"/>
      <c r="I622" s="18"/>
      <c r="J622" s="18"/>
      <c r="K622" s="20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</row>
    <row x14ac:dyDescent="0.25" r="623" customHeight="1" ht="17.25">
      <c r="A623" s="16"/>
      <c r="B623" s="9"/>
      <c r="C623" s="15"/>
      <c r="D623" s="17"/>
      <c r="E623" s="18"/>
      <c r="F623" s="18"/>
      <c r="G623" s="18"/>
      <c r="H623" s="18"/>
      <c r="I623" s="18"/>
      <c r="J623" s="18"/>
      <c r="K623" s="20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</row>
    <row x14ac:dyDescent="0.25" r="624" customHeight="1" ht="17.25">
      <c r="A624" s="16"/>
      <c r="B624" s="9"/>
      <c r="C624" s="15"/>
      <c r="D624" s="17"/>
      <c r="E624" s="18"/>
      <c r="F624" s="18"/>
      <c r="G624" s="18"/>
      <c r="H624" s="18"/>
      <c r="I624" s="18"/>
      <c r="J624" s="18"/>
      <c r="K624" s="20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</row>
    <row x14ac:dyDescent="0.25" r="625" customHeight="1" ht="17.25">
      <c r="A625" s="16"/>
      <c r="B625" s="9"/>
      <c r="C625" s="15"/>
      <c r="D625" s="17"/>
      <c r="E625" s="18"/>
      <c r="F625" s="18"/>
      <c r="G625" s="18"/>
      <c r="H625" s="18"/>
      <c r="I625" s="18"/>
      <c r="J625" s="18"/>
      <c r="K625" s="20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</row>
    <row x14ac:dyDescent="0.25" r="626" customHeight="1" ht="17.25">
      <c r="A626" s="16"/>
      <c r="B626" s="9"/>
      <c r="C626" s="15"/>
      <c r="D626" s="17"/>
      <c r="E626" s="18"/>
      <c r="F626" s="18"/>
      <c r="G626" s="18"/>
      <c r="H626" s="18"/>
      <c r="I626" s="18"/>
      <c r="J626" s="18"/>
      <c r="K626" s="20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</row>
    <row x14ac:dyDescent="0.25" r="627" customHeight="1" ht="17.25">
      <c r="A627" s="16"/>
      <c r="B627" s="9"/>
      <c r="C627" s="15"/>
      <c r="D627" s="17"/>
      <c r="E627" s="18"/>
      <c r="F627" s="18"/>
      <c r="G627" s="18"/>
      <c r="H627" s="18"/>
      <c r="I627" s="18"/>
      <c r="J627" s="18"/>
      <c r="K627" s="20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</row>
    <row x14ac:dyDescent="0.25" r="628" customHeight="1" ht="17.25">
      <c r="A628" s="16"/>
      <c r="B628" s="9"/>
      <c r="C628" s="15"/>
      <c r="D628" s="17"/>
      <c r="E628" s="18"/>
      <c r="F628" s="18"/>
      <c r="G628" s="18"/>
      <c r="H628" s="18"/>
      <c r="I628" s="18"/>
      <c r="J628" s="18"/>
      <c r="K628" s="20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</row>
    <row x14ac:dyDescent="0.25" r="629" customHeight="1" ht="17.25">
      <c r="A629" s="16"/>
      <c r="B629" s="9"/>
      <c r="C629" s="15"/>
      <c r="D629" s="17"/>
      <c r="E629" s="18"/>
      <c r="F629" s="18"/>
      <c r="G629" s="18"/>
      <c r="H629" s="18"/>
      <c r="I629" s="18"/>
      <c r="J629" s="18"/>
      <c r="K629" s="20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</row>
    <row x14ac:dyDescent="0.25" r="630" customHeight="1" ht="17.25">
      <c r="A630" s="16"/>
      <c r="B630" s="9"/>
      <c r="C630" s="15"/>
      <c r="D630" s="17"/>
      <c r="E630" s="18"/>
      <c r="F630" s="18"/>
      <c r="G630" s="18"/>
      <c r="H630" s="18"/>
      <c r="I630" s="18"/>
      <c r="J630" s="18"/>
      <c r="K630" s="20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</row>
    <row x14ac:dyDescent="0.25" r="631" customHeight="1" ht="17.25">
      <c r="A631" s="16"/>
      <c r="B631" s="9"/>
      <c r="C631" s="15"/>
      <c r="D631" s="17"/>
      <c r="E631" s="18"/>
      <c r="F631" s="18"/>
      <c r="G631" s="18"/>
      <c r="H631" s="18"/>
      <c r="I631" s="18"/>
      <c r="J631" s="18"/>
      <c r="K631" s="20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</row>
    <row x14ac:dyDescent="0.25" r="632" customHeight="1" ht="17.25">
      <c r="A632" s="16"/>
      <c r="B632" s="9"/>
      <c r="C632" s="15"/>
      <c r="D632" s="17"/>
      <c r="E632" s="18"/>
      <c r="F632" s="18"/>
      <c r="G632" s="18"/>
      <c r="H632" s="18"/>
      <c r="I632" s="18"/>
      <c r="J632" s="18"/>
      <c r="K632" s="20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</row>
    <row x14ac:dyDescent="0.25" r="633" customHeight="1" ht="17.25">
      <c r="A633" s="16"/>
      <c r="B633" s="9"/>
      <c r="C633" s="15"/>
      <c r="D633" s="17"/>
      <c r="E633" s="18"/>
      <c r="F633" s="18"/>
      <c r="G633" s="18"/>
      <c r="H633" s="18"/>
      <c r="I633" s="18"/>
      <c r="J633" s="18"/>
      <c r="K633" s="20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</row>
    <row x14ac:dyDescent="0.25" r="634" customHeight="1" ht="17.25">
      <c r="A634" s="16"/>
      <c r="B634" s="9"/>
      <c r="C634" s="15"/>
      <c r="D634" s="17"/>
      <c r="E634" s="18"/>
      <c r="F634" s="18"/>
      <c r="G634" s="18"/>
      <c r="H634" s="18"/>
      <c r="I634" s="18"/>
      <c r="J634" s="18"/>
      <c r="K634" s="20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</row>
    <row x14ac:dyDescent="0.25" r="635" customHeight="1" ht="17.25">
      <c r="A635" s="16"/>
      <c r="B635" s="9"/>
      <c r="C635" s="15"/>
      <c r="D635" s="17"/>
      <c r="E635" s="18"/>
      <c r="F635" s="18"/>
      <c r="G635" s="18"/>
      <c r="H635" s="18"/>
      <c r="I635" s="18"/>
      <c r="J635" s="18"/>
      <c r="K635" s="20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</row>
    <row x14ac:dyDescent="0.25" r="636" customHeight="1" ht="17.25">
      <c r="A636" s="16"/>
      <c r="B636" s="9"/>
      <c r="C636" s="15"/>
      <c r="D636" s="17"/>
      <c r="E636" s="18"/>
      <c r="F636" s="18"/>
      <c r="G636" s="18"/>
      <c r="H636" s="18"/>
      <c r="I636" s="18"/>
      <c r="J636" s="18"/>
      <c r="K636" s="20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</row>
    <row x14ac:dyDescent="0.25" r="637" customHeight="1" ht="17.25">
      <c r="A637" s="16"/>
      <c r="B637" s="9"/>
      <c r="C637" s="15"/>
      <c r="D637" s="17"/>
      <c r="E637" s="18"/>
      <c r="F637" s="18"/>
      <c r="G637" s="18"/>
      <c r="H637" s="18"/>
      <c r="I637" s="18"/>
      <c r="J637" s="18"/>
      <c r="K637" s="20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</row>
    <row x14ac:dyDescent="0.25" r="638" customHeight="1" ht="17.25">
      <c r="A638" s="16"/>
      <c r="B638" s="9"/>
      <c r="C638" s="15"/>
      <c r="D638" s="17"/>
      <c r="E638" s="18"/>
      <c r="F638" s="18"/>
      <c r="G638" s="18"/>
      <c r="H638" s="18"/>
      <c r="I638" s="18"/>
      <c r="J638" s="18"/>
      <c r="K638" s="20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</row>
    <row x14ac:dyDescent="0.25" r="639" customHeight="1" ht="17.25">
      <c r="A639" s="16"/>
      <c r="B639" s="9"/>
      <c r="C639" s="15"/>
      <c r="D639" s="17"/>
      <c r="E639" s="18"/>
      <c r="F639" s="18"/>
      <c r="G639" s="18"/>
      <c r="H639" s="18"/>
      <c r="I639" s="18"/>
      <c r="J639" s="18"/>
      <c r="K639" s="20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</row>
    <row x14ac:dyDescent="0.25" r="640" customHeight="1" ht="17.25">
      <c r="A640" s="16"/>
      <c r="B640" s="9"/>
      <c r="C640" s="15"/>
      <c r="D640" s="17"/>
      <c r="E640" s="18"/>
      <c r="F640" s="18"/>
      <c r="G640" s="18"/>
      <c r="H640" s="18"/>
      <c r="I640" s="18"/>
      <c r="J640" s="18"/>
      <c r="K640" s="20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</row>
    <row x14ac:dyDescent="0.25" r="641" customHeight="1" ht="17.25">
      <c r="A641" s="16"/>
      <c r="B641" s="9"/>
      <c r="C641" s="15"/>
      <c r="D641" s="17"/>
      <c r="E641" s="18"/>
      <c r="F641" s="18"/>
      <c r="G641" s="18"/>
      <c r="H641" s="18"/>
      <c r="I641" s="18"/>
      <c r="J641" s="18"/>
      <c r="K641" s="20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</row>
    <row x14ac:dyDescent="0.25" r="642" customHeight="1" ht="17.25">
      <c r="A642" s="16"/>
      <c r="B642" s="9"/>
      <c r="C642" s="15"/>
      <c r="D642" s="17"/>
      <c r="E642" s="18"/>
      <c r="F642" s="18"/>
      <c r="G642" s="18"/>
      <c r="H642" s="18"/>
      <c r="I642" s="18"/>
      <c r="J642" s="18"/>
      <c r="K642" s="20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</row>
    <row x14ac:dyDescent="0.25" r="643" customHeight="1" ht="17.25">
      <c r="A643" s="16"/>
      <c r="B643" s="9"/>
      <c r="C643" s="15"/>
      <c r="D643" s="17"/>
      <c r="E643" s="18"/>
      <c r="F643" s="18"/>
      <c r="G643" s="18"/>
      <c r="H643" s="18"/>
      <c r="I643" s="18"/>
      <c r="J643" s="18"/>
      <c r="K643" s="20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</row>
    <row x14ac:dyDescent="0.25" r="644" customHeight="1" ht="17.25">
      <c r="A644" s="16"/>
      <c r="B644" s="9"/>
      <c r="C644" s="15"/>
      <c r="D644" s="17"/>
      <c r="E644" s="18"/>
      <c r="F644" s="18"/>
      <c r="G644" s="18"/>
      <c r="H644" s="18"/>
      <c r="I644" s="18"/>
      <c r="J644" s="18"/>
      <c r="K644" s="20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</row>
    <row x14ac:dyDescent="0.25" r="645" customHeight="1" ht="17.25">
      <c r="A645" s="16"/>
      <c r="B645" s="9"/>
      <c r="C645" s="15"/>
      <c r="D645" s="17"/>
      <c r="E645" s="18"/>
      <c r="F645" s="18"/>
      <c r="G645" s="18"/>
      <c r="H645" s="18"/>
      <c r="I645" s="18"/>
      <c r="J645" s="18"/>
      <c r="K645" s="20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</row>
    <row x14ac:dyDescent="0.25" r="646" customHeight="1" ht="17.25">
      <c r="A646" s="16"/>
      <c r="B646" s="9"/>
      <c r="C646" s="15"/>
      <c r="D646" s="17"/>
      <c r="E646" s="18"/>
      <c r="F646" s="18"/>
      <c r="G646" s="18"/>
      <c r="H646" s="18"/>
      <c r="I646" s="18"/>
      <c r="J646" s="18"/>
      <c r="K646" s="20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</row>
    <row x14ac:dyDescent="0.25" r="647" customHeight="1" ht="17.25">
      <c r="A647" s="16"/>
      <c r="B647" s="9"/>
      <c r="C647" s="15"/>
      <c r="D647" s="17"/>
      <c r="E647" s="18"/>
      <c r="F647" s="18"/>
      <c r="G647" s="18"/>
      <c r="H647" s="18"/>
      <c r="I647" s="18"/>
      <c r="J647" s="18"/>
      <c r="K647" s="20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</row>
    <row x14ac:dyDescent="0.25" r="648" customHeight="1" ht="17.25">
      <c r="A648" s="16"/>
      <c r="B648" s="9"/>
      <c r="C648" s="15"/>
      <c r="D648" s="17"/>
      <c r="E648" s="18"/>
      <c r="F648" s="18"/>
      <c r="G648" s="18"/>
      <c r="H648" s="18"/>
      <c r="I648" s="18"/>
      <c r="J648" s="18"/>
      <c r="K648" s="20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</row>
    <row x14ac:dyDescent="0.25" r="649" customHeight="1" ht="17.25">
      <c r="A649" s="16"/>
      <c r="B649" s="9"/>
      <c r="C649" s="15"/>
      <c r="D649" s="17"/>
      <c r="E649" s="18"/>
      <c r="F649" s="18"/>
      <c r="G649" s="18"/>
      <c r="H649" s="18"/>
      <c r="I649" s="18"/>
      <c r="J649" s="18"/>
      <c r="K649" s="20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</row>
    <row x14ac:dyDescent="0.25" r="650" customHeight="1" ht="17.25">
      <c r="A650" s="16"/>
      <c r="B650" s="9"/>
      <c r="C650" s="15"/>
      <c r="D650" s="17"/>
      <c r="E650" s="18"/>
      <c r="F650" s="18"/>
      <c r="G650" s="18"/>
      <c r="H650" s="18"/>
      <c r="I650" s="18"/>
      <c r="J650" s="18"/>
      <c r="K650" s="20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</row>
    <row x14ac:dyDescent="0.25" r="651" customHeight="1" ht="17.25">
      <c r="A651" s="16"/>
      <c r="B651" s="9"/>
      <c r="C651" s="15"/>
      <c r="D651" s="17"/>
      <c r="E651" s="18"/>
      <c r="F651" s="18"/>
      <c r="G651" s="18"/>
      <c r="H651" s="18"/>
      <c r="I651" s="18"/>
      <c r="J651" s="18"/>
      <c r="K651" s="20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</row>
    <row x14ac:dyDescent="0.25" r="652" customHeight="1" ht="17.25">
      <c r="A652" s="16"/>
      <c r="B652" s="9"/>
      <c r="C652" s="15"/>
      <c r="D652" s="17"/>
      <c r="E652" s="18"/>
      <c r="F652" s="18"/>
      <c r="G652" s="18"/>
      <c r="H652" s="18"/>
      <c r="I652" s="18"/>
      <c r="J652" s="18"/>
      <c r="K652" s="20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</row>
    <row x14ac:dyDescent="0.25" r="653" customHeight="1" ht="17.25">
      <c r="A653" s="16"/>
      <c r="B653" s="9"/>
      <c r="C653" s="15"/>
      <c r="D653" s="17"/>
      <c r="E653" s="18"/>
      <c r="F653" s="18"/>
      <c r="G653" s="18"/>
      <c r="H653" s="18"/>
      <c r="I653" s="18"/>
      <c r="J653" s="18"/>
      <c r="K653" s="20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</row>
    <row x14ac:dyDescent="0.25" r="654" customHeight="1" ht="17.25">
      <c r="A654" s="16"/>
      <c r="B654" s="9"/>
      <c r="C654" s="15"/>
      <c r="D654" s="17"/>
      <c r="E654" s="18"/>
      <c r="F654" s="18"/>
      <c r="G654" s="18"/>
      <c r="H654" s="18"/>
      <c r="I654" s="18"/>
      <c r="J654" s="18"/>
      <c r="K654" s="20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</row>
    <row x14ac:dyDescent="0.25" r="655" customHeight="1" ht="17.25">
      <c r="A655" s="16"/>
      <c r="B655" s="9"/>
      <c r="C655" s="15"/>
      <c r="D655" s="17"/>
      <c r="E655" s="18"/>
      <c r="F655" s="18"/>
      <c r="G655" s="18"/>
      <c r="H655" s="18"/>
      <c r="I655" s="18"/>
      <c r="J655" s="18"/>
      <c r="K655" s="20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</row>
    <row x14ac:dyDescent="0.25" r="656" customHeight="1" ht="17.25">
      <c r="A656" s="16"/>
      <c r="B656" s="9"/>
      <c r="C656" s="15"/>
      <c r="D656" s="17"/>
      <c r="E656" s="18"/>
      <c r="F656" s="18"/>
      <c r="G656" s="18"/>
      <c r="H656" s="18"/>
      <c r="I656" s="18"/>
      <c r="J656" s="18"/>
      <c r="K656" s="20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</row>
    <row x14ac:dyDescent="0.25" r="657" customHeight="1" ht="17.25">
      <c r="A657" s="16"/>
      <c r="B657" s="9"/>
      <c r="C657" s="15"/>
      <c r="D657" s="17"/>
      <c r="E657" s="18"/>
      <c r="F657" s="18"/>
      <c r="G657" s="18"/>
      <c r="H657" s="18"/>
      <c r="I657" s="18"/>
      <c r="J657" s="18"/>
      <c r="K657" s="20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</row>
    <row x14ac:dyDescent="0.25" r="658" customHeight="1" ht="17.25">
      <c r="A658" s="16"/>
      <c r="B658" s="9"/>
      <c r="C658" s="15"/>
      <c r="D658" s="17"/>
      <c r="E658" s="18"/>
      <c r="F658" s="18"/>
      <c r="G658" s="18"/>
      <c r="H658" s="18"/>
      <c r="I658" s="18"/>
      <c r="J658" s="18"/>
      <c r="K658" s="20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</row>
    <row x14ac:dyDescent="0.25" r="659" customHeight="1" ht="17.25">
      <c r="A659" s="16"/>
      <c r="B659" s="9"/>
      <c r="C659" s="15"/>
      <c r="D659" s="17"/>
      <c r="E659" s="18"/>
      <c r="F659" s="18"/>
      <c r="G659" s="18"/>
      <c r="H659" s="18"/>
      <c r="I659" s="18"/>
      <c r="J659" s="18"/>
      <c r="K659" s="20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</row>
    <row x14ac:dyDescent="0.25" r="660" customHeight="1" ht="17.25">
      <c r="A660" s="16"/>
      <c r="B660" s="9"/>
      <c r="C660" s="15"/>
      <c r="D660" s="17"/>
      <c r="E660" s="18"/>
      <c r="F660" s="18"/>
      <c r="G660" s="18"/>
      <c r="H660" s="18"/>
      <c r="I660" s="18"/>
      <c r="J660" s="18"/>
      <c r="K660" s="20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</row>
    <row x14ac:dyDescent="0.25" r="661" customHeight="1" ht="17.25">
      <c r="A661" s="16"/>
      <c r="B661" s="9"/>
      <c r="C661" s="15"/>
      <c r="D661" s="17"/>
      <c r="E661" s="18"/>
      <c r="F661" s="18"/>
      <c r="G661" s="18"/>
      <c r="H661" s="18"/>
      <c r="I661" s="18"/>
      <c r="J661" s="18"/>
      <c r="K661" s="20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</row>
    <row x14ac:dyDescent="0.25" r="662" customHeight="1" ht="17.25">
      <c r="A662" s="16"/>
      <c r="B662" s="9"/>
      <c r="C662" s="15"/>
      <c r="D662" s="17"/>
      <c r="E662" s="18"/>
      <c r="F662" s="18"/>
      <c r="G662" s="18"/>
      <c r="H662" s="18"/>
      <c r="I662" s="18"/>
      <c r="J662" s="18"/>
      <c r="K662" s="20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</row>
    <row x14ac:dyDescent="0.25" r="663" customHeight="1" ht="17.25">
      <c r="A663" s="16"/>
      <c r="B663" s="9"/>
      <c r="C663" s="15"/>
      <c r="D663" s="17"/>
      <c r="E663" s="18"/>
      <c r="F663" s="18"/>
      <c r="G663" s="18"/>
      <c r="H663" s="18"/>
      <c r="I663" s="18"/>
      <c r="J663" s="18"/>
      <c r="K663" s="20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</row>
    <row x14ac:dyDescent="0.25" r="664" customHeight="1" ht="17.25">
      <c r="A664" s="16"/>
      <c r="B664" s="9"/>
      <c r="C664" s="15"/>
      <c r="D664" s="17"/>
      <c r="E664" s="18"/>
      <c r="F664" s="18"/>
      <c r="G664" s="18"/>
      <c r="H664" s="18"/>
      <c r="I664" s="18"/>
      <c r="J664" s="18"/>
      <c r="K664" s="20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</row>
    <row x14ac:dyDescent="0.25" r="665" customHeight="1" ht="17.25">
      <c r="A665" s="16"/>
      <c r="B665" s="9"/>
      <c r="C665" s="15"/>
      <c r="D665" s="17"/>
      <c r="E665" s="18"/>
      <c r="F665" s="18"/>
      <c r="G665" s="18"/>
      <c r="H665" s="18"/>
      <c r="I665" s="18"/>
      <c r="J665" s="18"/>
      <c r="K665" s="20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</row>
    <row x14ac:dyDescent="0.25" r="666" customHeight="1" ht="17.25">
      <c r="A666" s="16"/>
      <c r="B666" s="9"/>
      <c r="C666" s="15"/>
      <c r="D666" s="17"/>
      <c r="E666" s="18"/>
      <c r="F666" s="18"/>
      <c r="G666" s="18"/>
      <c r="H666" s="18"/>
      <c r="I666" s="18"/>
      <c r="J666" s="18"/>
      <c r="K666" s="20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</row>
    <row x14ac:dyDescent="0.25" r="667" customHeight="1" ht="17.25">
      <c r="A667" s="16"/>
      <c r="B667" s="9"/>
      <c r="C667" s="15"/>
      <c r="D667" s="17"/>
      <c r="E667" s="18"/>
      <c r="F667" s="18"/>
      <c r="G667" s="18"/>
      <c r="H667" s="18"/>
      <c r="I667" s="18"/>
      <c r="J667" s="18"/>
      <c r="K667" s="20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</row>
    <row x14ac:dyDescent="0.25" r="668" customHeight="1" ht="17.25">
      <c r="A668" s="16"/>
      <c r="B668" s="9"/>
      <c r="C668" s="15"/>
      <c r="D668" s="17"/>
      <c r="E668" s="18"/>
      <c r="F668" s="18"/>
      <c r="G668" s="18"/>
      <c r="H668" s="18"/>
      <c r="I668" s="18"/>
      <c r="J668" s="18"/>
      <c r="K668" s="20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</row>
    <row x14ac:dyDescent="0.25" r="669" customHeight="1" ht="17.25">
      <c r="A669" s="16"/>
      <c r="B669" s="9"/>
      <c r="C669" s="15"/>
      <c r="D669" s="17"/>
      <c r="E669" s="18"/>
      <c r="F669" s="18"/>
      <c r="G669" s="18"/>
      <c r="H669" s="18"/>
      <c r="I669" s="18"/>
      <c r="J669" s="18"/>
      <c r="K669" s="20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</row>
    <row x14ac:dyDescent="0.25" r="670" customHeight="1" ht="17.25">
      <c r="A670" s="16"/>
      <c r="B670" s="9"/>
      <c r="C670" s="15"/>
      <c r="D670" s="17"/>
      <c r="E670" s="18"/>
      <c r="F670" s="18"/>
      <c r="G670" s="18"/>
      <c r="H670" s="18"/>
      <c r="I670" s="18"/>
      <c r="J670" s="18"/>
      <c r="K670" s="20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</row>
    <row x14ac:dyDescent="0.25" r="671" customHeight="1" ht="17.25">
      <c r="A671" s="16"/>
      <c r="B671" s="9"/>
      <c r="C671" s="15"/>
      <c r="D671" s="17"/>
      <c r="E671" s="18"/>
      <c r="F671" s="18"/>
      <c r="G671" s="18"/>
      <c r="H671" s="18"/>
      <c r="I671" s="18"/>
      <c r="J671" s="18"/>
      <c r="K671" s="20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</row>
    <row x14ac:dyDescent="0.25" r="672" customHeight="1" ht="17.25">
      <c r="A672" s="16"/>
      <c r="B672" s="9"/>
      <c r="C672" s="15"/>
      <c r="D672" s="17"/>
      <c r="E672" s="18"/>
      <c r="F672" s="18"/>
      <c r="G672" s="18"/>
      <c r="H672" s="18"/>
      <c r="I672" s="18"/>
      <c r="J672" s="18"/>
      <c r="K672" s="20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</row>
    <row x14ac:dyDescent="0.25" r="673" customHeight="1" ht="17.25">
      <c r="A673" s="16"/>
      <c r="B673" s="9"/>
      <c r="C673" s="15"/>
      <c r="D673" s="17"/>
      <c r="E673" s="18"/>
      <c r="F673" s="18"/>
      <c r="G673" s="18"/>
      <c r="H673" s="18"/>
      <c r="I673" s="18"/>
      <c r="J673" s="18"/>
      <c r="K673" s="20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</row>
    <row x14ac:dyDescent="0.25" r="674" customHeight="1" ht="17.25">
      <c r="A674" s="16"/>
      <c r="B674" s="9"/>
      <c r="C674" s="15"/>
      <c r="D674" s="17"/>
      <c r="E674" s="18"/>
      <c r="F674" s="18"/>
      <c r="G674" s="18"/>
      <c r="H674" s="18"/>
      <c r="I674" s="18"/>
      <c r="J674" s="18"/>
      <c r="K674" s="20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</row>
    <row x14ac:dyDescent="0.25" r="675" customHeight="1" ht="17.25">
      <c r="A675" s="16"/>
      <c r="B675" s="9"/>
      <c r="C675" s="15"/>
      <c r="D675" s="17"/>
      <c r="E675" s="18"/>
      <c r="F675" s="18"/>
      <c r="G675" s="18"/>
      <c r="H675" s="18"/>
      <c r="I675" s="18"/>
      <c r="J675" s="18"/>
      <c r="K675" s="20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</row>
    <row x14ac:dyDescent="0.25" r="676" customHeight="1" ht="17.25">
      <c r="A676" s="16"/>
      <c r="B676" s="9"/>
      <c r="C676" s="15"/>
      <c r="D676" s="17"/>
      <c r="E676" s="18"/>
      <c r="F676" s="18"/>
      <c r="G676" s="18"/>
      <c r="H676" s="18"/>
      <c r="I676" s="18"/>
      <c r="J676" s="18"/>
      <c r="K676" s="20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</row>
    <row x14ac:dyDescent="0.25" r="677" customHeight="1" ht="17.25">
      <c r="A677" s="16"/>
      <c r="B677" s="9"/>
      <c r="C677" s="15"/>
      <c r="D677" s="17"/>
      <c r="E677" s="18"/>
      <c r="F677" s="18"/>
      <c r="G677" s="18"/>
      <c r="H677" s="18"/>
      <c r="I677" s="18"/>
      <c r="J677" s="18"/>
      <c r="K677" s="20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</row>
    <row x14ac:dyDescent="0.25" r="678" customHeight="1" ht="17.25">
      <c r="A678" s="16"/>
      <c r="B678" s="9"/>
      <c r="C678" s="15"/>
      <c r="D678" s="17"/>
      <c r="E678" s="18"/>
      <c r="F678" s="18"/>
      <c r="G678" s="18"/>
      <c r="H678" s="18"/>
      <c r="I678" s="18"/>
      <c r="J678" s="18"/>
      <c r="K678" s="20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</row>
    <row x14ac:dyDescent="0.25" r="679" customHeight="1" ht="17.25">
      <c r="A679" s="16"/>
      <c r="B679" s="9"/>
      <c r="C679" s="15"/>
      <c r="D679" s="17"/>
      <c r="E679" s="18"/>
      <c r="F679" s="18"/>
      <c r="G679" s="18"/>
      <c r="H679" s="18"/>
      <c r="I679" s="18"/>
      <c r="J679" s="18"/>
      <c r="K679" s="20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</row>
    <row x14ac:dyDescent="0.25" r="680" customHeight="1" ht="17.25">
      <c r="A680" s="16"/>
      <c r="B680" s="9"/>
      <c r="C680" s="15"/>
      <c r="D680" s="17"/>
      <c r="E680" s="18"/>
      <c r="F680" s="18"/>
      <c r="G680" s="18"/>
      <c r="H680" s="18"/>
      <c r="I680" s="18"/>
      <c r="J680" s="18"/>
      <c r="K680" s="20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</row>
    <row x14ac:dyDescent="0.25" r="681" customHeight="1" ht="17.25">
      <c r="A681" s="16"/>
      <c r="B681" s="9"/>
      <c r="C681" s="15"/>
      <c r="D681" s="17"/>
      <c r="E681" s="18"/>
      <c r="F681" s="18"/>
      <c r="G681" s="18"/>
      <c r="H681" s="18"/>
      <c r="I681" s="18"/>
      <c r="J681" s="18"/>
      <c r="K681" s="20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</row>
    <row x14ac:dyDescent="0.25" r="682" customHeight="1" ht="17.25">
      <c r="A682" s="16"/>
      <c r="B682" s="9"/>
      <c r="C682" s="15"/>
      <c r="D682" s="17"/>
      <c r="E682" s="18"/>
      <c r="F682" s="18"/>
      <c r="G682" s="18"/>
      <c r="H682" s="18"/>
      <c r="I682" s="18"/>
      <c r="J682" s="18"/>
      <c r="K682" s="20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</row>
    <row x14ac:dyDescent="0.25" r="683" customHeight="1" ht="17.25">
      <c r="A683" s="16"/>
      <c r="B683" s="9"/>
      <c r="C683" s="15"/>
      <c r="D683" s="17"/>
      <c r="E683" s="18"/>
      <c r="F683" s="18"/>
      <c r="G683" s="18"/>
      <c r="H683" s="18"/>
      <c r="I683" s="18"/>
      <c r="J683" s="18"/>
      <c r="K683" s="20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</row>
    <row x14ac:dyDescent="0.25" r="684" customHeight="1" ht="17.25">
      <c r="A684" s="16"/>
      <c r="B684" s="9"/>
      <c r="C684" s="15"/>
      <c r="D684" s="17"/>
      <c r="E684" s="18"/>
      <c r="F684" s="18"/>
      <c r="G684" s="18"/>
      <c r="H684" s="18"/>
      <c r="I684" s="18"/>
      <c r="J684" s="18"/>
      <c r="K684" s="20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</row>
    <row x14ac:dyDescent="0.25" r="685" customHeight="1" ht="17.25">
      <c r="A685" s="16"/>
      <c r="B685" s="9"/>
      <c r="C685" s="15"/>
      <c r="D685" s="17"/>
      <c r="E685" s="18"/>
      <c r="F685" s="18"/>
      <c r="G685" s="18"/>
      <c r="H685" s="18"/>
      <c r="I685" s="18"/>
      <c r="J685" s="18"/>
      <c r="K685" s="20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</row>
    <row x14ac:dyDescent="0.25" r="686" customHeight="1" ht="17.25">
      <c r="A686" s="16"/>
      <c r="B686" s="9"/>
      <c r="C686" s="15"/>
      <c r="D686" s="17"/>
      <c r="E686" s="18"/>
      <c r="F686" s="18"/>
      <c r="G686" s="18"/>
      <c r="H686" s="18"/>
      <c r="I686" s="18"/>
      <c r="J686" s="18"/>
      <c r="K686" s="20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</row>
    <row x14ac:dyDescent="0.25" r="687" customHeight="1" ht="17.25">
      <c r="A687" s="16"/>
      <c r="B687" s="9"/>
      <c r="C687" s="15"/>
      <c r="D687" s="17"/>
      <c r="E687" s="18"/>
      <c r="F687" s="18"/>
      <c r="G687" s="18"/>
      <c r="H687" s="18"/>
      <c r="I687" s="18"/>
      <c r="J687" s="18"/>
      <c r="K687" s="20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</row>
    <row x14ac:dyDescent="0.25" r="688" customHeight="1" ht="17.25">
      <c r="A688" s="16"/>
      <c r="B688" s="9"/>
      <c r="C688" s="15"/>
      <c r="D688" s="17"/>
      <c r="E688" s="18"/>
      <c r="F688" s="18"/>
      <c r="G688" s="18"/>
      <c r="H688" s="18"/>
      <c r="I688" s="18"/>
      <c r="J688" s="18"/>
      <c r="K688" s="20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</row>
    <row x14ac:dyDescent="0.25" r="689" customHeight="1" ht="17.25">
      <c r="A689" s="16"/>
      <c r="B689" s="9"/>
      <c r="C689" s="15"/>
      <c r="D689" s="17"/>
      <c r="E689" s="18"/>
      <c r="F689" s="18"/>
      <c r="G689" s="18"/>
      <c r="H689" s="18"/>
      <c r="I689" s="18"/>
      <c r="J689" s="18"/>
      <c r="K689" s="20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</row>
    <row x14ac:dyDescent="0.25" r="690" customHeight="1" ht="17.25">
      <c r="A690" s="16"/>
      <c r="B690" s="9"/>
      <c r="C690" s="15"/>
      <c r="D690" s="17"/>
      <c r="E690" s="18"/>
      <c r="F690" s="18"/>
      <c r="G690" s="18"/>
      <c r="H690" s="18"/>
      <c r="I690" s="18"/>
      <c r="J690" s="18"/>
      <c r="K690" s="20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</row>
    <row x14ac:dyDescent="0.25" r="691" customHeight="1" ht="17.25">
      <c r="A691" s="16"/>
      <c r="B691" s="9"/>
      <c r="C691" s="15"/>
      <c r="D691" s="17"/>
      <c r="E691" s="18"/>
      <c r="F691" s="18"/>
      <c r="G691" s="18"/>
      <c r="H691" s="18"/>
      <c r="I691" s="18"/>
      <c r="J691" s="18"/>
      <c r="K691" s="20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</row>
    <row x14ac:dyDescent="0.25" r="692" customHeight="1" ht="17.25">
      <c r="A692" s="16"/>
      <c r="B692" s="9"/>
      <c r="C692" s="15"/>
      <c r="D692" s="17"/>
      <c r="E692" s="18"/>
      <c r="F692" s="18"/>
      <c r="G692" s="18"/>
      <c r="H692" s="18"/>
      <c r="I692" s="18"/>
      <c r="J692" s="18"/>
      <c r="K692" s="20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</row>
    <row x14ac:dyDescent="0.25" r="693" customHeight="1" ht="17.25">
      <c r="A693" s="16"/>
      <c r="B693" s="9"/>
      <c r="C693" s="15"/>
      <c r="D693" s="17"/>
      <c r="E693" s="18"/>
      <c r="F693" s="18"/>
      <c r="G693" s="18"/>
      <c r="H693" s="18"/>
      <c r="I693" s="18"/>
      <c r="J693" s="18"/>
      <c r="K693" s="20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</row>
    <row x14ac:dyDescent="0.25" r="694" customHeight="1" ht="17.25">
      <c r="A694" s="16"/>
      <c r="B694" s="9"/>
      <c r="C694" s="15"/>
      <c r="D694" s="17"/>
      <c r="E694" s="18"/>
      <c r="F694" s="18"/>
      <c r="G694" s="18"/>
      <c r="H694" s="18"/>
      <c r="I694" s="18"/>
      <c r="J694" s="18"/>
      <c r="K694" s="20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</row>
    <row x14ac:dyDescent="0.25" r="695" customHeight="1" ht="17.25">
      <c r="A695" s="16"/>
      <c r="B695" s="9"/>
      <c r="C695" s="15"/>
      <c r="D695" s="17"/>
      <c r="E695" s="18"/>
      <c r="F695" s="18"/>
      <c r="G695" s="18"/>
      <c r="H695" s="18"/>
      <c r="I695" s="18"/>
      <c r="J695" s="18"/>
      <c r="K695" s="20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</row>
    <row x14ac:dyDescent="0.25" r="696" customHeight="1" ht="17.25">
      <c r="A696" s="16"/>
      <c r="B696" s="9"/>
      <c r="C696" s="15"/>
      <c r="D696" s="17"/>
      <c r="E696" s="18"/>
      <c r="F696" s="18"/>
      <c r="G696" s="18"/>
      <c r="H696" s="18"/>
      <c r="I696" s="18"/>
      <c r="J696" s="18"/>
      <c r="K696" s="20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</row>
    <row x14ac:dyDescent="0.25" r="697" customHeight="1" ht="17.25">
      <c r="A697" s="16"/>
      <c r="B697" s="9"/>
      <c r="C697" s="15"/>
      <c r="D697" s="17"/>
      <c r="E697" s="18"/>
      <c r="F697" s="18"/>
      <c r="G697" s="18"/>
      <c r="H697" s="18"/>
      <c r="I697" s="18"/>
      <c r="J697" s="18"/>
      <c r="K697" s="20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</row>
    <row x14ac:dyDescent="0.25" r="698" customHeight="1" ht="17.25">
      <c r="A698" s="16"/>
      <c r="B698" s="9"/>
      <c r="C698" s="15"/>
      <c r="D698" s="17"/>
      <c r="E698" s="18"/>
      <c r="F698" s="18"/>
      <c r="G698" s="18"/>
      <c r="H698" s="18"/>
      <c r="I698" s="18"/>
      <c r="J698" s="18"/>
      <c r="K698" s="20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</row>
    <row x14ac:dyDescent="0.25" r="699" customHeight="1" ht="17.25">
      <c r="A699" s="16"/>
      <c r="B699" s="9"/>
      <c r="C699" s="15"/>
      <c r="D699" s="17"/>
      <c r="E699" s="18"/>
      <c r="F699" s="18"/>
      <c r="G699" s="18"/>
      <c r="H699" s="18"/>
      <c r="I699" s="18"/>
      <c r="J699" s="18"/>
      <c r="K699" s="20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</row>
    <row x14ac:dyDescent="0.25" r="700" customHeight="1" ht="17.25">
      <c r="A700" s="16"/>
      <c r="B700" s="9"/>
      <c r="C700" s="15"/>
      <c r="D700" s="17"/>
      <c r="E700" s="18"/>
      <c r="F700" s="18"/>
      <c r="G700" s="18"/>
      <c r="H700" s="18"/>
      <c r="I700" s="18"/>
      <c r="J700" s="18"/>
      <c r="K700" s="20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</row>
    <row x14ac:dyDescent="0.25" r="701" customHeight="1" ht="17.25">
      <c r="A701" s="16"/>
      <c r="B701" s="9"/>
      <c r="C701" s="15"/>
      <c r="D701" s="17"/>
      <c r="E701" s="18"/>
      <c r="F701" s="18"/>
      <c r="G701" s="18"/>
      <c r="H701" s="18"/>
      <c r="I701" s="18"/>
      <c r="J701" s="18"/>
      <c r="K701" s="20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</row>
    <row x14ac:dyDescent="0.25" r="702" customHeight="1" ht="17.25">
      <c r="A702" s="16"/>
      <c r="B702" s="9"/>
      <c r="C702" s="15"/>
      <c r="D702" s="17"/>
      <c r="E702" s="18"/>
      <c r="F702" s="18"/>
      <c r="G702" s="18"/>
      <c r="H702" s="18"/>
      <c r="I702" s="18"/>
      <c r="J702" s="18"/>
      <c r="K702" s="20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</row>
    <row x14ac:dyDescent="0.25" r="703" customHeight="1" ht="17.25">
      <c r="A703" s="16"/>
      <c r="B703" s="9"/>
      <c r="C703" s="15"/>
      <c r="D703" s="17"/>
      <c r="E703" s="18"/>
      <c r="F703" s="18"/>
      <c r="G703" s="18"/>
      <c r="H703" s="18"/>
      <c r="I703" s="18"/>
      <c r="J703" s="18"/>
      <c r="K703" s="20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</row>
    <row x14ac:dyDescent="0.25" r="704" customHeight="1" ht="17.25">
      <c r="A704" s="16"/>
      <c r="B704" s="9"/>
      <c r="C704" s="15"/>
      <c r="D704" s="17"/>
      <c r="E704" s="18"/>
      <c r="F704" s="18"/>
      <c r="G704" s="18"/>
      <c r="H704" s="18"/>
      <c r="I704" s="18"/>
      <c r="J704" s="18"/>
      <c r="K704" s="20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</row>
    <row x14ac:dyDescent="0.25" r="705" customHeight="1" ht="17.25">
      <c r="A705" s="16"/>
      <c r="B705" s="9"/>
      <c r="C705" s="15"/>
      <c r="D705" s="17"/>
      <c r="E705" s="18"/>
      <c r="F705" s="18"/>
      <c r="G705" s="18"/>
      <c r="H705" s="18"/>
      <c r="I705" s="18"/>
      <c r="J705" s="18"/>
      <c r="K705" s="20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</row>
    <row x14ac:dyDescent="0.25" r="706" customHeight="1" ht="17.25">
      <c r="A706" s="16"/>
      <c r="B706" s="9"/>
      <c r="C706" s="15"/>
      <c r="D706" s="17"/>
      <c r="E706" s="18"/>
      <c r="F706" s="18"/>
      <c r="G706" s="18"/>
      <c r="H706" s="18"/>
      <c r="I706" s="18"/>
      <c r="J706" s="18"/>
      <c r="K706" s="20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</row>
    <row x14ac:dyDescent="0.25" r="707" customHeight="1" ht="17.25">
      <c r="A707" s="16"/>
      <c r="B707" s="9"/>
      <c r="C707" s="15"/>
      <c r="D707" s="17"/>
      <c r="E707" s="18"/>
      <c r="F707" s="18"/>
      <c r="G707" s="18"/>
      <c r="H707" s="18"/>
      <c r="I707" s="18"/>
      <c r="J707" s="18"/>
      <c r="K707" s="20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</row>
    <row x14ac:dyDescent="0.25" r="708" customHeight="1" ht="17.25">
      <c r="A708" s="16"/>
      <c r="B708" s="9"/>
      <c r="C708" s="15"/>
      <c r="D708" s="17"/>
      <c r="E708" s="18"/>
      <c r="F708" s="18"/>
      <c r="G708" s="18"/>
      <c r="H708" s="18"/>
      <c r="I708" s="18"/>
      <c r="J708" s="18"/>
      <c r="K708" s="20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</row>
    <row x14ac:dyDescent="0.25" r="709" customHeight="1" ht="17.25">
      <c r="A709" s="16"/>
      <c r="B709" s="9"/>
      <c r="C709" s="15"/>
      <c r="D709" s="17"/>
      <c r="E709" s="18"/>
      <c r="F709" s="18"/>
      <c r="G709" s="18"/>
      <c r="H709" s="18"/>
      <c r="I709" s="18"/>
      <c r="J709" s="18"/>
      <c r="K709" s="20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</row>
    <row x14ac:dyDescent="0.25" r="710" customHeight="1" ht="17.25">
      <c r="A710" s="16"/>
      <c r="B710" s="9"/>
      <c r="C710" s="15"/>
      <c r="D710" s="17"/>
      <c r="E710" s="18"/>
      <c r="F710" s="18"/>
      <c r="G710" s="18"/>
      <c r="H710" s="18"/>
      <c r="I710" s="18"/>
      <c r="J710" s="18"/>
      <c r="K710" s="20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</row>
    <row x14ac:dyDescent="0.25" r="711" customHeight="1" ht="17.25">
      <c r="A711" s="16"/>
      <c r="B711" s="9"/>
      <c r="C711" s="15"/>
      <c r="D711" s="17"/>
      <c r="E711" s="18"/>
      <c r="F711" s="18"/>
      <c r="G711" s="18"/>
      <c r="H711" s="18"/>
      <c r="I711" s="18"/>
      <c r="J711" s="18"/>
      <c r="K711" s="20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</row>
    <row x14ac:dyDescent="0.25" r="712" customHeight="1" ht="17.25">
      <c r="A712" s="16"/>
      <c r="B712" s="9"/>
      <c r="C712" s="15"/>
      <c r="D712" s="17"/>
      <c r="E712" s="18"/>
      <c r="F712" s="18"/>
      <c r="G712" s="18"/>
      <c r="H712" s="18"/>
      <c r="I712" s="18"/>
      <c r="J712" s="18"/>
      <c r="K712" s="20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</row>
    <row x14ac:dyDescent="0.25" r="713" customHeight="1" ht="17.25">
      <c r="A713" s="16"/>
      <c r="B713" s="9"/>
      <c r="C713" s="15"/>
      <c r="D713" s="17"/>
      <c r="E713" s="18"/>
      <c r="F713" s="18"/>
      <c r="G713" s="18"/>
      <c r="H713" s="18"/>
      <c r="I713" s="18"/>
      <c r="J713" s="18"/>
      <c r="K713" s="20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</row>
    <row x14ac:dyDescent="0.25" r="714" customHeight="1" ht="17.25">
      <c r="A714" s="16"/>
      <c r="B714" s="9"/>
      <c r="C714" s="15"/>
      <c r="D714" s="17"/>
      <c r="E714" s="18"/>
      <c r="F714" s="18"/>
      <c r="G714" s="18"/>
      <c r="H714" s="18"/>
      <c r="I714" s="18"/>
      <c r="J714" s="18"/>
      <c r="K714" s="20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</row>
    <row x14ac:dyDescent="0.25" r="715" customHeight="1" ht="17.25">
      <c r="A715" s="16"/>
      <c r="B715" s="9"/>
      <c r="C715" s="15"/>
      <c r="D715" s="17"/>
      <c r="E715" s="18"/>
      <c r="F715" s="18"/>
      <c r="G715" s="18"/>
      <c r="H715" s="18"/>
      <c r="I715" s="18"/>
      <c r="J715" s="18"/>
      <c r="K715" s="20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</row>
    <row x14ac:dyDescent="0.25" r="716" customHeight="1" ht="17.25">
      <c r="A716" s="16"/>
      <c r="B716" s="9"/>
      <c r="C716" s="15"/>
      <c r="D716" s="17"/>
      <c r="E716" s="18"/>
      <c r="F716" s="18"/>
      <c r="G716" s="18"/>
      <c r="H716" s="18"/>
      <c r="I716" s="18"/>
      <c r="J716" s="18"/>
      <c r="K716" s="20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</row>
    <row x14ac:dyDescent="0.25" r="717" customHeight="1" ht="17.25">
      <c r="A717" s="16"/>
      <c r="B717" s="9"/>
      <c r="C717" s="15"/>
      <c r="D717" s="17"/>
      <c r="E717" s="18"/>
      <c r="F717" s="18"/>
      <c r="G717" s="18"/>
      <c r="H717" s="18"/>
      <c r="I717" s="18"/>
      <c r="J717" s="18"/>
      <c r="K717" s="20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</row>
    <row x14ac:dyDescent="0.25" r="718" customHeight="1" ht="17.25">
      <c r="A718" s="16"/>
      <c r="B718" s="9"/>
      <c r="C718" s="15"/>
      <c r="D718" s="17"/>
      <c r="E718" s="18"/>
      <c r="F718" s="18"/>
      <c r="G718" s="18"/>
      <c r="H718" s="18"/>
      <c r="I718" s="18"/>
      <c r="J718" s="18"/>
      <c r="K718" s="20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</row>
    <row x14ac:dyDescent="0.25" r="719" customHeight="1" ht="17.25">
      <c r="A719" s="16"/>
      <c r="B719" s="9"/>
      <c r="C719" s="15"/>
      <c r="D719" s="17"/>
      <c r="E719" s="18"/>
      <c r="F719" s="18"/>
      <c r="G719" s="18"/>
      <c r="H719" s="18"/>
      <c r="I719" s="18"/>
      <c r="J719" s="18"/>
      <c r="K719" s="20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</row>
    <row x14ac:dyDescent="0.25" r="720" customHeight="1" ht="17.25">
      <c r="A720" s="16"/>
      <c r="B720" s="9"/>
      <c r="C720" s="15"/>
      <c r="D720" s="17"/>
      <c r="E720" s="18"/>
      <c r="F720" s="18"/>
      <c r="G720" s="18"/>
      <c r="H720" s="18"/>
      <c r="I720" s="18"/>
      <c r="J720" s="18"/>
      <c r="K720" s="20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</row>
    <row x14ac:dyDescent="0.25" r="721" customHeight="1" ht="17.25">
      <c r="A721" s="16"/>
      <c r="B721" s="9"/>
      <c r="C721" s="15"/>
      <c r="D721" s="17"/>
      <c r="E721" s="18"/>
      <c r="F721" s="18"/>
      <c r="G721" s="18"/>
      <c r="H721" s="18"/>
      <c r="I721" s="18"/>
      <c r="J721" s="18"/>
      <c r="K721" s="20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</row>
    <row x14ac:dyDescent="0.25" r="722" customHeight="1" ht="17.25">
      <c r="A722" s="16"/>
      <c r="B722" s="9"/>
      <c r="C722" s="15"/>
      <c r="D722" s="17"/>
      <c r="E722" s="18"/>
      <c r="F722" s="18"/>
      <c r="G722" s="18"/>
      <c r="H722" s="18"/>
      <c r="I722" s="18"/>
      <c r="J722" s="18"/>
      <c r="K722" s="20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</row>
    <row x14ac:dyDescent="0.25" r="723" customHeight="1" ht="17.25">
      <c r="A723" s="16"/>
      <c r="B723" s="9"/>
      <c r="C723" s="15"/>
      <c r="D723" s="17"/>
      <c r="E723" s="18"/>
      <c r="F723" s="18"/>
      <c r="G723" s="18"/>
      <c r="H723" s="18"/>
      <c r="I723" s="18"/>
      <c r="J723" s="18"/>
      <c r="K723" s="20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</row>
    <row x14ac:dyDescent="0.25" r="724" customHeight="1" ht="17.25">
      <c r="A724" s="16"/>
      <c r="B724" s="9"/>
      <c r="C724" s="15"/>
      <c r="D724" s="17"/>
      <c r="E724" s="18"/>
      <c r="F724" s="18"/>
      <c r="G724" s="18"/>
      <c r="H724" s="18"/>
      <c r="I724" s="18"/>
      <c r="J724" s="18"/>
      <c r="K724" s="20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</row>
    <row x14ac:dyDescent="0.25" r="725" customHeight="1" ht="17.25">
      <c r="A725" s="16"/>
      <c r="B725" s="9"/>
      <c r="C725" s="15"/>
      <c r="D725" s="17"/>
      <c r="E725" s="18"/>
      <c r="F725" s="18"/>
      <c r="G725" s="18"/>
      <c r="H725" s="18"/>
      <c r="I725" s="18"/>
      <c r="J725" s="18"/>
      <c r="K725" s="20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</row>
    <row x14ac:dyDescent="0.25" r="726" customHeight="1" ht="17.25">
      <c r="A726" s="16"/>
      <c r="B726" s="9"/>
      <c r="C726" s="15"/>
      <c r="D726" s="17"/>
      <c r="E726" s="18"/>
      <c r="F726" s="18"/>
      <c r="G726" s="18"/>
      <c r="H726" s="18"/>
      <c r="I726" s="18"/>
      <c r="J726" s="18"/>
      <c r="K726" s="20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</row>
    <row x14ac:dyDescent="0.25" r="727" customHeight="1" ht="17.25">
      <c r="A727" s="16"/>
      <c r="B727" s="9"/>
      <c r="C727" s="15"/>
      <c r="D727" s="17"/>
      <c r="E727" s="18"/>
      <c r="F727" s="18"/>
      <c r="G727" s="18"/>
      <c r="H727" s="18"/>
      <c r="I727" s="18"/>
      <c r="J727" s="18"/>
      <c r="K727" s="20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</row>
    <row x14ac:dyDescent="0.25" r="728" customHeight="1" ht="17.25">
      <c r="A728" s="16"/>
      <c r="B728" s="9"/>
      <c r="C728" s="15"/>
      <c r="D728" s="17"/>
      <c r="E728" s="18"/>
      <c r="F728" s="18"/>
      <c r="G728" s="18"/>
      <c r="H728" s="18"/>
      <c r="I728" s="18"/>
      <c r="J728" s="18"/>
      <c r="K728" s="20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</row>
    <row x14ac:dyDescent="0.25" r="729" customHeight="1" ht="17.25">
      <c r="A729" s="16"/>
      <c r="B729" s="9"/>
      <c r="C729" s="15"/>
      <c r="D729" s="17"/>
      <c r="E729" s="18"/>
      <c r="F729" s="18"/>
      <c r="G729" s="18"/>
      <c r="H729" s="18"/>
      <c r="I729" s="18"/>
      <c r="J729" s="18"/>
      <c r="K729" s="20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</row>
    <row x14ac:dyDescent="0.25" r="730" customHeight="1" ht="17.25">
      <c r="A730" s="16"/>
      <c r="B730" s="9"/>
      <c r="C730" s="15"/>
      <c r="D730" s="17"/>
      <c r="E730" s="18"/>
      <c r="F730" s="18"/>
      <c r="G730" s="18"/>
      <c r="H730" s="18"/>
      <c r="I730" s="18"/>
      <c r="J730" s="18"/>
      <c r="K730" s="20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</row>
    <row x14ac:dyDescent="0.25" r="731" customHeight="1" ht="17.25">
      <c r="A731" s="16"/>
      <c r="B731" s="9"/>
      <c r="C731" s="15"/>
      <c r="D731" s="17"/>
      <c r="E731" s="18"/>
      <c r="F731" s="18"/>
      <c r="G731" s="18"/>
      <c r="H731" s="18"/>
      <c r="I731" s="18"/>
      <c r="J731" s="18"/>
      <c r="K731" s="20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</row>
    <row x14ac:dyDescent="0.25" r="732" customHeight="1" ht="17.25">
      <c r="A732" s="16"/>
      <c r="B732" s="9"/>
      <c r="C732" s="15"/>
      <c r="D732" s="17"/>
      <c r="E732" s="18"/>
      <c r="F732" s="18"/>
      <c r="G732" s="18"/>
      <c r="H732" s="18"/>
      <c r="I732" s="18"/>
      <c r="J732" s="18"/>
      <c r="K732" s="20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</row>
    <row x14ac:dyDescent="0.25" r="733" customHeight="1" ht="17.25">
      <c r="A733" s="16"/>
      <c r="B733" s="9"/>
      <c r="C733" s="15"/>
      <c r="D733" s="17"/>
      <c r="E733" s="18"/>
      <c r="F733" s="18"/>
      <c r="G733" s="18"/>
      <c r="H733" s="18"/>
      <c r="I733" s="18"/>
      <c r="J733" s="18"/>
      <c r="K733" s="20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</row>
    <row x14ac:dyDescent="0.25" r="734" customHeight="1" ht="17.25">
      <c r="A734" s="16"/>
      <c r="B734" s="9"/>
      <c r="C734" s="15"/>
      <c r="D734" s="17"/>
      <c r="E734" s="18"/>
      <c r="F734" s="18"/>
      <c r="G734" s="18"/>
      <c r="H734" s="18"/>
      <c r="I734" s="18"/>
      <c r="J734" s="18"/>
      <c r="K734" s="20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</row>
    <row x14ac:dyDescent="0.25" r="735" customHeight="1" ht="17.25">
      <c r="A735" s="16"/>
      <c r="B735" s="9"/>
      <c r="C735" s="15"/>
      <c r="D735" s="17"/>
      <c r="E735" s="18"/>
      <c r="F735" s="18"/>
      <c r="G735" s="18"/>
      <c r="H735" s="18"/>
      <c r="I735" s="18"/>
      <c r="J735" s="18"/>
      <c r="K735" s="20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</row>
    <row x14ac:dyDescent="0.25" r="736" customHeight="1" ht="17.25">
      <c r="A736" s="16"/>
      <c r="B736" s="9"/>
      <c r="C736" s="15"/>
      <c r="D736" s="17"/>
      <c r="E736" s="18"/>
      <c r="F736" s="18"/>
      <c r="G736" s="18"/>
      <c r="H736" s="18"/>
      <c r="I736" s="18"/>
      <c r="J736" s="18"/>
      <c r="K736" s="20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</row>
    <row x14ac:dyDescent="0.25" r="737" customHeight="1" ht="17.25">
      <c r="A737" s="16"/>
      <c r="B737" s="9"/>
      <c r="C737" s="15"/>
      <c r="D737" s="17"/>
      <c r="E737" s="18"/>
      <c r="F737" s="18"/>
      <c r="G737" s="18"/>
      <c r="H737" s="18"/>
      <c r="I737" s="18"/>
      <c r="J737" s="18"/>
      <c r="K737" s="20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</row>
    <row x14ac:dyDescent="0.25" r="738" customHeight="1" ht="17.25">
      <c r="A738" s="16"/>
      <c r="B738" s="9"/>
      <c r="C738" s="15"/>
      <c r="D738" s="17"/>
      <c r="E738" s="18"/>
      <c r="F738" s="18"/>
      <c r="G738" s="18"/>
      <c r="H738" s="18"/>
      <c r="I738" s="18"/>
      <c r="J738" s="18"/>
      <c r="K738" s="20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</row>
    <row x14ac:dyDescent="0.25" r="739" customHeight="1" ht="17.25">
      <c r="A739" s="16"/>
      <c r="B739" s="9"/>
      <c r="C739" s="15"/>
      <c r="D739" s="17"/>
      <c r="E739" s="18"/>
      <c r="F739" s="18"/>
      <c r="G739" s="18"/>
      <c r="H739" s="18"/>
      <c r="I739" s="18"/>
      <c r="J739" s="18"/>
      <c r="K739" s="20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</row>
    <row x14ac:dyDescent="0.25" r="740" customHeight="1" ht="17.25">
      <c r="A740" s="16"/>
      <c r="B740" s="9"/>
      <c r="C740" s="15"/>
      <c r="D740" s="17"/>
      <c r="E740" s="18"/>
      <c r="F740" s="18"/>
      <c r="G740" s="18"/>
      <c r="H740" s="18"/>
      <c r="I740" s="18"/>
      <c r="J740" s="18"/>
      <c r="K740" s="20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</row>
    <row x14ac:dyDescent="0.25" r="741" customHeight="1" ht="17.25">
      <c r="A741" s="16"/>
      <c r="B741" s="9"/>
      <c r="C741" s="15"/>
      <c r="D741" s="17"/>
      <c r="E741" s="18"/>
      <c r="F741" s="18"/>
      <c r="G741" s="18"/>
      <c r="H741" s="18"/>
      <c r="I741" s="18"/>
      <c r="J741" s="18"/>
      <c r="K741" s="20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</row>
    <row x14ac:dyDescent="0.25" r="742" customHeight="1" ht="17.25">
      <c r="A742" s="16"/>
      <c r="B742" s="9"/>
      <c r="C742" s="15"/>
      <c r="D742" s="17"/>
      <c r="E742" s="18"/>
      <c r="F742" s="18"/>
      <c r="G742" s="18"/>
      <c r="H742" s="18"/>
      <c r="I742" s="18"/>
      <c r="J742" s="18"/>
      <c r="K742" s="20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</row>
    <row x14ac:dyDescent="0.25" r="743" customHeight="1" ht="17.25">
      <c r="A743" s="16"/>
      <c r="B743" s="9"/>
      <c r="C743" s="15"/>
      <c r="D743" s="17"/>
      <c r="E743" s="18"/>
      <c r="F743" s="18"/>
      <c r="G743" s="18"/>
      <c r="H743" s="18"/>
      <c r="I743" s="18"/>
      <c r="J743" s="18"/>
      <c r="K743" s="20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</row>
    <row x14ac:dyDescent="0.25" r="744" customHeight="1" ht="17.25">
      <c r="A744" s="16"/>
      <c r="B744" s="9"/>
      <c r="C744" s="15"/>
      <c r="D744" s="17"/>
      <c r="E744" s="18"/>
      <c r="F744" s="18"/>
      <c r="G744" s="18"/>
      <c r="H744" s="18"/>
      <c r="I744" s="18"/>
      <c r="J744" s="18"/>
      <c r="K744" s="20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</row>
    <row x14ac:dyDescent="0.25" r="745" customHeight="1" ht="17.25">
      <c r="A745" s="16"/>
      <c r="B745" s="9"/>
      <c r="C745" s="15"/>
      <c r="D745" s="17"/>
      <c r="E745" s="18"/>
      <c r="F745" s="18"/>
      <c r="G745" s="18"/>
      <c r="H745" s="18"/>
      <c r="I745" s="18"/>
      <c r="J745" s="18"/>
      <c r="K745" s="20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</row>
    <row x14ac:dyDescent="0.25" r="746" customHeight="1" ht="17.25">
      <c r="A746" s="16"/>
      <c r="B746" s="9"/>
      <c r="C746" s="15"/>
      <c r="D746" s="17"/>
      <c r="E746" s="18"/>
      <c r="F746" s="18"/>
      <c r="G746" s="18"/>
      <c r="H746" s="18"/>
      <c r="I746" s="18"/>
      <c r="J746" s="18"/>
      <c r="K746" s="20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</row>
    <row x14ac:dyDescent="0.25" r="747" customHeight="1" ht="17.25">
      <c r="A747" s="16"/>
      <c r="B747" s="9"/>
      <c r="C747" s="15"/>
      <c r="D747" s="17"/>
      <c r="E747" s="18"/>
      <c r="F747" s="18"/>
      <c r="G747" s="18"/>
      <c r="H747" s="18"/>
      <c r="I747" s="18"/>
      <c r="J747" s="18"/>
      <c r="K747" s="20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</row>
    <row x14ac:dyDescent="0.25" r="748" customHeight="1" ht="17.25">
      <c r="A748" s="16"/>
      <c r="B748" s="9"/>
      <c r="C748" s="15"/>
      <c r="D748" s="17"/>
      <c r="E748" s="18"/>
      <c r="F748" s="18"/>
      <c r="G748" s="18"/>
      <c r="H748" s="18"/>
      <c r="I748" s="18"/>
      <c r="J748" s="18"/>
      <c r="K748" s="20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</row>
    <row x14ac:dyDescent="0.25" r="749" customHeight="1" ht="17.25">
      <c r="A749" s="16"/>
      <c r="B749" s="9"/>
      <c r="C749" s="15"/>
      <c r="D749" s="17"/>
      <c r="E749" s="18"/>
      <c r="F749" s="18"/>
      <c r="G749" s="18"/>
      <c r="H749" s="18"/>
      <c r="I749" s="18"/>
      <c r="J749" s="18"/>
      <c r="K749" s="20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</row>
    <row x14ac:dyDescent="0.25" r="750" customHeight="1" ht="17.25">
      <c r="A750" s="16"/>
      <c r="B750" s="9"/>
      <c r="C750" s="15"/>
      <c r="D750" s="17"/>
      <c r="E750" s="18"/>
      <c r="F750" s="18"/>
      <c r="G750" s="18"/>
      <c r="H750" s="18"/>
      <c r="I750" s="18"/>
      <c r="J750" s="18"/>
      <c r="K750" s="20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</row>
    <row x14ac:dyDescent="0.25" r="751" customHeight="1" ht="17.25">
      <c r="A751" s="16"/>
      <c r="B751" s="9"/>
      <c r="C751" s="15"/>
      <c r="D751" s="17"/>
      <c r="E751" s="18"/>
      <c r="F751" s="18"/>
      <c r="G751" s="18"/>
      <c r="H751" s="18"/>
      <c r="I751" s="18"/>
      <c r="J751" s="18"/>
      <c r="K751" s="20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</row>
    <row x14ac:dyDescent="0.25" r="752" customHeight="1" ht="17.25">
      <c r="A752" s="16"/>
      <c r="B752" s="9"/>
      <c r="C752" s="15"/>
      <c r="D752" s="17"/>
      <c r="E752" s="18"/>
      <c r="F752" s="18"/>
      <c r="G752" s="18"/>
      <c r="H752" s="18"/>
      <c r="I752" s="18"/>
      <c r="J752" s="18"/>
      <c r="K752" s="20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</row>
    <row x14ac:dyDescent="0.25" r="753" customHeight="1" ht="17.25">
      <c r="A753" s="16"/>
      <c r="B753" s="9"/>
      <c r="C753" s="15"/>
      <c r="D753" s="17"/>
      <c r="E753" s="18"/>
      <c r="F753" s="18"/>
      <c r="G753" s="18"/>
      <c r="H753" s="18"/>
      <c r="I753" s="18"/>
      <c r="J753" s="18"/>
      <c r="K753" s="20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</row>
    <row x14ac:dyDescent="0.25" r="754" customHeight="1" ht="17.25">
      <c r="A754" s="16"/>
      <c r="B754" s="9"/>
      <c r="C754" s="15"/>
      <c r="D754" s="17"/>
      <c r="E754" s="18"/>
      <c r="F754" s="18"/>
      <c r="G754" s="18"/>
      <c r="H754" s="18"/>
      <c r="I754" s="18"/>
      <c r="J754" s="18"/>
      <c r="K754" s="20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</row>
    <row x14ac:dyDescent="0.25" r="755" customHeight="1" ht="17.25">
      <c r="A755" s="16"/>
      <c r="B755" s="9"/>
      <c r="C755" s="15"/>
      <c r="D755" s="17"/>
      <c r="E755" s="18"/>
      <c r="F755" s="18"/>
      <c r="G755" s="18"/>
      <c r="H755" s="18"/>
      <c r="I755" s="18"/>
      <c r="J755" s="18"/>
      <c r="K755" s="20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</row>
    <row x14ac:dyDescent="0.25" r="756" customHeight="1" ht="17.25">
      <c r="A756" s="16"/>
      <c r="B756" s="9"/>
      <c r="C756" s="15"/>
      <c r="D756" s="17"/>
      <c r="E756" s="18"/>
      <c r="F756" s="18"/>
      <c r="G756" s="18"/>
      <c r="H756" s="18"/>
      <c r="I756" s="18"/>
      <c r="J756" s="18"/>
      <c r="K756" s="20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</row>
    <row x14ac:dyDescent="0.25" r="757" customHeight="1" ht="17.25">
      <c r="A757" s="16"/>
      <c r="B757" s="9"/>
      <c r="C757" s="15"/>
      <c r="D757" s="17"/>
      <c r="E757" s="18"/>
      <c r="F757" s="18"/>
      <c r="G757" s="18"/>
      <c r="H757" s="18"/>
      <c r="I757" s="18"/>
      <c r="J757" s="18"/>
      <c r="K757" s="20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</row>
    <row x14ac:dyDescent="0.25" r="758" customHeight="1" ht="17.25">
      <c r="A758" s="16"/>
      <c r="B758" s="9"/>
      <c r="C758" s="15"/>
      <c r="D758" s="17"/>
      <c r="E758" s="18"/>
      <c r="F758" s="18"/>
      <c r="G758" s="18"/>
      <c r="H758" s="18"/>
      <c r="I758" s="18"/>
      <c r="J758" s="18"/>
      <c r="K758" s="20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</row>
    <row x14ac:dyDescent="0.25" r="759" customHeight="1" ht="17.25">
      <c r="A759" s="16"/>
      <c r="B759" s="9"/>
      <c r="C759" s="15"/>
      <c r="D759" s="17"/>
      <c r="E759" s="18"/>
      <c r="F759" s="18"/>
      <c r="G759" s="18"/>
      <c r="H759" s="18"/>
      <c r="I759" s="18"/>
      <c r="J759" s="18"/>
      <c r="K759" s="20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</row>
    <row x14ac:dyDescent="0.25" r="760" customHeight="1" ht="17.25">
      <c r="A760" s="16"/>
      <c r="B760" s="9"/>
      <c r="C760" s="15"/>
      <c r="D760" s="17"/>
      <c r="E760" s="18"/>
      <c r="F760" s="18"/>
      <c r="G760" s="18"/>
      <c r="H760" s="18"/>
      <c r="I760" s="18"/>
      <c r="J760" s="18"/>
      <c r="K760" s="20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</row>
    <row x14ac:dyDescent="0.25" r="761" customHeight="1" ht="17.25">
      <c r="A761" s="16"/>
      <c r="B761" s="9"/>
      <c r="C761" s="15"/>
      <c r="D761" s="17"/>
      <c r="E761" s="18"/>
      <c r="F761" s="18"/>
      <c r="G761" s="18"/>
      <c r="H761" s="18"/>
      <c r="I761" s="18"/>
      <c r="J761" s="18"/>
      <c r="K761" s="20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</row>
    <row x14ac:dyDescent="0.25" r="762" customHeight="1" ht="17.25">
      <c r="A762" s="16"/>
      <c r="B762" s="9"/>
      <c r="C762" s="15"/>
      <c r="D762" s="17"/>
      <c r="E762" s="18"/>
      <c r="F762" s="18"/>
      <c r="G762" s="18"/>
      <c r="H762" s="18"/>
      <c r="I762" s="18"/>
      <c r="J762" s="18"/>
      <c r="K762" s="20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</row>
    <row x14ac:dyDescent="0.25" r="763" customHeight="1" ht="17.25">
      <c r="A763" s="16"/>
      <c r="B763" s="9"/>
      <c r="C763" s="15"/>
      <c r="D763" s="17"/>
      <c r="E763" s="18"/>
      <c r="F763" s="18"/>
      <c r="G763" s="18"/>
      <c r="H763" s="18"/>
      <c r="I763" s="18"/>
      <c r="J763" s="18"/>
      <c r="K763" s="20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</row>
    <row x14ac:dyDescent="0.25" r="764" customHeight="1" ht="17.25">
      <c r="A764" s="16"/>
      <c r="B764" s="9"/>
      <c r="C764" s="15"/>
      <c r="D764" s="17"/>
      <c r="E764" s="18"/>
      <c r="F764" s="18"/>
      <c r="G764" s="18"/>
      <c r="H764" s="18"/>
      <c r="I764" s="18"/>
      <c r="J764" s="18"/>
      <c r="K764" s="20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</row>
    <row x14ac:dyDescent="0.25" r="765" customHeight="1" ht="17.25">
      <c r="A765" s="16"/>
      <c r="B765" s="9"/>
      <c r="C765" s="15"/>
      <c r="D765" s="17"/>
      <c r="E765" s="18"/>
      <c r="F765" s="18"/>
      <c r="G765" s="18"/>
      <c r="H765" s="18"/>
      <c r="I765" s="18"/>
      <c r="J765" s="18"/>
      <c r="K765" s="20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</row>
    <row x14ac:dyDescent="0.25" r="766" customHeight="1" ht="17.25">
      <c r="A766" s="16"/>
      <c r="B766" s="9"/>
      <c r="C766" s="15"/>
      <c r="D766" s="17"/>
      <c r="E766" s="18"/>
      <c r="F766" s="18"/>
      <c r="G766" s="18"/>
      <c r="H766" s="18"/>
      <c r="I766" s="18"/>
      <c r="J766" s="18"/>
      <c r="K766" s="20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</row>
    <row x14ac:dyDescent="0.25" r="767" customHeight="1" ht="17.25">
      <c r="A767" s="16"/>
      <c r="B767" s="9"/>
      <c r="C767" s="15"/>
      <c r="D767" s="17"/>
      <c r="E767" s="18"/>
      <c r="F767" s="18"/>
      <c r="G767" s="18"/>
      <c r="H767" s="18"/>
      <c r="I767" s="18"/>
      <c r="J767" s="18"/>
      <c r="K767" s="20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</row>
    <row x14ac:dyDescent="0.25" r="768" customHeight="1" ht="17.25">
      <c r="A768" s="16"/>
      <c r="B768" s="9"/>
      <c r="C768" s="15"/>
      <c r="D768" s="17"/>
      <c r="E768" s="18"/>
      <c r="F768" s="18"/>
      <c r="G768" s="18"/>
      <c r="H768" s="18"/>
      <c r="I768" s="18"/>
      <c r="J768" s="18"/>
      <c r="K768" s="20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</row>
    <row x14ac:dyDescent="0.25" r="769" customHeight="1" ht="17.25">
      <c r="A769" s="16"/>
      <c r="B769" s="9"/>
      <c r="C769" s="15"/>
      <c r="D769" s="17"/>
      <c r="E769" s="18"/>
      <c r="F769" s="18"/>
      <c r="G769" s="18"/>
      <c r="H769" s="18"/>
      <c r="I769" s="18"/>
      <c r="J769" s="18"/>
      <c r="K769" s="20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</row>
    <row x14ac:dyDescent="0.25" r="770" customHeight="1" ht="17.25">
      <c r="A770" s="16"/>
      <c r="B770" s="9"/>
      <c r="C770" s="15"/>
      <c r="D770" s="17"/>
      <c r="E770" s="18"/>
      <c r="F770" s="18"/>
      <c r="G770" s="18"/>
      <c r="H770" s="18"/>
      <c r="I770" s="18"/>
      <c r="J770" s="18"/>
      <c r="K770" s="20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</row>
    <row x14ac:dyDescent="0.25" r="771" customHeight="1" ht="17.25">
      <c r="A771" s="16"/>
      <c r="B771" s="9"/>
      <c r="C771" s="15"/>
      <c r="D771" s="17"/>
      <c r="E771" s="18"/>
      <c r="F771" s="18"/>
      <c r="G771" s="18"/>
      <c r="H771" s="18"/>
      <c r="I771" s="18"/>
      <c r="J771" s="18"/>
      <c r="K771" s="20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</row>
    <row x14ac:dyDescent="0.25" r="772" customHeight="1" ht="17.25">
      <c r="A772" s="16"/>
      <c r="B772" s="9"/>
      <c r="C772" s="15"/>
      <c r="D772" s="17"/>
      <c r="E772" s="18"/>
      <c r="F772" s="18"/>
      <c r="G772" s="18"/>
      <c r="H772" s="18"/>
      <c r="I772" s="18"/>
      <c r="J772" s="18"/>
      <c r="K772" s="20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</row>
    <row x14ac:dyDescent="0.25" r="773" customHeight="1" ht="17.25">
      <c r="A773" s="16"/>
      <c r="B773" s="9"/>
      <c r="C773" s="15"/>
      <c r="D773" s="17"/>
      <c r="E773" s="18"/>
      <c r="F773" s="18"/>
      <c r="G773" s="18"/>
      <c r="H773" s="18"/>
      <c r="I773" s="18"/>
      <c r="J773" s="18"/>
      <c r="K773" s="20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</row>
    <row x14ac:dyDescent="0.25" r="774" customHeight="1" ht="17.25">
      <c r="A774" s="16"/>
      <c r="B774" s="9"/>
      <c r="C774" s="15"/>
      <c r="D774" s="17"/>
      <c r="E774" s="18"/>
      <c r="F774" s="18"/>
      <c r="G774" s="18"/>
      <c r="H774" s="18"/>
      <c r="I774" s="18"/>
      <c r="J774" s="18"/>
      <c r="K774" s="20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</row>
    <row x14ac:dyDescent="0.25" r="775" customHeight="1" ht="17.25">
      <c r="A775" s="16"/>
      <c r="B775" s="9"/>
      <c r="C775" s="15"/>
      <c r="D775" s="17"/>
      <c r="E775" s="18"/>
      <c r="F775" s="18"/>
      <c r="G775" s="18"/>
      <c r="H775" s="18"/>
      <c r="I775" s="18"/>
      <c r="J775" s="18"/>
      <c r="K775" s="20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</row>
    <row x14ac:dyDescent="0.25" r="776" customHeight="1" ht="17.25">
      <c r="A776" s="16"/>
      <c r="B776" s="9"/>
      <c r="C776" s="15"/>
      <c r="D776" s="17"/>
      <c r="E776" s="18"/>
      <c r="F776" s="18"/>
      <c r="G776" s="18"/>
      <c r="H776" s="18"/>
      <c r="I776" s="18"/>
      <c r="J776" s="18"/>
      <c r="K776" s="20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</row>
    <row x14ac:dyDescent="0.25" r="777" customHeight="1" ht="17.25">
      <c r="A777" s="16"/>
      <c r="B777" s="9"/>
      <c r="C777" s="15"/>
      <c r="D777" s="17"/>
      <c r="E777" s="18"/>
      <c r="F777" s="18"/>
      <c r="G777" s="18"/>
      <c r="H777" s="18"/>
      <c r="I777" s="18"/>
      <c r="J777" s="18"/>
      <c r="K777" s="20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</row>
    <row x14ac:dyDescent="0.25" r="778" customHeight="1" ht="17.25">
      <c r="A778" s="16"/>
      <c r="B778" s="9"/>
      <c r="C778" s="15"/>
      <c r="D778" s="17"/>
      <c r="E778" s="18"/>
      <c r="F778" s="18"/>
      <c r="G778" s="18"/>
      <c r="H778" s="18"/>
      <c r="I778" s="18"/>
      <c r="J778" s="18"/>
      <c r="K778" s="20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</row>
    <row x14ac:dyDescent="0.25" r="779" customHeight="1" ht="17.25">
      <c r="A779" s="16"/>
      <c r="B779" s="9"/>
      <c r="C779" s="15"/>
      <c r="D779" s="17"/>
      <c r="E779" s="18"/>
      <c r="F779" s="18"/>
      <c r="G779" s="18"/>
      <c r="H779" s="18"/>
      <c r="I779" s="18"/>
      <c r="J779" s="18"/>
      <c r="K779" s="20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</row>
    <row x14ac:dyDescent="0.25" r="780" customHeight="1" ht="17.25">
      <c r="A780" s="16"/>
      <c r="B780" s="9"/>
      <c r="C780" s="15"/>
      <c r="D780" s="17"/>
      <c r="E780" s="18"/>
      <c r="F780" s="18"/>
      <c r="G780" s="18"/>
      <c r="H780" s="18"/>
      <c r="I780" s="18"/>
      <c r="J780" s="18"/>
      <c r="K780" s="20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</row>
    <row x14ac:dyDescent="0.25" r="781" customHeight="1" ht="17.25">
      <c r="A781" s="16"/>
      <c r="B781" s="9"/>
      <c r="C781" s="15"/>
      <c r="D781" s="17"/>
      <c r="E781" s="18"/>
      <c r="F781" s="18"/>
      <c r="G781" s="18"/>
      <c r="H781" s="18"/>
      <c r="I781" s="18"/>
      <c r="J781" s="18"/>
      <c r="K781" s="20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</row>
    <row x14ac:dyDescent="0.25" r="782" customHeight="1" ht="17.25">
      <c r="A782" s="16"/>
      <c r="B782" s="9"/>
      <c r="C782" s="15"/>
      <c r="D782" s="17"/>
      <c r="E782" s="18"/>
      <c r="F782" s="18"/>
      <c r="G782" s="18"/>
      <c r="H782" s="18"/>
      <c r="I782" s="18"/>
      <c r="J782" s="18"/>
      <c r="K782" s="20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</row>
    <row x14ac:dyDescent="0.25" r="783" customHeight="1" ht="17.25">
      <c r="A783" s="16"/>
      <c r="B783" s="9"/>
      <c r="C783" s="15"/>
      <c r="D783" s="17"/>
      <c r="E783" s="18"/>
      <c r="F783" s="18"/>
      <c r="G783" s="18"/>
      <c r="H783" s="18"/>
      <c r="I783" s="18"/>
      <c r="J783" s="18"/>
      <c r="K783" s="20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</row>
    <row x14ac:dyDescent="0.25" r="784" customHeight="1" ht="17.25">
      <c r="A784" s="16"/>
      <c r="B784" s="9"/>
      <c r="C784" s="15"/>
      <c r="D784" s="17"/>
      <c r="E784" s="18"/>
      <c r="F784" s="18"/>
      <c r="G784" s="18"/>
      <c r="H784" s="18"/>
      <c r="I784" s="18"/>
      <c r="J784" s="18"/>
      <c r="K784" s="20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</row>
    <row x14ac:dyDescent="0.25" r="785" customHeight="1" ht="17.25">
      <c r="A785" s="16"/>
      <c r="B785" s="9"/>
      <c r="C785" s="15"/>
      <c r="D785" s="17"/>
      <c r="E785" s="18"/>
      <c r="F785" s="18"/>
      <c r="G785" s="18"/>
      <c r="H785" s="18"/>
      <c r="I785" s="18"/>
      <c r="J785" s="18"/>
      <c r="K785" s="20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</row>
    <row x14ac:dyDescent="0.25" r="786" customHeight="1" ht="17.25">
      <c r="A786" s="16"/>
      <c r="B786" s="9"/>
      <c r="C786" s="15"/>
      <c r="D786" s="17"/>
      <c r="E786" s="18"/>
      <c r="F786" s="18"/>
      <c r="G786" s="18"/>
      <c r="H786" s="18"/>
      <c r="I786" s="18"/>
      <c r="J786" s="18"/>
      <c r="K786" s="20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</row>
    <row x14ac:dyDescent="0.25" r="787" customHeight="1" ht="17.25">
      <c r="A787" s="16"/>
      <c r="B787" s="9"/>
      <c r="C787" s="15"/>
      <c r="D787" s="17"/>
      <c r="E787" s="18"/>
      <c r="F787" s="18"/>
      <c r="G787" s="18"/>
      <c r="H787" s="18"/>
      <c r="I787" s="18"/>
      <c r="J787" s="18"/>
      <c r="K787" s="20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</row>
    <row x14ac:dyDescent="0.25" r="788" customHeight="1" ht="17.25">
      <c r="A788" s="16"/>
      <c r="B788" s="9"/>
      <c r="C788" s="15"/>
      <c r="D788" s="17"/>
      <c r="E788" s="18"/>
      <c r="F788" s="18"/>
      <c r="G788" s="18"/>
      <c r="H788" s="18"/>
      <c r="I788" s="18"/>
      <c r="J788" s="18"/>
      <c r="K788" s="20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</row>
    <row x14ac:dyDescent="0.25" r="789" customHeight="1" ht="17.25">
      <c r="A789" s="16"/>
      <c r="B789" s="9"/>
      <c r="C789" s="15"/>
      <c r="D789" s="17"/>
      <c r="E789" s="18"/>
      <c r="F789" s="18"/>
      <c r="G789" s="18"/>
      <c r="H789" s="18"/>
      <c r="I789" s="18"/>
      <c r="J789" s="18"/>
      <c r="K789" s="20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</row>
    <row x14ac:dyDescent="0.25" r="790" customHeight="1" ht="17.25">
      <c r="A790" s="16"/>
      <c r="B790" s="9"/>
      <c r="C790" s="15"/>
      <c r="D790" s="17"/>
      <c r="E790" s="18"/>
      <c r="F790" s="18"/>
      <c r="G790" s="18"/>
      <c r="H790" s="18"/>
      <c r="I790" s="18"/>
      <c r="J790" s="18"/>
      <c r="K790" s="20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</row>
    <row x14ac:dyDescent="0.25" r="791" customHeight="1" ht="17.25">
      <c r="A791" s="16"/>
      <c r="B791" s="9"/>
      <c r="C791" s="15"/>
      <c r="D791" s="17"/>
      <c r="E791" s="18"/>
      <c r="F791" s="18"/>
      <c r="G791" s="18"/>
      <c r="H791" s="18"/>
      <c r="I791" s="18"/>
      <c r="J791" s="18"/>
      <c r="K791" s="20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</row>
    <row x14ac:dyDescent="0.25" r="792" customHeight="1" ht="17.25">
      <c r="A792" s="16"/>
      <c r="B792" s="9"/>
      <c r="C792" s="15"/>
      <c r="D792" s="17"/>
      <c r="E792" s="18"/>
      <c r="F792" s="18"/>
      <c r="G792" s="18"/>
      <c r="H792" s="18"/>
      <c r="I792" s="18"/>
      <c r="J792" s="18"/>
      <c r="K792" s="20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</row>
    <row x14ac:dyDescent="0.25" r="793" customHeight="1" ht="17.25">
      <c r="A793" s="16"/>
      <c r="B793" s="9"/>
      <c r="C793" s="15"/>
      <c r="D793" s="17"/>
      <c r="E793" s="18"/>
      <c r="F793" s="18"/>
      <c r="G793" s="18"/>
      <c r="H793" s="18"/>
      <c r="I793" s="18"/>
      <c r="J793" s="18"/>
      <c r="K793" s="20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</row>
    <row x14ac:dyDescent="0.25" r="794" customHeight="1" ht="17.25">
      <c r="A794" s="16"/>
      <c r="B794" s="9"/>
      <c r="C794" s="15"/>
      <c r="D794" s="17"/>
      <c r="E794" s="18"/>
      <c r="F794" s="18"/>
      <c r="G794" s="18"/>
      <c r="H794" s="18"/>
      <c r="I794" s="18"/>
      <c r="J794" s="18"/>
      <c r="K794" s="20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</row>
    <row x14ac:dyDescent="0.25" r="795" customHeight="1" ht="17.25">
      <c r="A795" s="16"/>
      <c r="B795" s="9"/>
      <c r="C795" s="15"/>
      <c r="D795" s="17"/>
      <c r="E795" s="18"/>
      <c r="F795" s="18"/>
      <c r="G795" s="18"/>
      <c r="H795" s="18"/>
      <c r="I795" s="18"/>
      <c r="J795" s="18"/>
      <c r="K795" s="20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</row>
    <row x14ac:dyDescent="0.25" r="796" customHeight="1" ht="17.25">
      <c r="A796" s="16"/>
      <c r="B796" s="9"/>
      <c r="C796" s="15"/>
      <c r="D796" s="17"/>
      <c r="E796" s="18"/>
      <c r="F796" s="18"/>
      <c r="G796" s="18"/>
      <c r="H796" s="18"/>
      <c r="I796" s="18"/>
      <c r="J796" s="18"/>
      <c r="K796" s="20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</row>
    <row x14ac:dyDescent="0.25" r="797" customHeight="1" ht="17.25">
      <c r="A797" s="16"/>
      <c r="B797" s="9"/>
      <c r="C797" s="15"/>
      <c r="D797" s="17"/>
      <c r="E797" s="18"/>
      <c r="F797" s="18"/>
      <c r="G797" s="18"/>
      <c r="H797" s="18"/>
      <c r="I797" s="18"/>
      <c r="J797" s="18"/>
      <c r="K797" s="20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</row>
    <row x14ac:dyDescent="0.25" r="798" customHeight="1" ht="17.25">
      <c r="A798" s="16"/>
      <c r="B798" s="9"/>
      <c r="C798" s="15"/>
      <c r="D798" s="17"/>
      <c r="E798" s="18"/>
      <c r="F798" s="18"/>
      <c r="G798" s="18"/>
      <c r="H798" s="18"/>
      <c r="I798" s="18"/>
      <c r="J798" s="18"/>
      <c r="K798" s="20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</row>
    <row x14ac:dyDescent="0.25" r="799" customHeight="1" ht="17.25">
      <c r="A799" s="16"/>
      <c r="B799" s="9"/>
      <c r="C799" s="15"/>
      <c r="D799" s="17"/>
      <c r="E799" s="18"/>
      <c r="F799" s="18"/>
      <c r="G799" s="18"/>
      <c r="H799" s="18"/>
      <c r="I799" s="18"/>
      <c r="J799" s="18"/>
      <c r="K799" s="20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</row>
    <row x14ac:dyDescent="0.25" r="800" customHeight="1" ht="17.25">
      <c r="A800" s="16"/>
      <c r="B800" s="9"/>
      <c r="C800" s="15"/>
      <c r="D800" s="17"/>
      <c r="E800" s="18"/>
      <c r="F800" s="18"/>
      <c r="G800" s="18"/>
      <c r="H800" s="18"/>
      <c r="I800" s="18"/>
      <c r="J800" s="18"/>
      <c r="K800" s="20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</row>
    <row x14ac:dyDescent="0.25" r="801" customHeight="1" ht="17.25">
      <c r="A801" s="16"/>
      <c r="B801" s="9"/>
      <c r="C801" s="15"/>
      <c r="D801" s="17"/>
      <c r="E801" s="18"/>
      <c r="F801" s="18"/>
      <c r="G801" s="18"/>
      <c r="H801" s="18"/>
      <c r="I801" s="18"/>
      <c r="J801" s="18"/>
      <c r="K801" s="20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</row>
    <row x14ac:dyDescent="0.25" r="802" customHeight="1" ht="17.25">
      <c r="A802" s="16"/>
      <c r="B802" s="9"/>
      <c r="C802" s="15"/>
      <c r="D802" s="17"/>
      <c r="E802" s="18"/>
      <c r="F802" s="18"/>
      <c r="G802" s="18"/>
      <c r="H802" s="18"/>
      <c r="I802" s="18"/>
      <c r="J802" s="18"/>
      <c r="K802" s="20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</row>
    <row x14ac:dyDescent="0.25" r="803" customHeight="1" ht="17.25">
      <c r="A803" s="16"/>
      <c r="B803" s="9"/>
      <c r="C803" s="15"/>
      <c r="D803" s="17"/>
      <c r="E803" s="18"/>
      <c r="F803" s="18"/>
      <c r="G803" s="18"/>
      <c r="H803" s="18"/>
      <c r="I803" s="18"/>
      <c r="J803" s="18"/>
      <c r="K803" s="20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</row>
    <row x14ac:dyDescent="0.25" r="804" customHeight="1" ht="17.25">
      <c r="A804" s="16"/>
      <c r="B804" s="9"/>
      <c r="C804" s="15"/>
      <c r="D804" s="17"/>
      <c r="E804" s="18"/>
      <c r="F804" s="18"/>
      <c r="G804" s="18"/>
      <c r="H804" s="18"/>
      <c r="I804" s="18"/>
      <c r="J804" s="18"/>
      <c r="K804" s="20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</row>
    <row x14ac:dyDescent="0.25" r="805" customHeight="1" ht="17.25">
      <c r="A805" s="16"/>
      <c r="B805" s="9"/>
      <c r="C805" s="15"/>
      <c r="D805" s="17"/>
      <c r="E805" s="18"/>
      <c r="F805" s="18"/>
      <c r="G805" s="18"/>
      <c r="H805" s="18"/>
      <c r="I805" s="18"/>
      <c r="J805" s="18"/>
      <c r="K805" s="20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</row>
    <row x14ac:dyDescent="0.25" r="806" customHeight="1" ht="17.25">
      <c r="A806" s="16"/>
      <c r="B806" s="9"/>
      <c r="C806" s="15"/>
      <c r="D806" s="17"/>
      <c r="E806" s="18"/>
      <c r="F806" s="18"/>
      <c r="G806" s="18"/>
      <c r="H806" s="18"/>
      <c r="I806" s="18"/>
      <c r="J806" s="18"/>
      <c r="K806" s="20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</row>
    <row x14ac:dyDescent="0.25" r="807" customHeight="1" ht="17.25">
      <c r="A807" s="16"/>
      <c r="B807" s="9"/>
      <c r="C807" s="15"/>
      <c r="D807" s="17"/>
      <c r="E807" s="18"/>
      <c r="F807" s="18"/>
      <c r="G807" s="18"/>
      <c r="H807" s="18"/>
      <c r="I807" s="18"/>
      <c r="J807" s="18"/>
      <c r="K807" s="20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</row>
    <row x14ac:dyDescent="0.25" r="808" customHeight="1" ht="17.25">
      <c r="A808" s="16"/>
      <c r="B808" s="9"/>
      <c r="C808" s="15"/>
      <c r="D808" s="17"/>
      <c r="E808" s="18"/>
      <c r="F808" s="18"/>
      <c r="G808" s="18"/>
      <c r="H808" s="18"/>
      <c r="I808" s="18"/>
      <c r="J808" s="18"/>
      <c r="K808" s="20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</row>
    <row x14ac:dyDescent="0.25" r="809" customHeight="1" ht="17.25">
      <c r="A809" s="16"/>
      <c r="B809" s="9"/>
      <c r="C809" s="15"/>
      <c r="D809" s="17"/>
      <c r="E809" s="18"/>
      <c r="F809" s="18"/>
      <c r="G809" s="18"/>
      <c r="H809" s="18"/>
      <c r="I809" s="18"/>
      <c r="J809" s="18"/>
      <c r="K809" s="20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</row>
    <row x14ac:dyDescent="0.25" r="810" customHeight="1" ht="17.25">
      <c r="A810" s="16"/>
      <c r="B810" s="9"/>
      <c r="C810" s="15"/>
      <c r="D810" s="17"/>
      <c r="E810" s="18"/>
      <c r="F810" s="18"/>
      <c r="G810" s="18"/>
      <c r="H810" s="18"/>
      <c r="I810" s="18"/>
      <c r="J810" s="18"/>
      <c r="K810" s="20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</row>
    <row x14ac:dyDescent="0.25" r="811" customHeight="1" ht="17.25">
      <c r="A811" s="16"/>
      <c r="B811" s="9"/>
      <c r="C811" s="15"/>
      <c r="D811" s="17"/>
      <c r="E811" s="18"/>
      <c r="F811" s="18"/>
      <c r="G811" s="18"/>
      <c r="H811" s="18"/>
      <c r="I811" s="18"/>
      <c r="J811" s="18"/>
      <c r="K811" s="20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</row>
    <row x14ac:dyDescent="0.25" r="812" customHeight="1" ht="17.25">
      <c r="A812" s="16"/>
      <c r="B812" s="9"/>
      <c r="C812" s="15"/>
      <c r="D812" s="17"/>
      <c r="E812" s="18"/>
      <c r="F812" s="18"/>
      <c r="G812" s="18"/>
      <c r="H812" s="18"/>
      <c r="I812" s="18"/>
      <c r="J812" s="18"/>
      <c r="K812" s="20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</row>
    <row x14ac:dyDescent="0.25" r="813" customHeight="1" ht="17.25">
      <c r="A813" s="16"/>
      <c r="B813" s="9"/>
      <c r="C813" s="15"/>
      <c r="D813" s="17"/>
      <c r="E813" s="18"/>
      <c r="F813" s="18"/>
      <c r="G813" s="18"/>
      <c r="H813" s="18"/>
      <c r="I813" s="18"/>
      <c r="J813" s="18"/>
      <c r="K813" s="20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</row>
    <row x14ac:dyDescent="0.25" r="814" customHeight="1" ht="17.25">
      <c r="A814" s="16"/>
      <c r="B814" s="9"/>
      <c r="C814" s="15"/>
      <c r="D814" s="17"/>
      <c r="E814" s="18"/>
      <c r="F814" s="18"/>
      <c r="G814" s="18"/>
      <c r="H814" s="18"/>
      <c r="I814" s="18"/>
      <c r="J814" s="18"/>
      <c r="K814" s="20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</row>
    <row x14ac:dyDescent="0.25" r="815" customHeight="1" ht="17.25">
      <c r="A815" s="16"/>
      <c r="B815" s="9"/>
      <c r="C815" s="15"/>
      <c r="D815" s="17"/>
      <c r="E815" s="18"/>
      <c r="F815" s="18"/>
      <c r="G815" s="18"/>
      <c r="H815" s="18"/>
      <c r="I815" s="18"/>
      <c r="J815" s="18"/>
      <c r="K815" s="20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</row>
    <row x14ac:dyDescent="0.25" r="816" customHeight="1" ht="17.25">
      <c r="A816" s="16"/>
      <c r="B816" s="9"/>
      <c r="C816" s="15"/>
      <c r="D816" s="17"/>
      <c r="E816" s="18"/>
      <c r="F816" s="18"/>
      <c r="G816" s="18"/>
      <c r="H816" s="18"/>
      <c r="I816" s="18"/>
      <c r="J816" s="18"/>
      <c r="K816" s="20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</row>
    <row x14ac:dyDescent="0.25" r="817" customHeight="1" ht="17.25">
      <c r="A817" s="16"/>
      <c r="B817" s="9"/>
      <c r="C817" s="15"/>
      <c r="D817" s="17"/>
      <c r="E817" s="18"/>
      <c r="F817" s="18"/>
      <c r="G817" s="18"/>
      <c r="H817" s="18"/>
      <c r="I817" s="18"/>
      <c r="J817" s="18"/>
      <c r="K817" s="20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</row>
    <row x14ac:dyDescent="0.25" r="818" customHeight="1" ht="17.25">
      <c r="A818" s="16"/>
      <c r="B818" s="9"/>
      <c r="C818" s="15"/>
      <c r="D818" s="17"/>
      <c r="E818" s="18"/>
      <c r="F818" s="18"/>
      <c r="G818" s="18"/>
      <c r="H818" s="18"/>
      <c r="I818" s="18"/>
      <c r="J818" s="18"/>
      <c r="K818" s="20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</row>
    <row x14ac:dyDescent="0.25" r="819" customHeight="1" ht="17.25">
      <c r="A819" s="16"/>
      <c r="B819" s="9"/>
      <c r="C819" s="15"/>
      <c r="D819" s="17"/>
      <c r="E819" s="18"/>
      <c r="F819" s="18"/>
      <c r="G819" s="18"/>
      <c r="H819" s="18"/>
      <c r="I819" s="18"/>
      <c r="J819" s="18"/>
      <c r="K819" s="20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</row>
    <row x14ac:dyDescent="0.25" r="820" customHeight="1" ht="17.25">
      <c r="A820" s="16"/>
      <c r="B820" s="9"/>
      <c r="C820" s="15"/>
      <c r="D820" s="17"/>
      <c r="E820" s="18"/>
      <c r="F820" s="18"/>
      <c r="G820" s="18"/>
      <c r="H820" s="18"/>
      <c r="I820" s="18"/>
      <c r="J820" s="18"/>
      <c r="K820" s="20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</row>
    <row x14ac:dyDescent="0.25" r="821" customHeight="1" ht="17.25">
      <c r="A821" s="16"/>
      <c r="B821" s="9"/>
      <c r="C821" s="15"/>
      <c r="D821" s="17"/>
      <c r="E821" s="18"/>
      <c r="F821" s="18"/>
      <c r="G821" s="18"/>
      <c r="H821" s="18"/>
      <c r="I821" s="18"/>
      <c r="J821" s="18"/>
      <c r="K821" s="20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</row>
    <row x14ac:dyDescent="0.25" r="822" customHeight="1" ht="17.25">
      <c r="A822" s="16"/>
      <c r="B822" s="9"/>
      <c r="C822" s="15"/>
      <c r="D822" s="17"/>
      <c r="E822" s="18"/>
      <c r="F822" s="18"/>
      <c r="G822" s="18"/>
      <c r="H822" s="18"/>
      <c r="I822" s="18"/>
      <c r="J822" s="18"/>
      <c r="K822" s="20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</row>
    <row x14ac:dyDescent="0.25" r="823" customHeight="1" ht="17.25">
      <c r="A823" s="16"/>
      <c r="B823" s="9"/>
      <c r="C823" s="15"/>
      <c r="D823" s="17"/>
      <c r="E823" s="18"/>
      <c r="F823" s="18"/>
      <c r="G823" s="18"/>
      <c r="H823" s="18"/>
      <c r="I823" s="18"/>
      <c r="J823" s="18"/>
      <c r="K823" s="20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</row>
    <row x14ac:dyDescent="0.25" r="824" customHeight="1" ht="17.25">
      <c r="A824" s="16"/>
      <c r="B824" s="9"/>
      <c r="C824" s="15"/>
      <c r="D824" s="17"/>
      <c r="E824" s="18"/>
      <c r="F824" s="18"/>
      <c r="G824" s="18"/>
      <c r="H824" s="18"/>
      <c r="I824" s="18"/>
      <c r="J824" s="18"/>
      <c r="K824" s="20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</row>
    <row x14ac:dyDescent="0.25" r="825" customHeight="1" ht="17.25">
      <c r="A825" s="16"/>
      <c r="B825" s="9"/>
      <c r="C825" s="15"/>
      <c r="D825" s="17"/>
      <c r="E825" s="18"/>
      <c r="F825" s="18"/>
      <c r="G825" s="18"/>
      <c r="H825" s="18"/>
      <c r="I825" s="18"/>
      <c r="J825" s="18"/>
      <c r="K825" s="20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</row>
    <row x14ac:dyDescent="0.25" r="826" customHeight="1" ht="17.25">
      <c r="A826" s="16"/>
      <c r="B826" s="9"/>
      <c r="C826" s="15"/>
      <c r="D826" s="17"/>
      <c r="E826" s="18"/>
      <c r="F826" s="18"/>
      <c r="G826" s="18"/>
      <c r="H826" s="18"/>
      <c r="I826" s="18"/>
      <c r="J826" s="18"/>
      <c r="K826" s="20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</row>
    <row x14ac:dyDescent="0.25" r="827" customHeight="1" ht="17.25">
      <c r="A827" s="16"/>
      <c r="B827" s="9"/>
      <c r="C827" s="15"/>
      <c r="D827" s="17"/>
      <c r="E827" s="18"/>
      <c r="F827" s="18"/>
      <c r="G827" s="18"/>
      <c r="H827" s="18"/>
      <c r="I827" s="18"/>
      <c r="J827" s="18"/>
      <c r="K827" s="20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</row>
    <row x14ac:dyDescent="0.25" r="828" customHeight="1" ht="17.25">
      <c r="A828" s="16"/>
      <c r="B828" s="9"/>
      <c r="C828" s="15"/>
      <c r="D828" s="17"/>
      <c r="E828" s="18"/>
      <c r="F828" s="18"/>
      <c r="G828" s="18"/>
      <c r="H828" s="18"/>
      <c r="I828" s="18"/>
      <c r="J828" s="18"/>
      <c r="K828" s="20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</row>
    <row x14ac:dyDescent="0.25" r="829" customHeight="1" ht="17.25">
      <c r="A829" s="16"/>
      <c r="B829" s="9"/>
      <c r="C829" s="15"/>
      <c r="D829" s="17"/>
      <c r="E829" s="18"/>
      <c r="F829" s="18"/>
      <c r="G829" s="18"/>
      <c r="H829" s="18"/>
      <c r="I829" s="18"/>
      <c r="J829" s="18"/>
      <c r="K829" s="20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</row>
    <row x14ac:dyDescent="0.25" r="830" customHeight="1" ht="17.25">
      <c r="A830" s="16"/>
      <c r="B830" s="9"/>
      <c r="C830" s="15"/>
      <c r="D830" s="17"/>
      <c r="E830" s="18"/>
      <c r="F830" s="18"/>
      <c r="G830" s="18"/>
      <c r="H830" s="18"/>
      <c r="I830" s="18"/>
      <c r="J830" s="18"/>
      <c r="K830" s="20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</row>
    <row x14ac:dyDescent="0.25" r="831" customHeight="1" ht="17.25">
      <c r="A831" s="16"/>
      <c r="B831" s="9"/>
      <c r="C831" s="15"/>
      <c r="D831" s="17"/>
      <c r="E831" s="18"/>
      <c r="F831" s="18"/>
      <c r="G831" s="18"/>
      <c r="H831" s="18"/>
      <c r="I831" s="18"/>
      <c r="J831" s="18"/>
      <c r="K831" s="20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</row>
    <row x14ac:dyDescent="0.25" r="832" customHeight="1" ht="17.25">
      <c r="A832" s="16"/>
      <c r="B832" s="9"/>
      <c r="C832" s="15"/>
      <c r="D832" s="17"/>
      <c r="E832" s="18"/>
      <c r="F832" s="18"/>
      <c r="G832" s="18"/>
      <c r="H832" s="18"/>
      <c r="I832" s="18"/>
      <c r="J832" s="18"/>
      <c r="K832" s="20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</row>
    <row x14ac:dyDescent="0.25" r="833" customHeight="1" ht="17.25">
      <c r="A833" s="16"/>
      <c r="B833" s="9"/>
      <c r="C833" s="15"/>
      <c r="D833" s="17"/>
      <c r="E833" s="18"/>
      <c r="F833" s="18"/>
      <c r="G833" s="18"/>
      <c r="H833" s="18"/>
      <c r="I833" s="18"/>
      <c r="J833" s="18"/>
      <c r="K833" s="20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</row>
    <row x14ac:dyDescent="0.25" r="834" customHeight="1" ht="17.25">
      <c r="A834" s="16"/>
      <c r="B834" s="9"/>
      <c r="C834" s="15"/>
      <c r="D834" s="17"/>
      <c r="E834" s="18"/>
      <c r="F834" s="18"/>
      <c r="G834" s="18"/>
      <c r="H834" s="18"/>
      <c r="I834" s="18"/>
      <c r="J834" s="18"/>
      <c r="K834" s="20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</row>
    <row x14ac:dyDescent="0.25" r="835" customHeight="1" ht="17.25">
      <c r="A835" s="16"/>
      <c r="B835" s="9"/>
      <c r="C835" s="15"/>
      <c r="D835" s="17"/>
      <c r="E835" s="18"/>
      <c r="F835" s="18"/>
      <c r="G835" s="18"/>
      <c r="H835" s="18"/>
      <c r="I835" s="18"/>
      <c r="J835" s="18"/>
      <c r="K835" s="20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</row>
    <row x14ac:dyDescent="0.25" r="836" customHeight="1" ht="17.25">
      <c r="A836" s="16"/>
      <c r="B836" s="9"/>
      <c r="C836" s="15"/>
      <c r="D836" s="17"/>
      <c r="E836" s="18"/>
      <c r="F836" s="18"/>
      <c r="G836" s="18"/>
      <c r="H836" s="18"/>
      <c r="I836" s="18"/>
      <c r="J836" s="18"/>
      <c r="K836" s="20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</row>
    <row x14ac:dyDescent="0.25" r="837" customHeight="1" ht="17.25">
      <c r="A837" s="16"/>
      <c r="B837" s="9"/>
      <c r="C837" s="15"/>
      <c r="D837" s="17"/>
      <c r="E837" s="18"/>
      <c r="F837" s="18"/>
      <c r="G837" s="18"/>
      <c r="H837" s="18"/>
      <c r="I837" s="18"/>
      <c r="J837" s="18"/>
      <c r="K837" s="20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</row>
    <row x14ac:dyDescent="0.25" r="838" customHeight="1" ht="17.25">
      <c r="A838" s="16"/>
      <c r="B838" s="9"/>
      <c r="C838" s="15"/>
      <c r="D838" s="17"/>
      <c r="E838" s="18"/>
      <c r="F838" s="18"/>
      <c r="G838" s="18"/>
      <c r="H838" s="18"/>
      <c r="I838" s="18"/>
      <c r="J838" s="18"/>
      <c r="K838" s="20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</row>
    <row x14ac:dyDescent="0.25" r="839" customHeight="1" ht="17.25">
      <c r="A839" s="16"/>
      <c r="B839" s="9"/>
      <c r="C839" s="15"/>
      <c r="D839" s="17"/>
      <c r="E839" s="18"/>
      <c r="F839" s="18"/>
      <c r="G839" s="18"/>
      <c r="H839" s="18"/>
      <c r="I839" s="18"/>
      <c r="J839" s="18"/>
      <c r="K839" s="20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</row>
    <row x14ac:dyDescent="0.25" r="840" customHeight="1" ht="17.25">
      <c r="A840" s="16"/>
      <c r="B840" s="9"/>
      <c r="C840" s="15"/>
      <c r="D840" s="17"/>
      <c r="E840" s="18"/>
      <c r="F840" s="18"/>
      <c r="G840" s="18"/>
      <c r="H840" s="18"/>
      <c r="I840" s="18"/>
      <c r="J840" s="18"/>
      <c r="K840" s="20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</row>
    <row x14ac:dyDescent="0.25" r="841" customHeight="1" ht="17.25">
      <c r="A841" s="16"/>
      <c r="B841" s="9"/>
      <c r="C841" s="15"/>
      <c r="D841" s="17"/>
      <c r="E841" s="18"/>
      <c r="F841" s="18"/>
      <c r="G841" s="18"/>
      <c r="H841" s="18"/>
      <c r="I841" s="18"/>
      <c r="J841" s="18"/>
      <c r="K841" s="20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</row>
    <row x14ac:dyDescent="0.25" r="842" customHeight="1" ht="17.25">
      <c r="A842" s="16"/>
      <c r="B842" s="9"/>
      <c r="C842" s="15"/>
      <c r="D842" s="17"/>
      <c r="E842" s="18"/>
      <c r="F842" s="18"/>
      <c r="G842" s="18"/>
      <c r="H842" s="18"/>
      <c r="I842" s="18"/>
      <c r="J842" s="18"/>
      <c r="K842" s="20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</row>
    <row x14ac:dyDescent="0.25" r="843" customHeight="1" ht="17.25">
      <c r="A843" s="16"/>
      <c r="B843" s="9"/>
      <c r="C843" s="15"/>
      <c r="D843" s="17"/>
      <c r="E843" s="18"/>
      <c r="F843" s="18"/>
      <c r="G843" s="18"/>
      <c r="H843" s="18"/>
      <c r="I843" s="18"/>
      <c r="J843" s="18"/>
      <c r="K843" s="20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</row>
    <row x14ac:dyDescent="0.25" r="844" customHeight="1" ht="17.25">
      <c r="A844" s="16"/>
      <c r="B844" s="9"/>
      <c r="C844" s="15"/>
      <c r="D844" s="17"/>
      <c r="E844" s="18"/>
      <c r="F844" s="18"/>
      <c r="G844" s="18"/>
      <c r="H844" s="18"/>
      <c r="I844" s="18"/>
      <c r="J844" s="18"/>
      <c r="K844" s="20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</row>
    <row x14ac:dyDescent="0.25" r="845" customHeight="1" ht="17.25">
      <c r="A845" s="16"/>
      <c r="B845" s="9"/>
      <c r="C845" s="15"/>
      <c r="D845" s="17"/>
      <c r="E845" s="18"/>
      <c r="F845" s="18"/>
      <c r="G845" s="18"/>
      <c r="H845" s="18"/>
      <c r="I845" s="18"/>
      <c r="J845" s="18"/>
      <c r="K845" s="20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</row>
    <row x14ac:dyDescent="0.25" r="846" customHeight="1" ht="17.25">
      <c r="A846" s="16"/>
      <c r="B846" s="9"/>
      <c r="C846" s="15"/>
      <c r="D846" s="17"/>
      <c r="E846" s="18"/>
      <c r="F846" s="18"/>
      <c r="G846" s="18"/>
      <c r="H846" s="18"/>
      <c r="I846" s="18"/>
      <c r="J846" s="18"/>
      <c r="K846" s="20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</row>
    <row x14ac:dyDescent="0.25" r="847" customHeight="1" ht="17.25">
      <c r="A847" s="16"/>
      <c r="B847" s="9"/>
      <c r="C847" s="15"/>
      <c r="D847" s="17"/>
      <c r="E847" s="18"/>
      <c r="F847" s="18"/>
      <c r="G847" s="18"/>
      <c r="H847" s="18"/>
      <c r="I847" s="18"/>
      <c r="J847" s="18"/>
      <c r="K847" s="20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</row>
    <row x14ac:dyDescent="0.25" r="848" customHeight="1" ht="17.25">
      <c r="A848" s="16"/>
      <c r="B848" s="9"/>
      <c r="C848" s="15"/>
      <c r="D848" s="17"/>
      <c r="E848" s="18"/>
      <c r="F848" s="18"/>
      <c r="G848" s="18"/>
      <c r="H848" s="18"/>
      <c r="I848" s="18"/>
      <c r="J848" s="18"/>
      <c r="K848" s="20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</row>
    <row x14ac:dyDescent="0.25" r="849" customHeight="1" ht="17.25">
      <c r="A849" s="16"/>
      <c r="B849" s="9"/>
      <c r="C849" s="15"/>
      <c r="D849" s="17"/>
      <c r="E849" s="18"/>
      <c r="F849" s="18"/>
      <c r="G849" s="18"/>
      <c r="H849" s="18"/>
      <c r="I849" s="18"/>
      <c r="J849" s="18"/>
      <c r="K849" s="20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</row>
    <row x14ac:dyDescent="0.25" r="850" customHeight="1" ht="17.25">
      <c r="A850" s="16"/>
      <c r="B850" s="9"/>
      <c r="C850" s="15"/>
      <c r="D850" s="17"/>
      <c r="E850" s="18"/>
      <c r="F850" s="18"/>
      <c r="G850" s="18"/>
      <c r="H850" s="18"/>
      <c r="I850" s="18"/>
      <c r="J850" s="18"/>
      <c r="K850" s="20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</row>
    <row x14ac:dyDescent="0.25" r="851" customHeight="1" ht="17.25">
      <c r="A851" s="16"/>
      <c r="B851" s="9"/>
      <c r="C851" s="15"/>
      <c r="D851" s="17"/>
      <c r="E851" s="18"/>
      <c r="F851" s="18"/>
      <c r="G851" s="18"/>
      <c r="H851" s="18"/>
      <c r="I851" s="18"/>
      <c r="J851" s="18"/>
      <c r="K851" s="20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</row>
    <row x14ac:dyDescent="0.25" r="852" customHeight="1" ht="17.25">
      <c r="A852" s="16"/>
      <c r="B852" s="9"/>
      <c r="C852" s="15"/>
      <c r="D852" s="17"/>
      <c r="E852" s="18"/>
      <c r="F852" s="18"/>
      <c r="G852" s="18"/>
      <c r="H852" s="18"/>
      <c r="I852" s="18"/>
      <c r="J852" s="18"/>
      <c r="K852" s="20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</row>
    <row x14ac:dyDescent="0.25" r="853" customHeight="1" ht="17.25">
      <c r="A853" s="16"/>
      <c r="B853" s="9"/>
      <c r="C853" s="15"/>
      <c r="D853" s="17"/>
      <c r="E853" s="18"/>
      <c r="F853" s="18"/>
      <c r="G853" s="18"/>
      <c r="H853" s="18"/>
      <c r="I853" s="18"/>
      <c r="J853" s="18"/>
      <c r="K853" s="20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</row>
    <row x14ac:dyDescent="0.25" r="854" customHeight="1" ht="17.25">
      <c r="A854" s="16"/>
      <c r="B854" s="9"/>
      <c r="C854" s="15"/>
      <c r="D854" s="17"/>
      <c r="E854" s="18"/>
      <c r="F854" s="18"/>
      <c r="G854" s="18"/>
      <c r="H854" s="18"/>
      <c r="I854" s="18"/>
      <c r="J854" s="18"/>
      <c r="K854" s="20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</row>
    <row x14ac:dyDescent="0.25" r="855" customHeight="1" ht="17.25">
      <c r="A855" s="16"/>
      <c r="B855" s="9"/>
      <c r="C855" s="15"/>
      <c r="D855" s="17"/>
      <c r="E855" s="18"/>
      <c r="F855" s="18"/>
      <c r="G855" s="18"/>
      <c r="H855" s="18"/>
      <c r="I855" s="18"/>
      <c r="J855" s="18"/>
      <c r="K855" s="20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</row>
    <row x14ac:dyDescent="0.25" r="856" customHeight="1" ht="17.25">
      <c r="A856" s="16"/>
      <c r="B856" s="9"/>
      <c r="C856" s="15"/>
      <c r="D856" s="17"/>
      <c r="E856" s="18"/>
      <c r="F856" s="18"/>
      <c r="G856" s="18"/>
      <c r="H856" s="18"/>
      <c r="I856" s="18"/>
      <c r="J856" s="18"/>
      <c r="K856" s="20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</row>
    <row x14ac:dyDescent="0.25" r="857" customHeight="1" ht="17.25">
      <c r="A857" s="16"/>
      <c r="B857" s="9"/>
      <c r="C857" s="15"/>
      <c r="D857" s="17"/>
      <c r="E857" s="18"/>
      <c r="F857" s="18"/>
      <c r="G857" s="18"/>
      <c r="H857" s="18"/>
      <c r="I857" s="18"/>
      <c r="J857" s="18"/>
      <c r="K857" s="20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</row>
    <row x14ac:dyDescent="0.25" r="858" customHeight="1" ht="17.25">
      <c r="A858" s="16"/>
      <c r="B858" s="9"/>
      <c r="C858" s="15"/>
      <c r="D858" s="17"/>
      <c r="E858" s="18"/>
      <c r="F858" s="18"/>
      <c r="G858" s="18"/>
      <c r="H858" s="18"/>
      <c r="I858" s="18"/>
      <c r="J858" s="18"/>
      <c r="K858" s="20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</row>
    <row x14ac:dyDescent="0.25" r="859" customHeight="1" ht="17.25">
      <c r="A859" s="16"/>
      <c r="B859" s="9"/>
      <c r="C859" s="15"/>
      <c r="D859" s="17"/>
      <c r="E859" s="18"/>
      <c r="F859" s="18"/>
      <c r="G859" s="18"/>
      <c r="H859" s="18"/>
      <c r="I859" s="18"/>
      <c r="J859" s="18"/>
      <c r="K859" s="20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</row>
    <row x14ac:dyDescent="0.25" r="860" customHeight="1" ht="17.25">
      <c r="A860" s="16"/>
      <c r="B860" s="9"/>
      <c r="C860" s="15"/>
      <c r="D860" s="17"/>
      <c r="E860" s="18"/>
      <c r="F860" s="18"/>
      <c r="G860" s="18"/>
      <c r="H860" s="18"/>
      <c r="I860" s="18"/>
      <c r="J860" s="18"/>
      <c r="K860" s="20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</row>
    <row x14ac:dyDescent="0.25" r="861" customHeight="1" ht="17.25">
      <c r="A861" s="16"/>
      <c r="B861" s="9"/>
      <c r="C861" s="15"/>
      <c r="D861" s="17"/>
      <c r="E861" s="18"/>
      <c r="F861" s="18"/>
      <c r="G861" s="18"/>
      <c r="H861" s="18"/>
      <c r="I861" s="18"/>
      <c r="J861" s="18"/>
      <c r="K861" s="20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</row>
    <row x14ac:dyDescent="0.25" r="862" customHeight="1" ht="17.25">
      <c r="A862" s="16"/>
      <c r="B862" s="9"/>
      <c r="C862" s="15"/>
      <c r="D862" s="17"/>
      <c r="E862" s="18"/>
      <c r="F862" s="18"/>
      <c r="G862" s="18"/>
      <c r="H862" s="18"/>
      <c r="I862" s="18"/>
      <c r="J862" s="18"/>
      <c r="K862" s="20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</row>
    <row x14ac:dyDescent="0.25" r="863" customHeight="1" ht="17.25">
      <c r="A863" s="16"/>
      <c r="B863" s="9"/>
      <c r="C863" s="15"/>
      <c r="D863" s="17"/>
      <c r="E863" s="18"/>
      <c r="F863" s="18"/>
      <c r="G863" s="18"/>
      <c r="H863" s="18"/>
      <c r="I863" s="18"/>
      <c r="J863" s="18"/>
      <c r="K863" s="20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</row>
    <row x14ac:dyDescent="0.25" r="864" customHeight="1" ht="17.25">
      <c r="A864" s="16"/>
      <c r="B864" s="9"/>
      <c r="C864" s="15"/>
      <c r="D864" s="17"/>
      <c r="E864" s="18"/>
      <c r="F864" s="18"/>
      <c r="G864" s="18"/>
      <c r="H864" s="18"/>
      <c r="I864" s="18"/>
      <c r="J864" s="18"/>
      <c r="K864" s="20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</row>
    <row x14ac:dyDescent="0.25" r="865" customHeight="1" ht="17.25">
      <c r="A865" s="16"/>
      <c r="B865" s="9"/>
      <c r="C865" s="15"/>
      <c r="D865" s="17"/>
      <c r="E865" s="18"/>
      <c r="F865" s="18"/>
      <c r="G865" s="18"/>
      <c r="H865" s="18"/>
      <c r="I865" s="18"/>
      <c r="J865" s="18"/>
      <c r="K865" s="20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</row>
    <row x14ac:dyDescent="0.25" r="866" customHeight="1" ht="17.25">
      <c r="A866" s="16"/>
      <c r="B866" s="9"/>
      <c r="C866" s="15"/>
      <c r="D866" s="17"/>
      <c r="E866" s="18"/>
      <c r="F866" s="18"/>
      <c r="G866" s="18"/>
      <c r="H866" s="18"/>
      <c r="I866" s="18"/>
      <c r="J866" s="18"/>
      <c r="K866" s="20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</row>
    <row x14ac:dyDescent="0.25" r="867" customHeight="1" ht="17.25">
      <c r="A867" s="16"/>
      <c r="B867" s="9"/>
      <c r="C867" s="15"/>
      <c r="D867" s="17"/>
      <c r="E867" s="18"/>
      <c r="F867" s="18"/>
      <c r="G867" s="18"/>
      <c r="H867" s="18"/>
      <c r="I867" s="18"/>
      <c r="J867" s="18"/>
      <c r="K867" s="20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</row>
    <row x14ac:dyDescent="0.25" r="868" customHeight="1" ht="17.25">
      <c r="A868" s="16"/>
      <c r="B868" s="9"/>
      <c r="C868" s="15"/>
      <c r="D868" s="17"/>
      <c r="E868" s="18"/>
      <c r="F868" s="18"/>
      <c r="G868" s="18"/>
      <c r="H868" s="18"/>
      <c r="I868" s="18"/>
      <c r="J868" s="18"/>
      <c r="K868" s="20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</row>
    <row x14ac:dyDescent="0.25" r="869" customHeight="1" ht="17.25">
      <c r="A869" s="16"/>
      <c r="B869" s="9"/>
      <c r="C869" s="15"/>
      <c r="D869" s="17"/>
      <c r="E869" s="18"/>
      <c r="F869" s="18"/>
      <c r="G869" s="18"/>
      <c r="H869" s="18"/>
      <c r="I869" s="18"/>
      <c r="J869" s="18"/>
      <c r="K869" s="20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</row>
    <row x14ac:dyDescent="0.25" r="870" customHeight="1" ht="17.25">
      <c r="A870" s="16"/>
      <c r="B870" s="9"/>
      <c r="C870" s="15"/>
      <c r="D870" s="17"/>
      <c r="E870" s="18"/>
      <c r="F870" s="18"/>
      <c r="G870" s="18"/>
      <c r="H870" s="18"/>
      <c r="I870" s="18"/>
      <c r="J870" s="18"/>
      <c r="K870" s="20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</row>
    <row x14ac:dyDescent="0.25" r="871" customHeight="1" ht="17.25">
      <c r="A871" s="16"/>
      <c r="B871" s="9"/>
      <c r="C871" s="15"/>
      <c r="D871" s="17"/>
      <c r="E871" s="18"/>
      <c r="F871" s="18"/>
      <c r="G871" s="18"/>
      <c r="H871" s="18"/>
      <c r="I871" s="18"/>
      <c r="J871" s="18"/>
      <c r="K871" s="20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</row>
    <row x14ac:dyDescent="0.25" r="872" customHeight="1" ht="17.25">
      <c r="A872" s="16"/>
      <c r="B872" s="9"/>
      <c r="C872" s="15"/>
      <c r="D872" s="17"/>
      <c r="E872" s="18"/>
      <c r="F872" s="18"/>
      <c r="G872" s="18"/>
      <c r="H872" s="18"/>
      <c r="I872" s="18"/>
      <c r="J872" s="18"/>
      <c r="K872" s="20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</row>
    <row x14ac:dyDescent="0.25" r="873" customHeight="1" ht="17.25">
      <c r="A873" s="16"/>
      <c r="B873" s="9"/>
      <c r="C873" s="15"/>
      <c r="D873" s="17"/>
      <c r="E873" s="18"/>
      <c r="F873" s="18"/>
      <c r="G873" s="18"/>
      <c r="H873" s="18"/>
      <c r="I873" s="18"/>
      <c r="J873" s="18"/>
      <c r="K873" s="20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</row>
    <row x14ac:dyDescent="0.25" r="874" customHeight="1" ht="17.25">
      <c r="A874" s="16"/>
      <c r="B874" s="9"/>
      <c r="C874" s="15"/>
      <c r="D874" s="17"/>
      <c r="E874" s="18"/>
      <c r="F874" s="18"/>
      <c r="G874" s="18"/>
      <c r="H874" s="18"/>
      <c r="I874" s="18"/>
      <c r="J874" s="18"/>
      <c r="K874" s="20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</row>
    <row x14ac:dyDescent="0.25" r="875" customHeight="1" ht="17.25">
      <c r="A875" s="16"/>
      <c r="B875" s="9"/>
      <c r="C875" s="15"/>
      <c r="D875" s="17"/>
      <c r="E875" s="18"/>
      <c r="F875" s="18"/>
      <c r="G875" s="18"/>
      <c r="H875" s="18"/>
      <c r="I875" s="18"/>
      <c r="J875" s="18"/>
      <c r="K875" s="20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</row>
    <row x14ac:dyDescent="0.25" r="876" customHeight="1" ht="17.25">
      <c r="A876" s="16"/>
      <c r="B876" s="9"/>
      <c r="C876" s="15"/>
      <c r="D876" s="17"/>
      <c r="E876" s="18"/>
      <c r="F876" s="18"/>
      <c r="G876" s="18"/>
      <c r="H876" s="18"/>
      <c r="I876" s="18"/>
      <c r="J876" s="18"/>
      <c r="K876" s="20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</row>
    <row x14ac:dyDescent="0.25" r="877" customHeight="1" ht="17.25">
      <c r="A877" s="16"/>
      <c r="B877" s="9"/>
      <c r="C877" s="15"/>
      <c r="D877" s="17"/>
      <c r="E877" s="18"/>
      <c r="F877" s="18"/>
      <c r="G877" s="18"/>
      <c r="H877" s="18"/>
      <c r="I877" s="18"/>
      <c r="J877" s="18"/>
      <c r="K877" s="20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</row>
    <row x14ac:dyDescent="0.25" r="878" customHeight="1" ht="17.25">
      <c r="A878" s="16"/>
      <c r="B878" s="9"/>
      <c r="C878" s="15"/>
      <c r="D878" s="17"/>
      <c r="E878" s="18"/>
      <c r="F878" s="18"/>
      <c r="G878" s="18"/>
      <c r="H878" s="18"/>
      <c r="I878" s="18"/>
      <c r="J878" s="18"/>
      <c r="K878" s="20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</row>
    <row x14ac:dyDescent="0.25" r="879" customHeight="1" ht="17.25">
      <c r="A879" s="16"/>
      <c r="B879" s="9"/>
      <c r="C879" s="15"/>
      <c r="D879" s="17"/>
      <c r="E879" s="18"/>
      <c r="F879" s="18"/>
      <c r="G879" s="18"/>
      <c r="H879" s="18"/>
      <c r="I879" s="18"/>
      <c r="J879" s="18"/>
      <c r="K879" s="20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</row>
    <row x14ac:dyDescent="0.25" r="880" customHeight="1" ht="17.25">
      <c r="A880" s="16"/>
      <c r="B880" s="9"/>
      <c r="C880" s="15"/>
      <c r="D880" s="17"/>
      <c r="E880" s="18"/>
      <c r="F880" s="18"/>
      <c r="G880" s="18"/>
      <c r="H880" s="18"/>
      <c r="I880" s="18"/>
      <c r="J880" s="18"/>
      <c r="K880" s="20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</row>
    <row x14ac:dyDescent="0.25" r="881" customHeight="1" ht="17.25">
      <c r="A881" s="16"/>
      <c r="B881" s="9"/>
      <c r="C881" s="15"/>
      <c r="D881" s="17"/>
      <c r="E881" s="18"/>
      <c r="F881" s="18"/>
      <c r="G881" s="18"/>
      <c r="H881" s="18"/>
      <c r="I881" s="18"/>
      <c r="J881" s="18"/>
      <c r="K881" s="20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</row>
    <row x14ac:dyDescent="0.25" r="882" customHeight="1" ht="17.25">
      <c r="A882" s="16"/>
      <c r="B882" s="9"/>
      <c r="C882" s="15"/>
      <c r="D882" s="17"/>
      <c r="E882" s="18"/>
      <c r="F882" s="18"/>
      <c r="G882" s="18"/>
      <c r="H882" s="18"/>
      <c r="I882" s="18"/>
      <c r="J882" s="18"/>
      <c r="K882" s="20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</row>
    <row x14ac:dyDescent="0.25" r="883" customHeight="1" ht="17.25">
      <c r="A883" s="16"/>
      <c r="B883" s="9"/>
      <c r="C883" s="15"/>
      <c r="D883" s="17"/>
      <c r="E883" s="18"/>
      <c r="F883" s="18"/>
      <c r="G883" s="18"/>
      <c r="H883" s="18"/>
      <c r="I883" s="18"/>
      <c r="J883" s="18"/>
      <c r="K883" s="20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</row>
    <row x14ac:dyDescent="0.25" r="884" customHeight="1" ht="17.25">
      <c r="A884" s="16"/>
      <c r="B884" s="9"/>
      <c r="C884" s="15"/>
      <c r="D884" s="17"/>
      <c r="E884" s="18"/>
      <c r="F884" s="18"/>
      <c r="G884" s="18"/>
      <c r="H884" s="18"/>
      <c r="I884" s="18"/>
      <c r="J884" s="18"/>
      <c r="K884" s="20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</row>
    <row x14ac:dyDescent="0.25" r="885" customHeight="1" ht="17.25">
      <c r="A885" s="16"/>
      <c r="B885" s="9"/>
      <c r="C885" s="15"/>
      <c r="D885" s="17"/>
      <c r="E885" s="18"/>
      <c r="F885" s="18"/>
      <c r="G885" s="18"/>
      <c r="H885" s="18"/>
      <c r="I885" s="18"/>
      <c r="J885" s="18"/>
      <c r="K885" s="20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</row>
    <row x14ac:dyDescent="0.25" r="886" customHeight="1" ht="17.25">
      <c r="A886" s="16"/>
      <c r="B886" s="9"/>
      <c r="C886" s="15"/>
      <c r="D886" s="17"/>
      <c r="E886" s="18"/>
      <c r="F886" s="18"/>
      <c r="G886" s="18"/>
      <c r="H886" s="18"/>
      <c r="I886" s="18"/>
      <c r="J886" s="18"/>
      <c r="K886" s="20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</row>
    <row x14ac:dyDescent="0.25" r="887" customHeight="1" ht="17.25">
      <c r="A887" s="16"/>
      <c r="B887" s="9"/>
      <c r="C887" s="15"/>
      <c r="D887" s="17"/>
      <c r="E887" s="18"/>
      <c r="F887" s="18"/>
      <c r="G887" s="18"/>
      <c r="H887" s="18"/>
      <c r="I887" s="18"/>
      <c r="J887" s="18"/>
      <c r="K887" s="20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</row>
    <row x14ac:dyDescent="0.25" r="888" customHeight="1" ht="17.25">
      <c r="A888" s="16"/>
      <c r="B888" s="9"/>
      <c r="C888" s="15"/>
      <c r="D888" s="17"/>
      <c r="E888" s="18"/>
      <c r="F888" s="18"/>
      <c r="G888" s="18"/>
      <c r="H888" s="18"/>
      <c r="I888" s="18"/>
      <c r="J888" s="18"/>
      <c r="K888" s="20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</row>
    <row x14ac:dyDescent="0.25" r="889" customHeight="1" ht="17.25">
      <c r="A889" s="16"/>
      <c r="B889" s="9"/>
      <c r="C889" s="15"/>
      <c r="D889" s="17"/>
      <c r="E889" s="18"/>
      <c r="F889" s="18"/>
      <c r="G889" s="18"/>
      <c r="H889" s="18"/>
      <c r="I889" s="18"/>
      <c r="J889" s="18"/>
      <c r="K889" s="20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</row>
    <row x14ac:dyDescent="0.25" r="890" customHeight="1" ht="17.25">
      <c r="A890" s="16"/>
      <c r="B890" s="9"/>
      <c r="C890" s="15"/>
      <c r="D890" s="17"/>
      <c r="E890" s="18"/>
      <c r="F890" s="18"/>
      <c r="G890" s="18"/>
      <c r="H890" s="18"/>
      <c r="I890" s="18"/>
      <c r="J890" s="18"/>
      <c r="K890" s="20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</row>
    <row x14ac:dyDescent="0.25" r="891" customHeight="1" ht="17.25">
      <c r="A891" s="16"/>
      <c r="B891" s="9"/>
      <c r="C891" s="15"/>
      <c r="D891" s="17"/>
      <c r="E891" s="18"/>
      <c r="F891" s="18"/>
      <c r="G891" s="18"/>
      <c r="H891" s="18"/>
      <c r="I891" s="18"/>
      <c r="J891" s="18"/>
      <c r="K891" s="20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</row>
    <row x14ac:dyDescent="0.25" r="892" customHeight="1" ht="17.25">
      <c r="A892" s="16"/>
      <c r="B892" s="9"/>
      <c r="C892" s="15"/>
      <c r="D892" s="17"/>
      <c r="E892" s="18"/>
      <c r="F892" s="18"/>
      <c r="G892" s="18"/>
      <c r="H892" s="18"/>
      <c r="I892" s="18"/>
      <c r="J892" s="18"/>
      <c r="K892" s="20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</row>
    <row x14ac:dyDescent="0.25" r="893" customHeight="1" ht="17.25">
      <c r="A893" s="16"/>
      <c r="B893" s="9"/>
      <c r="C893" s="15"/>
      <c r="D893" s="17"/>
      <c r="E893" s="18"/>
      <c r="F893" s="18"/>
      <c r="G893" s="18"/>
      <c r="H893" s="18"/>
      <c r="I893" s="18"/>
      <c r="J893" s="18"/>
      <c r="K893" s="20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</row>
    <row x14ac:dyDescent="0.25" r="894" customHeight="1" ht="17.25">
      <c r="A894" s="16"/>
      <c r="B894" s="9"/>
      <c r="C894" s="15"/>
      <c r="D894" s="17"/>
      <c r="E894" s="18"/>
      <c r="F894" s="18"/>
      <c r="G894" s="18"/>
      <c r="H894" s="18"/>
      <c r="I894" s="18"/>
      <c r="J894" s="18"/>
      <c r="K894" s="20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</row>
    <row x14ac:dyDescent="0.25" r="895" customHeight="1" ht="17.25">
      <c r="A895" s="16"/>
      <c r="B895" s="9"/>
      <c r="C895" s="15"/>
      <c r="D895" s="17"/>
      <c r="E895" s="18"/>
      <c r="F895" s="18"/>
      <c r="G895" s="18"/>
      <c r="H895" s="18"/>
      <c r="I895" s="18"/>
      <c r="J895" s="18"/>
      <c r="K895" s="20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</row>
    <row x14ac:dyDescent="0.25" r="896" customHeight="1" ht="17.25">
      <c r="A896" s="16"/>
      <c r="B896" s="9"/>
      <c r="C896" s="15"/>
      <c r="D896" s="17"/>
      <c r="E896" s="18"/>
      <c r="F896" s="18"/>
      <c r="G896" s="18"/>
      <c r="H896" s="18"/>
      <c r="I896" s="18"/>
      <c r="J896" s="18"/>
      <c r="K896" s="20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</row>
    <row x14ac:dyDescent="0.25" r="897" customHeight="1" ht="17.25">
      <c r="A897" s="16"/>
      <c r="B897" s="9"/>
      <c r="C897" s="15"/>
      <c r="D897" s="17"/>
      <c r="E897" s="18"/>
      <c r="F897" s="18"/>
      <c r="G897" s="18"/>
      <c r="H897" s="18"/>
      <c r="I897" s="18"/>
      <c r="J897" s="18"/>
      <c r="K897" s="20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</row>
    <row x14ac:dyDescent="0.25" r="898" customHeight="1" ht="17.25">
      <c r="A898" s="16"/>
      <c r="B898" s="9"/>
      <c r="C898" s="15"/>
      <c r="D898" s="17"/>
      <c r="E898" s="18"/>
      <c r="F898" s="18"/>
      <c r="G898" s="18"/>
      <c r="H898" s="18"/>
      <c r="I898" s="18"/>
      <c r="J898" s="18"/>
      <c r="K898" s="20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</row>
    <row x14ac:dyDescent="0.25" r="899" customHeight="1" ht="17.25">
      <c r="A899" s="16"/>
      <c r="B899" s="9"/>
      <c r="C899" s="15"/>
      <c r="D899" s="17"/>
      <c r="E899" s="18"/>
      <c r="F899" s="18"/>
      <c r="G899" s="18"/>
      <c r="H899" s="18"/>
      <c r="I899" s="18"/>
      <c r="J899" s="18"/>
      <c r="K899" s="20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</row>
    <row x14ac:dyDescent="0.25" r="900" customHeight="1" ht="17.25">
      <c r="A900" s="16"/>
      <c r="B900" s="9"/>
      <c r="C900" s="15"/>
      <c r="D900" s="17"/>
      <c r="E900" s="18"/>
      <c r="F900" s="18"/>
      <c r="G900" s="18"/>
      <c r="H900" s="18"/>
      <c r="I900" s="18"/>
      <c r="J900" s="18"/>
      <c r="K900" s="20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</row>
    <row x14ac:dyDescent="0.25" r="901" customHeight="1" ht="17.25">
      <c r="A901" s="16"/>
      <c r="B901" s="9"/>
      <c r="C901" s="15"/>
      <c r="D901" s="17"/>
      <c r="E901" s="18"/>
      <c r="F901" s="18"/>
      <c r="G901" s="18"/>
      <c r="H901" s="18"/>
      <c r="I901" s="18"/>
      <c r="J901" s="18"/>
      <c r="K901" s="20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</row>
    <row x14ac:dyDescent="0.25" r="902" customHeight="1" ht="17.25">
      <c r="A902" s="16"/>
      <c r="B902" s="9"/>
      <c r="C902" s="15"/>
      <c r="D902" s="17"/>
      <c r="E902" s="18"/>
      <c r="F902" s="18"/>
      <c r="G902" s="18"/>
      <c r="H902" s="18"/>
      <c r="I902" s="18"/>
      <c r="J902" s="18"/>
      <c r="K902" s="20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</row>
    <row x14ac:dyDescent="0.25" r="903" customHeight="1" ht="17.25">
      <c r="A903" s="16"/>
      <c r="B903" s="9"/>
      <c r="C903" s="15"/>
      <c r="D903" s="17"/>
      <c r="E903" s="18"/>
      <c r="F903" s="18"/>
      <c r="G903" s="18"/>
      <c r="H903" s="18"/>
      <c r="I903" s="18"/>
      <c r="J903" s="18"/>
      <c r="K903" s="20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</row>
    <row x14ac:dyDescent="0.25" r="904" customHeight="1" ht="17.25">
      <c r="A904" s="16"/>
      <c r="B904" s="9"/>
      <c r="C904" s="15"/>
      <c r="D904" s="17"/>
      <c r="E904" s="18"/>
      <c r="F904" s="18"/>
      <c r="G904" s="18"/>
      <c r="H904" s="18"/>
      <c r="I904" s="18"/>
      <c r="J904" s="18"/>
      <c r="K904" s="20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</row>
    <row x14ac:dyDescent="0.25" r="905" customHeight="1" ht="17.25">
      <c r="A905" s="16"/>
      <c r="B905" s="9"/>
      <c r="C905" s="15"/>
      <c r="D905" s="17"/>
      <c r="E905" s="18"/>
      <c r="F905" s="18"/>
      <c r="G905" s="18"/>
      <c r="H905" s="18"/>
      <c r="I905" s="18"/>
      <c r="J905" s="18"/>
      <c r="K905" s="20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</row>
    <row x14ac:dyDescent="0.25" r="906" customHeight="1" ht="17.25">
      <c r="A906" s="16"/>
      <c r="B906" s="9"/>
      <c r="C906" s="15"/>
      <c r="D906" s="17"/>
      <c r="E906" s="18"/>
      <c r="F906" s="18"/>
      <c r="G906" s="18"/>
      <c r="H906" s="18"/>
      <c r="I906" s="18"/>
      <c r="J906" s="18"/>
      <c r="K906" s="20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</row>
    <row x14ac:dyDescent="0.25" r="907" customHeight="1" ht="17.25">
      <c r="A907" s="16"/>
      <c r="B907" s="9"/>
      <c r="C907" s="15"/>
      <c r="D907" s="17"/>
      <c r="E907" s="18"/>
      <c r="F907" s="18"/>
      <c r="G907" s="18"/>
      <c r="H907" s="18"/>
      <c r="I907" s="18"/>
      <c r="J907" s="18"/>
      <c r="K907" s="20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</row>
    <row x14ac:dyDescent="0.25" r="908" customHeight="1" ht="17.25">
      <c r="A908" s="16"/>
      <c r="B908" s="9"/>
      <c r="C908" s="15"/>
      <c r="D908" s="17"/>
      <c r="E908" s="18"/>
      <c r="F908" s="18"/>
      <c r="G908" s="18"/>
      <c r="H908" s="18"/>
      <c r="I908" s="18"/>
      <c r="J908" s="18"/>
      <c r="K908" s="20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</row>
    <row x14ac:dyDescent="0.25" r="909" customHeight="1" ht="17.25">
      <c r="A909" s="16"/>
      <c r="B909" s="9"/>
      <c r="C909" s="15"/>
      <c r="D909" s="17"/>
      <c r="E909" s="18"/>
      <c r="F909" s="18"/>
      <c r="G909" s="18"/>
      <c r="H909" s="18"/>
      <c r="I909" s="18"/>
      <c r="J909" s="18"/>
      <c r="K909" s="20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</row>
    <row x14ac:dyDescent="0.25" r="910" customHeight="1" ht="17.25">
      <c r="A910" s="16"/>
      <c r="B910" s="9"/>
      <c r="C910" s="15"/>
      <c r="D910" s="17"/>
      <c r="E910" s="18"/>
      <c r="F910" s="18"/>
      <c r="G910" s="18"/>
      <c r="H910" s="18"/>
      <c r="I910" s="18"/>
      <c r="J910" s="18"/>
      <c r="K910" s="20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</row>
    <row x14ac:dyDescent="0.25" r="911" customHeight="1" ht="17.25">
      <c r="A911" s="16"/>
      <c r="B911" s="9"/>
      <c r="C911" s="15"/>
      <c r="D911" s="17"/>
      <c r="E911" s="18"/>
      <c r="F911" s="18"/>
      <c r="G911" s="18"/>
      <c r="H911" s="18"/>
      <c r="I911" s="18"/>
      <c r="J911" s="18"/>
      <c r="K911" s="20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</row>
    <row x14ac:dyDescent="0.25" r="912" customHeight="1" ht="17.25">
      <c r="A912" s="16"/>
      <c r="B912" s="9"/>
      <c r="C912" s="15"/>
      <c r="D912" s="17"/>
      <c r="E912" s="18"/>
      <c r="F912" s="18"/>
      <c r="G912" s="18"/>
      <c r="H912" s="18"/>
      <c r="I912" s="18"/>
      <c r="J912" s="18"/>
      <c r="K912" s="20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</row>
    <row x14ac:dyDescent="0.25" r="913" customHeight="1" ht="17.25">
      <c r="A913" s="16"/>
      <c r="B913" s="9"/>
      <c r="C913" s="15"/>
      <c r="D913" s="17"/>
      <c r="E913" s="18"/>
      <c r="F913" s="18"/>
      <c r="G913" s="18"/>
      <c r="H913" s="18"/>
      <c r="I913" s="18"/>
      <c r="J913" s="18"/>
      <c r="K913" s="20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</row>
    <row x14ac:dyDescent="0.25" r="914" customHeight="1" ht="17.25">
      <c r="A914" s="16"/>
      <c r="B914" s="9"/>
      <c r="C914" s="15"/>
      <c r="D914" s="17"/>
      <c r="E914" s="18"/>
      <c r="F914" s="18"/>
      <c r="G914" s="18"/>
      <c r="H914" s="18"/>
      <c r="I914" s="18"/>
      <c r="J914" s="18"/>
      <c r="K914" s="20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</row>
    <row x14ac:dyDescent="0.25" r="915" customHeight="1" ht="17.25">
      <c r="A915" s="16"/>
      <c r="B915" s="9"/>
      <c r="C915" s="15"/>
      <c r="D915" s="17"/>
      <c r="E915" s="18"/>
      <c r="F915" s="18"/>
      <c r="G915" s="18"/>
      <c r="H915" s="18"/>
      <c r="I915" s="18"/>
      <c r="J915" s="18"/>
      <c r="K915" s="20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</row>
    <row x14ac:dyDescent="0.25" r="916" customHeight="1" ht="17.25">
      <c r="A916" s="16"/>
      <c r="B916" s="9"/>
      <c r="C916" s="15"/>
      <c r="D916" s="17"/>
      <c r="E916" s="18"/>
      <c r="F916" s="18"/>
      <c r="G916" s="18"/>
      <c r="H916" s="18"/>
      <c r="I916" s="18"/>
      <c r="J916" s="18"/>
      <c r="K916" s="20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</row>
    <row x14ac:dyDescent="0.25" r="917" customHeight="1" ht="17.25">
      <c r="A917" s="16"/>
      <c r="B917" s="9"/>
      <c r="C917" s="15"/>
      <c r="D917" s="17"/>
      <c r="E917" s="18"/>
      <c r="F917" s="18"/>
      <c r="G917" s="18"/>
      <c r="H917" s="18"/>
      <c r="I917" s="18"/>
      <c r="J917" s="18"/>
      <c r="K917" s="20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</row>
    <row x14ac:dyDescent="0.25" r="918" customHeight="1" ht="17.25">
      <c r="A918" s="16"/>
      <c r="B918" s="9"/>
      <c r="C918" s="15"/>
      <c r="D918" s="17"/>
      <c r="E918" s="18"/>
      <c r="F918" s="18"/>
      <c r="G918" s="18"/>
      <c r="H918" s="18"/>
      <c r="I918" s="18"/>
      <c r="J918" s="18"/>
      <c r="K918" s="20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</row>
    <row x14ac:dyDescent="0.25" r="919" customHeight="1" ht="17.25">
      <c r="A919" s="16"/>
      <c r="B919" s="9"/>
      <c r="C919" s="15"/>
      <c r="D919" s="17"/>
      <c r="E919" s="18"/>
      <c r="F919" s="18"/>
      <c r="G919" s="18"/>
      <c r="H919" s="18"/>
      <c r="I919" s="18"/>
      <c r="J919" s="18"/>
      <c r="K919" s="20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</row>
    <row x14ac:dyDescent="0.25" r="920" customHeight="1" ht="17.25">
      <c r="A920" s="16"/>
      <c r="B920" s="9"/>
      <c r="C920" s="15"/>
      <c r="D920" s="17"/>
      <c r="E920" s="18"/>
      <c r="F920" s="18"/>
      <c r="G920" s="18"/>
      <c r="H920" s="18"/>
      <c r="I920" s="18"/>
      <c r="J920" s="18"/>
      <c r="K920" s="20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</row>
    <row x14ac:dyDescent="0.25" r="921" customHeight="1" ht="17.25">
      <c r="A921" s="16"/>
      <c r="B921" s="9"/>
      <c r="C921" s="15"/>
      <c r="D921" s="17"/>
      <c r="E921" s="18"/>
      <c r="F921" s="18"/>
      <c r="G921" s="18"/>
      <c r="H921" s="18"/>
      <c r="I921" s="18"/>
      <c r="J921" s="18"/>
      <c r="K921" s="20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</row>
    <row x14ac:dyDescent="0.25" r="922" customHeight="1" ht="17.25">
      <c r="A922" s="16"/>
      <c r="B922" s="9"/>
      <c r="C922" s="15"/>
      <c r="D922" s="17"/>
      <c r="E922" s="18"/>
      <c r="F922" s="18"/>
      <c r="G922" s="18"/>
      <c r="H922" s="18"/>
      <c r="I922" s="18"/>
      <c r="J922" s="18"/>
      <c r="K922" s="20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</row>
    <row x14ac:dyDescent="0.25" r="923" customHeight="1" ht="17.25">
      <c r="A923" s="16"/>
      <c r="B923" s="9"/>
      <c r="C923" s="15"/>
      <c r="D923" s="17"/>
      <c r="E923" s="18"/>
      <c r="F923" s="18"/>
      <c r="G923" s="18"/>
      <c r="H923" s="18"/>
      <c r="I923" s="18"/>
      <c r="J923" s="18"/>
      <c r="K923" s="20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</row>
    <row x14ac:dyDescent="0.25" r="924" customHeight="1" ht="17.25">
      <c r="A924" s="16"/>
      <c r="B924" s="9"/>
      <c r="C924" s="15"/>
      <c r="D924" s="17"/>
      <c r="E924" s="18"/>
      <c r="F924" s="18"/>
      <c r="G924" s="18"/>
      <c r="H924" s="18"/>
      <c r="I924" s="18"/>
      <c r="J924" s="18"/>
      <c r="K924" s="20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</row>
    <row x14ac:dyDescent="0.25" r="925" customHeight="1" ht="17.25">
      <c r="A925" s="16"/>
      <c r="B925" s="9"/>
      <c r="C925" s="15"/>
      <c r="D925" s="17"/>
      <c r="E925" s="18"/>
      <c r="F925" s="18"/>
      <c r="G925" s="18"/>
      <c r="H925" s="18"/>
      <c r="I925" s="18"/>
      <c r="J925" s="18"/>
      <c r="K925" s="20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</row>
    <row x14ac:dyDescent="0.25" r="926" customHeight="1" ht="17.25">
      <c r="A926" s="16"/>
      <c r="B926" s="9"/>
      <c r="C926" s="15"/>
      <c r="D926" s="17"/>
      <c r="E926" s="18"/>
      <c r="F926" s="18"/>
      <c r="G926" s="18"/>
      <c r="H926" s="18"/>
      <c r="I926" s="18"/>
      <c r="J926" s="18"/>
      <c r="K926" s="20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</row>
    <row x14ac:dyDescent="0.25" r="927" customHeight="1" ht="17.25">
      <c r="A927" s="16"/>
      <c r="B927" s="9"/>
      <c r="C927" s="15"/>
      <c r="D927" s="17"/>
      <c r="E927" s="18"/>
      <c r="F927" s="18"/>
      <c r="G927" s="18"/>
      <c r="H927" s="18"/>
      <c r="I927" s="18"/>
      <c r="J927" s="18"/>
      <c r="K927" s="20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</row>
    <row x14ac:dyDescent="0.25" r="928" customHeight="1" ht="17.25">
      <c r="A928" s="16"/>
      <c r="B928" s="9"/>
      <c r="C928" s="15"/>
      <c r="D928" s="17"/>
      <c r="E928" s="18"/>
      <c r="F928" s="18"/>
      <c r="G928" s="18"/>
      <c r="H928" s="18"/>
      <c r="I928" s="18"/>
      <c r="J928" s="18"/>
      <c r="K928" s="20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</row>
    <row x14ac:dyDescent="0.25" r="929" customHeight="1" ht="17.25">
      <c r="A929" s="16"/>
      <c r="B929" s="9"/>
      <c r="C929" s="15"/>
      <c r="D929" s="17"/>
      <c r="E929" s="18"/>
      <c r="F929" s="18"/>
      <c r="G929" s="18"/>
      <c r="H929" s="18"/>
      <c r="I929" s="18"/>
      <c r="J929" s="18"/>
      <c r="K929" s="20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</row>
    <row x14ac:dyDescent="0.25" r="930" customHeight="1" ht="17.25">
      <c r="A930" s="16"/>
      <c r="B930" s="9"/>
      <c r="C930" s="15"/>
      <c r="D930" s="17"/>
      <c r="E930" s="18"/>
      <c r="F930" s="18"/>
      <c r="G930" s="18"/>
      <c r="H930" s="18"/>
      <c r="I930" s="18"/>
      <c r="J930" s="18"/>
      <c r="K930" s="20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</row>
    <row x14ac:dyDescent="0.25" r="931" customHeight="1" ht="17.25">
      <c r="A931" s="16"/>
      <c r="B931" s="9"/>
      <c r="C931" s="15"/>
      <c r="D931" s="17"/>
      <c r="E931" s="18"/>
      <c r="F931" s="18"/>
      <c r="G931" s="18"/>
      <c r="H931" s="18"/>
      <c r="I931" s="18"/>
      <c r="J931" s="18"/>
      <c r="K931" s="20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</row>
    <row x14ac:dyDescent="0.25" r="932" customHeight="1" ht="17.25">
      <c r="A932" s="16"/>
      <c r="B932" s="9"/>
      <c r="C932" s="15"/>
      <c r="D932" s="17"/>
      <c r="E932" s="18"/>
      <c r="F932" s="18"/>
      <c r="G932" s="18"/>
      <c r="H932" s="18"/>
      <c r="I932" s="18"/>
      <c r="J932" s="18"/>
      <c r="K932" s="20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</row>
    <row x14ac:dyDescent="0.25" r="933" customHeight="1" ht="17.25">
      <c r="A933" s="16"/>
      <c r="B933" s="9"/>
      <c r="C933" s="15"/>
      <c r="D933" s="17"/>
      <c r="E933" s="18"/>
      <c r="F933" s="18"/>
      <c r="G933" s="18"/>
      <c r="H933" s="18"/>
      <c r="I933" s="18"/>
      <c r="J933" s="18"/>
      <c r="K933" s="20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</row>
    <row x14ac:dyDescent="0.25" r="934" customHeight="1" ht="17.25">
      <c r="A934" s="16"/>
      <c r="B934" s="9"/>
      <c r="C934" s="15"/>
      <c r="D934" s="17"/>
      <c r="E934" s="18"/>
      <c r="F934" s="18"/>
      <c r="G934" s="18"/>
      <c r="H934" s="18"/>
      <c r="I934" s="18"/>
      <c r="J934" s="18"/>
      <c r="K934" s="20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</row>
    <row x14ac:dyDescent="0.25" r="935" customHeight="1" ht="17.25">
      <c r="A935" s="16"/>
      <c r="B935" s="9"/>
      <c r="C935" s="15"/>
      <c r="D935" s="17"/>
      <c r="E935" s="18"/>
      <c r="F935" s="18"/>
      <c r="G935" s="18"/>
      <c r="H935" s="18"/>
      <c r="I935" s="18"/>
      <c r="J935" s="18"/>
      <c r="K935" s="20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</row>
    <row x14ac:dyDescent="0.25" r="936" customHeight="1" ht="17.25">
      <c r="A936" s="16"/>
      <c r="B936" s="9"/>
      <c r="C936" s="15"/>
      <c r="D936" s="17"/>
      <c r="E936" s="18"/>
      <c r="F936" s="18"/>
      <c r="G936" s="18"/>
      <c r="H936" s="18"/>
      <c r="I936" s="18"/>
      <c r="J936" s="18"/>
      <c r="K936" s="20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</row>
    <row x14ac:dyDescent="0.25" r="937" customHeight="1" ht="17.25">
      <c r="A937" s="16"/>
      <c r="B937" s="9"/>
      <c r="C937" s="15"/>
      <c r="D937" s="17"/>
      <c r="E937" s="18"/>
      <c r="F937" s="18"/>
      <c r="G937" s="18"/>
      <c r="H937" s="18"/>
      <c r="I937" s="18"/>
      <c r="J937" s="18"/>
      <c r="K937" s="20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</row>
    <row x14ac:dyDescent="0.25" r="938" customHeight="1" ht="17.25">
      <c r="A938" s="16"/>
      <c r="B938" s="9"/>
      <c r="C938" s="15"/>
      <c r="D938" s="17"/>
      <c r="E938" s="18"/>
      <c r="F938" s="18"/>
      <c r="G938" s="18"/>
      <c r="H938" s="18"/>
      <c r="I938" s="18"/>
      <c r="J938" s="18"/>
      <c r="K938" s="20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</row>
    <row x14ac:dyDescent="0.25" r="939" customHeight="1" ht="17.25">
      <c r="A939" s="16"/>
      <c r="B939" s="9"/>
      <c r="C939" s="15"/>
      <c r="D939" s="17"/>
      <c r="E939" s="18"/>
      <c r="F939" s="18"/>
      <c r="G939" s="18"/>
      <c r="H939" s="18"/>
      <c r="I939" s="18"/>
      <c r="J939" s="18"/>
      <c r="K939" s="20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</row>
    <row x14ac:dyDescent="0.25" r="940" customHeight="1" ht="17.25">
      <c r="A940" s="16"/>
      <c r="B940" s="9"/>
      <c r="C940" s="15"/>
      <c r="D940" s="17"/>
      <c r="E940" s="18"/>
      <c r="F940" s="18"/>
      <c r="G940" s="18"/>
      <c r="H940" s="18"/>
      <c r="I940" s="18"/>
      <c r="J940" s="18"/>
      <c r="K940" s="20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</row>
    <row x14ac:dyDescent="0.25" r="941" customHeight="1" ht="17.25">
      <c r="A941" s="16"/>
      <c r="B941" s="9"/>
      <c r="C941" s="15"/>
      <c r="D941" s="17"/>
      <c r="E941" s="18"/>
      <c r="F941" s="18"/>
      <c r="G941" s="18"/>
      <c r="H941" s="18"/>
      <c r="I941" s="18"/>
      <c r="J941" s="18"/>
      <c r="K941" s="20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</row>
    <row x14ac:dyDescent="0.25" r="942" customHeight="1" ht="17.25">
      <c r="A942" s="16"/>
      <c r="B942" s="9"/>
      <c r="C942" s="15"/>
      <c r="D942" s="17"/>
      <c r="E942" s="18"/>
      <c r="F942" s="18"/>
      <c r="G942" s="18"/>
      <c r="H942" s="18"/>
      <c r="I942" s="18"/>
      <c r="J942" s="18"/>
      <c r="K942" s="20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</row>
    <row x14ac:dyDescent="0.25" r="943" customHeight="1" ht="17.25">
      <c r="A943" s="16"/>
      <c r="B943" s="9"/>
      <c r="C943" s="15"/>
      <c r="D943" s="17"/>
      <c r="E943" s="18"/>
      <c r="F943" s="18"/>
      <c r="G943" s="18"/>
      <c r="H943" s="18"/>
      <c r="I943" s="18"/>
      <c r="J943" s="18"/>
      <c r="K943" s="20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</row>
    <row x14ac:dyDescent="0.25" r="944" customHeight="1" ht="17.25">
      <c r="A944" s="16"/>
      <c r="B944" s="9"/>
      <c r="C944" s="15"/>
      <c r="D944" s="17"/>
      <c r="E944" s="18"/>
      <c r="F944" s="18"/>
      <c r="G944" s="18"/>
      <c r="H944" s="18"/>
      <c r="I944" s="18"/>
      <c r="J944" s="18"/>
      <c r="K944" s="20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</row>
    <row x14ac:dyDescent="0.25" r="945" customHeight="1" ht="17.25">
      <c r="A945" s="16"/>
      <c r="B945" s="9"/>
      <c r="C945" s="15"/>
      <c r="D945" s="17"/>
      <c r="E945" s="18"/>
      <c r="F945" s="18"/>
      <c r="G945" s="18"/>
      <c r="H945" s="18"/>
      <c r="I945" s="18"/>
      <c r="J945" s="18"/>
      <c r="K945" s="20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</row>
    <row x14ac:dyDescent="0.25" r="946" customHeight="1" ht="17.25">
      <c r="A946" s="16"/>
      <c r="B946" s="9"/>
      <c r="C946" s="15"/>
      <c r="D946" s="17"/>
      <c r="E946" s="18"/>
      <c r="F946" s="18"/>
      <c r="G946" s="18"/>
      <c r="H946" s="18"/>
      <c r="I946" s="18"/>
      <c r="J946" s="18"/>
      <c r="K946" s="20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</row>
    <row x14ac:dyDescent="0.25" r="947" customHeight="1" ht="17.25">
      <c r="A947" s="16"/>
      <c r="B947" s="9"/>
      <c r="C947" s="15"/>
      <c r="D947" s="17"/>
      <c r="E947" s="18"/>
      <c r="F947" s="18"/>
      <c r="G947" s="18"/>
      <c r="H947" s="18"/>
      <c r="I947" s="18"/>
      <c r="J947" s="18"/>
      <c r="K947" s="20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</row>
    <row x14ac:dyDescent="0.25" r="948" customHeight="1" ht="17.25">
      <c r="A948" s="16"/>
      <c r="B948" s="9"/>
      <c r="C948" s="15"/>
      <c r="D948" s="17"/>
      <c r="E948" s="18"/>
      <c r="F948" s="18"/>
      <c r="G948" s="18"/>
      <c r="H948" s="18"/>
      <c r="I948" s="18"/>
      <c r="J948" s="18"/>
      <c r="K948" s="20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</row>
    <row x14ac:dyDescent="0.25" r="949" customHeight="1" ht="17.25">
      <c r="A949" s="16"/>
      <c r="B949" s="9"/>
      <c r="C949" s="15"/>
      <c r="D949" s="17"/>
      <c r="E949" s="18"/>
      <c r="F949" s="18"/>
      <c r="G949" s="18"/>
      <c r="H949" s="18"/>
      <c r="I949" s="18"/>
      <c r="J949" s="18"/>
      <c r="K949" s="20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</row>
    <row x14ac:dyDescent="0.25" r="950" customHeight="1" ht="17.25">
      <c r="A950" s="16"/>
      <c r="B950" s="9"/>
      <c r="C950" s="15"/>
      <c r="D950" s="17"/>
      <c r="E950" s="18"/>
      <c r="F950" s="18"/>
      <c r="G950" s="18"/>
      <c r="H950" s="18"/>
      <c r="I950" s="18"/>
      <c r="J950" s="18"/>
      <c r="K950" s="20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</row>
    <row x14ac:dyDescent="0.25" r="951" customHeight="1" ht="17.25">
      <c r="A951" s="16"/>
      <c r="B951" s="9"/>
      <c r="C951" s="15"/>
      <c r="D951" s="17"/>
      <c r="E951" s="18"/>
      <c r="F951" s="18"/>
      <c r="G951" s="18"/>
      <c r="H951" s="18"/>
      <c r="I951" s="18"/>
      <c r="J951" s="18"/>
      <c r="K951" s="20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</row>
    <row x14ac:dyDescent="0.25" r="952" customHeight="1" ht="17.25">
      <c r="A952" s="16"/>
      <c r="B952" s="9"/>
      <c r="C952" s="15"/>
      <c r="D952" s="17"/>
      <c r="E952" s="18"/>
      <c r="F952" s="18"/>
      <c r="G952" s="18"/>
      <c r="H952" s="18"/>
      <c r="I952" s="18"/>
      <c r="J952" s="18"/>
      <c r="K952" s="20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</row>
    <row x14ac:dyDescent="0.25" r="953" customHeight="1" ht="17.25">
      <c r="A953" s="16"/>
      <c r="B953" s="9"/>
      <c r="C953" s="15"/>
      <c r="D953" s="17"/>
      <c r="E953" s="18"/>
      <c r="F953" s="18"/>
      <c r="G953" s="18"/>
      <c r="H953" s="18"/>
      <c r="I953" s="18"/>
      <c r="J953" s="18"/>
      <c r="K953" s="20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</row>
    <row x14ac:dyDescent="0.25" r="954" customHeight="1" ht="17.25">
      <c r="A954" s="16"/>
      <c r="B954" s="9"/>
      <c r="C954" s="15"/>
      <c r="D954" s="17"/>
      <c r="E954" s="18"/>
      <c r="F954" s="18"/>
      <c r="G954" s="18"/>
      <c r="H954" s="18"/>
      <c r="I954" s="18"/>
      <c r="J954" s="18"/>
      <c r="K954" s="20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</row>
    <row x14ac:dyDescent="0.25" r="955" customHeight="1" ht="17.25">
      <c r="A955" s="16"/>
      <c r="B955" s="9"/>
      <c r="C955" s="15"/>
      <c r="D955" s="17"/>
      <c r="E955" s="18"/>
      <c r="F955" s="18"/>
      <c r="G955" s="18"/>
      <c r="H955" s="18"/>
      <c r="I955" s="18"/>
      <c r="J955" s="18"/>
      <c r="K955" s="20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</row>
    <row x14ac:dyDescent="0.25" r="956" customHeight="1" ht="17.25">
      <c r="A956" s="16"/>
      <c r="B956" s="9"/>
      <c r="C956" s="15"/>
      <c r="D956" s="17"/>
      <c r="E956" s="18"/>
      <c r="F956" s="18"/>
      <c r="G956" s="18"/>
      <c r="H956" s="18"/>
      <c r="I956" s="18"/>
      <c r="J956" s="18"/>
      <c r="K956" s="20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</row>
    <row x14ac:dyDescent="0.25" r="957" customHeight="1" ht="17.25">
      <c r="A957" s="16"/>
      <c r="B957" s="9"/>
      <c r="C957" s="15"/>
      <c r="D957" s="17"/>
      <c r="E957" s="18"/>
      <c r="F957" s="18"/>
      <c r="G957" s="18"/>
      <c r="H957" s="18"/>
      <c r="I957" s="18"/>
      <c r="J957" s="18"/>
      <c r="K957" s="20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</row>
    <row x14ac:dyDescent="0.25" r="958" customHeight="1" ht="17.25">
      <c r="A958" s="16"/>
      <c r="B958" s="9"/>
      <c r="C958" s="15"/>
      <c r="D958" s="17"/>
      <c r="E958" s="18"/>
      <c r="F958" s="18"/>
      <c r="G958" s="18"/>
      <c r="H958" s="18"/>
      <c r="I958" s="18"/>
      <c r="J958" s="18"/>
      <c r="K958" s="20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</row>
    <row x14ac:dyDescent="0.25" r="959" customHeight="1" ht="17.25">
      <c r="A959" s="16"/>
      <c r="B959" s="9"/>
      <c r="C959" s="15"/>
      <c r="D959" s="17"/>
      <c r="E959" s="18"/>
      <c r="F959" s="18"/>
      <c r="G959" s="18"/>
      <c r="H959" s="18"/>
      <c r="I959" s="18"/>
      <c r="J959" s="18"/>
      <c r="K959" s="20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</row>
    <row x14ac:dyDescent="0.25" r="960" customHeight="1" ht="17.25">
      <c r="A960" s="16"/>
      <c r="B960" s="9"/>
      <c r="C960" s="15"/>
      <c r="D960" s="17"/>
      <c r="E960" s="18"/>
      <c r="F960" s="18"/>
      <c r="G960" s="18"/>
      <c r="H960" s="18"/>
      <c r="I960" s="18"/>
      <c r="J960" s="18"/>
      <c r="K960" s="20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</row>
    <row x14ac:dyDescent="0.25" r="961" customHeight="1" ht="17.25">
      <c r="A961" s="16"/>
      <c r="B961" s="9"/>
      <c r="C961" s="15"/>
      <c r="D961" s="17"/>
      <c r="E961" s="18"/>
      <c r="F961" s="18"/>
      <c r="G961" s="18"/>
      <c r="H961" s="18"/>
      <c r="I961" s="18"/>
      <c r="J961" s="18"/>
      <c r="K961" s="20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</row>
    <row x14ac:dyDescent="0.25" r="962" customHeight="1" ht="17.25">
      <c r="A962" s="16"/>
      <c r="B962" s="9"/>
      <c r="C962" s="15"/>
      <c r="D962" s="17"/>
      <c r="E962" s="18"/>
      <c r="F962" s="18"/>
      <c r="G962" s="18"/>
      <c r="H962" s="18"/>
      <c r="I962" s="18"/>
      <c r="J962" s="18"/>
      <c r="K962" s="20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</row>
    <row x14ac:dyDescent="0.25" r="963" customHeight="1" ht="17.25">
      <c r="A963" s="16"/>
      <c r="B963" s="9"/>
      <c r="C963" s="15"/>
      <c r="D963" s="17"/>
      <c r="E963" s="18"/>
      <c r="F963" s="18"/>
      <c r="G963" s="18"/>
      <c r="H963" s="18"/>
      <c r="I963" s="18"/>
      <c r="J963" s="18"/>
      <c r="K963" s="20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</row>
    <row x14ac:dyDescent="0.25" r="964" customHeight="1" ht="17.25">
      <c r="A964" s="16"/>
      <c r="B964" s="9"/>
      <c r="C964" s="15"/>
      <c r="D964" s="17"/>
      <c r="E964" s="18"/>
      <c r="F964" s="18"/>
      <c r="G964" s="18"/>
      <c r="H964" s="18"/>
      <c r="I964" s="18"/>
      <c r="J964" s="18"/>
      <c r="K964" s="20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</row>
    <row x14ac:dyDescent="0.25" r="965" customHeight="1" ht="17.25">
      <c r="A965" s="16"/>
      <c r="B965" s="9"/>
      <c r="C965" s="15"/>
      <c r="D965" s="17"/>
      <c r="E965" s="18"/>
      <c r="F965" s="18"/>
      <c r="G965" s="18"/>
      <c r="H965" s="18"/>
      <c r="I965" s="18"/>
      <c r="J965" s="18"/>
      <c r="K965" s="20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</row>
    <row x14ac:dyDescent="0.25" r="966" customHeight="1" ht="17.25">
      <c r="A966" s="16"/>
      <c r="B966" s="9"/>
      <c r="C966" s="15"/>
      <c r="D966" s="17"/>
      <c r="E966" s="18"/>
      <c r="F966" s="18"/>
      <c r="G966" s="18"/>
      <c r="H966" s="18"/>
      <c r="I966" s="18"/>
      <c r="J966" s="18"/>
      <c r="K966" s="20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</row>
    <row x14ac:dyDescent="0.25" r="967" customHeight="1" ht="17.25">
      <c r="A967" s="16"/>
      <c r="B967" s="9"/>
      <c r="C967" s="15"/>
      <c r="D967" s="17"/>
      <c r="E967" s="18"/>
      <c r="F967" s="18"/>
      <c r="G967" s="18"/>
      <c r="H967" s="18"/>
      <c r="I967" s="18"/>
      <c r="J967" s="18"/>
      <c r="K967" s="20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</row>
    <row x14ac:dyDescent="0.25" r="968" customHeight="1" ht="17.25">
      <c r="A968" s="16"/>
      <c r="B968" s="9"/>
      <c r="C968" s="15"/>
      <c r="D968" s="17"/>
      <c r="E968" s="18"/>
      <c r="F968" s="18"/>
      <c r="G968" s="18"/>
      <c r="H968" s="18"/>
      <c r="I968" s="18"/>
      <c r="J968" s="18"/>
      <c r="K968" s="20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</row>
    <row x14ac:dyDescent="0.25" r="969" customHeight="1" ht="17.25">
      <c r="A969" s="16"/>
      <c r="B969" s="9"/>
      <c r="C969" s="15"/>
      <c r="D969" s="17"/>
      <c r="E969" s="18"/>
      <c r="F969" s="18"/>
      <c r="G969" s="18"/>
      <c r="H969" s="18"/>
      <c r="I969" s="18"/>
      <c r="J969" s="18"/>
      <c r="K969" s="20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</row>
    <row x14ac:dyDescent="0.25" r="970" customHeight="1" ht="17.25">
      <c r="A970" s="16"/>
      <c r="B970" s="9"/>
      <c r="C970" s="15"/>
      <c r="D970" s="17"/>
      <c r="E970" s="18"/>
      <c r="F970" s="18"/>
      <c r="G970" s="18"/>
      <c r="H970" s="18"/>
      <c r="I970" s="18"/>
      <c r="J970" s="18"/>
      <c r="K970" s="20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</row>
    <row x14ac:dyDescent="0.25" r="971" customHeight="1" ht="17.25">
      <c r="A971" s="16"/>
      <c r="B971" s="9"/>
      <c r="C971" s="15"/>
      <c r="D971" s="17"/>
      <c r="E971" s="18"/>
      <c r="F971" s="18"/>
      <c r="G971" s="18"/>
      <c r="H971" s="18"/>
      <c r="I971" s="18"/>
      <c r="J971" s="18"/>
      <c r="K971" s="20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</row>
    <row x14ac:dyDescent="0.25" r="972" customHeight="1" ht="17.25">
      <c r="A972" s="16"/>
      <c r="B972" s="9"/>
      <c r="C972" s="15"/>
      <c r="D972" s="17"/>
      <c r="E972" s="18"/>
      <c r="F972" s="18"/>
      <c r="G972" s="18"/>
      <c r="H972" s="18"/>
      <c r="I972" s="18"/>
      <c r="J972" s="18"/>
      <c r="K972" s="20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</row>
    <row x14ac:dyDescent="0.25" r="973" customHeight="1" ht="17.25">
      <c r="A973" s="16"/>
      <c r="B973" s="9"/>
      <c r="C973" s="15"/>
      <c r="D973" s="17"/>
      <c r="E973" s="18"/>
      <c r="F973" s="18"/>
      <c r="G973" s="18"/>
      <c r="H973" s="18"/>
      <c r="I973" s="18"/>
      <c r="J973" s="18"/>
      <c r="K973" s="20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</row>
    <row x14ac:dyDescent="0.25" r="974" customHeight="1" ht="17.25">
      <c r="A974" s="16"/>
      <c r="B974" s="9"/>
      <c r="C974" s="15"/>
      <c r="D974" s="17"/>
      <c r="E974" s="18"/>
      <c r="F974" s="18"/>
      <c r="G974" s="18"/>
      <c r="H974" s="18"/>
      <c r="I974" s="18"/>
      <c r="J974" s="18"/>
      <c r="K974" s="20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</row>
    <row x14ac:dyDescent="0.25" r="975" customHeight="1" ht="17.25">
      <c r="A975" s="16"/>
      <c r="B975" s="9"/>
      <c r="C975" s="15"/>
      <c r="D975" s="17"/>
      <c r="E975" s="18"/>
      <c r="F975" s="18"/>
      <c r="G975" s="18"/>
      <c r="H975" s="18"/>
      <c r="I975" s="18"/>
      <c r="J975" s="18"/>
      <c r="K975" s="20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</row>
    <row x14ac:dyDescent="0.25" r="976" customHeight="1" ht="17.25">
      <c r="A976" s="16"/>
      <c r="B976" s="9"/>
      <c r="C976" s="15"/>
      <c r="D976" s="17"/>
      <c r="E976" s="18"/>
      <c r="F976" s="18"/>
      <c r="G976" s="18"/>
      <c r="H976" s="18"/>
      <c r="I976" s="18"/>
      <c r="J976" s="18"/>
      <c r="K976" s="20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</row>
    <row x14ac:dyDescent="0.25" r="977" customHeight="1" ht="17.25">
      <c r="A977" s="16"/>
      <c r="B977" s="9"/>
      <c r="C977" s="15"/>
      <c r="D977" s="17"/>
      <c r="E977" s="18"/>
      <c r="F977" s="18"/>
      <c r="G977" s="18"/>
      <c r="H977" s="18"/>
      <c r="I977" s="18"/>
      <c r="J977" s="18"/>
      <c r="K977" s="20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</row>
    <row x14ac:dyDescent="0.25" r="978" customHeight="1" ht="17.25">
      <c r="A978" s="16"/>
      <c r="B978" s="9"/>
      <c r="C978" s="15"/>
      <c r="D978" s="17"/>
      <c r="E978" s="18"/>
      <c r="F978" s="18"/>
      <c r="G978" s="18"/>
      <c r="H978" s="18"/>
      <c r="I978" s="18"/>
      <c r="J978" s="18"/>
      <c r="K978" s="20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</row>
    <row x14ac:dyDescent="0.25" r="979" customHeight="1" ht="17.25">
      <c r="A979" s="16"/>
      <c r="B979" s="9"/>
      <c r="C979" s="15"/>
      <c r="D979" s="17"/>
      <c r="E979" s="18"/>
      <c r="F979" s="18"/>
      <c r="G979" s="18"/>
      <c r="H979" s="18"/>
      <c r="I979" s="18"/>
      <c r="J979" s="18"/>
      <c r="K979" s="20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</row>
    <row x14ac:dyDescent="0.25" r="980" customHeight="1" ht="17.25">
      <c r="A980" s="16"/>
      <c r="B980" s="9"/>
      <c r="C980" s="15"/>
      <c r="D980" s="17"/>
      <c r="E980" s="18"/>
      <c r="F980" s="18"/>
      <c r="G980" s="18"/>
      <c r="H980" s="18"/>
      <c r="I980" s="18"/>
      <c r="J980" s="18"/>
      <c r="K980" s="20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</row>
    <row x14ac:dyDescent="0.25" r="981" customHeight="1" ht="17.25">
      <c r="A981" s="16"/>
      <c r="B981" s="9"/>
      <c r="C981" s="15"/>
      <c r="D981" s="17"/>
      <c r="E981" s="18"/>
      <c r="F981" s="18"/>
      <c r="G981" s="18"/>
      <c r="H981" s="18"/>
      <c r="I981" s="18"/>
      <c r="J981" s="18"/>
      <c r="K981" s="20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</row>
    <row x14ac:dyDescent="0.25" r="982" customHeight="1" ht="17.25">
      <c r="A982" s="16"/>
      <c r="B982" s="9"/>
      <c r="C982" s="15"/>
      <c r="D982" s="17"/>
      <c r="E982" s="18"/>
      <c r="F982" s="18"/>
      <c r="G982" s="18"/>
      <c r="H982" s="18"/>
      <c r="I982" s="18"/>
      <c r="J982" s="18"/>
      <c r="K982" s="20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</row>
    <row x14ac:dyDescent="0.25" r="983" customHeight="1" ht="17.25">
      <c r="A983" s="16"/>
      <c r="B983" s="9"/>
      <c r="C983" s="15"/>
      <c r="D983" s="17"/>
      <c r="E983" s="18"/>
      <c r="F983" s="18"/>
      <c r="G983" s="18"/>
      <c r="H983" s="18"/>
      <c r="I983" s="18"/>
      <c r="J983" s="18"/>
      <c r="K983" s="20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</row>
    <row x14ac:dyDescent="0.25" r="984" customHeight="1" ht="17.25">
      <c r="A984" s="16"/>
      <c r="B984" s="9"/>
      <c r="C984" s="15"/>
      <c r="D984" s="17"/>
      <c r="E984" s="18"/>
      <c r="F984" s="18"/>
      <c r="G984" s="18"/>
      <c r="H984" s="18"/>
      <c r="I984" s="18"/>
      <c r="J984" s="18"/>
      <c r="K984" s="20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</row>
    <row x14ac:dyDescent="0.25" r="985" customHeight="1" ht="17.25">
      <c r="A985" s="16"/>
      <c r="B985" s="9"/>
      <c r="C985" s="15"/>
      <c r="D985" s="17"/>
      <c r="E985" s="18"/>
      <c r="F985" s="18"/>
      <c r="G985" s="18"/>
      <c r="H985" s="18"/>
      <c r="I985" s="18"/>
      <c r="J985" s="18"/>
      <c r="K985" s="20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</row>
    <row x14ac:dyDescent="0.25" r="986" customHeight="1" ht="17.25">
      <c r="A986" s="16"/>
      <c r="B986" s="9"/>
      <c r="C986" s="15"/>
      <c r="D986" s="17"/>
      <c r="E986" s="18"/>
      <c r="F986" s="18"/>
      <c r="G986" s="18"/>
      <c r="H986" s="18"/>
      <c r="I986" s="18"/>
      <c r="J986" s="18"/>
      <c r="K986" s="20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</row>
    <row x14ac:dyDescent="0.25" r="987" customHeight="1" ht="17.25">
      <c r="A987" s="16"/>
      <c r="B987" s="9"/>
      <c r="C987" s="15"/>
      <c r="D987" s="17"/>
      <c r="E987" s="18"/>
      <c r="F987" s="18"/>
      <c r="G987" s="18"/>
      <c r="H987" s="18"/>
      <c r="I987" s="18"/>
      <c r="J987" s="18"/>
      <c r="K987" s="20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</row>
    <row x14ac:dyDescent="0.25" r="988" customHeight="1" ht="17.25">
      <c r="A988" s="16"/>
      <c r="B988" s="9"/>
      <c r="C988" s="15"/>
      <c r="D988" s="17"/>
      <c r="E988" s="18"/>
      <c r="F988" s="18"/>
      <c r="G988" s="18"/>
      <c r="H988" s="18"/>
      <c r="I988" s="18"/>
      <c r="J988" s="18"/>
      <c r="K988" s="20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</row>
    <row x14ac:dyDescent="0.25" r="989" customHeight="1" ht="17.25">
      <c r="A989" s="16"/>
      <c r="B989" s="9"/>
      <c r="C989" s="15"/>
      <c r="D989" s="17"/>
      <c r="E989" s="18"/>
      <c r="F989" s="18"/>
      <c r="G989" s="18"/>
      <c r="H989" s="18"/>
      <c r="I989" s="18"/>
      <c r="J989" s="18"/>
      <c r="K989" s="20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</row>
    <row x14ac:dyDescent="0.25" r="990" customHeight="1" ht="17.25">
      <c r="A990" s="16"/>
      <c r="B990" s="9"/>
      <c r="C990" s="15"/>
      <c r="D990" s="17"/>
      <c r="E990" s="18"/>
      <c r="F990" s="18"/>
      <c r="G990" s="18"/>
      <c r="H990" s="18"/>
      <c r="I990" s="18"/>
      <c r="J990" s="18"/>
      <c r="K990" s="20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</row>
    <row x14ac:dyDescent="0.25" r="991" customHeight="1" ht="17.25">
      <c r="A991" s="16"/>
      <c r="B991" s="9"/>
      <c r="C991" s="15"/>
      <c r="D991" s="17"/>
      <c r="E991" s="18"/>
      <c r="F991" s="18"/>
      <c r="G991" s="18"/>
      <c r="H991" s="18"/>
      <c r="I991" s="18"/>
      <c r="J991" s="18"/>
      <c r="K991" s="20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</row>
    <row x14ac:dyDescent="0.25" r="992" customHeight="1" ht="17.25">
      <c r="A992" s="16"/>
      <c r="B992" s="9"/>
      <c r="C992" s="15"/>
      <c r="D992" s="17"/>
      <c r="E992" s="18"/>
      <c r="F992" s="18"/>
      <c r="G992" s="18"/>
      <c r="H992" s="18"/>
      <c r="I992" s="18"/>
      <c r="J992" s="18"/>
      <c r="K992" s="20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</row>
    <row x14ac:dyDescent="0.25" r="993" customHeight="1" ht="17.25">
      <c r="A993" s="16"/>
      <c r="B993" s="9"/>
      <c r="C993" s="15"/>
      <c r="D993" s="17"/>
      <c r="E993" s="18"/>
      <c r="F993" s="18"/>
      <c r="G993" s="18"/>
      <c r="H993" s="18"/>
      <c r="I993" s="18"/>
      <c r="J993" s="18"/>
      <c r="K993" s="20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</row>
    <row x14ac:dyDescent="0.25" r="994" customHeight="1" ht="17.25">
      <c r="A994" s="16"/>
      <c r="B994" s="9"/>
      <c r="C994" s="15"/>
      <c r="D994" s="17"/>
      <c r="E994" s="18"/>
      <c r="F994" s="18"/>
      <c r="G994" s="18"/>
      <c r="H994" s="18"/>
      <c r="I994" s="18"/>
      <c r="J994" s="18"/>
      <c r="K994" s="20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</row>
    <row x14ac:dyDescent="0.25" r="995" customHeight="1" ht="17.25">
      <c r="A995" s="16"/>
      <c r="B995" s="9"/>
      <c r="C995" s="15"/>
      <c r="D995" s="17"/>
      <c r="E995" s="18"/>
      <c r="F995" s="18"/>
      <c r="G995" s="18"/>
      <c r="H995" s="18"/>
      <c r="I995" s="18"/>
      <c r="J995" s="18"/>
      <c r="K995" s="20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</row>
    <row x14ac:dyDescent="0.25" r="996" customHeight="1" ht="17.25">
      <c r="A996" s="16"/>
      <c r="B996" s="9"/>
      <c r="C996" s="15"/>
      <c r="D996" s="17"/>
      <c r="E996" s="18"/>
      <c r="F996" s="18"/>
      <c r="G996" s="18"/>
      <c r="H996" s="18"/>
      <c r="I996" s="18"/>
      <c r="J996" s="18"/>
      <c r="K996" s="20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</row>
    <row x14ac:dyDescent="0.25" r="997" customHeight="1" ht="17.25">
      <c r="A997" s="16"/>
      <c r="B997" s="9"/>
      <c r="C997" s="15"/>
      <c r="D997" s="17"/>
      <c r="E997" s="18"/>
      <c r="F997" s="18"/>
      <c r="G997" s="18"/>
      <c r="H997" s="18"/>
      <c r="I997" s="18"/>
      <c r="J997" s="18"/>
      <c r="K997" s="20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</row>
    <row x14ac:dyDescent="0.25" r="998" customHeight="1" ht="17.25">
      <c r="A998" s="16"/>
      <c r="B998" s="9"/>
      <c r="C998" s="15"/>
      <c r="D998" s="17"/>
      <c r="E998" s="18"/>
      <c r="F998" s="18"/>
      <c r="G998" s="18"/>
      <c r="H998" s="18"/>
      <c r="I998" s="18"/>
      <c r="J998" s="18"/>
      <c r="K998" s="20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</row>
    <row x14ac:dyDescent="0.25" r="999" customHeight="1" ht="17.25">
      <c r="A999" s="16"/>
      <c r="B999" s="9"/>
      <c r="C999" s="15"/>
      <c r="D999" s="17"/>
      <c r="E999" s="18"/>
      <c r="F999" s="18"/>
      <c r="G999" s="18"/>
      <c r="H999" s="18"/>
      <c r="I999" s="18"/>
      <c r="J999" s="18"/>
      <c r="K999" s="20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</row>
    <row x14ac:dyDescent="0.25" r="1000" customHeight="1" ht="17.25">
      <c r="A1000" s="16"/>
      <c r="B1000" s="9"/>
      <c r="C1000" s="15"/>
      <c r="D1000" s="17"/>
      <c r="E1000" s="18"/>
      <c r="F1000" s="18"/>
      <c r="G1000" s="18"/>
      <c r="H1000" s="18"/>
      <c r="I1000" s="18"/>
      <c r="J1000" s="18"/>
      <c r="K1000" s="20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24</vt:i4>
      </vt:variant>
    </vt:vector>
  </HeadingPairs>
  <TitlesOfParts>
    <vt:vector baseType="lpstr" size="24">
      <vt:lpstr>GRAND TOTALS</vt:lpstr>
      <vt:lpstr>Bath and Body Works</vt:lpstr>
      <vt:lpstr>Key Foods</vt:lpstr>
      <vt:lpstr>CVS</vt:lpstr>
      <vt:lpstr>Duane Reade</vt:lpstr>
      <vt:lpstr>PetSmart</vt:lpstr>
      <vt:lpstr>PetCo</vt:lpstr>
      <vt:lpstr>Michaels</vt:lpstr>
      <vt:lpstr>Party City</vt:lpstr>
      <vt:lpstr>Lush</vt:lpstr>
      <vt:lpstr>Barnes and Noble</vt:lpstr>
      <vt:lpstr>Juice Press</vt:lpstr>
      <vt:lpstr>Western Beef</vt:lpstr>
      <vt:lpstr>Rite Aid</vt:lpstr>
      <vt:lpstr>Target</vt:lpstr>
      <vt:lpstr>Marshalls</vt:lpstr>
      <vt:lpstr>ALDI</vt:lpstr>
      <vt:lpstr>Big Lots</vt:lpstr>
      <vt:lpstr>Five Below</vt:lpstr>
      <vt:lpstr>Face Values</vt:lpstr>
      <vt:lpstr>Seven Eleven</vt:lpstr>
      <vt:lpstr>Residential Trash Finds</vt:lpstr>
      <vt:lpstr>Lot Less</vt:lpstr>
      <vt:lpstr>Dollar Tree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2024-03-18T22:24:19.173Z</dcterms:created>
  <dcterms:modified xsi:type="dcterms:W3CDTF">2024-03-18T22:24:19.173Z</dcterms:modified>
</cp:coreProperties>
</file>