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murthykanuri/Downloads/Unit 9 Examples - Workbooks-20250711 (1)/"/>
    </mc:Choice>
  </mc:AlternateContent>
  <xr:revisionPtr revIDLastSave="0" documentId="13_ncr:1_{16FEB406-9223-A446-B7A1-0A3C145CBAA1}" xr6:coauthVersionLast="47" xr6:coauthVersionMax="47" xr10:uidLastSave="{00000000-0000-0000-0000-000000000000}"/>
  <bookViews>
    <workbookView xWindow="68640" yWindow="0" windowWidth="38400" windowHeight="21600" activeTab="1" xr2:uid="{00000000-000D-0000-FFFF-FFFF00000000}"/>
  </bookViews>
  <sheets>
    <sheet name="Sheet1" sheetId="4" r:id="rId1"/>
    <sheet name="Diets" sheetId="1" r:id="rId2"/>
    <sheet name="Sheet2" sheetId="2" r:id="rId3"/>
    <sheet name="Sheet3" sheetId="3" r:id="rId4"/>
  </sheets>
  <definedNames>
    <definedName name="_xlchart.v1.0" hidden="1">Diets!$B$52:$B$101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5" i="1" l="1"/>
  <c r="F46" i="1" s="1"/>
  <c r="F44" i="1"/>
  <c r="I41" i="1" a="1"/>
  <c r="I49" i="1" s="1"/>
  <c r="F42" i="1"/>
  <c r="F41" i="1"/>
  <c r="F40" i="1"/>
  <c r="I4" i="1" a="1"/>
  <c r="I5" i="1" s="1"/>
  <c r="F8" i="1"/>
  <c r="F9" i="1" s="1"/>
  <c r="F7" i="1"/>
  <c r="F5" i="1"/>
  <c r="F3" i="1"/>
  <c r="F4" i="1"/>
  <c r="I41" i="1" l="1"/>
  <c r="I42" i="1"/>
  <c r="I43" i="1"/>
  <c r="I44" i="1"/>
  <c r="I45" i="1"/>
  <c r="I46" i="1"/>
  <c r="I47" i="1"/>
  <c r="I48" i="1"/>
  <c r="I10" i="1"/>
  <c r="I6" i="1"/>
  <c r="I7" i="1"/>
  <c r="I8" i="1"/>
  <c r="I4" i="1"/>
  <c r="I9" i="1"/>
  <c r="L44" i="1" l="1"/>
  <c r="L41" i="1"/>
  <c r="I50" i="1"/>
  <c r="L49" i="1" s="1"/>
  <c r="I11" i="1"/>
  <c r="L5" i="1" s="1"/>
  <c r="L43" i="1" l="1"/>
  <c r="L47" i="1"/>
  <c r="L42" i="1"/>
  <c r="L50" i="1" s="1"/>
  <c r="L45" i="1"/>
  <c r="L46" i="1"/>
  <c r="L48" i="1"/>
  <c r="L10" i="1"/>
  <c r="L9" i="1"/>
  <c r="L8" i="1"/>
  <c r="L4" i="1"/>
  <c r="L7" i="1"/>
  <c r="L6" i="1"/>
  <c r="L11" i="1" l="1"/>
</calcChain>
</file>

<file path=xl/sharedStrings.xml><?xml version="1.0" encoding="utf-8"?>
<sst xmlns="http://schemas.openxmlformats.org/spreadsheetml/2006/main" count="165" uniqueCount="36">
  <si>
    <t>Diet</t>
  </si>
  <si>
    <t>Wtloss</t>
  </si>
  <si>
    <t>A</t>
  </si>
  <si>
    <t>B</t>
  </si>
  <si>
    <t>Diet A</t>
  </si>
  <si>
    <t>n</t>
  </si>
  <si>
    <t>Mean</t>
  </si>
  <si>
    <t>SD</t>
  </si>
  <si>
    <t>Range</t>
  </si>
  <si>
    <t>Min</t>
  </si>
  <si>
    <t>Max</t>
  </si>
  <si>
    <t xml:space="preserve"> </t>
  </si>
  <si>
    <t>UCB</t>
  </si>
  <si>
    <t>Class</t>
  </si>
  <si>
    <t>Mark</t>
  </si>
  <si>
    <t>Relative</t>
  </si>
  <si>
    <t>Frequency</t>
  </si>
  <si>
    <t>Total</t>
  </si>
  <si>
    <t>Diet B</t>
  </si>
  <si>
    <t>Interpretation</t>
  </si>
  <si>
    <t>Column1</t>
  </si>
  <si>
    <t>Standard Error</t>
  </si>
  <si>
    <t>Median</t>
  </si>
  <si>
    <t>Mode</t>
  </si>
  <si>
    <t>Standard Deviation</t>
  </si>
  <si>
    <t>Sample Variance</t>
  </si>
  <si>
    <t>Kurtosis</t>
  </si>
  <si>
    <t>Skewness</t>
  </si>
  <si>
    <t>Minimum</t>
  </si>
  <si>
    <t>Maximum</t>
  </si>
  <si>
    <t>Sum</t>
  </si>
  <si>
    <t>Count</t>
  </si>
  <si>
    <t>Descriptive Statistics</t>
  </si>
  <si>
    <t>Open the Excel workbook in Exa 9.3B.xlsx from the Exercises folder. This contains the relative
frequency histogram for the Diet A weight loss produced in Example 9.3 together with some of the
Diet B weight loss summary statistics. Add a relative frequency histogram of the weight loss for Diet
B, where possible using the same classes as those employed for the Diet A results in the above
example.
Briefly interpret your histogram. What do these results tell you about the patterns of weight loss for
each of the two diets?</t>
  </si>
  <si>
    <t>Exercise 9.6</t>
  </si>
  <si>
    <t>The Diet B histogram displays a right-skewed distribution.
The majority of participants lost between 3–7 kg, with only a few reporting higher losses.
Conclusion 
Diet B leads to more variable outcomes, often with lower average weight loss compared to Diet A. While some individuals respond well, its overall impact lacks the consistency observed with Diet A. This suggests Diet A may be better suited for broader application, while Diet B may need refinement or individual tailoring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</si>
</sst>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font>
      <sz val="10"/>
      <name val="Arial"/>
    </font>
    <font>
      <b/>
      <sz val="10"/>
      <name val="MS Sans Serif"/>
      <family val="2"/>
    </font>
    <font>
      <sz val="8"/>
      <name val="Arial"/>
      <family val="2"/>
    </font>
    <font>
      <b/>
      <sz val="10"/>
      <name val="Arial"/>
      <family val="2"/>
    </font>
    <font>
      <sz val="10"/>
      <name val="Arial"/>
      <family val="2"/>
    </font>
    <font>
      <sz val="10"/>
      <color theme="0"/>
      <name val="Arial"/>
      <family val="2"/>
    </font>
  </fonts>
  <fills count="3">
    <fill>
      <patternFill patternType="none"/>
    </fill>
    <fill>
      <patternFill patternType="gray125"/>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quotePrefix="1" applyFont="1" applyAlignment="1">
      <alignment horizontal="center"/>
    </xf>
    <xf numFmtId="0" fontId="0" fillId="0" borderId="0" xfId="0" quotePrefix="1" applyAlignment="1">
      <alignment horizontal="center"/>
    </xf>
    <xf numFmtId="164" fontId="0" fillId="0" borderId="0" xfId="0" quotePrefix="1" applyNumberFormat="1" applyAlignment="1">
      <alignment horizontal="center"/>
    </xf>
    <xf numFmtId="0" fontId="3"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4" fillId="0" borderId="0" xfId="0" applyFont="1"/>
    <xf numFmtId="0" fontId="4" fillId="0" borderId="0" xfId="0" applyFont="1" applyAlignment="1">
      <alignment horizontal="left"/>
    </xf>
    <xf numFmtId="164" fontId="4" fillId="0" borderId="0" xfId="0" applyNumberFormat="1" applyFont="1" applyAlignment="1">
      <alignment horizontal="left"/>
    </xf>
    <xf numFmtId="2" fontId="0" fillId="0" borderId="0" xfId="0" applyNumberFormat="1" applyAlignment="1">
      <alignment horizontal="center"/>
    </xf>
    <xf numFmtId="164" fontId="0" fillId="0" borderId="0" xfId="0" applyNumberFormat="1"/>
    <xf numFmtId="0" fontId="0" fillId="0" borderId="1" xfId="0" applyBorder="1"/>
    <xf numFmtId="0" fontId="0" fillId="0" borderId="1" xfId="0" applyBorder="1" applyAlignment="1">
      <alignment horizontal="left"/>
    </xf>
    <xf numFmtId="0" fontId="5" fillId="2" borderId="0" xfId="0" applyFont="1" applyFill="1" applyAlignment="1">
      <alignment vertical="center" wrapText="1"/>
    </xf>
    <xf numFmtId="0" fontId="4" fillId="0" borderId="0" xfId="0" applyFont="1" applyAlignment="1">
      <alignment vertical="top" wrapText="1"/>
    </xf>
    <xf numFmtId="0" fontId="0" fillId="0" borderId="0" xfId="0" applyAlignment="1">
      <alignment vertical="top" wrapText="1"/>
    </xf>
    <xf numFmtId="0" fontId="3"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Diet A</a:t>
            </a:r>
          </a:p>
        </c:rich>
      </c:tx>
      <c:overlay val="0"/>
    </c:title>
    <c:autoTitleDeleted val="0"/>
    <c:plotArea>
      <c:layout/>
      <c:barChart>
        <c:barDir val="col"/>
        <c:grouping val="clustered"/>
        <c:varyColors val="0"/>
        <c:ser>
          <c:idx val="0"/>
          <c:order val="0"/>
          <c:spPr>
            <a:ln>
              <a:solidFill>
                <a:schemeClr val="tx1"/>
              </a:solidFill>
            </a:ln>
          </c:spPr>
          <c:invertIfNegative val="0"/>
          <c:cat>
            <c:numRef>
              <c:f>Diets!$K$4:$K$10</c:f>
              <c:numCache>
                <c:formatCode>General</c:formatCode>
                <c:ptCount val="7"/>
                <c:pt idx="0">
                  <c:v>-1</c:v>
                </c:pt>
                <c:pt idx="1">
                  <c:v>1</c:v>
                </c:pt>
                <c:pt idx="2">
                  <c:v>3</c:v>
                </c:pt>
                <c:pt idx="3">
                  <c:v>5</c:v>
                </c:pt>
                <c:pt idx="4">
                  <c:v>7</c:v>
                </c:pt>
                <c:pt idx="5">
                  <c:v>9</c:v>
                </c:pt>
                <c:pt idx="6">
                  <c:v>11</c:v>
                </c:pt>
              </c:numCache>
            </c:numRef>
          </c:cat>
          <c:val>
            <c:numRef>
              <c:f>Diets!$L$4:$L$10</c:f>
              <c:numCache>
                <c:formatCode>0.00</c:formatCode>
                <c:ptCount val="7"/>
                <c:pt idx="0">
                  <c:v>0.02</c:v>
                </c:pt>
                <c:pt idx="1">
                  <c:v>0.06</c:v>
                </c:pt>
                <c:pt idx="2">
                  <c:v>0.2</c:v>
                </c:pt>
                <c:pt idx="3">
                  <c:v>0.3</c:v>
                </c:pt>
                <c:pt idx="4">
                  <c:v>0.3</c:v>
                </c:pt>
                <c:pt idx="5">
                  <c:v>0.1</c:v>
                </c:pt>
                <c:pt idx="6">
                  <c:v>0.02</c:v>
                </c:pt>
              </c:numCache>
            </c:numRef>
          </c:val>
          <c:extLst>
            <c:ext xmlns:c16="http://schemas.microsoft.com/office/drawing/2014/chart" uri="{C3380CC4-5D6E-409C-BE32-E72D297353CC}">
              <c16:uniqueId val="{00000000-2FD2-F44C-B071-F51B84E883F0}"/>
            </c:ext>
          </c:extLst>
        </c:ser>
        <c:dLbls>
          <c:showLegendKey val="0"/>
          <c:showVal val="0"/>
          <c:showCatName val="0"/>
          <c:showSerName val="0"/>
          <c:showPercent val="0"/>
          <c:showBubbleSize val="0"/>
        </c:dLbls>
        <c:gapWidth val="0"/>
        <c:axId val="50224512"/>
        <c:axId val="67326336"/>
      </c:barChart>
      <c:catAx>
        <c:axId val="50224512"/>
        <c:scaling>
          <c:orientation val="minMax"/>
        </c:scaling>
        <c:delete val="0"/>
        <c:axPos val="b"/>
        <c:title>
          <c:tx>
            <c:rich>
              <a:bodyPr/>
              <a:lstStyle/>
              <a:p>
                <a:pPr>
                  <a:defRPr/>
                </a:pPr>
                <a:r>
                  <a:rPr lang="en-GB"/>
                  <a:t>Weight Loss (kg)</a:t>
                </a:r>
              </a:p>
            </c:rich>
          </c:tx>
          <c:overlay val="0"/>
        </c:title>
        <c:numFmt formatCode="General" sourceLinked="1"/>
        <c:majorTickMark val="none"/>
        <c:minorTickMark val="none"/>
        <c:tickLblPos val="nextTo"/>
        <c:crossAx val="67326336"/>
        <c:crosses val="autoZero"/>
        <c:auto val="1"/>
        <c:lblAlgn val="ctr"/>
        <c:lblOffset val="100"/>
        <c:noMultiLvlLbl val="0"/>
      </c:catAx>
      <c:valAx>
        <c:axId val="67326336"/>
        <c:scaling>
          <c:orientation val="minMax"/>
        </c:scaling>
        <c:delete val="0"/>
        <c:axPos val="l"/>
        <c:title>
          <c:tx>
            <c:rich>
              <a:bodyPr/>
              <a:lstStyle/>
              <a:p>
                <a:pPr>
                  <a:defRPr/>
                </a:pPr>
                <a:r>
                  <a:rPr lang="en-US"/>
                  <a:t>Relative Frequerncy</a:t>
                </a:r>
              </a:p>
            </c:rich>
          </c:tx>
          <c:overlay val="0"/>
        </c:title>
        <c:numFmt formatCode="0.00" sourceLinked="1"/>
        <c:majorTickMark val="out"/>
        <c:minorTickMark val="none"/>
        <c:tickLblPos val="nextTo"/>
        <c:crossAx val="50224512"/>
        <c:crosses val="autoZero"/>
        <c:crossBetween val="between"/>
      </c:valAx>
    </c:plotArea>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1">
                <a:solidFill>
                  <a:schemeClr val="tx1"/>
                </a:solidFill>
              </a:rPr>
              <a:t>Diet B</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solidFill>
                <a:schemeClr val="tx1"/>
              </a:solidFill>
            </a:ln>
            <a:effectLst/>
          </c:spPr>
          <c:invertIfNegative val="0"/>
          <c:cat>
            <c:numRef>
              <c:f>Diets!$K$41:$K$49</c:f>
              <c:numCache>
                <c:formatCode>General</c:formatCode>
                <c:ptCount val="9"/>
                <c:pt idx="0">
                  <c:v>-5</c:v>
                </c:pt>
                <c:pt idx="1">
                  <c:v>-3</c:v>
                </c:pt>
                <c:pt idx="2">
                  <c:v>-1</c:v>
                </c:pt>
                <c:pt idx="3">
                  <c:v>1</c:v>
                </c:pt>
                <c:pt idx="4">
                  <c:v>3</c:v>
                </c:pt>
                <c:pt idx="5">
                  <c:v>5</c:v>
                </c:pt>
                <c:pt idx="6">
                  <c:v>7</c:v>
                </c:pt>
                <c:pt idx="7">
                  <c:v>9</c:v>
                </c:pt>
                <c:pt idx="8">
                  <c:v>11</c:v>
                </c:pt>
              </c:numCache>
            </c:numRef>
          </c:cat>
          <c:val>
            <c:numRef>
              <c:f>Diets!$L$41:$L$49</c:f>
              <c:numCache>
                <c:formatCode>0.00</c:formatCode>
                <c:ptCount val="9"/>
                <c:pt idx="0">
                  <c:v>0.02</c:v>
                </c:pt>
                <c:pt idx="1">
                  <c:v>0</c:v>
                </c:pt>
                <c:pt idx="2">
                  <c:v>0.04</c:v>
                </c:pt>
                <c:pt idx="3">
                  <c:v>0.2</c:v>
                </c:pt>
                <c:pt idx="4">
                  <c:v>0.3</c:v>
                </c:pt>
                <c:pt idx="5">
                  <c:v>0.22</c:v>
                </c:pt>
                <c:pt idx="6">
                  <c:v>0.16</c:v>
                </c:pt>
                <c:pt idx="7">
                  <c:v>0.04</c:v>
                </c:pt>
                <c:pt idx="8">
                  <c:v>0.02</c:v>
                </c:pt>
              </c:numCache>
            </c:numRef>
          </c:val>
          <c:extLst>
            <c:ext xmlns:c16="http://schemas.microsoft.com/office/drawing/2014/chart" uri="{C3380CC4-5D6E-409C-BE32-E72D297353CC}">
              <c16:uniqueId val="{00000000-AB0E-7142-B2C5-7A0C9EAC9F45}"/>
            </c:ext>
          </c:extLst>
        </c:ser>
        <c:dLbls>
          <c:showLegendKey val="0"/>
          <c:showVal val="0"/>
          <c:showCatName val="0"/>
          <c:showSerName val="0"/>
          <c:showPercent val="0"/>
          <c:showBubbleSize val="0"/>
        </c:dLbls>
        <c:gapWidth val="0"/>
        <c:axId val="1140028176"/>
        <c:axId val="1140025776"/>
      </c:barChart>
      <c:catAx>
        <c:axId val="1140028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solidFill>
                      <a:schemeClr val="tx1"/>
                    </a:solidFill>
                  </a:rPr>
                  <a:t>Weight Loss (kg)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025776"/>
        <c:crosses val="autoZero"/>
        <c:auto val="1"/>
        <c:lblAlgn val="ctr"/>
        <c:lblOffset val="100"/>
        <c:noMultiLvlLbl val="0"/>
      </c:catAx>
      <c:valAx>
        <c:axId val="114002577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solidFill>
                      <a:schemeClr val="tx1"/>
                    </a:solidFill>
                  </a:rPr>
                  <a:t>Relative Frequeny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a:solidFill>
              <a:schemeClr val="tx1">
                <a:lumMod val="50000"/>
                <a:lumOff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0281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Box Plot - Diet B</cx:v>
        </cx:txData>
      </cx:tx>
      <cx:txPr>
        <a:bodyPr spcFirstLastPara="1" vertOverflow="ellipsis" horzOverflow="overflow" wrap="square" lIns="0" tIns="0" rIns="0" bIns="0" anchor="ctr" anchorCtr="1"/>
        <a:lstStyle/>
        <a:p>
          <a:pPr algn="ctr" rtl="0">
            <a:defRPr/>
          </a:pPr>
          <a:r>
            <a:rPr lang="en-GB" sz="1400" b="1" i="0" u="none" strike="noStrike" baseline="0">
              <a:solidFill>
                <a:sysClr val="windowText" lastClr="000000">
                  <a:lumMod val="65000"/>
                  <a:lumOff val="35000"/>
                </a:sysClr>
              </a:solidFill>
              <a:latin typeface="Calibri"/>
            </a:rPr>
            <a:t>Box Plot - Diet B</a:t>
          </a:r>
        </a:p>
      </cx:txPr>
    </cx:title>
    <cx:plotArea>
      <cx:plotAreaRegion>
        <cx:series layoutId="boxWhisker" uniqueId="{11A72FE0-0895-F14A-A630-83B5608C5D70}">
          <cx:dataId val="0"/>
          <cx:layoutPr>
            <cx:visibility meanLine="0" meanMarker="1" nonoutliers="0" outliers="1"/>
            <cx:statistics quartileMethod="exclusive"/>
          </cx:layoutPr>
        </cx:series>
      </cx:plotAreaRegion>
      <cx:axis id="0" hidden="1">
        <cx:catScaling gapWidth="1"/>
        <cx:tickLabels/>
      </cx:axis>
      <cx:axis id="1">
        <cx:valScaling/>
        <cx:title>
          <cx:tx>
            <cx:txData>
              <cx:v>Weight Loss (kg)</cx:v>
            </cx:txData>
          </cx:tx>
          <cx:txPr>
            <a:bodyPr spcFirstLastPara="1" vertOverflow="ellipsis" horzOverflow="overflow" wrap="square" lIns="0" tIns="0" rIns="0" bIns="0" anchor="ctr" anchorCtr="1"/>
            <a:lstStyle/>
            <a:p>
              <a:pPr algn="ctr" rtl="0">
                <a:defRPr/>
              </a:pPr>
              <a:r>
                <a:rPr lang="en-GB" sz="900" b="1" i="0" u="none" strike="noStrike" baseline="0">
                  <a:solidFill>
                    <a:sysClr val="windowText" lastClr="000000">
                      <a:lumMod val="65000"/>
                      <a:lumOff val="35000"/>
                    </a:sysClr>
                  </a:solidFill>
                  <a:latin typeface="Calibri"/>
                </a:rPr>
                <a:t>Weight Loss (kg)</a:t>
              </a:r>
            </a:p>
          </cx:txPr>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19049</xdr:colOff>
      <xdr:row>12</xdr:row>
      <xdr:rowOff>19049</xdr:rowOff>
    </xdr:from>
    <xdr:to>
      <xdr:col>10</xdr:col>
      <xdr:colOff>590549</xdr:colOff>
      <xdr:row>34</xdr:row>
      <xdr:rowOff>142874</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25400</xdr:colOff>
      <xdr:row>53</xdr:row>
      <xdr:rowOff>25400</xdr:rowOff>
    </xdr:from>
    <xdr:to>
      <xdr:col>10</xdr:col>
      <xdr:colOff>642938</xdr:colOff>
      <xdr:row>76</xdr:row>
      <xdr:rowOff>42865</xdr:rowOff>
    </xdr:to>
    <xdr:graphicFrame macro="">
      <xdr:nvGraphicFramePr>
        <xdr:cNvPr id="11" name="Chart 10">
          <a:extLst>
            <a:ext uri="{FF2B5EF4-FFF2-40B4-BE49-F238E27FC236}">
              <a16:creationId xmlns:a16="http://schemas.microsoft.com/office/drawing/2014/main" id="{D80B5602-1825-F34F-9DDC-895A42E141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215900</xdr:colOff>
      <xdr:row>55</xdr:row>
      <xdr:rowOff>38100</xdr:rowOff>
    </xdr:from>
    <xdr:to>
      <xdr:col>16</xdr:col>
      <xdr:colOff>876300</xdr:colOff>
      <xdr:row>71</xdr:row>
      <xdr:rowOff>139700</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FE6964B1-A260-1FC6-3697-08F9F32A6D6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8864600" y="911860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DF261-DD41-3B4A-886D-05D9A1EA35F3}">
  <dimension ref="A1:B15"/>
  <sheetViews>
    <sheetView workbookViewId="0">
      <selection activeCell="A3" sqref="A3:B15"/>
    </sheetView>
  </sheetViews>
  <sheetFormatPr baseColWidth="10" defaultRowHeight="13"/>
  <sheetData>
    <row r="1" spans="1:2">
      <c r="A1" t="s">
        <v>20</v>
      </c>
    </row>
    <row r="3" spans="1:2">
      <c r="A3" t="s">
        <v>6</v>
      </c>
      <c r="B3">
        <v>3.709960000000001</v>
      </c>
    </row>
    <row r="4" spans="1:2">
      <c r="A4" t="s">
        <v>21</v>
      </c>
      <c r="B4">
        <v>0.39160167492502057</v>
      </c>
    </row>
    <row r="5" spans="1:2">
      <c r="A5" t="s">
        <v>22</v>
      </c>
      <c r="B5">
        <v>3.7450000000000001</v>
      </c>
    </row>
    <row r="6" spans="1:2">
      <c r="A6" t="s">
        <v>23</v>
      </c>
      <c r="B6" t="e">
        <v>#N/A</v>
      </c>
    </row>
    <row r="7" spans="1:2">
      <c r="A7" t="s">
        <v>24</v>
      </c>
      <c r="B7">
        <v>2.7690419986349206</v>
      </c>
    </row>
    <row r="8" spans="1:2">
      <c r="A8" t="s">
        <v>25</v>
      </c>
      <c r="B8">
        <v>7.6675935902040759</v>
      </c>
    </row>
    <row r="9" spans="1:2">
      <c r="A9" t="s">
        <v>26</v>
      </c>
      <c r="B9">
        <v>0.6526383777096223</v>
      </c>
    </row>
    <row r="10" spans="1:2">
      <c r="A10" t="s">
        <v>27</v>
      </c>
      <c r="B10">
        <v>-0.20357596413426235</v>
      </c>
    </row>
    <row r="11" spans="1:2">
      <c r="A11" t="s">
        <v>8</v>
      </c>
      <c r="B11">
        <v>14.686999999999999</v>
      </c>
    </row>
    <row r="12" spans="1:2">
      <c r="A12" t="s">
        <v>28</v>
      </c>
      <c r="B12">
        <v>-4.1479999999999997</v>
      </c>
    </row>
    <row r="13" spans="1:2">
      <c r="A13" t="s">
        <v>29</v>
      </c>
      <c r="B13">
        <v>10.539</v>
      </c>
    </row>
    <row r="14" spans="1:2">
      <c r="A14" t="s">
        <v>30</v>
      </c>
      <c r="B14">
        <v>185.49800000000005</v>
      </c>
    </row>
    <row r="15" spans="1:2">
      <c r="A15" t="s">
        <v>31</v>
      </c>
      <c r="B15">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1"/>
  <sheetViews>
    <sheetView tabSelected="1" workbookViewId="0">
      <selection activeCell="Q6" sqref="Q6"/>
    </sheetView>
  </sheetViews>
  <sheetFormatPr baseColWidth="10" defaultColWidth="8.83203125" defaultRowHeight="13"/>
  <cols>
    <col min="4" max="4" width="14.5" customWidth="1"/>
    <col min="5" max="5" width="17.6640625" customWidth="1"/>
    <col min="9" max="9" width="10.6640625" customWidth="1"/>
    <col min="12" max="12" width="10.6640625" customWidth="1"/>
    <col min="16" max="16" width="14.1640625" customWidth="1"/>
    <col min="17" max="17" width="15.5" customWidth="1"/>
  </cols>
  <sheetData>
    <row r="1" spans="1:12">
      <c r="A1" s="1" t="s">
        <v>0</v>
      </c>
      <c r="B1" s="1" t="s">
        <v>1</v>
      </c>
    </row>
    <row r="2" spans="1:12">
      <c r="A2" s="2" t="s">
        <v>2</v>
      </c>
      <c r="B2" s="3">
        <v>3.7090000000000001</v>
      </c>
      <c r="K2" s="4" t="s">
        <v>13</v>
      </c>
      <c r="L2" s="4" t="s">
        <v>15</v>
      </c>
    </row>
    <row r="3" spans="1:12">
      <c r="A3" s="2" t="s">
        <v>2</v>
      </c>
      <c r="B3" s="3">
        <v>7.0869999999999997</v>
      </c>
      <c r="D3" s="4" t="s">
        <v>4</v>
      </c>
      <c r="E3" s="4" t="s">
        <v>5</v>
      </c>
      <c r="F3" s="5">
        <f>COUNT(B2:B51)</f>
        <v>50</v>
      </c>
      <c r="H3" s="4" t="s">
        <v>12</v>
      </c>
      <c r="I3" s="4" t="s">
        <v>16</v>
      </c>
      <c r="K3" s="4" t="s">
        <v>14</v>
      </c>
      <c r="L3" s="4" t="s">
        <v>16</v>
      </c>
    </row>
    <row r="4" spans="1:12">
      <c r="A4" s="2" t="s">
        <v>2</v>
      </c>
      <c r="B4" s="3">
        <v>6.7539999999999996</v>
      </c>
      <c r="E4" s="4" t="s">
        <v>6</v>
      </c>
      <c r="F4" s="6">
        <f>AVERAGE(B2:B51)</f>
        <v>5.3411999999999988</v>
      </c>
      <c r="H4" s="5">
        <v>0</v>
      </c>
      <c r="I4" s="5">
        <f t="array" ref="I4:I10">FREQUENCY(B2:B51,H4:H10)</f>
        <v>1</v>
      </c>
      <c r="K4" s="5">
        <v>-1</v>
      </c>
      <c r="L4" s="10">
        <f>I4/I$11</f>
        <v>0.02</v>
      </c>
    </row>
    <row r="5" spans="1:12">
      <c r="A5" s="2" t="s">
        <v>2</v>
      </c>
      <c r="B5" s="3">
        <v>8.9939999999999998</v>
      </c>
      <c r="E5" s="4" t="s">
        <v>7</v>
      </c>
      <c r="F5" s="6">
        <f>STDEV(B2:B51)</f>
        <v>2.5356026132351492</v>
      </c>
      <c r="H5" s="5">
        <v>2</v>
      </c>
      <c r="I5" s="5">
        <v>3</v>
      </c>
      <c r="K5" s="5">
        <v>1</v>
      </c>
      <c r="L5" s="10">
        <f t="shared" ref="L5:L10" si="0">I5/I$11</f>
        <v>0.06</v>
      </c>
    </row>
    <row r="6" spans="1:12">
      <c r="A6" s="2" t="s">
        <v>2</v>
      </c>
      <c r="B6" s="3">
        <v>9.077</v>
      </c>
      <c r="F6" t="s">
        <v>11</v>
      </c>
      <c r="H6" s="5">
        <v>4</v>
      </c>
      <c r="I6" s="5">
        <v>10</v>
      </c>
      <c r="K6" s="5">
        <v>3</v>
      </c>
      <c r="L6" s="10">
        <f t="shared" si="0"/>
        <v>0.2</v>
      </c>
    </row>
    <row r="7" spans="1:12">
      <c r="A7" s="2" t="s">
        <v>2</v>
      </c>
      <c r="B7" s="3">
        <v>6.4130000000000003</v>
      </c>
      <c r="E7" s="4" t="s">
        <v>9</v>
      </c>
      <c r="F7" s="6">
        <f>MIN(B2:B51)</f>
        <v>-1.7150000000000001</v>
      </c>
      <c r="H7" s="5">
        <v>6</v>
      </c>
      <c r="I7" s="5">
        <v>15</v>
      </c>
      <c r="K7" s="5">
        <v>5</v>
      </c>
      <c r="L7" s="10">
        <f t="shared" si="0"/>
        <v>0.3</v>
      </c>
    </row>
    <row r="8" spans="1:12">
      <c r="A8" s="2" t="s">
        <v>2</v>
      </c>
      <c r="B8" s="3">
        <v>5.8769999999999998</v>
      </c>
      <c r="E8" s="4" t="s">
        <v>10</v>
      </c>
      <c r="F8" s="6">
        <f>MAX(B2:B51)</f>
        <v>10.061999999999999</v>
      </c>
      <c r="H8" s="5">
        <v>8</v>
      </c>
      <c r="I8" s="5">
        <v>15</v>
      </c>
      <c r="K8" s="5">
        <v>7</v>
      </c>
      <c r="L8" s="10">
        <f t="shared" si="0"/>
        <v>0.3</v>
      </c>
    </row>
    <row r="9" spans="1:12">
      <c r="A9" s="2" t="s">
        <v>2</v>
      </c>
      <c r="B9" s="3">
        <v>2.5720000000000001</v>
      </c>
      <c r="E9" s="4" t="s">
        <v>8</v>
      </c>
      <c r="F9" s="6">
        <f>F8-F7</f>
        <v>11.776999999999999</v>
      </c>
      <c r="H9" s="5">
        <v>10</v>
      </c>
      <c r="I9" s="5">
        <v>5</v>
      </c>
      <c r="K9" s="5">
        <v>9</v>
      </c>
      <c r="L9" s="10">
        <f t="shared" si="0"/>
        <v>0.1</v>
      </c>
    </row>
    <row r="10" spans="1:12">
      <c r="A10" s="2" t="s">
        <v>2</v>
      </c>
      <c r="B10" s="3">
        <v>7.52</v>
      </c>
      <c r="H10" s="5">
        <v>12</v>
      </c>
      <c r="I10" s="5">
        <v>1</v>
      </c>
      <c r="K10" s="5">
        <v>11</v>
      </c>
      <c r="L10" s="10">
        <f t="shared" si="0"/>
        <v>0.02</v>
      </c>
    </row>
    <row r="11" spans="1:12">
      <c r="A11" s="2" t="s">
        <v>2</v>
      </c>
      <c r="B11" s="3">
        <v>6.8810000000000002</v>
      </c>
      <c r="H11" s="4" t="s">
        <v>17</v>
      </c>
      <c r="I11" s="4">
        <f>SUM(I4:I10)</f>
        <v>50</v>
      </c>
      <c r="K11" s="4" t="s">
        <v>17</v>
      </c>
      <c r="L11" s="4">
        <f>SUM(L4:L10)</f>
        <v>1</v>
      </c>
    </row>
    <row r="12" spans="1:12">
      <c r="A12" s="2" t="s">
        <v>2</v>
      </c>
      <c r="B12" s="3">
        <v>7.2649999999999997</v>
      </c>
    </row>
    <row r="13" spans="1:12">
      <c r="A13" s="2" t="s">
        <v>2</v>
      </c>
      <c r="B13" s="3">
        <v>3.4769999999999999</v>
      </c>
    </row>
    <row r="14" spans="1:12">
      <c r="A14" s="2" t="s">
        <v>2</v>
      </c>
      <c r="B14" s="3">
        <v>3.7549999999999999</v>
      </c>
    </row>
    <row r="15" spans="1:12">
      <c r="A15" s="2" t="s">
        <v>2</v>
      </c>
      <c r="B15" s="3">
        <v>8.76</v>
      </c>
    </row>
    <row r="16" spans="1:12">
      <c r="A16" s="2" t="s">
        <v>2</v>
      </c>
      <c r="B16" s="3">
        <v>7.032</v>
      </c>
      <c r="C16" s="7"/>
      <c r="D16" s="7"/>
      <c r="E16" s="7"/>
      <c r="F16" s="7"/>
      <c r="G16" s="7"/>
      <c r="H16" s="7"/>
      <c r="I16" s="7"/>
    </row>
    <row r="17" spans="1:24">
      <c r="A17" s="2" t="s">
        <v>2</v>
      </c>
      <c r="B17" s="3">
        <v>9.0519999999999996</v>
      </c>
      <c r="C17" s="7"/>
      <c r="D17" s="7"/>
      <c r="E17" s="7"/>
      <c r="F17" s="7"/>
      <c r="G17" s="7"/>
      <c r="H17" s="7"/>
      <c r="I17" s="7"/>
    </row>
    <row r="18" spans="1:24">
      <c r="A18" s="2" t="s">
        <v>2</v>
      </c>
      <c r="B18" s="3">
        <v>10.061999999999999</v>
      </c>
      <c r="C18" s="7"/>
      <c r="D18" s="7"/>
      <c r="E18" s="7"/>
      <c r="F18" s="7"/>
      <c r="G18" s="7"/>
      <c r="H18" s="7"/>
      <c r="I18" s="7"/>
    </row>
    <row r="19" spans="1:24">
      <c r="A19" s="2" t="s">
        <v>2</v>
      </c>
      <c r="B19" s="3">
        <v>4.84</v>
      </c>
      <c r="C19" s="7"/>
      <c r="D19" s="7"/>
      <c r="E19" s="7"/>
      <c r="F19" s="7"/>
      <c r="G19" s="7"/>
      <c r="H19" s="7"/>
      <c r="I19" s="7"/>
    </row>
    <row r="20" spans="1:24">
      <c r="A20" s="2" t="s">
        <v>2</v>
      </c>
      <c r="B20" s="3">
        <v>6.4489999999999998</v>
      </c>
      <c r="C20" s="7"/>
      <c r="D20" s="7"/>
      <c r="E20" s="7"/>
      <c r="F20" s="7"/>
      <c r="G20" s="7"/>
      <c r="H20" s="7"/>
      <c r="I20" s="7"/>
    </row>
    <row r="21" spans="1:24">
      <c r="A21" s="2" t="s">
        <v>2</v>
      </c>
      <c r="B21" s="3">
        <v>9.0190000000000001</v>
      </c>
      <c r="C21" s="7"/>
      <c r="D21" s="7"/>
      <c r="E21" s="7"/>
      <c r="F21" s="7"/>
      <c r="G21" s="7"/>
      <c r="H21" s="7"/>
      <c r="I21" s="7"/>
    </row>
    <row r="22" spans="1:24">
      <c r="A22" s="2" t="s">
        <v>2</v>
      </c>
      <c r="B22" s="3">
        <v>-1.7150000000000001</v>
      </c>
      <c r="C22" s="7"/>
      <c r="D22" s="7"/>
      <c r="E22" s="7"/>
      <c r="F22" s="7"/>
      <c r="G22" s="7"/>
      <c r="H22" s="7"/>
      <c r="I22" s="7"/>
    </row>
    <row r="23" spans="1:24">
      <c r="A23" s="2" t="s">
        <v>2</v>
      </c>
      <c r="B23" s="3">
        <v>4.718</v>
      </c>
      <c r="C23" s="7"/>
      <c r="D23" s="8"/>
      <c r="E23" s="8"/>
      <c r="F23" s="8"/>
      <c r="G23" s="7"/>
      <c r="H23" s="7"/>
      <c r="I23" s="7"/>
      <c r="P23" s="14" t="s">
        <v>34</v>
      </c>
      <c r="Q23" s="14"/>
      <c r="R23" s="14"/>
      <c r="S23" s="14"/>
      <c r="T23" s="14"/>
      <c r="U23" s="14"/>
      <c r="V23" s="14"/>
      <c r="W23" s="14"/>
      <c r="X23" s="14"/>
    </row>
    <row r="24" spans="1:24">
      <c r="A24" s="2" t="s">
        <v>2</v>
      </c>
      <c r="B24" s="3">
        <v>4.0069999999999997</v>
      </c>
      <c r="C24" s="7"/>
      <c r="D24" s="8"/>
      <c r="E24" s="8"/>
      <c r="F24" s="9"/>
      <c r="G24" s="7"/>
      <c r="H24" s="7"/>
      <c r="I24" s="7"/>
      <c r="P24" s="14"/>
      <c r="Q24" s="14"/>
      <c r="R24" s="14"/>
      <c r="S24" s="14"/>
      <c r="T24" s="14"/>
      <c r="U24" s="14"/>
      <c r="V24" s="14"/>
      <c r="W24" s="14"/>
      <c r="X24" s="14"/>
    </row>
    <row r="25" spans="1:24" ht="13" customHeight="1">
      <c r="A25" s="2" t="s">
        <v>2</v>
      </c>
      <c r="B25" s="3">
        <v>7.2409999999999997</v>
      </c>
      <c r="C25" s="7"/>
      <c r="D25" s="8"/>
      <c r="E25" s="8"/>
      <c r="F25" s="9"/>
      <c r="G25" s="7"/>
      <c r="H25" s="7"/>
      <c r="I25" s="7"/>
      <c r="P25" s="15" t="s">
        <v>33</v>
      </c>
      <c r="Q25" s="16"/>
      <c r="R25" s="16"/>
      <c r="S25" s="16"/>
      <c r="T25" s="16"/>
      <c r="U25" s="16"/>
      <c r="V25" s="16"/>
      <c r="W25" s="16"/>
      <c r="X25" s="16"/>
    </row>
    <row r="26" spans="1:24">
      <c r="A26" s="2" t="s">
        <v>2</v>
      </c>
      <c r="B26" s="3">
        <v>2.1280000000000001</v>
      </c>
      <c r="C26" s="7"/>
      <c r="D26" s="7"/>
      <c r="E26" s="7"/>
      <c r="F26" s="7"/>
      <c r="G26" s="7"/>
      <c r="H26" s="7"/>
      <c r="I26" s="7"/>
      <c r="P26" s="16"/>
      <c r="Q26" s="16"/>
      <c r="R26" s="16"/>
      <c r="S26" s="16"/>
      <c r="T26" s="16"/>
      <c r="U26" s="16"/>
      <c r="V26" s="16"/>
      <c r="W26" s="16"/>
      <c r="X26" s="16"/>
    </row>
    <row r="27" spans="1:24">
      <c r="A27" s="2" t="s">
        <v>2</v>
      </c>
      <c r="B27" s="3">
        <v>6.968</v>
      </c>
      <c r="C27" s="7"/>
      <c r="D27" s="7"/>
      <c r="E27" s="7"/>
      <c r="F27" s="7"/>
      <c r="G27" s="7"/>
      <c r="H27" s="7"/>
      <c r="I27" s="7"/>
      <c r="P27" s="16"/>
      <c r="Q27" s="16"/>
      <c r="R27" s="16"/>
      <c r="S27" s="16"/>
      <c r="T27" s="16"/>
      <c r="U27" s="16"/>
      <c r="V27" s="16"/>
      <c r="W27" s="16"/>
      <c r="X27" s="16"/>
    </row>
    <row r="28" spans="1:24">
      <c r="A28" s="2" t="s">
        <v>2</v>
      </c>
      <c r="B28" s="3">
        <v>4.8529999999999998</v>
      </c>
      <c r="C28" s="7"/>
      <c r="D28" s="7"/>
      <c r="E28" s="7"/>
      <c r="F28" s="7"/>
      <c r="G28" s="7"/>
      <c r="H28" s="7"/>
      <c r="I28" s="7"/>
      <c r="P28" s="16"/>
      <c r="Q28" s="16"/>
      <c r="R28" s="16"/>
      <c r="S28" s="16"/>
      <c r="T28" s="16"/>
      <c r="U28" s="16"/>
      <c r="V28" s="16"/>
      <c r="W28" s="16"/>
      <c r="X28" s="16"/>
    </row>
    <row r="29" spans="1:24">
      <c r="A29" s="2" t="s">
        <v>2</v>
      </c>
      <c r="B29" s="3">
        <v>5.5E-2</v>
      </c>
      <c r="C29" s="7"/>
      <c r="D29" s="7"/>
      <c r="E29" s="7"/>
      <c r="F29" s="7"/>
      <c r="G29" s="7"/>
      <c r="H29" s="7"/>
      <c r="I29" s="7"/>
      <c r="P29" s="16"/>
      <c r="Q29" s="16"/>
      <c r="R29" s="16"/>
      <c r="S29" s="16"/>
      <c r="T29" s="16"/>
      <c r="U29" s="16"/>
      <c r="V29" s="16"/>
      <c r="W29" s="16"/>
      <c r="X29" s="16"/>
    </row>
    <row r="30" spans="1:24">
      <c r="A30" s="2" t="s">
        <v>2</v>
      </c>
      <c r="B30" s="3">
        <v>2.68</v>
      </c>
      <c r="C30" s="7"/>
      <c r="D30" s="7"/>
      <c r="E30" s="7"/>
      <c r="F30" s="7"/>
      <c r="G30" s="7"/>
      <c r="H30" s="7"/>
      <c r="I30" s="7"/>
      <c r="P30" s="16"/>
      <c r="Q30" s="16"/>
      <c r="R30" s="16"/>
      <c r="S30" s="16"/>
      <c r="T30" s="16"/>
      <c r="U30" s="16"/>
      <c r="V30" s="16"/>
      <c r="W30" s="16"/>
      <c r="X30" s="16"/>
    </row>
    <row r="31" spans="1:24">
      <c r="A31" s="2" t="s">
        <v>2</v>
      </c>
      <c r="B31" s="3">
        <v>3.746</v>
      </c>
      <c r="C31" s="7"/>
      <c r="D31" s="7"/>
      <c r="E31" s="7"/>
      <c r="F31" s="7"/>
      <c r="G31" s="7"/>
      <c r="H31" s="7"/>
      <c r="I31" s="7"/>
      <c r="P31" s="16"/>
      <c r="Q31" s="16"/>
      <c r="R31" s="16"/>
      <c r="S31" s="16"/>
      <c r="T31" s="16"/>
      <c r="U31" s="16"/>
      <c r="V31" s="16"/>
      <c r="W31" s="16"/>
      <c r="X31" s="16"/>
    </row>
    <row r="32" spans="1:24">
      <c r="A32" s="2" t="s">
        <v>2</v>
      </c>
      <c r="B32" s="3">
        <v>7.0330000000000004</v>
      </c>
      <c r="C32" s="7"/>
      <c r="D32" s="7"/>
      <c r="E32" s="7"/>
      <c r="F32" s="7"/>
      <c r="G32" s="7"/>
      <c r="H32" s="7"/>
      <c r="I32" s="7"/>
      <c r="P32" s="16"/>
      <c r="Q32" s="16"/>
      <c r="R32" s="16"/>
      <c r="S32" s="16"/>
      <c r="T32" s="16"/>
      <c r="U32" s="16"/>
      <c r="V32" s="16"/>
      <c r="W32" s="16"/>
      <c r="X32" s="16"/>
    </row>
    <row r="33" spans="1:24">
      <c r="A33" s="2" t="s">
        <v>2</v>
      </c>
      <c r="B33" s="3">
        <v>5.0330000000000004</v>
      </c>
      <c r="P33" s="16"/>
      <c r="Q33" s="16"/>
      <c r="R33" s="16"/>
      <c r="S33" s="16"/>
      <c r="T33" s="16"/>
      <c r="U33" s="16"/>
      <c r="V33" s="16"/>
      <c r="W33" s="16"/>
      <c r="X33" s="16"/>
    </row>
    <row r="34" spans="1:24">
      <c r="A34" s="2" t="s">
        <v>2</v>
      </c>
      <c r="B34" s="3">
        <v>5.569</v>
      </c>
      <c r="P34" s="16"/>
      <c r="Q34" s="16"/>
      <c r="R34" s="16"/>
      <c r="S34" s="16"/>
      <c r="T34" s="16"/>
      <c r="U34" s="16"/>
      <c r="V34" s="16"/>
      <c r="W34" s="16"/>
      <c r="X34" s="16"/>
    </row>
    <row r="35" spans="1:24">
      <c r="A35" s="2" t="s">
        <v>2</v>
      </c>
      <c r="B35" s="3">
        <v>6.7119999999999997</v>
      </c>
    </row>
    <row r="36" spans="1:24">
      <c r="A36" s="2" t="s">
        <v>2</v>
      </c>
      <c r="B36" s="3">
        <v>3.6629999999999998</v>
      </c>
    </row>
    <row r="37" spans="1:24">
      <c r="A37" s="2" t="s">
        <v>2</v>
      </c>
      <c r="B37" s="3">
        <v>2.7410000000000001</v>
      </c>
      <c r="P37" s="14" t="s">
        <v>19</v>
      </c>
      <c r="Q37" s="14"/>
      <c r="R37" s="14"/>
      <c r="S37" s="14"/>
      <c r="T37" s="14"/>
      <c r="U37" s="14"/>
      <c r="V37" s="14"/>
      <c r="W37" s="14"/>
      <c r="X37" s="14"/>
    </row>
    <row r="38" spans="1:24">
      <c r="A38" s="2" t="s">
        <v>2</v>
      </c>
      <c r="B38" s="3">
        <v>6.2560000000000002</v>
      </c>
      <c r="P38" s="14"/>
      <c r="Q38" s="14"/>
      <c r="R38" s="14"/>
      <c r="S38" s="14"/>
      <c r="T38" s="14"/>
      <c r="U38" s="14"/>
      <c r="V38" s="14"/>
      <c r="W38" s="14"/>
      <c r="X38" s="14"/>
    </row>
    <row r="39" spans="1:24">
      <c r="A39" s="2" t="s">
        <v>2</v>
      </c>
      <c r="B39" s="3">
        <v>5.3490000000000002</v>
      </c>
      <c r="K39" s="4" t="s">
        <v>13</v>
      </c>
      <c r="L39" s="4" t="s">
        <v>15</v>
      </c>
      <c r="P39" s="15" t="s">
        <v>35</v>
      </c>
      <c r="Q39" s="16"/>
      <c r="R39" s="16"/>
      <c r="S39" s="16"/>
      <c r="T39" s="16"/>
      <c r="U39" s="16"/>
      <c r="V39" s="16"/>
      <c r="W39" s="16"/>
      <c r="X39" s="16"/>
    </row>
    <row r="40" spans="1:24">
      <c r="A40" s="2" t="s">
        <v>2</v>
      </c>
      <c r="B40" s="3">
        <v>7.3</v>
      </c>
      <c r="D40" s="4" t="s">
        <v>18</v>
      </c>
      <c r="E40" s="4" t="s">
        <v>5</v>
      </c>
      <c r="F40" s="10">
        <f>COUNT(B52:B101)</f>
        <v>50</v>
      </c>
      <c r="H40" s="4" t="s">
        <v>12</v>
      </c>
      <c r="I40" s="4" t="s">
        <v>16</v>
      </c>
      <c r="K40" s="4" t="s">
        <v>14</v>
      </c>
      <c r="L40" s="4" t="s">
        <v>16</v>
      </c>
      <c r="P40" s="16"/>
      <c r="Q40" s="16"/>
      <c r="R40" s="16"/>
      <c r="S40" s="16"/>
      <c r="T40" s="16"/>
      <c r="U40" s="16"/>
      <c r="V40" s="16"/>
      <c r="W40" s="16"/>
      <c r="X40" s="16"/>
    </row>
    <row r="41" spans="1:24">
      <c r="A41" s="2" t="s">
        <v>2</v>
      </c>
      <c r="B41" s="3">
        <v>5.4450000000000003</v>
      </c>
      <c r="E41" s="4" t="s">
        <v>6</v>
      </c>
      <c r="F41" s="10">
        <f>AVERAGE(B52:B101)</f>
        <v>3.709960000000001</v>
      </c>
      <c r="H41" s="5">
        <v>-4</v>
      </c>
      <c r="I41" s="5">
        <f t="array" ref="I41:I49">FREQUENCY(B52:B101,H41:H49)</f>
        <v>1</v>
      </c>
      <c r="K41" s="5">
        <v>-5</v>
      </c>
      <c r="L41" s="10">
        <f>I41/I$50</f>
        <v>0.02</v>
      </c>
      <c r="P41" s="16"/>
      <c r="Q41" s="16"/>
      <c r="R41" s="16"/>
      <c r="S41" s="16"/>
      <c r="T41" s="16"/>
      <c r="U41" s="16"/>
      <c r="V41" s="16"/>
      <c r="W41" s="16"/>
      <c r="X41" s="16"/>
    </row>
    <row r="42" spans="1:24">
      <c r="A42" s="2" t="s">
        <v>2</v>
      </c>
      <c r="B42" s="3">
        <v>4.97</v>
      </c>
      <c r="E42" s="4" t="s">
        <v>7</v>
      </c>
      <c r="F42" s="10">
        <f>STDEV(B52:B101)</f>
        <v>2.7690419986349206</v>
      </c>
      <c r="H42" s="5">
        <v>-2</v>
      </c>
      <c r="I42" s="5">
        <v>0</v>
      </c>
      <c r="K42" s="5">
        <v>-3</v>
      </c>
      <c r="L42" s="10">
        <f t="shared" ref="L42:L49" si="1">I42/I$50</f>
        <v>0</v>
      </c>
      <c r="P42" s="16"/>
      <c r="Q42" s="16"/>
      <c r="R42" s="16"/>
      <c r="S42" s="16"/>
      <c r="T42" s="16"/>
      <c r="U42" s="16"/>
      <c r="V42" s="16"/>
      <c r="W42" s="16"/>
      <c r="X42" s="16"/>
    </row>
    <row r="43" spans="1:24">
      <c r="A43" s="2" t="s">
        <v>2</v>
      </c>
      <c r="B43" s="3">
        <v>3.613</v>
      </c>
      <c r="H43" s="5">
        <v>0</v>
      </c>
      <c r="I43" s="5">
        <v>2</v>
      </c>
      <c r="K43" s="5">
        <v>-1</v>
      </c>
      <c r="L43" s="10">
        <f t="shared" si="1"/>
        <v>0.04</v>
      </c>
      <c r="P43" s="16"/>
      <c r="Q43" s="16"/>
      <c r="R43" s="16"/>
      <c r="S43" s="16"/>
      <c r="T43" s="16"/>
      <c r="U43" s="16"/>
      <c r="V43" s="16"/>
      <c r="W43" s="16"/>
      <c r="X43" s="16"/>
    </row>
    <row r="44" spans="1:24">
      <c r="A44" s="2" t="s">
        <v>2</v>
      </c>
      <c r="B44" s="3">
        <v>7.5679999999999996</v>
      </c>
      <c r="E44" s="4" t="s">
        <v>9</v>
      </c>
      <c r="F44" s="11">
        <f>MIN(B52:B101)</f>
        <v>-4.1479999999999997</v>
      </c>
      <c r="H44" s="5">
        <v>2</v>
      </c>
      <c r="I44" s="5">
        <v>10</v>
      </c>
      <c r="K44" s="5">
        <v>1</v>
      </c>
      <c r="L44" s="10">
        <f t="shared" si="1"/>
        <v>0.2</v>
      </c>
      <c r="P44" s="16"/>
      <c r="Q44" s="16"/>
      <c r="R44" s="16"/>
      <c r="S44" s="16"/>
      <c r="T44" s="16"/>
      <c r="U44" s="16"/>
      <c r="V44" s="16"/>
      <c r="W44" s="16"/>
      <c r="X44" s="16"/>
    </row>
    <row r="45" spans="1:24">
      <c r="A45" s="2" t="s">
        <v>2</v>
      </c>
      <c r="B45" s="3">
        <v>5.8609999999999998</v>
      </c>
      <c r="E45" s="4" t="s">
        <v>10</v>
      </c>
      <c r="F45" s="11">
        <f>MAX(B52:B101)</f>
        <v>10.539</v>
      </c>
      <c r="H45" s="5">
        <v>4</v>
      </c>
      <c r="I45" s="5">
        <v>15</v>
      </c>
      <c r="K45" s="5">
        <v>3</v>
      </c>
      <c r="L45" s="10">
        <f t="shared" si="1"/>
        <v>0.3</v>
      </c>
      <c r="P45" s="16"/>
      <c r="Q45" s="16"/>
      <c r="R45" s="16"/>
      <c r="S45" s="16"/>
      <c r="T45" s="16"/>
      <c r="U45" s="16"/>
      <c r="V45" s="16"/>
      <c r="W45" s="16"/>
      <c r="X45" s="16"/>
    </row>
    <row r="46" spans="1:24">
      <c r="A46" s="2" t="s">
        <v>2</v>
      </c>
      <c r="B46" s="3">
        <v>4.157</v>
      </c>
      <c r="E46" s="4" t="s">
        <v>8</v>
      </c>
      <c r="F46" s="11">
        <f>F45-F44</f>
        <v>14.686999999999999</v>
      </c>
      <c r="H46" s="5">
        <v>6</v>
      </c>
      <c r="I46" s="5">
        <v>11</v>
      </c>
      <c r="K46" s="5">
        <v>5</v>
      </c>
      <c r="L46" s="10">
        <f t="shared" si="1"/>
        <v>0.22</v>
      </c>
      <c r="P46" s="16"/>
      <c r="Q46" s="16"/>
      <c r="R46" s="16"/>
      <c r="S46" s="16"/>
      <c r="T46" s="16"/>
      <c r="U46" s="16"/>
      <c r="V46" s="16"/>
      <c r="W46" s="16"/>
      <c r="X46" s="16"/>
    </row>
    <row r="47" spans="1:24">
      <c r="A47" s="2" t="s">
        <v>2</v>
      </c>
      <c r="B47" s="3">
        <v>0.20300000000000001</v>
      </c>
      <c r="H47" s="5">
        <v>8</v>
      </c>
      <c r="I47" s="5">
        <v>8</v>
      </c>
      <c r="K47" s="5">
        <v>7</v>
      </c>
      <c r="L47" s="10">
        <f t="shared" si="1"/>
        <v>0.16</v>
      </c>
    </row>
    <row r="48" spans="1:24">
      <c r="A48" s="2" t="s">
        <v>2</v>
      </c>
      <c r="B48" s="3">
        <v>4.4409999999999998</v>
      </c>
      <c r="H48" s="5">
        <v>10</v>
      </c>
      <c r="I48" s="5">
        <v>2</v>
      </c>
      <c r="K48" s="5">
        <v>9</v>
      </c>
      <c r="L48" s="10">
        <f t="shared" si="1"/>
        <v>0.04</v>
      </c>
    </row>
    <row r="49" spans="1:12">
      <c r="A49" s="2" t="s">
        <v>2</v>
      </c>
      <c r="B49" s="3">
        <v>5.875</v>
      </c>
      <c r="H49" s="5">
        <v>12</v>
      </c>
      <c r="I49" s="5">
        <v>1</v>
      </c>
      <c r="K49" s="5">
        <v>11</v>
      </c>
      <c r="L49" s="10">
        <f t="shared" si="1"/>
        <v>0.02</v>
      </c>
    </row>
    <row r="50" spans="1:12">
      <c r="A50" s="2" t="s">
        <v>2</v>
      </c>
      <c r="B50" s="3">
        <v>5.7149999999999999</v>
      </c>
      <c r="H50" s="4" t="s">
        <v>17</v>
      </c>
      <c r="I50" s="4">
        <f>SUM(I41:I49)</f>
        <v>50</v>
      </c>
      <c r="K50" s="4" t="s">
        <v>17</v>
      </c>
      <c r="L50" s="4">
        <f>SUM(L41:L49)</f>
        <v>1</v>
      </c>
    </row>
    <row r="51" spans="1:12">
      <c r="A51" s="2" t="s">
        <v>2</v>
      </c>
      <c r="B51" s="3">
        <v>0.28000000000000003</v>
      </c>
    </row>
    <row r="52" spans="1:12">
      <c r="A52" s="2" t="s">
        <v>3</v>
      </c>
      <c r="B52" s="3">
        <v>-1.087</v>
      </c>
    </row>
    <row r="53" spans="1:12">
      <c r="A53" s="2" t="s">
        <v>3</v>
      </c>
      <c r="B53" s="3">
        <v>1.819</v>
      </c>
    </row>
    <row r="54" spans="1:12">
      <c r="A54" s="2" t="s">
        <v>3</v>
      </c>
      <c r="B54" s="3">
        <v>7.3999999999999996E-2</v>
      </c>
    </row>
    <row r="55" spans="1:12">
      <c r="A55" s="2" t="s">
        <v>3</v>
      </c>
      <c r="B55" s="3">
        <v>1.7549999999999999</v>
      </c>
    </row>
    <row r="56" spans="1:12">
      <c r="A56" s="2" t="s">
        <v>3</v>
      </c>
      <c r="B56" s="3">
        <v>1.889</v>
      </c>
    </row>
    <row r="57" spans="1:12">
      <c r="A57" s="2" t="s">
        <v>3</v>
      </c>
      <c r="B57" s="3">
        <v>3.089</v>
      </c>
    </row>
    <row r="58" spans="1:12">
      <c r="A58" s="2" t="s">
        <v>3</v>
      </c>
      <c r="B58" s="3">
        <v>4.008</v>
      </c>
    </row>
    <row r="59" spans="1:12">
      <c r="A59" s="2" t="s">
        <v>3</v>
      </c>
      <c r="B59" s="3">
        <v>4.5510000000000002</v>
      </c>
    </row>
    <row r="60" spans="1:12">
      <c r="A60" s="2" t="s">
        <v>3</v>
      </c>
      <c r="B60" s="3">
        <v>1.3720000000000001</v>
      </c>
    </row>
    <row r="61" spans="1:12">
      <c r="A61" s="2" t="s">
        <v>3</v>
      </c>
      <c r="B61" s="3">
        <v>3.4129999999999998</v>
      </c>
    </row>
    <row r="62" spans="1:12">
      <c r="A62" s="2" t="s">
        <v>3</v>
      </c>
      <c r="B62" s="3">
        <v>-4.1479999999999997</v>
      </c>
    </row>
    <row r="63" spans="1:12">
      <c r="A63" s="2" t="s">
        <v>3</v>
      </c>
      <c r="B63" s="3">
        <v>2.823</v>
      </c>
    </row>
    <row r="64" spans="1:12">
      <c r="A64" s="2" t="s">
        <v>3</v>
      </c>
      <c r="B64" s="3">
        <v>2.8650000000000002</v>
      </c>
    </row>
    <row r="65" spans="1:5">
      <c r="A65" s="2" t="s">
        <v>3</v>
      </c>
      <c r="B65" s="3">
        <v>4.3689999999999998</v>
      </c>
    </row>
    <row r="66" spans="1:5">
      <c r="A66" s="2" t="s">
        <v>3</v>
      </c>
      <c r="B66" s="3">
        <v>6.3369999999999997</v>
      </c>
    </row>
    <row r="67" spans="1:5">
      <c r="A67" s="2" t="s">
        <v>3</v>
      </c>
      <c r="B67" s="3">
        <v>6.3079999999999998</v>
      </c>
    </row>
    <row r="68" spans="1:5">
      <c r="A68" s="2" t="s">
        <v>3</v>
      </c>
      <c r="B68" s="3">
        <v>3.4940000000000002</v>
      </c>
    </row>
    <row r="69" spans="1:5">
      <c r="A69" s="2" t="s">
        <v>3</v>
      </c>
      <c r="B69" s="3">
        <v>10.539</v>
      </c>
    </row>
    <row r="70" spans="1:5">
      <c r="A70" s="2" t="s">
        <v>3</v>
      </c>
      <c r="B70" s="3">
        <v>3.84</v>
      </c>
    </row>
    <row r="71" spans="1:5">
      <c r="A71" s="2" t="s">
        <v>3</v>
      </c>
      <c r="B71" s="3">
        <v>5.1230000000000002</v>
      </c>
    </row>
    <row r="72" spans="1:5">
      <c r="A72" s="2" t="s">
        <v>3</v>
      </c>
      <c r="B72" s="3">
        <v>5.4850000000000003</v>
      </c>
    </row>
    <row r="73" spans="1:5">
      <c r="A73" s="2" t="s">
        <v>3</v>
      </c>
      <c r="B73" s="3">
        <v>-1.8939999999999999</v>
      </c>
    </row>
    <row r="74" spans="1:5">
      <c r="A74" s="2" t="s">
        <v>3</v>
      </c>
      <c r="B74" s="3">
        <v>8.016</v>
      </c>
    </row>
    <row r="75" spans="1:5">
      <c r="A75" s="2" t="s">
        <v>3</v>
      </c>
      <c r="B75" s="3">
        <v>2.31</v>
      </c>
    </row>
    <row r="76" spans="1:5">
      <c r="A76" s="2" t="s">
        <v>3</v>
      </c>
      <c r="B76" s="3">
        <v>3.8820000000000001</v>
      </c>
    </row>
    <row r="77" spans="1:5">
      <c r="A77" s="2" t="s">
        <v>3</v>
      </c>
      <c r="B77" s="3">
        <v>7.03</v>
      </c>
    </row>
    <row r="78" spans="1:5">
      <c r="A78" s="2" t="s">
        <v>3</v>
      </c>
      <c r="B78" s="3">
        <v>7.7270000000000003</v>
      </c>
    </row>
    <row r="79" spans="1:5">
      <c r="A79" s="2" t="s">
        <v>3</v>
      </c>
      <c r="B79" s="3">
        <v>0.105</v>
      </c>
      <c r="D79" s="17" t="s">
        <v>32</v>
      </c>
      <c r="E79" s="17"/>
    </row>
    <row r="80" spans="1:5">
      <c r="A80" s="2" t="s">
        <v>3</v>
      </c>
      <c r="B80" s="3">
        <v>3.65</v>
      </c>
      <c r="D80" s="12" t="s">
        <v>6</v>
      </c>
      <c r="E80" s="13">
        <v>3.709960000000001</v>
      </c>
    </row>
    <row r="81" spans="1:5">
      <c r="A81" s="2" t="s">
        <v>3</v>
      </c>
      <c r="B81" s="3">
        <v>4.5469999999999997</v>
      </c>
      <c r="D81" s="12" t="s">
        <v>21</v>
      </c>
      <c r="E81" s="13">
        <v>0.39160167492502057</v>
      </c>
    </row>
    <row r="82" spans="1:5">
      <c r="A82" s="2" t="s">
        <v>3</v>
      </c>
      <c r="B82" s="3">
        <v>4.9850000000000003</v>
      </c>
      <c r="D82" s="12" t="s">
        <v>22</v>
      </c>
      <c r="E82" s="13">
        <v>3.7450000000000001</v>
      </c>
    </row>
    <row r="83" spans="1:5">
      <c r="A83" s="2" t="s">
        <v>3</v>
      </c>
      <c r="B83" s="3">
        <v>5.1589999999999998</v>
      </c>
      <c r="D83" s="12" t="s">
        <v>23</v>
      </c>
      <c r="E83" s="13" t="e">
        <v>#N/A</v>
      </c>
    </row>
    <row r="84" spans="1:5">
      <c r="A84" s="2" t="s">
        <v>3</v>
      </c>
      <c r="B84" s="3">
        <v>4.76</v>
      </c>
      <c r="D84" s="12" t="s">
        <v>24</v>
      </c>
      <c r="E84" s="13">
        <v>2.7690419986349206</v>
      </c>
    </row>
    <row r="85" spans="1:5">
      <c r="A85" s="2" t="s">
        <v>3</v>
      </c>
      <c r="B85" s="3">
        <v>4.9340000000000002</v>
      </c>
      <c r="D85" s="12" t="s">
        <v>25</v>
      </c>
      <c r="E85" s="13">
        <v>7.6675935902040759</v>
      </c>
    </row>
    <row r="86" spans="1:5">
      <c r="A86" s="2" t="s">
        <v>3</v>
      </c>
      <c r="B86" s="3">
        <v>3.1059999999999999</v>
      </c>
      <c r="D86" s="12" t="s">
        <v>26</v>
      </c>
      <c r="E86" s="13">
        <v>0.6526383777096223</v>
      </c>
    </row>
    <row r="87" spans="1:5">
      <c r="A87" s="2" t="s">
        <v>3</v>
      </c>
      <c r="B87" s="3">
        <v>5.5979999999999999</v>
      </c>
      <c r="D87" s="12" t="s">
        <v>27</v>
      </c>
      <c r="E87" s="13">
        <v>-0.20357596413426235</v>
      </c>
    </row>
    <row r="88" spans="1:5">
      <c r="A88" s="2" t="s">
        <v>3</v>
      </c>
      <c r="B88" s="3">
        <v>2.1619999999999999</v>
      </c>
      <c r="D88" s="12" t="s">
        <v>8</v>
      </c>
      <c r="E88" s="13">
        <v>14.686999999999999</v>
      </c>
    </row>
    <row r="89" spans="1:5">
      <c r="A89" s="2" t="s">
        <v>3</v>
      </c>
      <c r="B89" s="3">
        <v>6.52</v>
      </c>
      <c r="D89" s="12" t="s">
        <v>28</v>
      </c>
      <c r="E89" s="13">
        <v>-4.1479999999999997</v>
      </c>
    </row>
    <row r="90" spans="1:5">
      <c r="A90" s="2" t="s">
        <v>3</v>
      </c>
      <c r="B90" s="3">
        <v>7.0460000000000003</v>
      </c>
      <c r="D90" s="12" t="s">
        <v>29</v>
      </c>
      <c r="E90" s="13">
        <v>10.539</v>
      </c>
    </row>
    <row r="91" spans="1:5">
      <c r="A91" s="2" t="s">
        <v>3</v>
      </c>
      <c r="B91" s="3">
        <v>1.7569999999999999</v>
      </c>
      <c r="D91" s="12" t="s">
        <v>30</v>
      </c>
      <c r="E91" s="13">
        <v>185.49800000000005</v>
      </c>
    </row>
    <row r="92" spans="1:5">
      <c r="A92" s="2" t="s">
        <v>3</v>
      </c>
      <c r="B92" s="3">
        <v>1.8480000000000001</v>
      </c>
      <c r="D92" s="12" t="s">
        <v>31</v>
      </c>
      <c r="E92" s="13">
        <v>50</v>
      </c>
    </row>
    <row r="93" spans="1:5">
      <c r="A93" s="2" t="s">
        <v>3</v>
      </c>
      <c r="B93" s="3">
        <v>1.0960000000000001</v>
      </c>
    </row>
    <row r="94" spans="1:5">
      <c r="A94" s="2" t="s">
        <v>3</v>
      </c>
      <c r="B94" s="3">
        <v>2.145</v>
      </c>
    </row>
    <row r="95" spans="1:5">
      <c r="A95" s="2" t="s">
        <v>3</v>
      </c>
      <c r="B95" s="3">
        <v>8.4350000000000005</v>
      </c>
    </row>
    <row r="96" spans="1:5">
      <c r="A96" s="2" t="s">
        <v>3</v>
      </c>
      <c r="B96" s="3">
        <v>6.0990000000000002</v>
      </c>
    </row>
    <row r="97" spans="1:2">
      <c r="A97" s="2" t="s">
        <v>3</v>
      </c>
      <c r="B97" s="3">
        <v>3.972</v>
      </c>
    </row>
    <row r="98" spans="1:2">
      <c r="A98" s="2" t="s">
        <v>3</v>
      </c>
      <c r="B98" s="3">
        <v>2.4089999999999998</v>
      </c>
    </row>
    <row r="99" spans="1:2">
      <c r="A99" s="2" t="s">
        <v>3</v>
      </c>
      <c r="B99" s="3">
        <v>0.56899999999999995</v>
      </c>
    </row>
    <row r="100" spans="1:2">
      <c r="A100" s="2" t="s">
        <v>3</v>
      </c>
      <c r="B100" s="3">
        <v>7.0129999999999999</v>
      </c>
    </row>
    <row r="101" spans="1:2">
      <c r="A101" s="2" t="s">
        <v>3</v>
      </c>
      <c r="B101" s="3">
        <v>2.5939999999999999</v>
      </c>
    </row>
  </sheetData>
  <mergeCells count="5">
    <mergeCell ref="P23:X24"/>
    <mergeCell ref="P25:X34"/>
    <mergeCell ref="P37:X38"/>
    <mergeCell ref="D79:E79"/>
    <mergeCell ref="P39:X46"/>
  </mergeCells>
  <phoneticPr fontId="2" type="noConversion"/>
  <pageMargins left="0.75" right="0.75" top="1" bottom="1" header="0.5" footer="0.5"/>
  <pageSetup paperSize="9" orientation="portrait" horizontalDpi="4294967293" verticalDpi="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3"/>
  <sheetData/>
  <phoneticPr fontId="2"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3"/>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Diets</vt:lpstr>
      <vt:lpstr>Sheet2</vt:lpstr>
      <vt:lpstr>Sheet3</vt:lpstr>
    </vt:vector>
  </TitlesOfParts>
  <Company>SHU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F. Jones</dc:creator>
  <cp:lastModifiedBy>Murthy Kanuri</cp:lastModifiedBy>
  <dcterms:created xsi:type="dcterms:W3CDTF">2006-09-15T14:24:12Z</dcterms:created>
  <dcterms:modified xsi:type="dcterms:W3CDTF">2025-07-13T19:08:25Z</dcterms:modified>
</cp:coreProperties>
</file>