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6"/>
  </bookViews>
  <sheets>
    <sheet name="From Register" sheetId="1" r:id="rId1"/>
    <sheet name="From Infora" sheetId="2" r:id="rId2"/>
    <sheet name="From Monitor" sheetId="5" r:id="rId3"/>
    <sheet name="Comparison" sheetId="4" r:id="rId4"/>
    <sheet name="Observation" sheetId="3" r:id="rId5"/>
    <sheet name="PnL" sheetId="6" r:id="rId6"/>
    <sheet name="Sheet1" sheetId="7" r:id="rId7"/>
  </sheets>
  <externalReferences>
    <externalReference r:id="rId8"/>
  </externalReferences>
  <definedNames>
    <definedName name="_xlnm._FilterDatabase" localSheetId="0" hidden="1">'From Register'!$A$3:$I$61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7"/>
  <c r="E7"/>
  <c r="E6"/>
  <c r="E5"/>
  <c r="E4"/>
  <c r="G4" s="1"/>
  <c r="G7"/>
  <c r="G6"/>
  <c r="G5"/>
  <c r="G182" i="6"/>
  <c r="G181"/>
  <c r="G180"/>
  <c r="G179"/>
  <c r="B188" s="1"/>
  <c r="B13" i="7" l="1"/>
  <c r="G9"/>
  <c r="G12" s="1"/>
  <c r="B12" s="1"/>
  <c r="G184" i="6"/>
  <c r="G162"/>
  <c r="G161"/>
  <c r="G160"/>
  <c r="G159"/>
  <c r="G164" s="1"/>
  <c r="G143"/>
  <c r="G142"/>
  <c r="G141"/>
  <c r="G140"/>
  <c r="G123"/>
  <c r="G122"/>
  <c r="G121"/>
  <c r="G120"/>
  <c r="G103"/>
  <c r="G104"/>
  <c r="G102"/>
  <c r="G101"/>
  <c r="G82"/>
  <c r="G86" s="1"/>
  <c r="G81"/>
  <c r="B90" s="1"/>
  <c r="G62"/>
  <c r="G61"/>
  <c r="G66" s="1"/>
  <c r="B51"/>
  <c r="G43"/>
  <c r="G47" s="1"/>
  <c r="G42"/>
  <c r="G24"/>
  <c r="G23"/>
  <c r="G28" s="1"/>
  <c r="G5"/>
  <c r="G4"/>
  <c r="G17" i="7" l="1"/>
  <c r="G187" i="6"/>
  <c r="B187" s="1"/>
  <c r="B32"/>
  <c r="B168"/>
  <c r="G167"/>
  <c r="B167" s="1"/>
  <c r="G145"/>
  <c r="G148" s="1"/>
  <c r="B148" s="1"/>
  <c r="B149"/>
  <c r="G125"/>
  <c r="B129"/>
  <c r="G128"/>
  <c r="B128" s="1"/>
  <c r="G106"/>
  <c r="G109" s="1"/>
  <c r="B109" s="1"/>
  <c r="B110"/>
  <c r="G89"/>
  <c r="B89" s="1"/>
  <c r="G69"/>
  <c r="B69" s="1"/>
  <c r="B70"/>
  <c r="G50"/>
  <c r="B50" s="1"/>
  <c r="G31"/>
  <c r="B31" s="1"/>
  <c r="G9"/>
  <c r="B13" s="1"/>
  <c r="G192" l="1"/>
  <c r="G12"/>
  <c r="B12" s="1"/>
  <c r="G172"/>
  <c r="G153"/>
  <c r="G133"/>
  <c r="G114"/>
  <c r="G94"/>
  <c r="G74"/>
  <c r="G55"/>
  <c r="G36"/>
  <c r="G17"/>
  <c r="D14" i="3"/>
  <c r="C14"/>
  <c r="E100" i="1"/>
  <c r="E101"/>
  <c r="E102"/>
  <c r="E103"/>
  <c r="E104"/>
  <c r="E105"/>
  <c r="E106"/>
  <c r="E107"/>
  <c r="E108"/>
  <c r="E109"/>
  <c r="E110"/>
  <c r="E111"/>
  <c r="E99"/>
  <c r="E82"/>
  <c r="E83"/>
  <c r="E84"/>
  <c r="E85"/>
  <c r="E86"/>
  <c r="E87"/>
  <c r="E88"/>
  <c r="E89"/>
  <c r="E90"/>
  <c r="E91"/>
  <c r="E92"/>
  <c r="E93"/>
  <c r="E94"/>
  <c r="E95"/>
  <c r="E96"/>
  <c r="E97"/>
  <c r="E81"/>
  <c r="E64"/>
  <c r="E65"/>
  <c r="E66"/>
  <c r="E67"/>
  <c r="E68"/>
  <c r="E69"/>
  <c r="E70"/>
  <c r="E71"/>
  <c r="E72"/>
  <c r="E73"/>
  <c r="E74"/>
  <c r="E75"/>
  <c r="E76"/>
  <c r="E77"/>
  <c r="E78"/>
  <c r="E79"/>
  <c r="E63"/>
  <c r="F100"/>
  <c r="F101"/>
  <c r="F102"/>
  <c r="F103"/>
  <c r="F104"/>
  <c r="F105"/>
  <c r="F106"/>
  <c r="F107"/>
  <c r="F108"/>
  <c r="F109"/>
  <c r="F110"/>
  <c r="F111"/>
  <c r="F99"/>
  <c r="F82"/>
  <c r="F83"/>
  <c r="F84"/>
  <c r="F85"/>
  <c r="F86"/>
  <c r="F87"/>
  <c r="F88"/>
  <c r="F89"/>
  <c r="F90"/>
  <c r="F91"/>
  <c r="F92"/>
  <c r="F93"/>
  <c r="F94"/>
  <c r="F95"/>
  <c r="F96"/>
  <c r="F97"/>
  <c r="F81"/>
  <c r="F64"/>
  <c r="F65"/>
  <c r="F66"/>
  <c r="F67"/>
  <c r="F68"/>
  <c r="F69"/>
  <c r="F70"/>
  <c r="F71"/>
  <c r="F72"/>
  <c r="F73"/>
  <c r="F74"/>
  <c r="F75"/>
  <c r="F76"/>
  <c r="F77"/>
  <c r="F78"/>
  <c r="F79"/>
  <c r="F63"/>
  <c r="E14" i="3"/>
  <c r="E16" s="1"/>
  <c r="G14"/>
  <c r="B69" i="5"/>
  <c r="B68"/>
  <c r="B67"/>
  <c r="B66"/>
  <c r="B65"/>
  <c r="B64"/>
  <c r="B63"/>
  <c r="B62"/>
  <c r="B58"/>
  <c r="B57"/>
  <c r="B56"/>
  <c r="B55"/>
  <c r="B54"/>
  <c r="B49"/>
  <c r="B45"/>
  <c r="B44"/>
  <c r="B43"/>
  <c r="B42"/>
  <c r="B41"/>
  <c r="B40"/>
  <c r="B36"/>
  <c r="B34"/>
  <c r="B33"/>
  <c r="B32"/>
  <c r="B31"/>
  <c r="B30"/>
  <c r="B29"/>
  <c r="B25"/>
  <c r="B24"/>
  <c r="B23"/>
  <c r="B22"/>
  <c r="B21"/>
  <c r="B20"/>
  <c r="B19"/>
  <c r="B4"/>
  <c r="B75" i="4"/>
  <c r="B74"/>
  <c r="B73"/>
  <c r="B72"/>
  <c r="B71"/>
  <c r="B70"/>
  <c r="B69"/>
  <c r="B68"/>
  <c r="B63"/>
  <c r="B61"/>
  <c r="B62"/>
  <c r="B59"/>
  <c r="B58"/>
  <c r="B53"/>
  <c r="B48"/>
  <c r="B47"/>
  <c r="B46"/>
  <c r="B44"/>
  <c r="B43"/>
  <c r="B42"/>
  <c r="B38"/>
  <c r="B36"/>
  <c r="B34"/>
  <c r="B32"/>
  <c r="B31"/>
  <c r="B30"/>
  <c r="B29"/>
  <c r="B25"/>
  <c r="B24"/>
  <c r="B23"/>
  <c r="B22"/>
  <c r="B21"/>
  <c r="B20"/>
  <c r="B19"/>
  <c r="B2"/>
  <c r="H14" i="3"/>
  <c r="F14"/>
  <c r="N62" i="2"/>
  <c r="O62"/>
  <c r="P62"/>
  <c r="M62"/>
  <c r="L62"/>
  <c r="Q62"/>
  <c r="E6" i="1"/>
  <c r="E7"/>
  <c r="E8"/>
  <c r="E9"/>
  <c r="E10"/>
  <c r="E11"/>
  <c r="E12"/>
  <c r="E13"/>
  <c r="E14"/>
  <c r="E15"/>
  <c r="E16"/>
  <c r="E17"/>
  <c r="E18"/>
  <c r="E20"/>
  <c r="E21"/>
  <c r="E22"/>
  <c r="E23"/>
  <c r="E24"/>
  <c r="E25"/>
  <c r="E26"/>
  <c r="E28"/>
  <c r="E29"/>
  <c r="E30"/>
  <c r="E31"/>
  <c r="E32"/>
  <c r="E33"/>
  <c r="E35"/>
  <c r="E36"/>
  <c r="E37"/>
  <c r="E38"/>
  <c r="E39"/>
  <c r="E40"/>
  <c r="E41"/>
  <c r="E42"/>
  <c r="E44"/>
  <c r="E45"/>
  <c r="E46"/>
  <c r="E47"/>
  <c r="E48"/>
  <c r="E49"/>
  <c r="E50"/>
  <c r="E51"/>
  <c r="E52"/>
  <c r="E54"/>
  <c r="E55"/>
  <c r="E56"/>
  <c r="E57"/>
  <c r="E58"/>
  <c r="E59"/>
  <c r="E60"/>
  <c r="E61"/>
  <c r="E5"/>
  <c r="F6"/>
  <c r="F7"/>
  <c r="F8"/>
  <c r="F9"/>
  <c r="F10"/>
  <c r="F11"/>
  <c r="F12"/>
  <c r="F13"/>
  <c r="F14"/>
  <c r="F15"/>
  <c r="F16"/>
  <c r="F17"/>
  <c r="F18"/>
  <c r="F20"/>
  <c r="F21"/>
  <c r="F22"/>
  <c r="F23"/>
  <c r="F24"/>
  <c r="F25"/>
  <c r="F26"/>
  <c r="F28"/>
  <c r="F29"/>
  <c r="F30"/>
  <c r="F31"/>
  <c r="F32"/>
  <c r="F33"/>
  <c r="F35"/>
  <c r="F36"/>
  <c r="F37"/>
  <c r="F38"/>
  <c r="F39"/>
  <c r="F40"/>
  <c r="F41"/>
  <c r="F42"/>
  <c r="F44"/>
  <c r="F45"/>
  <c r="F46"/>
  <c r="F47"/>
  <c r="F48"/>
  <c r="F49"/>
  <c r="F50"/>
  <c r="F51"/>
  <c r="F52"/>
  <c r="F54"/>
  <c r="F55"/>
  <c r="F56"/>
  <c r="F57"/>
  <c r="F58"/>
  <c r="F59"/>
  <c r="F60"/>
  <c r="F61"/>
  <c r="F5"/>
</calcChain>
</file>

<file path=xl/sharedStrings.xml><?xml version="1.0" encoding="utf-8"?>
<sst xmlns="http://schemas.openxmlformats.org/spreadsheetml/2006/main" count="2345" uniqueCount="606">
  <si>
    <t>S.No</t>
  </si>
  <si>
    <t>Date</t>
  </si>
  <si>
    <t xml:space="preserve">Prn No. </t>
  </si>
  <si>
    <t>Bill No.</t>
  </si>
  <si>
    <t>Pateint Name</t>
  </si>
  <si>
    <t>Age</t>
  </si>
  <si>
    <t>Consultant</t>
  </si>
  <si>
    <t>Remarks</t>
  </si>
  <si>
    <t>Dr. Anupam Singh</t>
  </si>
  <si>
    <t>Dr. Anupam Kumar Singh</t>
  </si>
  <si>
    <t>Bill no. Missing</t>
  </si>
  <si>
    <t>Dr. Binay Kumar</t>
  </si>
  <si>
    <t>Attendent Signature is missing</t>
  </si>
  <si>
    <t>Attendent Signature &amp; bill no. is missing</t>
  </si>
  <si>
    <t>Pateint Admitted</t>
  </si>
  <si>
    <t>Bill Date</t>
  </si>
  <si>
    <t>Bill No</t>
  </si>
  <si>
    <t>Rendered Date</t>
  </si>
  <si>
    <t>PRN</t>
  </si>
  <si>
    <t>Visit</t>
  </si>
  <si>
    <t>Patient Name</t>
  </si>
  <si>
    <t>Service</t>
  </si>
  <si>
    <t>Revenue Segment</t>
  </si>
  <si>
    <t>Shared with Dr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</si>
  <si>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</si>
  <si>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</si>
  <si>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</si>
  <si>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</si>
  <si>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</si>
  <si>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</si>
  <si>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</si>
  <si>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</si>
  <si>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Referred By</t>
  </si>
  <si>
    <t>Rendered By</t>
  </si>
  <si>
    <t>Rendering Dept</t>
  </si>
  <si>
    <t>Schedule</t>
  </si>
  <si>
    <t>Ordering Ward</t>
  </si>
  <si>
    <t>Qty In Pack</t>
  </si>
  <si>
    <t>COLOUR</t>
  </si>
  <si>
    <t>15/02/2023</t>
  </si>
  <si>
    <t>IP/22-23/000832</t>
  </si>
  <si>
    <t>12/02/2023 11:34</t>
  </si>
  <si>
    <t>IP1</t>
  </si>
  <si>
    <t>Mr. JAI NARAIN CHOUDHARY</t>
  </si>
  <si>
    <t>24 Hrs. Holter</t>
  </si>
  <si>
    <t>Holter</t>
  </si>
  <si>
    <t>N</t>
  </si>
  <si>
    <t>Dr. Anupam Singh/Dr.Binay Kumar</t>
  </si>
  <si>
    <t>DR. S.K. PAL</t>
  </si>
  <si>
    <t>Cardiology (Interventional)</t>
  </si>
  <si>
    <t>MEDIASSIST</t>
  </si>
  <si>
    <t>CCU Ward</t>
  </si>
  <si>
    <t>B</t>
  </si>
  <si>
    <t>01/02/2023</t>
  </si>
  <si>
    <t>IP/22-23/000795</t>
  </si>
  <si>
    <t>01/02/2023 14:24</t>
  </si>
  <si>
    <t>Mr. BIJAY KANT SHUKLA</t>
  </si>
  <si>
    <t>DR. P.K. SINHA</t>
  </si>
  <si>
    <t>Hospital Std. Schedule</t>
  </si>
  <si>
    <t>Emergency Ward</t>
  </si>
  <si>
    <t>14/06/2023</t>
  </si>
  <si>
    <t>OP/23-24/001772</t>
  </si>
  <si>
    <t>14/06/2023 13:46</t>
  </si>
  <si>
    <t>OP1</t>
  </si>
  <si>
    <t>Dr. VICTOR MAXFIELD ZEDEK</t>
  </si>
  <si>
    <t>walk-in</t>
  </si>
  <si>
    <t>OPD</t>
  </si>
  <si>
    <t>29/06/2023</t>
  </si>
  <si>
    <t>OP/23-24/002074</t>
  </si>
  <si>
    <t>29/06/2023 16:19</t>
  </si>
  <si>
    <t>Mr. SUNIL KUMAR JAIN</t>
  </si>
  <si>
    <t>DR.S.P MUKHERJEE</t>
  </si>
  <si>
    <t>05/06/2023</t>
  </si>
  <si>
    <t>OP/23-24/001594</t>
  </si>
  <si>
    <t>05/06/2023 16:45</t>
  </si>
  <si>
    <t>OP4</t>
  </si>
  <si>
    <t>Mr. ABHIGYAN DEY</t>
  </si>
  <si>
    <t>Followup</t>
  </si>
  <si>
    <t>19/06/2023</t>
  </si>
  <si>
    <t>OP/23-24/001883</t>
  </si>
  <si>
    <t>19/06/2023 14:58</t>
  </si>
  <si>
    <t>Mr. SUSHIL SEN</t>
  </si>
  <si>
    <t>21/06/2023</t>
  </si>
  <si>
    <t>OP/23-24/001927</t>
  </si>
  <si>
    <t>21/06/2023 19:39</t>
  </si>
  <si>
    <t>Mr. SYED TUFAIL AHMD</t>
  </si>
  <si>
    <t>DR. IQBAL A. FAROOQUI</t>
  </si>
  <si>
    <t>01/06/2023</t>
  </si>
  <si>
    <t>OP/23-24/001473</t>
  </si>
  <si>
    <t>01/06/2023 13:28</t>
  </si>
  <si>
    <t>Mr. GOPAL PRASAD</t>
  </si>
  <si>
    <t>KC ROY MEMORIAL HOSPITAL</t>
  </si>
  <si>
    <t>22/05/2023</t>
  </si>
  <si>
    <t>OP/23-24/001246</t>
  </si>
  <si>
    <t>22/05/2023 14:53</t>
  </si>
  <si>
    <t>OP8</t>
  </si>
  <si>
    <t>Mrs. SHUBHRA  GOSWAMI</t>
  </si>
  <si>
    <t>03/04/2023</t>
  </si>
  <si>
    <t>OP/23-24/000061</t>
  </si>
  <si>
    <t>03/04/2023 15:04</t>
  </si>
  <si>
    <t>Mrs. GEETA RANI GHOSH</t>
  </si>
  <si>
    <t>07/01/2023</t>
  </si>
  <si>
    <t>IP/22-23/000721</t>
  </si>
  <si>
    <t>05/01/2023 10:54</t>
  </si>
  <si>
    <t>Mrs. CHANDO DEVI</t>
  </si>
  <si>
    <t>16/03/2023</t>
  </si>
  <si>
    <t>IP/22-23/000936</t>
  </si>
  <si>
    <t>14/03/2023 09:11</t>
  </si>
  <si>
    <t>Mr. SHAMIM AKHTAR ASHIQUE</t>
  </si>
  <si>
    <t>COSY CARE</t>
  </si>
  <si>
    <t>Delux Ward</t>
  </si>
  <si>
    <t>15/05/2023</t>
  </si>
  <si>
    <t>IP/23-24/000150</t>
  </si>
  <si>
    <t>14/05/2023 09:49</t>
  </si>
  <si>
    <t>Mrs. SABRA KHATOON</t>
  </si>
  <si>
    <t>18/01/2023</t>
  </si>
  <si>
    <t>IP/22-23/000746</t>
  </si>
  <si>
    <t>18/01/2023 11:54</t>
  </si>
  <si>
    <t>Mr. AJAY KEDIA</t>
  </si>
  <si>
    <t>DR. AJIT KUMAR PRASAD</t>
  </si>
  <si>
    <t>21/02/2023</t>
  </si>
  <si>
    <t>IP/22-23/000855</t>
  </si>
  <si>
    <t>19/02/2023 13:14</t>
  </si>
  <si>
    <t>Mr. SHESHNATH PRASAD</t>
  </si>
  <si>
    <t>LIFE LINE HOSPITAL AND ADVANCE STONE CLINIC</t>
  </si>
  <si>
    <t>21/03/2023</t>
  </si>
  <si>
    <t>IP/22-23/000961</t>
  </si>
  <si>
    <t>19/03/2023 09:01</t>
  </si>
  <si>
    <t>Mrs. MAYA VERMA</t>
  </si>
  <si>
    <t>ORCHID</t>
  </si>
  <si>
    <t>04/04/2023</t>
  </si>
  <si>
    <t>IP/23-24/000015</t>
  </si>
  <si>
    <t>03/04/2023 11:58</t>
  </si>
  <si>
    <t>Mrs. GITA DEVI</t>
  </si>
  <si>
    <t>DR. DHIRENDRA KUMAR</t>
  </si>
  <si>
    <t>26/01/2023</t>
  </si>
  <si>
    <t>IP/22-23/000766</t>
  </si>
  <si>
    <t>24/01/2023 10:33</t>
  </si>
  <si>
    <t>Mr. CHANDESHWAR PRASAD SINGH</t>
  </si>
  <si>
    <t>06/01/2023</t>
  </si>
  <si>
    <t>IP/22-23/000714</t>
  </si>
  <si>
    <t>06/01/2023 12:58</t>
  </si>
  <si>
    <t>IP2</t>
  </si>
  <si>
    <t>Mr. NAKUL CHANDRA   DAS</t>
  </si>
  <si>
    <t>IP/22-23/000720</t>
  </si>
  <si>
    <t>06/01/2023 11:04</t>
  </si>
  <si>
    <t>IP3</t>
  </si>
  <si>
    <t>Mr. BANDHANA KACHHAP</t>
  </si>
  <si>
    <t>24/03/2023</t>
  </si>
  <si>
    <t>OP/22-23/006016</t>
  </si>
  <si>
    <t>24/03/2023 21:40</t>
  </si>
  <si>
    <t>OP2</t>
  </si>
  <si>
    <t>Mrs. SUBODH DEVI</t>
  </si>
  <si>
    <t>Sparsh Clinic</t>
  </si>
  <si>
    <t>SPARSH CLINIC</t>
  </si>
  <si>
    <t>30/01/2023</t>
  </si>
  <si>
    <t>OP/22-23/004769</t>
  </si>
  <si>
    <t>30/01/2023 13:54</t>
  </si>
  <si>
    <t>Mrs. MALTI SINGH</t>
  </si>
  <si>
    <t>02/01/2023</t>
  </si>
  <si>
    <t>OP/22-23/004221</t>
  </si>
  <si>
    <t>02/01/2023 17:18</t>
  </si>
  <si>
    <t>Mr. NIRANJAN PAL</t>
  </si>
  <si>
    <t>10/02/2023</t>
  </si>
  <si>
    <t>OP/22-23/005027</t>
  </si>
  <si>
    <t>10/02/2023 11:34</t>
  </si>
  <si>
    <t>OP3</t>
  </si>
  <si>
    <t>Mr. TAPAS KUMAR  GOSWAMI</t>
  </si>
  <si>
    <t>DR. K. CHOUDHURY</t>
  </si>
  <si>
    <t>02/03/2023</t>
  </si>
  <si>
    <t>OP/22-23/005439</t>
  </si>
  <si>
    <t>02/03/2023 14:02</t>
  </si>
  <si>
    <t>Mr. BIBEKANAND MANJHI</t>
  </si>
  <si>
    <t>DR. SANJAY KUMAR</t>
  </si>
  <si>
    <t>10/01/2023</t>
  </si>
  <si>
    <t>OP/22-23/004360</t>
  </si>
  <si>
    <t>10/01/2023 11:22</t>
  </si>
  <si>
    <t>Mrs. HIRA DEVI</t>
  </si>
  <si>
    <t>05/01/2023</t>
  </si>
  <si>
    <t>OP/22-23/004267</t>
  </si>
  <si>
    <t>05/01/2023 10:33</t>
  </si>
  <si>
    <t>Mrs. SHITALA MAHTO</t>
  </si>
  <si>
    <t>DR. P.C. RUNU</t>
  </si>
  <si>
    <t>03/02/2023</t>
  </si>
  <si>
    <t>OP/22-23/004874</t>
  </si>
  <si>
    <t>03/02/2023 14:20</t>
  </si>
  <si>
    <t>Mr. PRAMOD KUMAR NAYAK</t>
  </si>
  <si>
    <t>OP/22-23/004268</t>
  </si>
  <si>
    <t>05/01/2023 11:43</t>
  </si>
  <si>
    <t>Mr. Uma Shankar Prasad</t>
  </si>
  <si>
    <t>DR. AJAY CHHABRA</t>
  </si>
  <si>
    <t>OP/22-23/004291</t>
  </si>
  <si>
    <t>06/01/2023 16:58</t>
  </si>
  <si>
    <t>Mr. NOORUL HUSSAIN</t>
  </si>
  <si>
    <t>12/01/2023</t>
  </si>
  <si>
    <t>OP/22-23/004410</t>
  </si>
  <si>
    <t>12/01/2023 12:10</t>
  </si>
  <si>
    <t>Mrs. BUDHANI DEVI</t>
  </si>
  <si>
    <t>MLITARY HOSPITAL NAMKUM</t>
  </si>
  <si>
    <t>19/01/2023</t>
  </si>
  <si>
    <t>OP/22-23/004546</t>
  </si>
  <si>
    <t>19/01/2023 14:36</t>
  </si>
  <si>
    <t>DR. P.G. SARKAR</t>
  </si>
  <si>
    <t>07/02/2023</t>
  </si>
  <si>
    <t>OP/22-23/004957</t>
  </si>
  <si>
    <t>07/02/2023 11:37</t>
  </si>
  <si>
    <t>Mrs. ANJU BALA DAS</t>
  </si>
  <si>
    <t>03/05/2023</t>
  </si>
  <si>
    <t>OP/23-24/000781</t>
  </si>
  <si>
    <t>03/05/2023 14:09</t>
  </si>
  <si>
    <t>Mr. BINOD MAKAN</t>
  </si>
  <si>
    <t>28/03/2023</t>
  </si>
  <si>
    <t>OP/22-23/006125</t>
  </si>
  <si>
    <t>28/03/2023 18:04</t>
  </si>
  <si>
    <t>Mr. RAMAWATAR AGARWAL</t>
  </si>
  <si>
    <t>CENTRAL INSTITUTE OF PSYCHIATRY GOVERMENT OF INDIA</t>
  </si>
  <si>
    <t>12/05/2023</t>
  </si>
  <si>
    <t>OP/23-24/001023</t>
  </si>
  <si>
    <t>12/05/2023 12:59</t>
  </si>
  <si>
    <t>OP5</t>
  </si>
  <si>
    <t>Mr. BIRENDRA PRASAD SINHA</t>
  </si>
  <si>
    <t>14/03/2023</t>
  </si>
  <si>
    <t>OP/22-23/005708</t>
  </si>
  <si>
    <t>14/03/2023 13:48</t>
  </si>
  <si>
    <t>Mr. JAYANTA KUMAR  SEN GUPTA</t>
  </si>
  <si>
    <t>09/05/2023</t>
  </si>
  <si>
    <t>OP/23-24/000931</t>
  </si>
  <si>
    <t>09/05/2023 09:47</t>
  </si>
  <si>
    <t>Mr. R. P MUKHERJEE</t>
  </si>
  <si>
    <t>17/05/2023</t>
  </si>
  <si>
    <t>OP/23-24/001143</t>
  </si>
  <si>
    <t>17/05/2023 16:22</t>
  </si>
  <si>
    <t>Mr. LALLU ORAON</t>
  </si>
  <si>
    <t>17/03/2023</t>
  </si>
  <si>
    <t>OP/22-23/005826</t>
  </si>
  <si>
    <t>17/03/2023 18:24</t>
  </si>
  <si>
    <t>Mrs. MAYA BHARTI</t>
  </si>
  <si>
    <t>07/04/2023</t>
  </si>
  <si>
    <t>OP/23-24/000192</t>
  </si>
  <si>
    <t>07/04/2023 13:06</t>
  </si>
  <si>
    <t>Mr. HIRA SINGH</t>
  </si>
  <si>
    <t>DR. S. LAHA</t>
  </si>
  <si>
    <t>06/04/2023</t>
  </si>
  <si>
    <t>OP/23-24/000151</t>
  </si>
  <si>
    <t>06/04/2023 10:49</t>
  </si>
  <si>
    <t>Mr. PRAKASH RUNDA</t>
  </si>
  <si>
    <t>OP/23-24/001241</t>
  </si>
  <si>
    <t>22/05/2023 13:39</t>
  </si>
  <si>
    <t>Mr. VALERIA BHENGRA</t>
  </si>
  <si>
    <t>27/05/2023</t>
  </si>
  <si>
    <t>OP/23-24/001352</t>
  </si>
  <si>
    <t>27/05/2023 14:23</t>
  </si>
  <si>
    <t>Mr. NANI GOPAL ROY</t>
  </si>
  <si>
    <t>29/04/2023</t>
  </si>
  <si>
    <t>OP/23-24/000681</t>
  </si>
  <si>
    <t>29/04/2023 13:16</t>
  </si>
  <si>
    <t>Mr. SHAILESH SAURABH</t>
  </si>
  <si>
    <t>30/04/2023</t>
  </si>
  <si>
    <t>OP/23-24/000691</t>
  </si>
  <si>
    <t>30/04/2023 11:18</t>
  </si>
  <si>
    <t>Mr. EDWARD LAKRA</t>
  </si>
  <si>
    <t>09/03/2023</t>
  </si>
  <si>
    <t>OP/22-23/005580</t>
  </si>
  <si>
    <t>09/03/2023 12:02</t>
  </si>
  <si>
    <t>Mr. JANAK SAHU</t>
  </si>
  <si>
    <t>48 Hrs. Holter</t>
  </si>
  <si>
    <t>Cardiology</t>
  </si>
  <si>
    <t>09/01/2023</t>
  </si>
  <si>
    <t>OP/22-23/004357</t>
  </si>
  <si>
    <t>09/01/2023 22:01</t>
  </si>
  <si>
    <t>Mr. JAGADISH PRASAD SHAW</t>
  </si>
  <si>
    <t>11/02/2023</t>
  </si>
  <si>
    <t>OP/22-23/005060</t>
  </si>
  <si>
    <t>11/02/2023 14:43</t>
  </si>
  <si>
    <t>Mrs. MANJU SINGH</t>
  </si>
  <si>
    <t>OP/23-24/001216</t>
  </si>
  <si>
    <t>22/05/2023 10:47</t>
  </si>
  <si>
    <t>Mr. AWADH PODDAR</t>
  </si>
  <si>
    <t>24/06/2023</t>
  </si>
  <si>
    <t>OP/23-24/001974</t>
  </si>
  <si>
    <t>24/06/2023 13:35</t>
  </si>
  <si>
    <t>MD AFSAR ALAM</t>
  </si>
  <si>
    <t>OP/23-24/000176</t>
  </si>
  <si>
    <t>06/04/2023 19:56</t>
  </si>
  <si>
    <t>Mr. SAJJAN SARAF</t>
  </si>
  <si>
    <t>OP/23-24/000680</t>
  </si>
  <si>
    <t>29/04/2023 13:08</t>
  </si>
  <si>
    <t>Mr. BIMAL KUMAR SRAKAR</t>
  </si>
  <si>
    <t>07/03/2023</t>
  </si>
  <si>
    <t>OP/22-23/005569</t>
  </si>
  <si>
    <t>07/03/2023 16:59</t>
  </si>
  <si>
    <t>Mr. RABINDRA PRATAP SINGH</t>
  </si>
  <si>
    <t>28/06/2023</t>
  </si>
  <si>
    <t>OP/23-24/002049</t>
  </si>
  <si>
    <t>28/06/2023 14:16</t>
  </si>
  <si>
    <t>Mrs. REKHA SINGH</t>
  </si>
  <si>
    <t>PORTABLE HOLTER 3 DAYS</t>
  </si>
  <si>
    <t>Holter Register Report</t>
  </si>
  <si>
    <t>From 1st january to 30th June2023</t>
  </si>
  <si>
    <t>Bill no. From Infora</t>
  </si>
  <si>
    <t>Wrong Bill No. Entered</t>
  </si>
  <si>
    <t>January</t>
  </si>
  <si>
    <t>February</t>
  </si>
  <si>
    <t>March</t>
  </si>
  <si>
    <t>April</t>
  </si>
  <si>
    <t>June</t>
  </si>
  <si>
    <t>May</t>
  </si>
  <si>
    <t>Observation:</t>
  </si>
  <si>
    <t>No. of Pateint as per Register</t>
  </si>
  <si>
    <t>No. of Pateint as per Infora</t>
  </si>
  <si>
    <t>Month</t>
  </si>
  <si>
    <t>Total</t>
  </si>
  <si>
    <t>Attendent Signature and wrong bill no. recorded</t>
  </si>
  <si>
    <t>Start Date</t>
  </si>
  <si>
    <t>Mr. Uma Sankar</t>
  </si>
  <si>
    <t>PRN Missing</t>
  </si>
  <si>
    <t>JHSCR08855</t>
  </si>
  <si>
    <t>Mrs. Subodh Devi</t>
  </si>
  <si>
    <t>Spars Pateint</t>
  </si>
  <si>
    <t>UHID NO 2305060154</t>
  </si>
  <si>
    <t>MD ADIl</t>
  </si>
  <si>
    <t>Different hospital</t>
  </si>
  <si>
    <t>MR. RP Mukherjee</t>
  </si>
  <si>
    <t xml:space="preserve">Mr. Brindra </t>
  </si>
  <si>
    <t>Mr. Brindra Sinha</t>
  </si>
  <si>
    <t>No. Of pateint as per Monior</t>
  </si>
  <si>
    <t>Bill No. of IP Pateint are not being recorded in register.</t>
  </si>
  <si>
    <t>No. of Pateint recorded in register and monitor is less than that of infora.</t>
  </si>
  <si>
    <t>IPD Pateint</t>
  </si>
  <si>
    <t>48 hrs holter</t>
  </si>
  <si>
    <t>Sponsored by spars</t>
  </si>
  <si>
    <t>48 Hrs. holter</t>
  </si>
  <si>
    <t>48 hrs</t>
  </si>
  <si>
    <t>Infora</t>
  </si>
  <si>
    <t>Some data are not showing in  monitor but bill has been made(5 cases).</t>
  </si>
  <si>
    <t>Cases in which Wrong bill no. entered in register</t>
  </si>
  <si>
    <t>Cases in which Attendent Signature is missing in register</t>
  </si>
  <si>
    <t>From monitor</t>
  </si>
  <si>
    <t>Cases in which PRN is Missing in Monitor</t>
  </si>
  <si>
    <t>Monitor</t>
  </si>
  <si>
    <t>Register</t>
  </si>
  <si>
    <t>False Entry</t>
  </si>
  <si>
    <t>False ent</t>
  </si>
  <si>
    <t xml:space="preserve">One in March- </t>
  </si>
  <si>
    <t>Another in May-</t>
  </si>
  <si>
    <t>Total Entry as per Monitor</t>
  </si>
  <si>
    <t>NOTES:</t>
  </si>
  <si>
    <t>January -</t>
  </si>
  <si>
    <t>March -</t>
  </si>
  <si>
    <t>April -</t>
  </si>
  <si>
    <t>May -</t>
  </si>
  <si>
    <t>Wrongly entered in monitor(2cases).</t>
  </si>
  <si>
    <t>Holter Report jan-23 to june-2023</t>
  </si>
  <si>
    <t>➤</t>
  </si>
  <si>
    <t>Mr. AJAY KEDIA(3069)</t>
  </si>
  <si>
    <t>Mr. JANAK SAHU (3603)</t>
  </si>
  <si>
    <t>Mr. SAJJAN SARAF (2439)</t>
  </si>
  <si>
    <t>Mr. EDWARD LAKRA (4228)</t>
  </si>
  <si>
    <t>Mr. AWADH PODDAR (4471)</t>
  </si>
  <si>
    <t>Mr. RABINDRA PRATAP SINGH (3629)</t>
  </si>
  <si>
    <t>Mr. Brindra Sinha (4136)</t>
  </si>
  <si>
    <t>July</t>
  </si>
  <si>
    <t>16-7-23</t>
  </si>
  <si>
    <t>17-7-23</t>
  </si>
  <si>
    <t>18-7-23</t>
  </si>
  <si>
    <t>21-7-23</t>
  </si>
  <si>
    <t>23-7-23</t>
  </si>
  <si>
    <t>24-7-23</t>
  </si>
  <si>
    <t>31-7-23</t>
  </si>
  <si>
    <t>Deluxe-2</t>
  </si>
  <si>
    <t>Deluxe-1</t>
  </si>
  <si>
    <t>CCU</t>
  </si>
  <si>
    <t>I.P</t>
  </si>
  <si>
    <t>Dr.Anupam singh</t>
  </si>
  <si>
    <t>Dr.Binay kumar</t>
  </si>
  <si>
    <t>August</t>
  </si>
  <si>
    <t>Dr.Anupam Singh</t>
  </si>
  <si>
    <t>September</t>
  </si>
  <si>
    <t>13-9-23</t>
  </si>
  <si>
    <t>16-9-23</t>
  </si>
  <si>
    <t>17-9-23</t>
  </si>
  <si>
    <t>19-9-23</t>
  </si>
  <si>
    <t>20-9-23</t>
  </si>
  <si>
    <t>25-9-23</t>
  </si>
  <si>
    <t>26-9-23</t>
  </si>
  <si>
    <t>29-9-23</t>
  </si>
  <si>
    <t>Dr.Binay Kumar</t>
  </si>
  <si>
    <t>OP/23-24/002108</t>
  </si>
  <si>
    <t>01/07/2023 10:39</t>
  </si>
  <si>
    <t>OP</t>
  </si>
  <si>
    <t>Mrs. ANITA JANA</t>
  </si>
  <si>
    <t>OP/23-24/002222</t>
  </si>
  <si>
    <t>05/07/2023 14:20</t>
  </si>
  <si>
    <t>Mr. M M RAHMAN</t>
  </si>
  <si>
    <t>DR.SUBODH KUMAR SINGH</t>
  </si>
  <si>
    <t>OP/23-24/002323</t>
  </si>
  <si>
    <t>08/07/2023 14:57</t>
  </si>
  <si>
    <t>Mr. SUBODH KUMAR</t>
  </si>
  <si>
    <t>OP/23-24/002146</t>
  </si>
  <si>
    <t>03/07/2023 13:29</t>
  </si>
  <si>
    <t>Mrs. PRIYA SINGH</t>
  </si>
  <si>
    <t>DR. SURAVI CHATTERJEE</t>
  </si>
  <si>
    <t>OP/23-24/002169</t>
  </si>
  <si>
    <t>03/07/2023 16:52</t>
  </si>
  <si>
    <t>Mr. RAJESH KUMAR SINGH</t>
  </si>
  <si>
    <t>OP/23-24/002720</t>
  </si>
  <si>
    <t>23/07/2023 15:20</t>
  </si>
  <si>
    <t>Mr. RAM PRATAP BARAIK</t>
  </si>
  <si>
    <t>HEALTH POINT HOSPITAL RANCHI</t>
  </si>
  <si>
    <t>IP/23-24/000307</t>
  </si>
  <si>
    <t>12/07/2023 08:53</t>
  </si>
  <si>
    <t>IP</t>
  </si>
  <si>
    <t>Mrs. MALABIKA SINHA</t>
  </si>
  <si>
    <t>Dr. Anupam Kumar Singh/ Dr.S.K.Pal</t>
  </si>
  <si>
    <t>IP/23-24/000322</t>
  </si>
  <si>
    <t>16/07/2023 11:37</t>
  </si>
  <si>
    <t>Mr. KISHOR KUMAR SINGH</t>
  </si>
  <si>
    <t>IP/23-24/000277</t>
  </si>
  <si>
    <t>01/07/2023 08:43</t>
  </si>
  <si>
    <t>MD SERAJ</t>
  </si>
  <si>
    <t>DR. PRAKASH KUMAR</t>
  </si>
  <si>
    <t>IP/23-24/000297</t>
  </si>
  <si>
    <t>09/07/2023 12:56</t>
  </si>
  <si>
    <t>Mr. SOME NATH CHATTERJEE</t>
  </si>
  <si>
    <t>IP/23-24/000323</t>
  </si>
  <si>
    <t>17/07/2023 13:38</t>
  </si>
  <si>
    <t>Mr. ARUN KUMAR BHAGAT</t>
  </si>
  <si>
    <t>IP/23-24/000330</t>
  </si>
  <si>
    <t>16/07/2023 13:22</t>
  </si>
  <si>
    <t>Mrs. SUSARI KONGARI</t>
  </si>
  <si>
    <t>IP/23-24/000326</t>
  </si>
  <si>
    <t>18/07/2023 14:23</t>
  </si>
  <si>
    <t>Mrs. KIRAN MISHRA</t>
  </si>
  <si>
    <t>DR.NIRMAL</t>
  </si>
  <si>
    <t>OP/23-24/002562</t>
  </si>
  <si>
    <t>17/07/2023 16:04</t>
  </si>
  <si>
    <t>Mr. MD. KALLU</t>
  </si>
  <si>
    <t>OP/23-24/002597</t>
  </si>
  <si>
    <t>18/07/2023 14:04</t>
  </si>
  <si>
    <t>Mr. ABHIJIT MALLIK</t>
  </si>
  <si>
    <t>OP/23-24/002678</t>
  </si>
  <si>
    <t>21/07/2023 13:01</t>
  </si>
  <si>
    <t>Mr. RAMDEO SAHU</t>
  </si>
  <si>
    <t>OP/23-24/002745</t>
  </si>
  <si>
    <t>24/07/2023 15:04</t>
  </si>
  <si>
    <t>Mr. KAPIL DEV PRASAD VERMA</t>
  </si>
  <si>
    <t>OP/23-24/002175</t>
  </si>
  <si>
    <t>04/07/2023 09:05</t>
  </si>
  <si>
    <t>Mr. DHARMSHIL JHA</t>
  </si>
  <si>
    <t>OP/23-24/003108</t>
  </si>
  <si>
    <t>08/08/2023 15:50</t>
  </si>
  <si>
    <t>Mrs. NEOTI DAS GUPTA</t>
  </si>
  <si>
    <t>OP/23-24/003606</t>
  </si>
  <si>
    <t>25/08/2023 20:05</t>
  </si>
  <si>
    <t>Mr. SAMSUDDIN ANSARI</t>
  </si>
  <si>
    <t>OP/23-24/003246</t>
  </si>
  <si>
    <t>12/08/2023 13:55</t>
  </si>
  <si>
    <t>Mrs. ANU KUMARI</t>
  </si>
  <si>
    <t>OP/23-24/002955</t>
  </si>
  <si>
    <t>02/08/2023 11:59</t>
  </si>
  <si>
    <t>Mrs. MANJU KHALKO</t>
  </si>
  <si>
    <t>SYNERGY GLOBAL HOSPITAL</t>
  </si>
  <si>
    <t>OP/23-24/003141</t>
  </si>
  <si>
    <t>09/08/2023 16:10</t>
  </si>
  <si>
    <t>Mr. SURENDRA TIWARI</t>
  </si>
  <si>
    <t>OP/23-24/003192</t>
  </si>
  <si>
    <t>11/08/2023 13:39</t>
  </si>
  <si>
    <t>Mr. RAKESH KUMAR SAH</t>
  </si>
  <si>
    <t>OP/23-24/003306</t>
  </si>
  <si>
    <t>15/08/2023 12:41</t>
  </si>
  <si>
    <t>Mrs. LALITA PANDEY</t>
  </si>
  <si>
    <t>OP/23-24/003603</t>
  </si>
  <si>
    <t>25/08/2023 18:14</t>
  </si>
  <si>
    <t>Mr. NIRANJAN PRASAD</t>
  </si>
  <si>
    <t>OP/23-24/003623</t>
  </si>
  <si>
    <t>26/08/2023 12:46</t>
  </si>
  <si>
    <t>Mr. JAWAHARLAL KOIRY</t>
  </si>
  <si>
    <t>OP/23-24/003628</t>
  </si>
  <si>
    <t>26/08/2023 14:21</t>
  </si>
  <si>
    <t>Mr. NOOR MOHAMMED</t>
  </si>
  <si>
    <t>OP/23-24/003022</t>
  </si>
  <si>
    <t>04/08/2023 17:53</t>
  </si>
  <si>
    <t>Mrs. BHALERIA  KUJUR</t>
  </si>
  <si>
    <t>OP/23-24/003415</t>
  </si>
  <si>
    <t>19/08/2023 13:36</t>
  </si>
  <si>
    <t>Mrs. JYOTI GIDHI</t>
  </si>
  <si>
    <t>DR. ALOK P. EKKA</t>
  </si>
  <si>
    <t>IP/23-24/000436</t>
  </si>
  <si>
    <t>15/08/2023 09:40</t>
  </si>
  <si>
    <t>Mrs. NISHA MODI</t>
  </si>
  <si>
    <t>IP/23-24/000465</t>
  </si>
  <si>
    <t>25/08/2023 14:54</t>
  </si>
  <si>
    <t>Mr. ISHWAR CHAND</t>
  </si>
  <si>
    <t>DR.VARUN KUMAR</t>
  </si>
  <si>
    <t>IP/23-24/000476</t>
  </si>
  <si>
    <t>26/08/2023 10:55</t>
  </si>
  <si>
    <t>Mr. CHHATTAR SINGH</t>
  </si>
  <si>
    <t>IP/23-24/000380</t>
  </si>
  <si>
    <t>31/07/2023 09:10</t>
  </si>
  <si>
    <t>Mr. RAM NARAYAN GUPTA</t>
  </si>
  <si>
    <t>DR. KUMAR SAURABH</t>
  </si>
  <si>
    <t>OP/23-24/003349</t>
  </si>
  <si>
    <t>17/08/2023 10:47</t>
  </si>
  <si>
    <t>Mr. MADHURI   SRIVASTAVA</t>
  </si>
  <si>
    <t>OP/23-24/003107</t>
  </si>
  <si>
    <t>08/08/2023 15:22</t>
  </si>
  <si>
    <t>Mr. BEHARI SHARMA</t>
  </si>
  <si>
    <t>OP/23-24/003594</t>
  </si>
  <si>
    <t>25/08/2023 14:48</t>
  </si>
  <si>
    <t>Miss. PREMI GURIA</t>
  </si>
  <si>
    <t>St.Barnabas Hospital church Road Ranchi</t>
  </si>
  <si>
    <t>OP/23-24/003038</t>
  </si>
  <si>
    <t>05/08/2023 15:00</t>
  </si>
  <si>
    <t>Mr. ONKARESHWAR TRIVEDI</t>
  </si>
  <si>
    <t>DR. PREM KUMAR</t>
  </si>
  <si>
    <t>OP/23-24/003363</t>
  </si>
  <si>
    <t>17/08/2023 16:07</t>
  </si>
  <si>
    <t>Mrs. SHILPA KUJUR</t>
  </si>
  <si>
    <t>OP/23-24/003362</t>
  </si>
  <si>
    <t>17/08/2023 16:02</t>
  </si>
  <si>
    <t>Mr. PROFESSOR HASHMAT ALI</t>
  </si>
  <si>
    <t>OP/23-24/003299</t>
  </si>
  <si>
    <t>14/08/2023 16:49</t>
  </si>
  <si>
    <t>Mrs. PRASADI SINHA</t>
  </si>
  <si>
    <t>OP/23-24/003635</t>
  </si>
  <si>
    <t>27/08/2023 10:37</t>
  </si>
  <si>
    <t>OP10</t>
  </si>
  <si>
    <t>Mr. SOUMEN   GUPTA</t>
  </si>
  <si>
    <t>OP/23-24/003367</t>
  </si>
  <si>
    <t>17/08/2023 20:51</t>
  </si>
  <si>
    <t>Mr. ABHAY KUMAR SINHA</t>
  </si>
  <si>
    <t>72 Hrs. Holter</t>
  </si>
  <si>
    <t>OP/23-24/004530</t>
  </si>
  <si>
    <t>25/09/2023 17:21</t>
  </si>
  <si>
    <t>Mr. HARIHAR PRASAD SAHU</t>
  </si>
  <si>
    <t>OP/23-24/004670</t>
  </si>
  <si>
    <t>29/09/2023 14:48</t>
  </si>
  <si>
    <t>Mr. ABDUL QUIYUM</t>
  </si>
  <si>
    <t>OP/23-24/004568</t>
  </si>
  <si>
    <t>26/09/2023 13:36</t>
  </si>
  <si>
    <t>Mr. ARPIT KUMAR</t>
  </si>
  <si>
    <t>DR. ASHOK KUMAR GUPTA</t>
  </si>
  <si>
    <t>OP/23-24/003767</t>
  </si>
  <si>
    <t>01/09/2023 16:09</t>
  </si>
  <si>
    <t>Mr. VIKASH RANA</t>
  </si>
  <si>
    <t>OP/23-24/004260</t>
  </si>
  <si>
    <t>16/09/2023 19:12</t>
  </si>
  <si>
    <t>Mr. RAM BRIKSH MISHRA</t>
  </si>
  <si>
    <t>OP/23-24/004332</t>
  </si>
  <si>
    <t>19/09/2023 19:44</t>
  </si>
  <si>
    <t>Mr. SILBRIYUS KUJR</t>
  </si>
  <si>
    <t>OP/23-24/004132</t>
  </si>
  <si>
    <t>13/09/2023 13:15</t>
  </si>
  <si>
    <t>Mr. RAKESH RAJAK</t>
  </si>
  <si>
    <t>IP/23-24/000605</t>
  </si>
  <si>
    <t>20/09/2023 10:00</t>
  </si>
  <si>
    <t>Mrs. SWAPNA SARKHEL</t>
  </si>
  <si>
    <t>IP/23-24/000531</t>
  </si>
  <si>
    <t>10/09/2023 15:17</t>
  </si>
  <si>
    <t>Mr. DIPANKAR PATHAK</t>
  </si>
  <si>
    <t>IP/23-24/000577</t>
  </si>
  <si>
    <t>18/09/2023 10:24</t>
  </si>
  <si>
    <t>Mr. KARYANAND PATHAK</t>
  </si>
  <si>
    <t>OP/23-24/004326</t>
  </si>
  <si>
    <t>19/09/2023 13:18</t>
  </si>
  <si>
    <t>Mrs. NEETU  KUMARI</t>
  </si>
  <si>
    <t>OP/23-24/004145</t>
  </si>
  <si>
    <t>13/09/2023 15:07</t>
  </si>
  <si>
    <t>OP/23-24/004147</t>
  </si>
  <si>
    <t>13/09/2023 16:02</t>
  </si>
  <si>
    <t>Mr. SUSHIL KUMAR  MISHRA</t>
  </si>
  <si>
    <t>OP/23-24/004272</t>
  </si>
  <si>
    <t>17/09/2023 12:52</t>
  </si>
  <si>
    <t>Mr. MAITAN LAKRA</t>
  </si>
  <si>
    <t>OP/23-24/003794</t>
  </si>
  <si>
    <t>02/09/2023 12:30</t>
  </si>
  <si>
    <t>Dr. MADHUKAR S. BHATT</t>
  </si>
  <si>
    <t>Concession Provided in 6 months is Rs. 6,750/-</t>
  </si>
  <si>
    <t>Net Income from Holter in 6 months is RS.3,31,250 /-</t>
  </si>
  <si>
    <t>Particulars</t>
  </si>
  <si>
    <t>No. of cases</t>
  </si>
  <si>
    <t xml:space="preserve">Other Receipt </t>
  </si>
  <si>
    <t>Expenses</t>
  </si>
  <si>
    <t>Effective %age</t>
  </si>
  <si>
    <t>Variable expenses</t>
  </si>
  <si>
    <t>Operator's  Share</t>
  </si>
  <si>
    <t>Others</t>
  </si>
  <si>
    <t>Non-Variable Expenses</t>
  </si>
  <si>
    <t>Profit from Department</t>
  </si>
  <si>
    <t>Holter (Jan, 2023)</t>
  </si>
  <si>
    <t>Revenue from operation - 24hrs holter</t>
  </si>
  <si>
    <t>Revenue from operation - 48hrs holter</t>
  </si>
  <si>
    <t>Revenue from operation - 72hrs holter</t>
  </si>
  <si>
    <t>Revenue from operation - Portable holter</t>
  </si>
  <si>
    <t>Holter (Feb, 2023)</t>
  </si>
  <si>
    <t>Holter (Mar, 2023)</t>
  </si>
  <si>
    <t>Holter (Apr, 2023)</t>
  </si>
  <si>
    <t>Holter (May, 2023)</t>
  </si>
  <si>
    <t>Holter (June, 2023)</t>
  </si>
  <si>
    <t>Holter (July, 2023)</t>
  </si>
  <si>
    <t>Holter (Aug, 2023)</t>
  </si>
  <si>
    <t>Holter (Sept, 2023)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</si>
  <si>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</si>
  <si>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</t>
  </si>
  <si>
    <t>Holter (Oct, 2023)</t>
  </si>
  <si>
    <t>Holter (Jan-Oct, 2023)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</si>
</sst>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mm/dd/yyyy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5" tint="-0.499984740745262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22"/>
      <color theme="5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3" fillId="0" borderId="13" xfId="0" applyFont="1" applyBorder="1"/>
    <xf numFmtId="14" fontId="3" fillId="0" borderId="14" xfId="0" applyNumberFormat="1" applyFont="1" applyBorder="1"/>
    <xf numFmtId="0" fontId="3" fillId="0" borderId="14" xfId="0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1" fontId="3" fillId="0" borderId="0" xfId="0" applyNumberFormat="1" applyFont="1"/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0" fontId="0" fillId="0" borderId="18" xfId="0" applyBorder="1"/>
    <xf numFmtId="0" fontId="0" fillId="0" borderId="2" xfId="0" applyBorder="1" applyAlignment="1">
      <alignment horizontal="right"/>
    </xf>
    <xf numFmtId="0" fontId="3" fillId="0" borderId="8" xfId="0" applyFont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0" fillId="0" borderId="28" xfId="0" applyBorder="1"/>
    <xf numFmtId="43" fontId="0" fillId="0" borderId="20" xfId="1" applyFont="1" applyBorder="1"/>
    <xf numFmtId="0" fontId="5" fillId="4" borderId="10" xfId="0" applyFont="1" applyFill="1" applyBorder="1"/>
    <xf numFmtId="0" fontId="5" fillId="4" borderId="11" xfId="0" applyFont="1" applyFill="1" applyBorder="1"/>
    <xf numFmtId="0" fontId="11" fillId="0" borderId="0" xfId="0" applyFont="1"/>
    <xf numFmtId="43" fontId="0" fillId="0" borderId="3" xfId="1" applyFont="1" applyBorder="1"/>
    <xf numFmtId="0" fontId="0" fillId="0" borderId="29" xfId="0" applyBorder="1"/>
    <xf numFmtId="0" fontId="13" fillId="0" borderId="0" xfId="0" applyFont="1"/>
    <xf numFmtId="0" fontId="0" fillId="0" borderId="0" xfId="0" applyAlignment="1">
      <alignment horizontal="right"/>
    </xf>
    <xf numFmtId="43" fontId="0" fillId="0" borderId="31" xfId="1" applyFont="1" applyBorder="1"/>
    <xf numFmtId="43" fontId="0" fillId="0" borderId="15" xfId="1" applyFont="1" applyBorder="1"/>
    <xf numFmtId="0" fontId="0" fillId="0" borderId="0" xfId="0" applyAlignment="1">
      <alignment wrapText="1"/>
    </xf>
    <xf numFmtId="0" fontId="14" fillId="0" borderId="0" xfId="0" applyFont="1" applyAlignment="1">
      <alignment horizontal="right"/>
    </xf>
    <xf numFmtId="0" fontId="1" fillId="5" borderId="30" xfId="0" applyFont="1" applyFill="1" applyBorder="1"/>
    <xf numFmtId="164" fontId="17" fillId="0" borderId="1" xfId="0" applyNumberFormat="1" applyFont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0" fillId="0" borderId="40" xfId="0" applyBorder="1"/>
    <xf numFmtId="43" fontId="0" fillId="0" borderId="42" xfId="1" applyFont="1" applyBorder="1"/>
    <xf numFmtId="43" fontId="0" fillId="0" borderId="41" xfId="1" applyFont="1" applyBorder="1"/>
    <xf numFmtId="0" fontId="4" fillId="0" borderId="11" xfId="0" applyFont="1" applyBorder="1"/>
    <xf numFmtId="43" fontId="4" fillId="0" borderId="12" xfId="1" applyFont="1" applyBorder="1"/>
    <xf numFmtId="0" fontId="18" fillId="0" borderId="8" xfId="0" applyFont="1" applyBorder="1"/>
    <xf numFmtId="43" fontId="0" fillId="0" borderId="9" xfId="1" applyFont="1" applyBorder="1"/>
    <xf numFmtId="0" fontId="0" fillId="0" borderId="1" xfId="0" applyBorder="1" applyAlignment="1">
      <alignment horizontal="left"/>
    </xf>
    <xf numFmtId="0" fontId="0" fillId="0" borderId="20" xfId="0" applyBorder="1"/>
    <xf numFmtId="43" fontId="0" fillId="0" borderId="43" xfId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0" fontId="0" fillId="0" borderId="2" xfId="2" applyNumberFormat="1" applyFont="1" applyBorder="1"/>
    <xf numFmtId="9" fontId="1" fillId="0" borderId="1" xfId="0" applyNumberFormat="1" applyFont="1" applyBorder="1"/>
    <xf numFmtId="0" fontId="0" fillId="0" borderId="11" xfId="0" applyBorder="1"/>
    <xf numFmtId="0" fontId="0" fillId="0" borderId="44" xfId="0" applyBorder="1"/>
    <xf numFmtId="43" fontId="19" fillId="0" borderId="43" xfId="1" applyFont="1" applyBorder="1"/>
    <xf numFmtId="0" fontId="0" fillId="0" borderId="1" xfId="0" applyBorder="1" applyAlignment="1">
      <alignment horizontal="left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7" fontId="12" fillId="2" borderId="26" xfId="0" applyNumberFormat="1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17" fontId="12" fillId="2" borderId="23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6" fillId="2" borderId="32" xfId="0" applyFont="1" applyFill="1" applyBorder="1" applyAlignment="1">
      <alignment horizontal="center" wrapText="1"/>
    </xf>
    <xf numFmtId="0" fontId="16" fillId="2" borderId="33" xfId="0" applyFont="1" applyFill="1" applyBorder="1" applyAlignment="1">
      <alignment horizontal="center" wrapText="1"/>
    </xf>
    <xf numFmtId="0" fontId="16" fillId="2" borderId="34" xfId="0" applyFont="1" applyFill="1" applyBorder="1" applyAlignment="1">
      <alignment horizontal="center" wrapText="1"/>
    </xf>
    <xf numFmtId="0" fontId="16" fillId="2" borderId="35" xfId="0" applyFont="1" applyFill="1" applyBorder="1" applyAlignment="1">
      <alignment horizontal="center" wrapText="1"/>
    </xf>
    <xf numFmtId="0" fontId="16" fillId="2" borderId="22" xfId="0" applyFont="1" applyFill="1" applyBorder="1" applyAlignment="1">
      <alignment horizontal="center" wrapText="1"/>
    </xf>
    <xf numFmtId="0" fontId="16" fillId="2" borderId="36" xfId="0" applyFont="1" applyFill="1" applyBorder="1" applyAlignment="1">
      <alignment horizontal="center" wrapText="1"/>
    </xf>
    <xf numFmtId="0" fontId="15" fillId="3" borderId="23" xfId="0" applyFont="1" applyFill="1" applyBorder="1" applyAlignment="1">
      <alignment horizontal="center"/>
    </xf>
    <xf numFmtId="0" fontId="15" fillId="3" borderId="24" xfId="0" applyFont="1" applyFill="1" applyBorder="1" applyAlignment="1">
      <alignment horizontal="center"/>
    </xf>
    <xf numFmtId="0" fontId="15" fillId="3" borderId="2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1" fillId="0" borderId="2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Observation!$C$4</c:f>
              <c:strCache>
                <c:ptCount val="1"/>
                <c:pt idx="0">
                  <c:v>No. of Pateint as per Register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Observation!$B$5:$B$13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Observation!$C$5:$C$13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26-4CFD-9D7B-60CC1ABBC241}"/>
            </c:ext>
          </c:extLst>
        </c:ser>
        <c:ser>
          <c:idx val="1"/>
          <c:order val="1"/>
          <c:tx>
            <c:strRef>
              <c:f>Observation!$D$4</c:f>
              <c:strCache>
                <c:ptCount val="1"/>
                <c:pt idx="0">
                  <c:v>No. of Pateint as per Infora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Observation!$B$5:$B$13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Observation!$D$5:$D$13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26-4CFD-9D7B-60CC1ABBC241}"/>
            </c:ext>
          </c:extLst>
        </c:ser>
        <c:ser>
          <c:idx val="2"/>
          <c:order val="2"/>
          <c:tx>
            <c:strRef>
              <c:f>Observation!$E$4</c:f>
              <c:strCache>
                <c:ptCount val="1"/>
                <c:pt idx="0">
                  <c:v>No. Of pateint as per Monior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Observation!$B$5:$B$13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Observation!$E$5:$E$13</c:f>
              <c:numCache>
                <c:formatCode>General</c:formatCode>
                <c:ptCount val="9"/>
                <c:pt idx="0">
                  <c:v>13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26-4CFD-9D7B-60CC1ABBC241}"/>
            </c:ext>
          </c:extLst>
        </c:ser>
        <c:dLbls>
          <c:showVal val="1"/>
        </c:dLbls>
        <c:gapWidth val="65"/>
        <c:axId val="93836800"/>
        <c:axId val="93838336"/>
      </c:barChart>
      <c:catAx>
        <c:axId val="93836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8336"/>
        <c:crosses val="autoZero"/>
        <c:auto val="1"/>
        <c:lblAlgn val="ctr"/>
        <c:lblOffset val="100"/>
      </c:catAx>
      <c:valAx>
        <c:axId val="93838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3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16</xdr:row>
      <xdr:rowOff>180975</xdr:rowOff>
    </xdr:from>
    <xdr:to>
      <xdr:col>8</xdr:col>
      <xdr:colOff>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F9D4AA-05F2-B762-E394-F3F71668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Income%20Analysis%20by%20Service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IP/22-23/000832</v>
          </cell>
          <cell r="D2">
            <v>3365</v>
          </cell>
          <cell r="F2" t="str">
            <v>Mr. JAI NARAIN CHOUDHARY</v>
          </cell>
        </row>
        <row r="3">
          <cell r="B3" t="str">
            <v>IP/22-23/000795</v>
          </cell>
          <cell r="D3">
            <v>3250</v>
          </cell>
          <cell r="F3" t="str">
            <v>Mr. BIJAY KANT SHUKLA</v>
          </cell>
        </row>
        <row r="4">
          <cell r="B4" t="str">
            <v>OP/23-24/001772</v>
          </cell>
          <cell r="D4">
            <v>4707</v>
          </cell>
          <cell r="F4" t="str">
            <v>Dr. VICTOR MAXFIELD ZEDEK</v>
          </cell>
        </row>
        <row r="5">
          <cell r="B5" t="str">
            <v>OP/23-24/002074</v>
          </cell>
          <cell r="D5">
            <v>4845</v>
          </cell>
          <cell r="F5" t="str">
            <v>Mr. SUNIL KUMAR JAIN</v>
          </cell>
        </row>
        <row r="6">
          <cell r="B6" t="str">
            <v>OP/23-24/001594</v>
          </cell>
          <cell r="D6">
            <v>3094</v>
          </cell>
          <cell r="F6" t="str">
            <v>Mr. ABHIGYAN DEY</v>
          </cell>
        </row>
        <row r="7">
          <cell r="B7" t="str">
            <v>OP/23-24/001883</v>
          </cell>
          <cell r="D7">
            <v>4758</v>
          </cell>
          <cell r="F7" t="str">
            <v>Mr. SUSHIL SEN</v>
          </cell>
        </row>
        <row r="8">
          <cell r="B8" t="str">
            <v>OP/23-24/001927</v>
          </cell>
          <cell r="D8">
            <v>4771</v>
          </cell>
          <cell r="F8" t="str">
            <v>Mr. SYED TUFAIL AHMD</v>
          </cell>
        </row>
        <row r="9">
          <cell r="B9" t="str">
            <v>OP/23-24/001473</v>
          </cell>
          <cell r="D9">
            <v>4584</v>
          </cell>
          <cell r="F9" t="str">
            <v>Mr. GOPAL PRASAD</v>
          </cell>
        </row>
        <row r="10">
          <cell r="B10" t="str">
            <v>OP/23-24/001246</v>
          </cell>
          <cell r="D10">
            <v>482</v>
          </cell>
          <cell r="F10" t="str">
            <v>Mrs. SHUBHRA  GOSWAMI</v>
          </cell>
        </row>
        <row r="11">
          <cell r="B11" t="str">
            <v>OP/23-24/000061</v>
          </cell>
          <cell r="D11">
            <v>3943</v>
          </cell>
          <cell r="F11" t="str">
            <v>Mrs. GEETA RANI GHOSH</v>
          </cell>
        </row>
        <row r="12">
          <cell r="B12" t="str">
            <v>IP/22-23/000721</v>
          </cell>
          <cell r="D12">
            <v>2955</v>
          </cell>
          <cell r="F12" t="str">
            <v>Mrs. CHANDO DEVI</v>
          </cell>
        </row>
        <row r="13">
          <cell r="B13" t="str">
            <v>IP/22-23/000936</v>
          </cell>
          <cell r="D13">
            <v>3687</v>
          </cell>
          <cell r="F13" t="str">
            <v>Mr. SHAMIM AKHTAR ASHIQUE</v>
          </cell>
        </row>
        <row r="14">
          <cell r="B14" t="str">
            <v>IP/23-24/000150</v>
          </cell>
          <cell r="D14">
            <v>4401</v>
          </cell>
          <cell r="F14" t="str">
            <v>Mrs. SABRA KHATOON</v>
          </cell>
        </row>
        <row r="15">
          <cell r="B15" t="str">
            <v>IP/22-23/000746</v>
          </cell>
          <cell r="D15">
            <v>3069</v>
          </cell>
          <cell r="F15" t="str">
            <v>Mr. AJAY KEDIA</v>
          </cell>
        </row>
        <row r="16">
          <cell r="B16" t="str">
            <v>IP/22-23/000855</v>
          </cell>
          <cell r="D16">
            <v>3429</v>
          </cell>
          <cell r="F16" t="str">
            <v>Mr. SHESHNATH PRASAD</v>
          </cell>
        </row>
        <row r="17">
          <cell r="B17" t="str">
            <v>IP/22-23/000961</v>
          </cell>
          <cell r="D17">
            <v>3769</v>
          </cell>
          <cell r="F17" t="str">
            <v>Mrs. MAYA VERMA</v>
          </cell>
        </row>
        <row r="18">
          <cell r="B18" t="str">
            <v>IP/23-24/000015</v>
          </cell>
          <cell r="D18">
            <v>3928</v>
          </cell>
          <cell r="F18" t="str">
            <v>Mrs. GITA DEVI</v>
          </cell>
        </row>
        <row r="19">
          <cell r="B19" t="str">
            <v>IP/22-23/000766</v>
          </cell>
          <cell r="D19">
            <v>3154</v>
          </cell>
          <cell r="F19" t="str">
            <v>Mr. CHANDESHWAR PRASAD SINGH</v>
          </cell>
        </row>
        <row r="20">
          <cell r="B20" t="str">
            <v>IP/22-23/000714</v>
          </cell>
          <cell r="D20">
            <v>1188</v>
          </cell>
          <cell r="F20" t="str">
            <v>Mr. NAKUL CHANDRA   DAS</v>
          </cell>
        </row>
        <row r="21">
          <cell r="B21" t="str">
            <v>IP/22-23/000720</v>
          </cell>
          <cell r="D21">
            <v>2804</v>
          </cell>
          <cell r="F21" t="str">
            <v>Mr. BANDHANA KACHHAP</v>
          </cell>
        </row>
        <row r="22">
          <cell r="B22" t="str">
            <v>OP/22-23/006016</v>
          </cell>
          <cell r="D22">
            <v>3854</v>
          </cell>
          <cell r="F22" t="str">
            <v>Mrs. SUBODH DEVI</v>
          </cell>
        </row>
        <row r="23">
          <cell r="B23" t="str">
            <v>OP/22-23/004769</v>
          </cell>
          <cell r="D23">
            <v>3215</v>
          </cell>
          <cell r="F23" t="str">
            <v>Mrs. MALTI SINGH</v>
          </cell>
        </row>
        <row r="24">
          <cell r="B24" t="str">
            <v>OP/22-23/004221</v>
          </cell>
          <cell r="D24">
            <v>2934</v>
          </cell>
          <cell r="F24" t="str">
            <v>Mr. NIRANJAN PAL</v>
          </cell>
        </row>
        <row r="25">
          <cell r="B25" t="str">
            <v>OP/22-23/005027</v>
          </cell>
          <cell r="D25">
            <v>1109</v>
          </cell>
          <cell r="F25" t="str">
            <v>Mr. TAPAS KUMAR  GOSWAMI</v>
          </cell>
        </row>
        <row r="26">
          <cell r="B26" t="str">
            <v>OP/22-23/005439</v>
          </cell>
          <cell r="D26">
            <v>3560</v>
          </cell>
          <cell r="F26" t="str">
            <v>Mr. BIBEKANAND MANJHI</v>
          </cell>
        </row>
        <row r="27">
          <cell r="B27" t="str">
            <v>OP/22-23/004360</v>
          </cell>
          <cell r="D27">
            <v>3001</v>
          </cell>
          <cell r="F27" t="str">
            <v>Mrs. HIRA DEVI</v>
          </cell>
        </row>
        <row r="28">
          <cell r="B28" t="str">
            <v>OP/22-23/004267</v>
          </cell>
          <cell r="D28">
            <v>2957</v>
          </cell>
          <cell r="F28" t="str">
            <v>Mrs. SHITALA MAHTO</v>
          </cell>
        </row>
        <row r="29">
          <cell r="B29" t="str">
            <v>OP/22-23/004874</v>
          </cell>
          <cell r="D29">
            <v>3266</v>
          </cell>
          <cell r="F29" t="str">
            <v>Mr. PRAMOD KUMAR NAYAK</v>
          </cell>
        </row>
        <row r="30">
          <cell r="B30" t="str">
            <v>OP/22-23/004268</v>
          </cell>
          <cell r="D30">
            <v>2958</v>
          </cell>
          <cell r="F30" t="str">
            <v>Mr. Uma Shankar Prasad</v>
          </cell>
        </row>
        <row r="31">
          <cell r="B31" t="str">
            <v>OP/22-23/004291</v>
          </cell>
          <cell r="D31">
            <v>2913</v>
          </cell>
          <cell r="F31" t="str">
            <v>Mr. NOORUL HUSSAIN</v>
          </cell>
        </row>
        <row r="32">
          <cell r="B32" t="str">
            <v>OP/22-23/004410</v>
          </cell>
          <cell r="D32">
            <v>3025</v>
          </cell>
          <cell r="F32" t="str">
            <v>Mrs. BUDHANI DEVI</v>
          </cell>
        </row>
        <row r="33">
          <cell r="B33" t="str">
            <v>OP/22-23/004546</v>
          </cell>
          <cell r="D33">
            <v>3094</v>
          </cell>
          <cell r="F33" t="str">
            <v>Mr. ABHIGYAN DEY</v>
          </cell>
        </row>
        <row r="34">
          <cell r="B34" t="str">
            <v>OP/22-23/004957</v>
          </cell>
          <cell r="D34">
            <v>3308</v>
          </cell>
          <cell r="F34" t="str">
            <v>Mrs. ANJU BALA DAS</v>
          </cell>
        </row>
        <row r="35">
          <cell r="B35" t="str">
            <v>OP/23-24/000781</v>
          </cell>
          <cell r="D35">
            <v>4271</v>
          </cell>
          <cell r="F35" t="str">
            <v>Mr. BINOD MAKAN</v>
          </cell>
        </row>
        <row r="36">
          <cell r="B36" t="str">
            <v>OP/22-23/006125</v>
          </cell>
          <cell r="D36">
            <v>3899</v>
          </cell>
          <cell r="F36" t="str">
            <v>Mr. RAMAWATAR AGARWAL</v>
          </cell>
        </row>
        <row r="37">
          <cell r="B37" t="str">
            <v>OP/23-24/001023</v>
          </cell>
          <cell r="D37">
            <v>4136</v>
          </cell>
          <cell r="F37" t="str">
            <v>Mr. BIRENDRA PRASAD SINHA</v>
          </cell>
        </row>
        <row r="38">
          <cell r="B38" t="str">
            <v>OP/22-23/005708</v>
          </cell>
          <cell r="D38">
            <v>1518</v>
          </cell>
          <cell r="F38" t="str">
            <v>Mr. JAYANTA KUMAR  SEN GUPTA</v>
          </cell>
        </row>
        <row r="39">
          <cell r="B39" t="str">
            <v>OP/23-24/000931</v>
          </cell>
          <cell r="D39">
            <v>574</v>
          </cell>
          <cell r="F39" t="str">
            <v>Mr. R. P MUKHERJEE</v>
          </cell>
        </row>
        <row r="40">
          <cell r="B40" t="str">
            <v>OP/23-24/001143</v>
          </cell>
          <cell r="D40">
            <v>4437</v>
          </cell>
          <cell r="F40" t="str">
            <v>Mr. LALLU ORAON</v>
          </cell>
        </row>
        <row r="41">
          <cell r="B41" t="str">
            <v>OP/22-23/005826</v>
          </cell>
          <cell r="D41">
            <v>3755</v>
          </cell>
          <cell r="F41" t="str">
            <v>Mrs. MAYA BHARTI</v>
          </cell>
        </row>
        <row r="42">
          <cell r="B42" t="str">
            <v>OP/23-24/000192</v>
          </cell>
          <cell r="D42">
            <v>3991</v>
          </cell>
          <cell r="F42" t="str">
            <v>Mr. HIRA SINGH</v>
          </cell>
        </row>
        <row r="43">
          <cell r="B43" t="str">
            <v>OP/23-24/000151</v>
          </cell>
          <cell r="D43">
            <v>3973</v>
          </cell>
          <cell r="F43" t="str">
            <v>Mr. PRAKASH RUNDA</v>
          </cell>
        </row>
        <row r="44">
          <cell r="B44" t="str">
            <v>OP/23-24/001241</v>
          </cell>
          <cell r="D44">
            <v>4477</v>
          </cell>
          <cell r="F44" t="str">
            <v>Mr. VALERIA BHENGRA</v>
          </cell>
        </row>
        <row r="45">
          <cell r="B45" t="str">
            <v>OP/23-24/001352</v>
          </cell>
          <cell r="D45">
            <v>4531</v>
          </cell>
          <cell r="F45" t="str">
            <v>Mr. NANI GOPAL ROY</v>
          </cell>
        </row>
        <row r="46">
          <cell r="B46" t="str">
            <v>OP/23-24/000681</v>
          </cell>
          <cell r="D46">
            <v>2834</v>
          </cell>
          <cell r="F46" t="str">
            <v>Mr. SHAILESH SAURABH</v>
          </cell>
        </row>
        <row r="47">
          <cell r="B47" t="str">
            <v>OP/23-24/000691</v>
          </cell>
          <cell r="D47">
            <v>4228</v>
          </cell>
          <cell r="F47" t="str">
            <v>Mr. EDWARD LAKRA</v>
          </cell>
        </row>
        <row r="48">
          <cell r="B48" t="str">
            <v>OP/22-23/005580</v>
          </cell>
          <cell r="D48">
            <v>3603</v>
          </cell>
          <cell r="F48" t="str">
            <v>Mr. JANAK SAHU</v>
          </cell>
        </row>
        <row r="49">
          <cell r="B49" t="str">
            <v>OP/22-23/004357</v>
          </cell>
          <cell r="D49">
            <v>2997</v>
          </cell>
          <cell r="F49" t="str">
            <v>Mr. JAGADISH PRASAD SHAW</v>
          </cell>
        </row>
        <row r="50">
          <cell r="B50" t="str">
            <v>OP/22-23/005060</v>
          </cell>
          <cell r="D50">
            <v>3358</v>
          </cell>
          <cell r="F50" t="str">
            <v>Mrs. MANJU SINGH</v>
          </cell>
        </row>
        <row r="51">
          <cell r="B51" t="str">
            <v>OP/23-24/001216</v>
          </cell>
          <cell r="D51">
            <v>4471</v>
          </cell>
          <cell r="F51" t="str">
            <v>Mr. AWADH PODDAR</v>
          </cell>
        </row>
        <row r="52">
          <cell r="B52" t="str">
            <v>OP/23-24/001974</v>
          </cell>
          <cell r="D52">
            <v>4798</v>
          </cell>
          <cell r="F52" t="str">
            <v>MD AFSAR ALAM</v>
          </cell>
        </row>
        <row r="53">
          <cell r="B53" t="str">
            <v>OP/23-24/000176</v>
          </cell>
          <cell r="D53">
            <v>2439</v>
          </cell>
          <cell r="F53" t="str">
            <v>Mr. SAJJAN SARAF</v>
          </cell>
        </row>
        <row r="54">
          <cell r="B54" t="str">
            <v>OP/23-24/000680</v>
          </cell>
          <cell r="D54">
            <v>4229</v>
          </cell>
          <cell r="F54" t="str">
            <v>Mr. BIMAL KUMAR SRAKAR</v>
          </cell>
        </row>
        <row r="55">
          <cell r="B55" t="str">
            <v>OP/22-23/005569</v>
          </cell>
          <cell r="D55">
            <v>3629</v>
          </cell>
          <cell r="F55" t="str">
            <v>Mr. RABINDRA PRATAP SINGH</v>
          </cell>
        </row>
        <row r="56">
          <cell r="B56" t="str">
            <v>OP/23-24/002049</v>
          </cell>
          <cell r="D56">
            <v>2245</v>
          </cell>
          <cell r="F56" t="str">
            <v>Mrs. REKHA SINGH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opLeftCell="A92" workbookViewId="0">
      <selection activeCell="H99" sqref="H99:H111"/>
    </sheetView>
  </sheetViews>
  <sheetFormatPr defaultRowHeight="15"/>
  <cols>
    <col min="2" max="2" width="14.5703125" bestFit="1" customWidth="1"/>
    <col min="3" max="3" width="11.28515625" bestFit="1" customWidth="1"/>
    <col min="4" max="4" width="16.42578125" bestFit="1" customWidth="1"/>
    <col min="5" max="5" width="25.5703125" bestFit="1" customWidth="1"/>
    <col min="6" max="6" width="33.5703125" customWidth="1"/>
    <col min="7" max="7" width="9.140625" hidden="1" customWidth="1"/>
    <col min="8" max="8" width="23.28515625" bestFit="1" customWidth="1"/>
    <col min="9" max="9" width="54.140625" bestFit="1" customWidth="1"/>
  </cols>
  <sheetData>
    <row r="1" spans="1:10" ht="32.25" thickBot="1">
      <c r="A1" s="88" t="s">
        <v>297</v>
      </c>
      <c r="B1" s="89"/>
      <c r="C1" s="89"/>
      <c r="D1" s="89"/>
      <c r="E1" s="89"/>
      <c r="F1" s="89"/>
      <c r="G1" s="89"/>
      <c r="H1" s="89"/>
      <c r="I1" s="90"/>
    </row>
    <row r="2" spans="1:10" ht="19.5" thickBot="1">
      <c r="A2" s="91" t="s">
        <v>298</v>
      </c>
      <c r="B2" s="92"/>
      <c r="C2" s="92"/>
      <c r="D2" s="92"/>
      <c r="E2" s="92"/>
      <c r="F2" s="92"/>
      <c r="G2" s="92"/>
      <c r="H2" s="92"/>
      <c r="I2" s="93"/>
    </row>
    <row r="3" spans="1:10" s="5" customFormat="1" ht="21.75" thickBot="1">
      <c r="A3" s="18" t="s">
        <v>0</v>
      </c>
      <c r="B3" s="19" t="s">
        <v>1</v>
      </c>
      <c r="C3" s="19" t="s">
        <v>2</v>
      </c>
      <c r="D3" s="19" t="s">
        <v>3</v>
      </c>
      <c r="E3" s="19" t="s">
        <v>299</v>
      </c>
      <c r="F3" s="19" t="s">
        <v>4</v>
      </c>
      <c r="G3" s="19" t="s">
        <v>5</v>
      </c>
      <c r="H3" s="19" t="s">
        <v>6</v>
      </c>
      <c r="I3" s="20" t="s">
        <v>7</v>
      </c>
    </row>
    <row r="4" spans="1:10" s="1" customFormat="1" ht="27" thickBot="1">
      <c r="A4" s="94" t="s">
        <v>301</v>
      </c>
      <c r="B4" s="95"/>
      <c r="C4" s="95"/>
      <c r="D4" s="95"/>
      <c r="E4" s="95"/>
      <c r="F4" s="95"/>
      <c r="G4" s="95"/>
      <c r="H4" s="95"/>
      <c r="I4" s="96"/>
    </row>
    <row r="5" spans="1:10">
      <c r="A5" s="21">
        <v>1</v>
      </c>
      <c r="B5" s="22">
        <v>44928</v>
      </c>
      <c r="C5" s="23">
        <v>2934</v>
      </c>
      <c r="D5" s="23">
        <v>4221</v>
      </c>
      <c r="E5" s="23" t="str">
        <f>_xlfn.XLOOKUP(C5,[1]Sheet1!$D$2:$D$56,[1]Sheet1!$B$2:$B$56)</f>
        <v>OP/22-23/004221</v>
      </c>
      <c r="F5" s="23" t="str">
        <f>_xlfn.XLOOKUP(C5,[1]Sheet1!$D$2:$D$56,[1]Sheet1!$F$2:$F$56)</f>
        <v>Mr. NIRANJAN PAL</v>
      </c>
      <c r="G5" s="23"/>
      <c r="H5" s="23" t="s">
        <v>9</v>
      </c>
      <c r="I5" s="24"/>
    </row>
    <row r="6" spans="1:10">
      <c r="A6" s="10">
        <v>2</v>
      </c>
      <c r="B6" s="7">
        <v>44931</v>
      </c>
      <c r="C6" s="6">
        <v>2957</v>
      </c>
      <c r="D6" s="6">
        <v>4267</v>
      </c>
      <c r="E6" s="6" t="str">
        <f>_xlfn.XLOOKUP(C6,[1]Sheet1!$D$2:$D$56,[1]Sheet1!$B$2:$B$56)</f>
        <v>OP/22-23/004267</v>
      </c>
      <c r="F6" s="6" t="str">
        <f>_xlfn.XLOOKUP(C6,[1]Sheet1!$D$2:$D$56,[1]Sheet1!$F$2:$F$56)</f>
        <v>Mrs. SHITALA MAHTO</v>
      </c>
      <c r="G6" s="6"/>
      <c r="H6" s="6" t="s">
        <v>9</v>
      </c>
      <c r="I6" s="11"/>
    </row>
    <row r="7" spans="1:10">
      <c r="A7" s="10">
        <v>3</v>
      </c>
      <c r="B7" s="7">
        <v>44931</v>
      </c>
      <c r="C7" s="6">
        <v>2958</v>
      </c>
      <c r="D7" s="6">
        <v>4268</v>
      </c>
      <c r="E7" s="6" t="str">
        <f>_xlfn.XLOOKUP(C7,[1]Sheet1!$D$2:$D$56,[1]Sheet1!$B$2:$B$56)</f>
        <v>OP/22-23/004268</v>
      </c>
      <c r="F7" s="6" t="str">
        <f>_xlfn.XLOOKUP(C7,[1]Sheet1!$D$2:$D$56,[1]Sheet1!$F$2:$F$56)</f>
        <v>Mr. Uma Shankar Prasad</v>
      </c>
      <c r="G7" s="6"/>
      <c r="H7" s="6" t="s">
        <v>9</v>
      </c>
      <c r="I7" s="11"/>
    </row>
    <row r="8" spans="1:10">
      <c r="A8" s="10">
        <v>4</v>
      </c>
      <c r="B8" s="7">
        <v>44931</v>
      </c>
      <c r="C8" s="6">
        <v>2955</v>
      </c>
      <c r="D8" s="6"/>
      <c r="E8" s="6" t="str">
        <f>_xlfn.XLOOKUP(C8,[1]Sheet1!$D$2:$D$56,[1]Sheet1!$B$2:$B$56)</f>
        <v>IP/22-23/000721</v>
      </c>
      <c r="F8" s="6" t="str">
        <f>_xlfn.XLOOKUP(C8,[1]Sheet1!$D$2:$D$56,[1]Sheet1!$F$2:$F$56)</f>
        <v>Mrs. CHANDO DEVI</v>
      </c>
      <c r="G8" s="6"/>
      <c r="H8" s="6" t="s">
        <v>9</v>
      </c>
      <c r="I8" s="11" t="s">
        <v>10</v>
      </c>
    </row>
    <row r="9" spans="1:10">
      <c r="A9" s="10">
        <v>5</v>
      </c>
      <c r="B9" s="7">
        <v>44932</v>
      </c>
      <c r="C9" s="6">
        <v>1188</v>
      </c>
      <c r="D9" s="6"/>
      <c r="E9" s="6" t="str">
        <f>_xlfn.XLOOKUP(C9,[1]Sheet1!$D$2:$D$56,[1]Sheet1!$B$2:$B$56)</f>
        <v>IP/22-23/000714</v>
      </c>
      <c r="F9" s="6" t="str">
        <f>_xlfn.XLOOKUP(C9,[1]Sheet1!$D$2:$D$56,[1]Sheet1!$F$2:$F$56)</f>
        <v>Mr. NAKUL CHANDRA   DAS</v>
      </c>
      <c r="G9" s="6"/>
      <c r="H9" s="6" t="s">
        <v>9</v>
      </c>
      <c r="I9" s="11" t="s">
        <v>10</v>
      </c>
    </row>
    <row r="10" spans="1:10">
      <c r="A10" s="10">
        <v>6</v>
      </c>
      <c r="B10" s="7">
        <v>44932</v>
      </c>
      <c r="C10" s="6">
        <v>2804</v>
      </c>
      <c r="D10" s="6"/>
      <c r="E10" s="6" t="str">
        <f>_xlfn.XLOOKUP(C10,[1]Sheet1!$D$2:$D$56,[1]Sheet1!$B$2:$B$56)</f>
        <v>IP/22-23/000720</v>
      </c>
      <c r="F10" s="6" t="str">
        <f>_xlfn.XLOOKUP(C10,[1]Sheet1!$D$2:$D$56,[1]Sheet1!$F$2:$F$56)</f>
        <v>Mr. BANDHANA KACHHAP</v>
      </c>
      <c r="G10" s="6"/>
      <c r="H10" s="6" t="s">
        <v>9</v>
      </c>
      <c r="I10" s="11" t="s">
        <v>10</v>
      </c>
    </row>
    <row r="11" spans="1:10">
      <c r="A11" s="10">
        <v>7</v>
      </c>
      <c r="B11" s="7">
        <v>44932</v>
      </c>
      <c r="C11" s="6">
        <v>2913</v>
      </c>
      <c r="D11" s="6">
        <v>4291</v>
      </c>
      <c r="E11" s="6" t="str">
        <f>_xlfn.XLOOKUP(C11,[1]Sheet1!$D$2:$D$56,[1]Sheet1!$B$2:$B$56)</f>
        <v>OP/22-23/004291</v>
      </c>
      <c r="F11" s="6" t="str">
        <f>_xlfn.XLOOKUP(C11,[1]Sheet1!$D$2:$D$56,[1]Sheet1!$F$2:$F$56)</f>
        <v>Mr. NOORUL HUSSAIN</v>
      </c>
      <c r="G11" s="6"/>
      <c r="H11" s="6" t="s">
        <v>11</v>
      </c>
      <c r="I11" s="11" t="s">
        <v>12</v>
      </c>
    </row>
    <row r="12" spans="1:10">
      <c r="A12" s="10">
        <v>8</v>
      </c>
      <c r="B12" s="7">
        <v>44935</v>
      </c>
      <c r="C12" s="6">
        <v>2997</v>
      </c>
      <c r="D12" s="6">
        <v>4357</v>
      </c>
      <c r="E12" s="6" t="str">
        <f>_xlfn.XLOOKUP(C12,[1]Sheet1!$D$2:$D$56,[1]Sheet1!$B$2:$B$56)</f>
        <v>OP/22-23/004357</v>
      </c>
      <c r="F12" s="6" t="str">
        <f>_xlfn.XLOOKUP(C12,[1]Sheet1!$D$2:$D$56,[1]Sheet1!$F$2:$F$56)</f>
        <v>Mr. JAGADISH PRASAD SHAW</v>
      </c>
      <c r="G12" s="6"/>
      <c r="H12" s="6" t="s">
        <v>9</v>
      </c>
      <c r="I12" s="11"/>
    </row>
    <row r="13" spans="1:10">
      <c r="A13" s="10">
        <v>9</v>
      </c>
      <c r="B13" s="7">
        <v>44936</v>
      </c>
      <c r="C13" s="6">
        <v>3001</v>
      </c>
      <c r="D13" s="6">
        <v>4360</v>
      </c>
      <c r="E13" s="6" t="str">
        <f>_xlfn.XLOOKUP(C13,[1]Sheet1!$D$2:$D$56,[1]Sheet1!$B$2:$B$56)</f>
        <v>OP/22-23/004360</v>
      </c>
      <c r="F13" s="6" t="str">
        <f>_xlfn.XLOOKUP(C13,[1]Sheet1!$D$2:$D$56,[1]Sheet1!$F$2:$F$56)</f>
        <v>Mrs. HIRA DEVI</v>
      </c>
      <c r="G13" s="6"/>
      <c r="H13" s="6" t="s">
        <v>9</v>
      </c>
      <c r="I13" s="11" t="s">
        <v>12</v>
      </c>
    </row>
    <row r="14" spans="1:10">
      <c r="A14" s="10">
        <v>10</v>
      </c>
      <c r="B14" s="7">
        <v>44938</v>
      </c>
      <c r="C14" s="6">
        <v>3025</v>
      </c>
      <c r="D14" s="6">
        <v>4410</v>
      </c>
      <c r="E14" s="6" t="str">
        <f>_xlfn.XLOOKUP(C14,[1]Sheet1!$D$2:$D$56,[1]Sheet1!$B$2:$B$56)</f>
        <v>OP/22-23/004410</v>
      </c>
      <c r="F14" s="6" t="str">
        <f>_xlfn.XLOOKUP(C14,[1]Sheet1!$D$2:$D$56,[1]Sheet1!$F$2:$F$56)</f>
        <v>Mrs. BUDHANI DEVI</v>
      </c>
      <c r="G14" s="6"/>
      <c r="H14" s="6" t="s">
        <v>9</v>
      </c>
      <c r="I14" s="11" t="s">
        <v>12</v>
      </c>
    </row>
    <row r="15" spans="1:10">
      <c r="A15" s="10">
        <v>11</v>
      </c>
      <c r="B15" s="7">
        <v>44945</v>
      </c>
      <c r="C15" s="6">
        <v>3069</v>
      </c>
      <c r="D15" s="6"/>
      <c r="E15" s="6" t="str">
        <f>_xlfn.XLOOKUP(C15,[1]Sheet1!$D$2:$D$56,[1]Sheet1!$B$2:$B$56)</f>
        <v>IP/22-23/000746</v>
      </c>
      <c r="F15" s="6" t="str">
        <f>_xlfn.XLOOKUP(C15,[1]Sheet1!$D$2:$D$56,[1]Sheet1!$F$2:$F$56)</f>
        <v>Mr. AJAY KEDIA</v>
      </c>
      <c r="G15" s="6"/>
      <c r="H15" s="6" t="s">
        <v>11</v>
      </c>
      <c r="I15" s="11" t="s">
        <v>13</v>
      </c>
    </row>
    <row r="16" spans="1:10" s="4" customFormat="1">
      <c r="A16" s="12">
        <v>12</v>
      </c>
      <c r="B16" s="9">
        <v>44946</v>
      </c>
      <c r="C16" s="8">
        <v>3094</v>
      </c>
      <c r="D16" s="8">
        <v>4546</v>
      </c>
      <c r="E16" s="8" t="str">
        <f>_xlfn.XLOOKUP(C16,[1]Sheet1!$D$2:$D$56,[1]Sheet1!$B$2:$B$56)</f>
        <v>OP/23-24/001594</v>
      </c>
      <c r="F16" s="8" t="str">
        <f>_xlfn.XLOOKUP(C16,[1]Sheet1!$D$2:$D$56,[1]Sheet1!$F$2:$F$56)</f>
        <v>Mr. ABHIGYAN DEY</v>
      </c>
      <c r="G16" s="8"/>
      <c r="H16" s="8" t="s">
        <v>9</v>
      </c>
      <c r="I16" s="13" t="s">
        <v>312</v>
      </c>
      <c r="J16"/>
    </row>
    <row r="17" spans="1:10">
      <c r="A17" s="10">
        <v>13</v>
      </c>
      <c r="B17" s="7">
        <v>44950</v>
      </c>
      <c r="C17" s="6">
        <v>3154</v>
      </c>
      <c r="D17" s="6"/>
      <c r="E17" s="6" t="str">
        <f>_xlfn.XLOOKUP(C17,[1]Sheet1!$D$2:$D$56,[1]Sheet1!$B$2:$B$56)</f>
        <v>IP/22-23/000766</v>
      </c>
      <c r="F17" s="6" t="str">
        <f>_xlfn.XLOOKUP(C17,[1]Sheet1!$D$2:$D$56,[1]Sheet1!$F$2:$F$56)</f>
        <v>Mr. CHANDESHWAR PRASAD SINGH</v>
      </c>
      <c r="G17" s="6"/>
      <c r="H17" s="6" t="s">
        <v>9</v>
      </c>
      <c r="I17" s="11" t="s">
        <v>13</v>
      </c>
    </row>
    <row r="18" spans="1:10" s="4" customFormat="1" ht="15.75" thickBot="1">
      <c r="A18" s="25">
        <v>14</v>
      </c>
      <c r="B18" s="26">
        <v>44956</v>
      </c>
      <c r="C18" s="27">
        <v>3215</v>
      </c>
      <c r="D18" s="27">
        <v>4546</v>
      </c>
      <c r="E18" s="27" t="str">
        <f>_xlfn.XLOOKUP(C18,[1]Sheet1!$D$2:$D$56,[1]Sheet1!$B$2:$B$56)</f>
        <v>OP/22-23/004769</v>
      </c>
      <c r="F18" s="27" t="str">
        <f>_xlfn.XLOOKUP(C18,[1]Sheet1!$D$2:$D$56,[1]Sheet1!$F$2:$F$56)</f>
        <v>Mrs. MALTI SINGH</v>
      </c>
      <c r="G18" s="27"/>
      <c r="H18" s="27" t="s">
        <v>9</v>
      </c>
      <c r="I18" s="13" t="s">
        <v>312</v>
      </c>
      <c r="J18"/>
    </row>
    <row r="19" spans="1:10" s="4" customFormat="1" ht="29.25" thickBot="1">
      <c r="A19" s="97" t="s">
        <v>302</v>
      </c>
      <c r="B19" s="98"/>
      <c r="C19" s="98"/>
      <c r="D19" s="98"/>
      <c r="E19" s="98"/>
      <c r="F19" s="98"/>
      <c r="G19" s="98"/>
      <c r="H19" s="98"/>
      <c r="I19" s="99"/>
    </row>
    <row r="20" spans="1:10">
      <c r="A20" s="21">
        <v>15</v>
      </c>
      <c r="B20" s="22">
        <v>44958</v>
      </c>
      <c r="C20" s="23">
        <v>3250</v>
      </c>
      <c r="D20" s="23"/>
      <c r="E20" s="23" t="str">
        <f>_xlfn.XLOOKUP(C20,[1]Sheet1!$D$2:$D$56,[1]Sheet1!$B$2:$B$56)</f>
        <v>IP/22-23/000795</v>
      </c>
      <c r="F20" s="23" t="str">
        <f>_xlfn.XLOOKUP(C20,[1]Sheet1!$D$2:$D$56,[1]Sheet1!$F$2:$F$56)</f>
        <v>Mr. BIJAY KANT SHUKLA</v>
      </c>
      <c r="G20" s="23"/>
      <c r="H20" s="23" t="s">
        <v>9</v>
      </c>
      <c r="I20" s="24" t="s">
        <v>12</v>
      </c>
    </row>
    <row r="21" spans="1:10">
      <c r="A21" s="10">
        <v>16</v>
      </c>
      <c r="B21" s="7">
        <v>44960</v>
      </c>
      <c r="C21" s="6">
        <v>3266</v>
      </c>
      <c r="D21" s="6">
        <v>4874</v>
      </c>
      <c r="E21" s="6" t="str">
        <f>_xlfn.XLOOKUP(C21,[1]Sheet1!$D$2:$D$56,[1]Sheet1!$B$2:$B$56)</f>
        <v>OP/22-23/004874</v>
      </c>
      <c r="F21" s="6" t="str">
        <f>_xlfn.XLOOKUP(C21,[1]Sheet1!$D$2:$D$56,[1]Sheet1!$F$2:$F$56)</f>
        <v>Mr. PRAMOD KUMAR NAYAK</v>
      </c>
      <c r="G21" s="6"/>
      <c r="H21" s="6" t="s">
        <v>9</v>
      </c>
      <c r="I21" s="11" t="s">
        <v>12</v>
      </c>
    </row>
    <row r="22" spans="1:10">
      <c r="A22" s="10">
        <v>17</v>
      </c>
      <c r="B22" s="7">
        <v>44964</v>
      </c>
      <c r="C22" s="6">
        <v>3308</v>
      </c>
      <c r="D22" s="6">
        <v>4957</v>
      </c>
      <c r="E22" s="6" t="str">
        <f>_xlfn.XLOOKUP(C22,[1]Sheet1!$D$2:$D$56,[1]Sheet1!$B$2:$B$56)</f>
        <v>OP/22-23/004957</v>
      </c>
      <c r="F22" s="6" t="str">
        <f>_xlfn.XLOOKUP(C22,[1]Sheet1!$D$2:$D$56,[1]Sheet1!$F$2:$F$56)</f>
        <v>Mrs. ANJU BALA DAS</v>
      </c>
      <c r="G22" s="6"/>
      <c r="H22" s="6" t="s">
        <v>9</v>
      </c>
      <c r="I22" s="11"/>
    </row>
    <row r="23" spans="1:10">
      <c r="A23" s="10">
        <v>18</v>
      </c>
      <c r="B23" s="7">
        <v>44967</v>
      </c>
      <c r="C23" s="6">
        <v>1109</v>
      </c>
      <c r="D23" s="6">
        <v>5027</v>
      </c>
      <c r="E23" s="6" t="str">
        <f>_xlfn.XLOOKUP(C23,[1]Sheet1!$D$2:$D$56,[1]Sheet1!$B$2:$B$56)</f>
        <v>OP/22-23/005027</v>
      </c>
      <c r="F23" s="6" t="str">
        <f>_xlfn.XLOOKUP(C23,[1]Sheet1!$D$2:$D$56,[1]Sheet1!$F$2:$F$56)</f>
        <v>Mr. TAPAS KUMAR  GOSWAMI</v>
      </c>
      <c r="G23" s="6"/>
      <c r="H23" s="6" t="s">
        <v>9</v>
      </c>
      <c r="I23" s="11"/>
    </row>
    <row r="24" spans="1:10" s="4" customFormat="1">
      <c r="A24" s="12">
        <v>19</v>
      </c>
      <c r="B24" s="9">
        <v>44968</v>
      </c>
      <c r="C24" s="8">
        <v>3358</v>
      </c>
      <c r="D24" s="8">
        <v>50</v>
      </c>
      <c r="E24" s="8" t="str">
        <f>_xlfn.XLOOKUP(C24,[1]Sheet1!$D$2:$D$56,[1]Sheet1!$B$2:$B$56)</f>
        <v>OP/22-23/005060</v>
      </c>
      <c r="F24" s="8" t="str">
        <f>_xlfn.XLOOKUP(C24,[1]Sheet1!$D$2:$D$56,[1]Sheet1!$F$2:$F$56)</f>
        <v>Mrs. MANJU SINGH</v>
      </c>
      <c r="G24" s="8"/>
      <c r="H24" s="8" t="s">
        <v>9</v>
      </c>
      <c r="I24" s="13" t="s">
        <v>300</v>
      </c>
    </row>
    <row r="25" spans="1:10">
      <c r="A25" s="10">
        <v>20</v>
      </c>
      <c r="B25" s="7">
        <v>44969</v>
      </c>
      <c r="C25" s="6">
        <v>3365</v>
      </c>
      <c r="D25" s="6" t="s">
        <v>14</v>
      </c>
      <c r="E25" s="6" t="str">
        <f>_xlfn.XLOOKUP(C25,[1]Sheet1!$D$2:$D$56,[1]Sheet1!$B$2:$B$56)</f>
        <v>IP/22-23/000832</v>
      </c>
      <c r="F25" s="6" t="str">
        <f>_xlfn.XLOOKUP(C25,[1]Sheet1!$D$2:$D$56,[1]Sheet1!$F$2:$F$56)</f>
        <v>Mr. JAI NARAIN CHOUDHARY</v>
      </c>
      <c r="G25" s="6"/>
      <c r="H25" s="6" t="s">
        <v>9</v>
      </c>
      <c r="I25" s="11" t="s">
        <v>13</v>
      </c>
    </row>
    <row r="26" spans="1:10" ht="15.75" thickBot="1">
      <c r="A26" s="28">
        <v>21</v>
      </c>
      <c r="B26" s="29">
        <v>44976</v>
      </c>
      <c r="C26" s="30">
        <v>3429</v>
      </c>
      <c r="D26" s="30" t="s">
        <v>14</v>
      </c>
      <c r="E26" s="30" t="str">
        <f>_xlfn.XLOOKUP(C26,[1]Sheet1!$D$2:$D$56,[1]Sheet1!$B$2:$B$56)</f>
        <v>IP/22-23/000855</v>
      </c>
      <c r="F26" s="30" t="str">
        <f>_xlfn.XLOOKUP(C26,[1]Sheet1!$D$2:$D$56,[1]Sheet1!$F$2:$F$56)</f>
        <v>Mr. SHESHNATH PRASAD</v>
      </c>
      <c r="G26" s="30"/>
      <c r="H26" s="30" t="s">
        <v>9</v>
      </c>
      <c r="I26" s="31" t="s">
        <v>13</v>
      </c>
    </row>
    <row r="27" spans="1:10" ht="29.25" thickBot="1">
      <c r="A27" s="97" t="s">
        <v>303</v>
      </c>
      <c r="B27" s="98"/>
      <c r="C27" s="98"/>
      <c r="D27" s="98"/>
      <c r="E27" s="98"/>
      <c r="F27" s="98"/>
      <c r="G27" s="98"/>
      <c r="H27" s="98"/>
      <c r="I27" s="99"/>
    </row>
    <row r="28" spans="1:10">
      <c r="A28" s="21">
        <v>22</v>
      </c>
      <c r="B28" s="22">
        <v>44987</v>
      </c>
      <c r="C28" s="23">
        <v>3560</v>
      </c>
      <c r="D28" s="23">
        <v>5439</v>
      </c>
      <c r="E28" s="23" t="str">
        <f>_xlfn.XLOOKUP(C28,[1]Sheet1!$D$2:$D$56,[1]Sheet1!$B$2:$B$56)</f>
        <v>OP/22-23/005439</v>
      </c>
      <c r="F28" s="23" t="str">
        <f>_xlfn.XLOOKUP(C28,[1]Sheet1!$D$2:$D$56,[1]Sheet1!$F$2:$F$56)</f>
        <v>Mr. BIBEKANAND MANJHI</v>
      </c>
      <c r="G28" s="23"/>
      <c r="H28" s="23" t="s">
        <v>9</v>
      </c>
      <c r="I28" s="24"/>
    </row>
    <row r="29" spans="1:10">
      <c r="A29" s="10">
        <v>23</v>
      </c>
      <c r="B29" s="7">
        <v>44992</v>
      </c>
      <c r="C29" s="6">
        <v>3629</v>
      </c>
      <c r="D29" s="6">
        <v>5569</v>
      </c>
      <c r="E29" s="6" t="str">
        <f>_xlfn.XLOOKUP(C29,[1]Sheet1!$D$2:$D$56,[1]Sheet1!$B$2:$B$56)</f>
        <v>OP/22-23/005569</v>
      </c>
      <c r="F29" s="6" t="str">
        <f>_xlfn.XLOOKUP(C29,[1]Sheet1!$D$2:$D$56,[1]Sheet1!$F$2:$F$56)</f>
        <v>Mr. RABINDRA PRATAP SINGH</v>
      </c>
      <c r="G29" s="6"/>
      <c r="H29" s="6" t="s">
        <v>11</v>
      </c>
      <c r="I29" s="11"/>
    </row>
    <row r="30" spans="1:10">
      <c r="A30" s="10">
        <v>24</v>
      </c>
      <c r="B30" s="7">
        <v>44992</v>
      </c>
      <c r="C30" s="6">
        <v>3755</v>
      </c>
      <c r="D30" s="6">
        <v>5826</v>
      </c>
      <c r="E30" s="6" t="str">
        <f>_xlfn.XLOOKUP(C30,[1]Sheet1!$D$2:$D$56,[1]Sheet1!$B$2:$B$56)</f>
        <v>OP/22-23/005826</v>
      </c>
      <c r="F30" s="6" t="str">
        <f>_xlfn.XLOOKUP(C30,[1]Sheet1!$D$2:$D$56,[1]Sheet1!$F$2:$F$56)</f>
        <v>Mrs. MAYA BHARTI</v>
      </c>
      <c r="G30" s="6"/>
      <c r="H30" s="6" t="s">
        <v>11</v>
      </c>
      <c r="I30" s="11" t="s">
        <v>12</v>
      </c>
    </row>
    <row r="31" spans="1:10">
      <c r="A31" s="10">
        <v>25</v>
      </c>
      <c r="B31" s="7">
        <v>44993</v>
      </c>
      <c r="C31" s="6">
        <v>3603</v>
      </c>
      <c r="D31" s="6">
        <v>5580</v>
      </c>
      <c r="E31" s="6" t="str">
        <f>_xlfn.XLOOKUP(C31,[1]Sheet1!$D$2:$D$56,[1]Sheet1!$B$2:$B$56)</f>
        <v>OP/22-23/005580</v>
      </c>
      <c r="F31" s="6" t="str">
        <f>_xlfn.XLOOKUP(C31,[1]Sheet1!$D$2:$D$56,[1]Sheet1!$F$2:$F$56)</f>
        <v>Mr. JANAK SAHU</v>
      </c>
      <c r="G31" s="6"/>
      <c r="H31" s="6" t="s">
        <v>11</v>
      </c>
      <c r="I31" s="11"/>
    </row>
    <row r="32" spans="1:10">
      <c r="A32" s="10">
        <v>26</v>
      </c>
      <c r="B32" s="7">
        <v>44993</v>
      </c>
      <c r="C32" s="6">
        <v>1518</v>
      </c>
      <c r="D32" s="6">
        <v>5708</v>
      </c>
      <c r="E32" s="6" t="str">
        <f>_xlfn.XLOOKUP(C32,[1]Sheet1!$D$2:$D$56,[1]Sheet1!$B$2:$B$56)</f>
        <v>OP/22-23/005708</v>
      </c>
      <c r="F32" s="6" t="str">
        <f>_xlfn.XLOOKUP(C32,[1]Sheet1!$D$2:$D$56,[1]Sheet1!$F$2:$F$56)</f>
        <v>Mr. JAYANTA KUMAR  SEN GUPTA</v>
      </c>
      <c r="G32" s="6"/>
      <c r="H32" s="6" t="s">
        <v>9</v>
      </c>
      <c r="I32" s="11" t="s">
        <v>12</v>
      </c>
    </row>
    <row r="33" spans="1:10" ht="15.75" thickBot="1">
      <c r="A33" s="28">
        <v>27</v>
      </c>
      <c r="B33" s="29">
        <v>45013</v>
      </c>
      <c r="C33" s="30">
        <v>3899</v>
      </c>
      <c r="D33" s="30">
        <v>6125</v>
      </c>
      <c r="E33" s="30" t="str">
        <f>_xlfn.XLOOKUP(C33,[1]Sheet1!$D$2:$D$56,[1]Sheet1!$B$2:$B$56)</f>
        <v>OP/22-23/006125</v>
      </c>
      <c r="F33" s="30" t="str">
        <f>_xlfn.XLOOKUP(C33,[1]Sheet1!$D$2:$D$56,[1]Sheet1!$F$2:$F$56)</f>
        <v>Mr. RAMAWATAR AGARWAL</v>
      </c>
      <c r="G33" s="30"/>
      <c r="H33" s="30" t="s">
        <v>9</v>
      </c>
      <c r="I33" s="31" t="s">
        <v>12</v>
      </c>
    </row>
    <row r="34" spans="1:10" ht="29.25" thickBot="1">
      <c r="A34" s="97" t="s">
        <v>304</v>
      </c>
      <c r="B34" s="98"/>
      <c r="C34" s="98"/>
      <c r="D34" s="98"/>
      <c r="E34" s="98"/>
      <c r="F34" s="98"/>
      <c r="G34" s="98"/>
      <c r="H34" s="98"/>
      <c r="I34" s="99"/>
    </row>
    <row r="35" spans="1:10">
      <c r="A35" s="21">
        <v>28</v>
      </c>
      <c r="B35" s="22">
        <v>45019</v>
      </c>
      <c r="C35" s="23">
        <v>3928</v>
      </c>
      <c r="D35" s="23" t="s">
        <v>14</v>
      </c>
      <c r="E35" s="23" t="str">
        <f>_xlfn.XLOOKUP(C35,[1]Sheet1!$D$2:$D$56,[1]Sheet1!$B$2:$B$56)</f>
        <v>IP/23-24/000015</v>
      </c>
      <c r="F35" s="23" t="str">
        <f>_xlfn.XLOOKUP(C35,[1]Sheet1!$D$2:$D$56,[1]Sheet1!$F$2:$F$56)</f>
        <v>Mrs. GITA DEVI</v>
      </c>
      <c r="G35" s="23"/>
      <c r="H35" s="23" t="s">
        <v>9</v>
      </c>
      <c r="I35" s="24" t="s">
        <v>12</v>
      </c>
    </row>
    <row r="36" spans="1:10">
      <c r="A36" s="10">
        <v>29</v>
      </c>
      <c r="B36" s="7">
        <v>45019</v>
      </c>
      <c r="C36" s="6">
        <v>3943</v>
      </c>
      <c r="D36" s="6">
        <v>61</v>
      </c>
      <c r="E36" s="6" t="str">
        <f>_xlfn.XLOOKUP(C36,[1]Sheet1!$D$2:$D$56,[1]Sheet1!$B$2:$B$56)</f>
        <v>OP/23-24/000061</v>
      </c>
      <c r="F36" s="6" t="str">
        <f>_xlfn.XLOOKUP(C36,[1]Sheet1!$D$2:$D$56,[1]Sheet1!$F$2:$F$56)</f>
        <v>Mrs. GEETA RANI GHOSH</v>
      </c>
      <c r="G36" s="6"/>
      <c r="H36" s="6" t="s">
        <v>9</v>
      </c>
      <c r="I36" s="11" t="s">
        <v>12</v>
      </c>
    </row>
    <row r="37" spans="1:10">
      <c r="A37" s="10">
        <v>30</v>
      </c>
      <c r="B37" s="7">
        <v>45022</v>
      </c>
      <c r="C37" s="6">
        <v>3973</v>
      </c>
      <c r="D37" s="6">
        <v>151</v>
      </c>
      <c r="E37" s="6" t="str">
        <f>_xlfn.XLOOKUP(C37,[1]Sheet1!$D$2:$D$56,[1]Sheet1!$B$2:$B$56)</f>
        <v>OP/23-24/000151</v>
      </c>
      <c r="F37" s="6" t="str">
        <f>_xlfn.XLOOKUP(C37,[1]Sheet1!$D$2:$D$56,[1]Sheet1!$F$2:$F$56)</f>
        <v>Mr. PRAKASH RUNDA</v>
      </c>
      <c r="G37" s="6"/>
      <c r="H37" s="6" t="s">
        <v>11</v>
      </c>
      <c r="I37" s="11" t="s">
        <v>12</v>
      </c>
    </row>
    <row r="38" spans="1:10">
      <c r="A38" s="10">
        <v>31</v>
      </c>
      <c r="B38" s="7">
        <v>45022</v>
      </c>
      <c r="C38" s="6">
        <v>2439</v>
      </c>
      <c r="D38" s="6">
        <v>176</v>
      </c>
      <c r="E38" s="6" t="str">
        <f>_xlfn.XLOOKUP(C38,[1]Sheet1!$D$2:$D$56,[1]Sheet1!$B$2:$B$56)</f>
        <v>OP/23-24/000176</v>
      </c>
      <c r="F38" s="6" t="str">
        <f>_xlfn.XLOOKUP(C38,[1]Sheet1!$D$2:$D$56,[1]Sheet1!$F$2:$F$56)</f>
        <v>Mr. SAJJAN SARAF</v>
      </c>
      <c r="G38" s="6"/>
      <c r="H38" s="6" t="s">
        <v>9</v>
      </c>
      <c r="I38" s="11"/>
    </row>
    <row r="39" spans="1:10">
      <c r="A39" s="10">
        <v>32</v>
      </c>
      <c r="B39" s="7">
        <v>45023</v>
      </c>
      <c r="C39" s="6">
        <v>3991</v>
      </c>
      <c r="D39" s="6">
        <v>192</v>
      </c>
      <c r="E39" s="6" t="str">
        <f>_xlfn.XLOOKUP(C39,[1]Sheet1!$D$2:$D$56,[1]Sheet1!$B$2:$B$56)</f>
        <v>OP/23-24/000192</v>
      </c>
      <c r="F39" s="6" t="str">
        <f>_xlfn.XLOOKUP(C39,[1]Sheet1!$D$2:$D$56,[1]Sheet1!$F$2:$F$56)</f>
        <v>Mr. HIRA SINGH</v>
      </c>
      <c r="G39" s="6"/>
      <c r="H39" s="6" t="s">
        <v>11</v>
      </c>
      <c r="I39" s="11" t="s">
        <v>12</v>
      </c>
    </row>
    <row r="40" spans="1:10">
      <c r="A40" s="10">
        <v>33</v>
      </c>
      <c r="B40" s="7">
        <v>45045</v>
      </c>
      <c r="C40" s="6">
        <v>2834</v>
      </c>
      <c r="D40" s="6">
        <v>681</v>
      </c>
      <c r="E40" s="6" t="str">
        <f>_xlfn.XLOOKUP(C40,[1]Sheet1!$D$2:$D$56,[1]Sheet1!$B$2:$B$56)</f>
        <v>OP/23-24/000681</v>
      </c>
      <c r="F40" s="6" t="str">
        <f>_xlfn.XLOOKUP(C40,[1]Sheet1!$D$2:$D$56,[1]Sheet1!$F$2:$F$56)</f>
        <v>Mr. SHAILESH SAURABH</v>
      </c>
      <c r="G40" s="6"/>
      <c r="H40" s="6" t="s">
        <v>11</v>
      </c>
      <c r="I40" s="11"/>
    </row>
    <row r="41" spans="1:10">
      <c r="A41" s="10">
        <v>34</v>
      </c>
      <c r="B41" s="7">
        <v>45045</v>
      </c>
      <c r="C41" s="6">
        <v>4229</v>
      </c>
      <c r="D41" s="6">
        <v>680</v>
      </c>
      <c r="E41" s="6" t="str">
        <f>_xlfn.XLOOKUP(C41,[1]Sheet1!$D$2:$D$56,[1]Sheet1!$B$2:$B$56)</f>
        <v>OP/23-24/000680</v>
      </c>
      <c r="F41" s="6" t="str">
        <f>_xlfn.XLOOKUP(C41,[1]Sheet1!$D$2:$D$56,[1]Sheet1!$F$2:$F$56)</f>
        <v>Mr. BIMAL KUMAR SRAKAR</v>
      </c>
      <c r="G41" s="6"/>
      <c r="H41" s="6" t="s">
        <v>11</v>
      </c>
      <c r="I41" s="11"/>
    </row>
    <row r="42" spans="1:10" ht="15.75" thickBot="1">
      <c r="A42" s="28">
        <v>35</v>
      </c>
      <c r="B42" s="29">
        <v>45046</v>
      </c>
      <c r="C42" s="30">
        <v>4228</v>
      </c>
      <c r="D42" s="30">
        <v>691</v>
      </c>
      <c r="E42" s="30" t="str">
        <f>_xlfn.XLOOKUP(C42,[1]Sheet1!$D$2:$D$56,[1]Sheet1!$B$2:$B$56)</f>
        <v>OP/23-24/000691</v>
      </c>
      <c r="F42" s="30" t="str">
        <f>_xlfn.XLOOKUP(C42,[1]Sheet1!$D$2:$D$56,[1]Sheet1!$F$2:$F$56)</f>
        <v>Mr. EDWARD LAKRA</v>
      </c>
      <c r="G42" s="30"/>
      <c r="H42" s="30" t="s">
        <v>9</v>
      </c>
      <c r="I42" s="31"/>
    </row>
    <row r="43" spans="1:10" ht="29.25" thickBot="1">
      <c r="A43" s="97" t="s">
        <v>306</v>
      </c>
      <c r="B43" s="98"/>
      <c r="C43" s="98"/>
      <c r="D43" s="98"/>
      <c r="E43" s="98"/>
      <c r="F43" s="98"/>
      <c r="G43" s="98"/>
      <c r="H43" s="98"/>
      <c r="I43" s="99"/>
    </row>
    <row r="44" spans="1:10">
      <c r="A44" s="21">
        <v>36</v>
      </c>
      <c r="B44" s="22">
        <v>45049</v>
      </c>
      <c r="C44" s="23">
        <v>4271</v>
      </c>
      <c r="D44" s="23">
        <v>781</v>
      </c>
      <c r="E44" s="23" t="str">
        <f>_xlfn.XLOOKUP(C44,[1]Sheet1!$D$2:$D$56,[1]Sheet1!$B$2:$B$56)</f>
        <v>OP/23-24/000781</v>
      </c>
      <c r="F44" s="23" t="str">
        <f>_xlfn.XLOOKUP(C44,[1]Sheet1!$D$2:$D$56,[1]Sheet1!$F$2:$F$56)</f>
        <v>Mr. BINOD MAKAN</v>
      </c>
      <c r="G44" s="23"/>
      <c r="H44" s="23" t="s">
        <v>9</v>
      </c>
      <c r="I44" s="24" t="s">
        <v>12</v>
      </c>
    </row>
    <row r="45" spans="1:10">
      <c r="A45" s="10">
        <v>37</v>
      </c>
      <c r="B45" s="7">
        <v>45055</v>
      </c>
      <c r="C45" s="6">
        <v>574</v>
      </c>
      <c r="D45" s="6">
        <v>931</v>
      </c>
      <c r="E45" s="6" t="str">
        <f>_xlfn.XLOOKUP(C45,[1]Sheet1!$D$2:$D$56,[1]Sheet1!$B$2:$B$56)</f>
        <v>OP/23-24/000931</v>
      </c>
      <c r="F45" s="6" t="str">
        <f>_xlfn.XLOOKUP(C45,[1]Sheet1!$D$2:$D$56,[1]Sheet1!$F$2:$F$56)</f>
        <v>Mr. R. P MUKHERJEE</v>
      </c>
      <c r="G45" s="6"/>
      <c r="H45" s="6" t="s">
        <v>11</v>
      </c>
    </row>
    <row r="46" spans="1:10" s="4" customFormat="1">
      <c r="A46" s="12">
        <v>38</v>
      </c>
      <c r="B46" s="9">
        <v>45058</v>
      </c>
      <c r="C46" s="8">
        <v>4136</v>
      </c>
      <c r="D46" s="8">
        <v>1020</v>
      </c>
      <c r="E46" s="8" t="str">
        <f>_xlfn.XLOOKUP(C46,[1]Sheet1!$D$2:$D$56,[1]Sheet1!$B$2:$B$56)</f>
        <v>OP/23-24/001023</v>
      </c>
      <c r="F46" s="8" t="str">
        <f>_xlfn.XLOOKUP(C46,[1]Sheet1!$D$2:$D$56,[1]Sheet1!$F$2:$F$56)</f>
        <v>Mr. BIRENDRA PRASAD SINHA</v>
      </c>
      <c r="G46" s="8"/>
      <c r="H46" s="8" t="s">
        <v>9</v>
      </c>
      <c r="I46" s="13" t="s">
        <v>312</v>
      </c>
      <c r="J46"/>
    </row>
    <row r="47" spans="1:10">
      <c r="A47" s="10">
        <v>39</v>
      </c>
      <c r="B47" s="7">
        <v>45060</v>
      </c>
      <c r="C47" s="6">
        <v>4401</v>
      </c>
      <c r="D47" s="6"/>
      <c r="E47" s="6" t="str">
        <f>_xlfn.XLOOKUP(C47,[1]Sheet1!$D$2:$D$56,[1]Sheet1!$B$2:$B$56)</f>
        <v>IP/23-24/000150</v>
      </c>
      <c r="F47" s="6" t="str">
        <f>_xlfn.XLOOKUP(C47,[1]Sheet1!$D$2:$D$56,[1]Sheet1!$F$2:$F$56)</f>
        <v>Mrs. SABRA KHATOON</v>
      </c>
      <c r="G47" s="6"/>
      <c r="H47" s="6" t="s">
        <v>11</v>
      </c>
      <c r="I47" s="11" t="s">
        <v>13</v>
      </c>
    </row>
    <row r="48" spans="1:10">
      <c r="A48" s="10">
        <v>40</v>
      </c>
      <c r="B48" s="7">
        <v>45063</v>
      </c>
      <c r="C48" s="6">
        <v>4437</v>
      </c>
      <c r="D48" s="6">
        <v>1143</v>
      </c>
      <c r="E48" s="6" t="str">
        <f>_xlfn.XLOOKUP(C48,[1]Sheet1!$D$2:$D$56,[1]Sheet1!$B$2:$B$56)</f>
        <v>OP/23-24/001143</v>
      </c>
      <c r="F48" s="6" t="str">
        <f>_xlfn.XLOOKUP(C48,[1]Sheet1!$D$2:$D$56,[1]Sheet1!$F$2:$F$56)</f>
        <v>Mr. LALLU ORAON</v>
      </c>
      <c r="G48" s="6"/>
      <c r="H48" s="6" t="s">
        <v>9</v>
      </c>
      <c r="I48" s="11" t="s">
        <v>12</v>
      </c>
    </row>
    <row r="49" spans="1:9">
      <c r="A49" s="10">
        <v>41</v>
      </c>
      <c r="B49" s="7">
        <v>45068</v>
      </c>
      <c r="C49" s="6">
        <v>4471</v>
      </c>
      <c r="D49" s="6">
        <v>1216</v>
      </c>
      <c r="E49" s="6" t="str">
        <f>_xlfn.XLOOKUP(C49,[1]Sheet1!$D$2:$D$56,[1]Sheet1!$B$2:$B$56)</f>
        <v>OP/23-24/001216</v>
      </c>
      <c r="F49" s="6" t="str">
        <f>_xlfn.XLOOKUP(C49,[1]Sheet1!$D$2:$D$56,[1]Sheet1!$F$2:$F$56)</f>
        <v>Mr. AWADH PODDAR</v>
      </c>
      <c r="G49" s="6"/>
      <c r="H49" s="6" t="s">
        <v>9</v>
      </c>
      <c r="I49" s="11"/>
    </row>
    <row r="50" spans="1:9">
      <c r="A50" s="10">
        <v>42</v>
      </c>
      <c r="B50" s="7">
        <v>45068</v>
      </c>
      <c r="C50" s="6">
        <v>4477</v>
      </c>
      <c r="D50" s="6">
        <v>1241</v>
      </c>
      <c r="E50" s="6" t="str">
        <f>_xlfn.XLOOKUP(C50,[1]Sheet1!$D$2:$D$56,[1]Sheet1!$B$2:$B$56)</f>
        <v>OP/23-24/001241</v>
      </c>
      <c r="F50" s="6" t="str">
        <f>_xlfn.XLOOKUP(C50,[1]Sheet1!$D$2:$D$56,[1]Sheet1!$F$2:$F$56)</f>
        <v>Mr. VALERIA BHENGRA</v>
      </c>
      <c r="G50" s="6"/>
      <c r="H50" s="6" t="s">
        <v>11</v>
      </c>
      <c r="I50" s="11"/>
    </row>
    <row r="51" spans="1:9">
      <c r="A51" s="10">
        <v>43</v>
      </c>
      <c r="B51" s="7">
        <v>45068</v>
      </c>
      <c r="C51" s="6">
        <v>482</v>
      </c>
      <c r="D51" s="6">
        <v>1246</v>
      </c>
      <c r="E51" s="6" t="str">
        <f>_xlfn.XLOOKUP(C51,[1]Sheet1!$D$2:$D$56,[1]Sheet1!$B$2:$B$56)</f>
        <v>OP/23-24/001246</v>
      </c>
      <c r="F51" s="6" t="str">
        <f>_xlfn.XLOOKUP(C51,[1]Sheet1!$D$2:$D$56,[1]Sheet1!$F$2:$F$56)</f>
        <v>Mrs. SHUBHRA  GOSWAMI</v>
      </c>
      <c r="G51" s="6"/>
      <c r="H51" s="6" t="s">
        <v>9</v>
      </c>
      <c r="I51" s="11" t="s">
        <v>12</v>
      </c>
    </row>
    <row r="52" spans="1:9" ht="15.75" thickBot="1">
      <c r="A52" s="28">
        <v>44</v>
      </c>
      <c r="B52" s="29">
        <v>45073</v>
      </c>
      <c r="C52" s="30">
        <v>4531</v>
      </c>
      <c r="D52" s="30">
        <v>1352</v>
      </c>
      <c r="E52" s="30" t="str">
        <f>_xlfn.XLOOKUP(C52,[1]Sheet1!$D$2:$D$56,[1]Sheet1!$B$2:$B$56)</f>
        <v>OP/23-24/001352</v>
      </c>
      <c r="F52" s="30" t="str">
        <f>_xlfn.XLOOKUP(C52,[1]Sheet1!$D$2:$D$56,[1]Sheet1!$F$2:$F$56)</f>
        <v>Mr. NANI GOPAL ROY</v>
      </c>
      <c r="G52" s="30"/>
      <c r="H52" s="30" t="s">
        <v>11</v>
      </c>
      <c r="I52" s="31"/>
    </row>
    <row r="53" spans="1:9" ht="32.25" thickBot="1">
      <c r="A53" s="106" t="s">
        <v>305</v>
      </c>
      <c r="B53" s="107"/>
      <c r="C53" s="107"/>
      <c r="D53" s="107"/>
      <c r="E53" s="107"/>
      <c r="F53" s="107"/>
      <c r="G53" s="107"/>
      <c r="H53" s="107"/>
      <c r="I53" s="108"/>
    </row>
    <row r="54" spans="1:9">
      <c r="A54" s="21">
        <v>45</v>
      </c>
      <c r="B54" s="22">
        <v>45078</v>
      </c>
      <c r="C54" s="23">
        <v>4584</v>
      </c>
      <c r="D54" s="23">
        <v>1473</v>
      </c>
      <c r="E54" s="23" t="str">
        <f>_xlfn.XLOOKUP(C54,[1]Sheet1!$D$2:$D$56,[1]Sheet1!$B$2:$B$56)</f>
        <v>OP/23-24/001473</v>
      </c>
      <c r="F54" s="23" t="str">
        <f>_xlfn.XLOOKUP(C54,[1]Sheet1!$D$2:$D$56,[1]Sheet1!$F$2:$F$56)</f>
        <v>Mr. GOPAL PRASAD</v>
      </c>
      <c r="G54" s="23"/>
      <c r="H54" s="23" t="s">
        <v>9</v>
      </c>
      <c r="I54" s="24"/>
    </row>
    <row r="55" spans="1:9">
      <c r="A55" s="10">
        <v>46</v>
      </c>
      <c r="B55" s="7">
        <v>45082</v>
      </c>
      <c r="C55" s="6">
        <v>3094</v>
      </c>
      <c r="D55" s="6">
        <v>1594</v>
      </c>
      <c r="E55" s="6" t="str">
        <f>_xlfn.XLOOKUP(C55,[1]Sheet1!$D$2:$D$56,[1]Sheet1!$B$2:$B$56)</f>
        <v>OP/23-24/001594</v>
      </c>
      <c r="F55" s="6" t="str">
        <f>_xlfn.XLOOKUP(C55,[1]Sheet1!$D$2:$D$56,[1]Sheet1!$F$2:$F$56)</f>
        <v>Mr. ABHIGYAN DEY</v>
      </c>
      <c r="G55" s="6"/>
      <c r="H55" s="6" t="s">
        <v>9</v>
      </c>
      <c r="I55" s="11"/>
    </row>
    <row r="56" spans="1:9">
      <c r="A56" s="10">
        <v>47</v>
      </c>
      <c r="B56" s="7">
        <v>45082</v>
      </c>
      <c r="C56" s="6">
        <v>4707</v>
      </c>
      <c r="D56" s="6">
        <v>1772</v>
      </c>
      <c r="E56" s="6" t="str">
        <f>_xlfn.XLOOKUP(C56,[1]Sheet1!$D$2:$D$56,[1]Sheet1!$B$2:$B$56)</f>
        <v>OP/23-24/001772</v>
      </c>
      <c r="F56" s="6" t="str">
        <f>_xlfn.XLOOKUP(C56,[1]Sheet1!$D$2:$D$56,[1]Sheet1!$F$2:$F$56)</f>
        <v>Dr. VICTOR MAXFIELD ZEDEK</v>
      </c>
      <c r="G56" s="6"/>
      <c r="H56" s="6" t="s">
        <v>9</v>
      </c>
      <c r="I56" s="11"/>
    </row>
    <row r="57" spans="1:9">
      <c r="A57" s="10">
        <v>48</v>
      </c>
      <c r="B57" s="7">
        <v>45096</v>
      </c>
      <c r="C57" s="6">
        <v>4758</v>
      </c>
      <c r="D57" s="6">
        <v>1883</v>
      </c>
      <c r="E57" s="6" t="str">
        <f>_xlfn.XLOOKUP(C57,[1]Sheet1!$D$2:$D$56,[1]Sheet1!$B$2:$B$56)</f>
        <v>OP/23-24/001883</v>
      </c>
      <c r="F57" s="6" t="str">
        <f>_xlfn.XLOOKUP(C57,[1]Sheet1!$D$2:$D$56,[1]Sheet1!$F$2:$F$56)</f>
        <v>Mr. SUSHIL SEN</v>
      </c>
      <c r="G57" s="6"/>
      <c r="H57" s="6" t="s">
        <v>9</v>
      </c>
      <c r="I57" s="11"/>
    </row>
    <row r="58" spans="1:9">
      <c r="A58" s="10">
        <v>49</v>
      </c>
      <c r="B58" s="7">
        <v>45098</v>
      </c>
      <c r="C58" s="6">
        <v>4771</v>
      </c>
      <c r="D58" s="6">
        <v>1927</v>
      </c>
      <c r="E58" s="6" t="str">
        <f>_xlfn.XLOOKUP(C58,[1]Sheet1!$D$2:$D$56,[1]Sheet1!$B$2:$B$56)</f>
        <v>OP/23-24/001927</v>
      </c>
      <c r="F58" s="6" t="str">
        <f>_xlfn.XLOOKUP(C58,[1]Sheet1!$D$2:$D$56,[1]Sheet1!$F$2:$F$56)</f>
        <v>Mr. SYED TUFAIL AHMD</v>
      </c>
      <c r="G58" s="6"/>
      <c r="H58" s="6" t="s">
        <v>9</v>
      </c>
      <c r="I58" s="11"/>
    </row>
    <row r="59" spans="1:9">
      <c r="A59" s="10">
        <v>50</v>
      </c>
      <c r="B59" s="7">
        <v>45101</v>
      </c>
      <c r="C59" s="6">
        <v>4798</v>
      </c>
      <c r="D59" s="6">
        <v>1974</v>
      </c>
      <c r="E59" s="6" t="str">
        <f>_xlfn.XLOOKUP(C59,[1]Sheet1!$D$2:$D$56,[1]Sheet1!$B$2:$B$56)</f>
        <v>OP/23-24/001974</v>
      </c>
      <c r="F59" s="6" t="str">
        <f>_xlfn.XLOOKUP(C59,[1]Sheet1!$D$2:$D$56,[1]Sheet1!$F$2:$F$56)</f>
        <v>MD AFSAR ALAM</v>
      </c>
      <c r="G59" s="6"/>
      <c r="H59" s="6" t="s">
        <v>11</v>
      </c>
      <c r="I59" s="11"/>
    </row>
    <row r="60" spans="1:9">
      <c r="A60" s="10">
        <v>51</v>
      </c>
      <c r="B60" s="7">
        <v>45105</v>
      </c>
      <c r="C60" s="6">
        <v>2245</v>
      </c>
      <c r="D60" s="6">
        <v>2049</v>
      </c>
      <c r="E60" s="6" t="str">
        <f>_xlfn.XLOOKUP(C60,[1]Sheet1!$D$2:$D$56,[1]Sheet1!$B$2:$B$56)</f>
        <v>OP/23-24/002049</v>
      </c>
      <c r="F60" s="6" t="str">
        <f>_xlfn.XLOOKUP(C60,[1]Sheet1!$D$2:$D$56,[1]Sheet1!$F$2:$F$56)</f>
        <v>Mrs. REKHA SINGH</v>
      </c>
      <c r="G60" s="6"/>
      <c r="H60" s="6" t="s">
        <v>9</v>
      </c>
      <c r="I60" s="11" t="s">
        <v>12</v>
      </c>
    </row>
    <row r="61" spans="1:9" ht="15.75" thickBot="1">
      <c r="A61" s="14">
        <v>52</v>
      </c>
      <c r="B61" s="15">
        <v>45106</v>
      </c>
      <c r="C61" s="16">
        <v>4845</v>
      </c>
      <c r="D61" s="16">
        <v>2074</v>
      </c>
      <c r="E61" s="16" t="str">
        <f>_xlfn.XLOOKUP(C61,[1]Sheet1!$D$2:$D$56,[1]Sheet1!$B$2:$B$56)</f>
        <v>OP/23-24/002074</v>
      </c>
      <c r="F61" s="16" t="str">
        <f>_xlfn.XLOOKUP(C61,[1]Sheet1!$D$2:$D$56,[1]Sheet1!$F$2:$F$56)</f>
        <v>Mr. SUNIL KUMAR JAIN</v>
      </c>
      <c r="G61" s="16"/>
      <c r="H61" s="16" t="s">
        <v>11</v>
      </c>
      <c r="I61" s="17" t="s">
        <v>12</v>
      </c>
    </row>
    <row r="62" spans="1:9" ht="31.5">
      <c r="A62" s="100" t="s">
        <v>361</v>
      </c>
      <c r="B62" s="101"/>
      <c r="C62" s="101"/>
      <c r="D62" s="101"/>
      <c r="E62" s="101"/>
      <c r="F62" s="101"/>
      <c r="G62" s="101"/>
      <c r="H62" s="101"/>
      <c r="I62" s="102"/>
    </row>
    <row r="63" spans="1:9">
      <c r="A63" s="6">
        <v>53</v>
      </c>
      <c r="B63" s="65">
        <v>44933</v>
      </c>
      <c r="C63" s="66">
        <v>4850</v>
      </c>
      <c r="D63" s="66">
        <v>2108</v>
      </c>
      <c r="E63" s="6" t="str">
        <f>_xlfn.XLOOKUP(C63,'From Infora'!D63:D123,'From Infora'!B63:B123)</f>
        <v>OP/23-24/002108</v>
      </c>
      <c r="F63" s="6" t="str">
        <f>_xlfn.XLOOKUP(C63,'From Infora'!D63:D123,'From Infora'!G63:G123)</f>
        <v>Mrs. ANITA JANA</v>
      </c>
      <c r="G63" s="6"/>
      <c r="H63" s="66" t="s">
        <v>373</v>
      </c>
      <c r="I63" s="6"/>
    </row>
    <row r="64" spans="1:9">
      <c r="A64" s="6">
        <v>54</v>
      </c>
      <c r="B64" s="65">
        <v>44933</v>
      </c>
      <c r="C64" s="66">
        <v>4859</v>
      </c>
      <c r="D64" s="66" t="s">
        <v>369</v>
      </c>
      <c r="E64" s="6" t="str">
        <f>_xlfn.XLOOKUP(C64,'From Infora'!D64:D124,'From Infora'!B64:B124)</f>
        <v>IP/23-24/000277</v>
      </c>
      <c r="F64" s="6" t="str">
        <f>_xlfn.XLOOKUP(C64,'From Infora'!D64:D124,'From Infora'!G64:G124)</f>
        <v>MD SERAJ</v>
      </c>
      <c r="G64" s="6"/>
      <c r="H64" s="66" t="s">
        <v>373</v>
      </c>
      <c r="I64" s="6"/>
    </row>
    <row r="65" spans="1:9">
      <c r="A65" s="6">
        <v>55</v>
      </c>
      <c r="B65" s="65">
        <v>44992</v>
      </c>
      <c r="C65" s="66">
        <v>4888</v>
      </c>
      <c r="D65" s="66">
        <v>2169</v>
      </c>
      <c r="E65" s="6" t="str">
        <f>_xlfn.XLOOKUP(C65,'From Infora'!D65:D125,'From Infora'!B65:B125)</f>
        <v>OP/23-24/002169</v>
      </c>
      <c r="F65" s="6" t="str">
        <f>_xlfn.XLOOKUP(C65,'From Infora'!D65:D125,'From Infora'!G65:G125)</f>
        <v>Mr. RAJESH KUMAR SINGH</v>
      </c>
      <c r="G65" s="6"/>
      <c r="H65" s="66" t="s">
        <v>373</v>
      </c>
      <c r="I65" s="6"/>
    </row>
    <row r="66" spans="1:9">
      <c r="A66" s="6">
        <v>56</v>
      </c>
      <c r="B66" s="65">
        <v>45053</v>
      </c>
      <c r="C66" s="66">
        <v>4913</v>
      </c>
      <c r="D66" s="66">
        <v>2222</v>
      </c>
      <c r="E66" s="6" t="e">
        <f>_xlfn.XLOOKUP(C66,'From Infora'!D66:D126,'From Infora'!B66:B126)</f>
        <v>#N/A</v>
      </c>
      <c r="F66" s="6" t="e">
        <f>_xlfn.XLOOKUP(C66,'From Infora'!D66:D126,'From Infora'!G66:G126)</f>
        <v>#N/A</v>
      </c>
      <c r="G66" s="6"/>
      <c r="H66" s="66" t="s">
        <v>373</v>
      </c>
      <c r="I66" s="6"/>
    </row>
    <row r="67" spans="1:9">
      <c r="A67" s="6">
        <v>57</v>
      </c>
      <c r="B67" s="65">
        <v>45145</v>
      </c>
      <c r="C67" s="66">
        <v>4958</v>
      </c>
      <c r="D67" s="66">
        <v>2322</v>
      </c>
      <c r="E67" s="6" t="e">
        <f>_xlfn.XLOOKUP(C67,'From Infora'!D67:D127,'From Infora'!B67:B127)</f>
        <v>#N/A</v>
      </c>
      <c r="F67" s="6" t="e">
        <f>_xlfn.XLOOKUP(C67,'From Infora'!D67:D127,'From Infora'!G67:G127)</f>
        <v>#N/A</v>
      </c>
      <c r="G67" s="6"/>
      <c r="H67" s="66" t="s">
        <v>374</v>
      </c>
      <c r="I67" s="6"/>
    </row>
    <row r="68" spans="1:9">
      <c r="A68" s="6">
        <v>58</v>
      </c>
      <c r="B68" s="65">
        <v>45176</v>
      </c>
      <c r="C68" s="66">
        <v>135</v>
      </c>
      <c r="D68" s="66" t="s">
        <v>370</v>
      </c>
      <c r="E68" s="6" t="str">
        <f>_xlfn.XLOOKUP(C68,'From Infora'!D68:D128,'From Infora'!B68:B128)</f>
        <v>IP/23-24/000297</v>
      </c>
      <c r="F68" s="6" t="str">
        <f>_xlfn.XLOOKUP(C68,'From Infora'!D68:D128,'From Infora'!G68:G128)</f>
        <v>Mr. SOME NATH CHATTERJEE</v>
      </c>
      <c r="G68" s="6"/>
      <c r="H68" s="66" t="s">
        <v>374</v>
      </c>
      <c r="I68" s="6"/>
    </row>
    <row r="69" spans="1:9">
      <c r="A69" s="6">
        <v>59</v>
      </c>
      <c r="B69" s="65">
        <v>45267</v>
      </c>
      <c r="C69" s="66">
        <v>4985</v>
      </c>
      <c r="D69" s="66" t="s">
        <v>371</v>
      </c>
      <c r="E69" s="6" t="str">
        <f>_xlfn.XLOOKUP(C69,'From Infora'!D69:D129,'From Infora'!B69:B129)</f>
        <v>IP/23-24/000307</v>
      </c>
      <c r="F69" s="6" t="str">
        <f>_xlfn.XLOOKUP(C69,'From Infora'!D69:D129,'From Infora'!G69:G129)</f>
        <v>Mrs. MALABIKA SINHA</v>
      </c>
      <c r="G69" s="6"/>
      <c r="H69" s="66" t="s">
        <v>373</v>
      </c>
      <c r="I69" s="6"/>
    </row>
    <row r="70" spans="1:9">
      <c r="A70" s="6">
        <v>60</v>
      </c>
      <c r="B70" s="65">
        <v>45123</v>
      </c>
      <c r="C70" s="66">
        <v>5068</v>
      </c>
      <c r="D70" s="66" t="s">
        <v>372</v>
      </c>
      <c r="E70" s="6" t="str">
        <f>_xlfn.XLOOKUP(C70,'From Infora'!D70:D130,'From Infora'!B70:B130)</f>
        <v>IP/23-24/000322</v>
      </c>
      <c r="F70" s="6" t="str">
        <f>_xlfn.XLOOKUP(C70,'From Infora'!D70:D130,'From Infora'!G70:G130)</f>
        <v>Mr. KISHOR KUMAR SINGH</v>
      </c>
      <c r="G70" s="6"/>
      <c r="H70" s="66" t="s">
        <v>373</v>
      </c>
      <c r="I70" s="6"/>
    </row>
    <row r="71" spans="1:9">
      <c r="A71" s="6">
        <v>61</v>
      </c>
      <c r="B71" s="65" t="s">
        <v>362</v>
      </c>
      <c r="C71" s="66">
        <v>5071</v>
      </c>
      <c r="D71" s="66" t="s">
        <v>372</v>
      </c>
      <c r="E71" s="6" t="str">
        <f>_xlfn.XLOOKUP(C71,'From Infora'!D71:D131,'From Infora'!B71:B131)</f>
        <v>IP/23-24/000330</v>
      </c>
      <c r="F71" s="6" t="str">
        <f>_xlfn.XLOOKUP(C71,'From Infora'!D71:D131,'From Infora'!G71:G131)</f>
        <v>Mrs. SUSARI KONGARI</v>
      </c>
      <c r="G71" s="6"/>
      <c r="H71" s="66" t="s">
        <v>373</v>
      </c>
      <c r="I71" s="6"/>
    </row>
    <row r="72" spans="1:9">
      <c r="A72" s="6">
        <v>62</v>
      </c>
      <c r="B72" s="65" t="s">
        <v>363</v>
      </c>
      <c r="C72" s="66">
        <v>5070</v>
      </c>
      <c r="D72" s="66" t="s">
        <v>372</v>
      </c>
      <c r="E72" s="6" t="str">
        <f>_xlfn.XLOOKUP(C72,'From Infora'!D72:D132,'From Infora'!B72:B132)</f>
        <v>IP/23-24/000323</v>
      </c>
      <c r="F72" s="6" t="str">
        <f>_xlfn.XLOOKUP(C72,'From Infora'!D72:D132,'From Infora'!G72:G132)</f>
        <v>Mr. ARUN KUMAR BHAGAT</v>
      </c>
      <c r="G72" s="6"/>
      <c r="H72" s="66" t="s">
        <v>373</v>
      </c>
      <c r="I72" s="6"/>
    </row>
    <row r="73" spans="1:9">
      <c r="A73" s="6">
        <v>63</v>
      </c>
      <c r="B73" s="65" t="s">
        <v>363</v>
      </c>
      <c r="C73" s="66">
        <v>1850</v>
      </c>
      <c r="D73" s="66">
        <v>2562</v>
      </c>
      <c r="E73" s="6" t="str">
        <f>_xlfn.XLOOKUP(C73,'From Infora'!D73:D133,'From Infora'!B73:B133)</f>
        <v>OP/23-24/002562</v>
      </c>
      <c r="F73" s="6" t="str">
        <f>_xlfn.XLOOKUP(C73,'From Infora'!D73:D133,'From Infora'!G73:G133)</f>
        <v>Mr. MD. KALLU</v>
      </c>
      <c r="G73" s="6"/>
      <c r="H73" s="66" t="s">
        <v>373</v>
      </c>
      <c r="I73" s="6"/>
    </row>
    <row r="74" spans="1:9">
      <c r="A74" s="6">
        <v>64</v>
      </c>
      <c r="B74" s="65" t="s">
        <v>364</v>
      </c>
      <c r="C74" s="66">
        <v>5083</v>
      </c>
      <c r="D74" s="66" t="s">
        <v>371</v>
      </c>
      <c r="E74" s="6" t="str">
        <f>_xlfn.XLOOKUP(C74,'From Infora'!D74:D134,'From Infora'!B74:B134)</f>
        <v>IP/23-24/000326</v>
      </c>
      <c r="F74" s="6" t="str">
        <f>_xlfn.XLOOKUP(C74,'From Infora'!D74:D134,'From Infora'!G74:G134)</f>
        <v>Mrs. KIRAN MISHRA</v>
      </c>
      <c r="G74" s="6"/>
      <c r="H74" s="66" t="s">
        <v>373</v>
      </c>
      <c r="I74" s="6"/>
    </row>
    <row r="75" spans="1:9">
      <c r="A75" s="6">
        <v>65</v>
      </c>
      <c r="B75" s="65" t="s">
        <v>364</v>
      </c>
      <c r="C75" s="66">
        <v>2150</v>
      </c>
      <c r="D75" s="66">
        <v>2597</v>
      </c>
      <c r="E75" s="6" t="str">
        <f>_xlfn.XLOOKUP(C75,'From Infora'!D75:D135,'From Infora'!B75:B135)</f>
        <v>OP/23-24/002597</v>
      </c>
      <c r="F75" s="6" t="str">
        <f>_xlfn.XLOOKUP(C75,'From Infora'!D75:D135,'From Infora'!G75:G135)</f>
        <v>Mr. ABHIJIT MALLIK</v>
      </c>
      <c r="G75" s="6"/>
      <c r="H75" s="66" t="s">
        <v>373</v>
      </c>
      <c r="I75" s="6"/>
    </row>
    <row r="76" spans="1:9">
      <c r="A76" s="6">
        <v>66</v>
      </c>
      <c r="B76" s="65" t="s">
        <v>365</v>
      </c>
      <c r="C76" s="66">
        <v>5106</v>
      </c>
      <c r="D76" s="66">
        <v>2678</v>
      </c>
      <c r="E76" s="6" t="str">
        <f>_xlfn.XLOOKUP(C76,'From Infora'!D76:D136,'From Infora'!B76:B136)</f>
        <v>OP/23-24/002678</v>
      </c>
      <c r="F76" s="6" t="str">
        <f>_xlfn.XLOOKUP(C76,'From Infora'!D76:D136,'From Infora'!G76:G136)</f>
        <v>Mr. RAMDEO SAHU</v>
      </c>
      <c r="G76" s="6"/>
      <c r="H76" s="66" t="s">
        <v>373</v>
      </c>
      <c r="I76" s="6"/>
    </row>
    <row r="77" spans="1:9">
      <c r="A77" s="6">
        <v>67</v>
      </c>
      <c r="B77" s="65" t="s">
        <v>366</v>
      </c>
      <c r="C77" s="66">
        <v>5145</v>
      </c>
      <c r="D77" s="66">
        <v>2720</v>
      </c>
      <c r="E77" s="6" t="e">
        <f>_xlfn.XLOOKUP(C77,'From Infora'!D77:D137,'From Infora'!B77:B137)</f>
        <v>#N/A</v>
      </c>
      <c r="F77" s="6" t="e">
        <f>_xlfn.XLOOKUP(C77,'From Infora'!D77:D137,'From Infora'!G77:G137)</f>
        <v>#N/A</v>
      </c>
      <c r="G77" s="6"/>
      <c r="H77" s="66" t="s">
        <v>373</v>
      </c>
      <c r="I77" s="6"/>
    </row>
    <row r="78" spans="1:9">
      <c r="A78" s="6">
        <v>68</v>
      </c>
      <c r="B78" s="65" t="s">
        <v>367</v>
      </c>
      <c r="C78" s="66">
        <v>5162</v>
      </c>
      <c r="D78" s="66">
        <v>2745</v>
      </c>
      <c r="E78" s="6" t="str">
        <f>_xlfn.XLOOKUP(C78,'From Infora'!D78:D138,'From Infora'!B78:B138)</f>
        <v>OP/23-24/002745</v>
      </c>
      <c r="F78" s="6" t="str">
        <f>_xlfn.XLOOKUP(C78,'From Infora'!D78:D138,'From Infora'!G78:G138)</f>
        <v>Mr. KAPIL DEV PRASAD VERMA</v>
      </c>
      <c r="G78" s="6"/>
      <c r="H78" s="66" t="s">
        <v>373</v>
      </c>
      <c r="I78" s="6"/>
    </row>
    <row r="79" spans="1:9">
      <c r="A79" s="6">
        <v>69</v>
      </c>
      <c r="B79" s="65" t="s">
        <v>368</v>
      </c>
      <c r="C79" s="66">
        <v>5244</v>
      </c>
      <c r="D79" s="66" t="s">
        <v>372</v>
      </c>
      <c r="E79" s="6" t="str">
        <f>_xlfn.XLOOKUP(C79,'From Infora'!D79:D139,'From Infora'!B79:B139)</f>
        <v>IP/23-24/000380</v>
      </c>
      <c r="F79" s="6" t="str">
        <f>_xlfn.XLOOKUP(C79,'From Infora'!D79:D139,'From Infora'!G79:G139)</f>
        <v>Mr. RAM NARAYAN GUPTA</v>
      </c>
      <c r="G79" s="6"/>
      <c r="H79" s="66" t="s">
        <v>374</v>
      </c>
      <c r="I79" s="6"/>
    </row>
    <row r="80" spans="1:9" ht="28.5">
      <c r="A80" s="103" t="s">
        <v>375</v>
      </c>
      <c r="B80" s="104"/>
      <c r="C80" s="104"/>
      <c r="D80" s="104"/>
      <c r="E80" s="104"/>
      <c r="F80" s="104"/>
      <c r="G80" s="104"/>
      <c r="H80" s="104"/>
      <c r="I80" s="105"/>
    </row>
    <row r="81" spans="1:9" ht="15.75">
      <c r="A81" s="6">
        <v>70</v>
      </c>
      <c r="B81" s="63">
        <v>44965</v>
      </c>
      <c r="C81" s="68">
        <v>5264</v>
      </c>
      <c r="D81" s="68">
        <v>2955</v>
      </c>
      <c r="E81" s="6" t="str">
        <f>_xlfn.XLOOKUP(C81,'From Infora'!D81:D141,'From Infora'!B81:B141)</f>
        <v>OP/23-24/002955</v>
      </c>
      <c r="F81" s="6" t="str">
        <f>_xlfn.XLOOKUP(C81,'From Infora'!D81:D141,'From Infora'!G81:G141)</f>
        <v>Mrs. MANJU KHALKO</v>
      </c>
      <c r="G81" s="6"/>
      <c r="H81" s="68" t="s">
        <v>8</v>
      </c>
      <c r="I81" s="6"/>
    </row>
    <row r="82" spans="1:9" ht="15.75">
      <c r="A82" s="6">
        <v>71</v>
      </c>
      <c r="B82" s="63">
        <v>45024</v>
      </c>
      <c r="C82" s="68">
        <v>5285</v>
      </c>
      <c r="D82" s="68">
        <v>3022</v>
      </c>
      <c r="E82" s="6" t="str">
        <f>_xlfn.XLOOKUP(C82,'From Infora'!D82:D142,'From Infora'!B82:B142)</f>
        <v>OP/23-24/003022</v>
      </c>
      <c r="F82" s="6" t="str">
        <f>_xlfn.XLOOKUP(C82,'From Infora'!D82:D142,'From Infora'!G82:G142)</f>
        <v>Mrs. BHALERIA  KUJUR</v>
      </c>
      <c r="G82" s="6"/>
      <c r="H82" s="68" t="s">
        <v>8</v>
      </c>
      <c r="I82" s="6"/>
    </row>
    <row r="83" spans="1:9" ht="15.75">
      <c r="A83" s="6">
        <v>72</v>
      </c>
      <c r="B83" s="63">
        <v>45054</v>
      </c>
      <c r="C83" s="68">
        <v>5300</v>
      </c>
      <c r="D83" s="68">
        <v>3038</v>
      </c>
      <c r="E83" s="6" t="str">
        <f>_xlfn.XLOOKUP(C83,'From Infora'!D83:D143,'From Infora'!B83:B143)</f>
        <v>OP/23-24/003038</v>
      </c>
      <c r="F83" s="6" t="str">
        <f>_xlfn.XLOOKUP(C83,'From Infora'!D83:D143,'From Infora'!G83:G143)</f>
        <v>Mr. ONKARESHWAR TRIVEDI</v>
      </c>
      <c r="G83" s="6"/>
      <c r="H83" s="68" t="s">
        <v>8</v>
      </c>
      <c r="I83" s="6"/>
    </row>
    <row r="84" spans="1:9" ht="15.75">
      <c r="A84" s="6">
        <v>73</v>
      </c>
      <c r="B84" s="63">
        <v>45146</v>
      </c>
      <c r="C84" s="68">
        <v>5332</v>
      </c>
      <c r="D84" s="68">
        <v>3107</v>
      </c>
      <c r="E84" s="6" t="str">
        <f>_xlfn.XLOOKUP(C84,'From Infora'!D84:D144,'From Infora'!B84:B144)</f>
        <v>OP/23-24/003107</v>
      </c>
      <c r="F84" s="6" t="str">
        <f>_xlfn.XLOOKUP(C84,'From Infora'!D84:D144,'From Infora'!G84:G144)</f>
        <v>Mr. BEHARI SHARMA</v>
      </c>
      <c r="G84" s="6"/>
      <c r="H84" s="68" t="s">
        <v>8</v>
      </c>
      <c r="I84" s="6"/>
    </row>
    <row r="85" spans="1:9" ht="15.75">
      <c r="A85" s="6">
        <v>74</v>
      </c>
      <c r="B85" s="63">
        <v>45146</v>
      </c>
      <c r="C85" s="68">
        <v>5337</v>
      </c>
      <c r="D85" s="68">
        <v>3108</v>
      </c>
      <c r="E85" s="6" t="e">
        <f>_xlfn.XLOOKUP(C85,'From Infora'!D85:D145,'From Infora'!B85:B145)</f>
        <v>#N/A</v>
      </c>
      <c r="F85" s="6" t="e">
        <f>_xlfn.XLOOKUP(C85,'From Infora'!D85:D145,'From Infora'!G85:G145)</f>
        <v>#N/A</v>
      </c>
      <c r="G85" s="6"/>
      <c r="H85" s="68" t="s">
        <v>374</v>
      </c>
      <c r="I85" s="6"/>
    </row>
    <row r="86" spans="1:9" ht="15.75">
      <c r="A86" s="6">
        <v>75</v>
      </c>
      <c r="B86" s="63">
        <v>45177</v>
      </c>
      <c r="C86" s="68">
        <v>4891</v>
      </c>
      <c r="D86" s="68">
        <v>3141</v>
      </c>
      <c r="E86" s="6" t="str">
        <f>_xlfn.XLOOKUP(C86,'From Infora'!D86:D146,'From Infora'!B86:B146)</f>
        <v>OP/23-24/003141</v>
      </c>
      <c r="F86" s="6" t="str">
        <f>_xlfn.XLOOKUP(C86,'From Infora'!D86:D146,'From Infora'!G86:G146)</f>
        <v>Mr. SURENDRA TIWARI</v>
      </c>
      <c r="G86" s="6"/>
      <c r="H86" s="68" t="s">
        <v>374</v>
      </c>
      <c r="I86" s="6"/>
    </row>
    <row r="87" spans="1:9" ht="15.75">
      <c r="A87" s="6">
        <v>76</v>
      </c>
      <c r="B87" s="63">
        <v>45238</v>
      </c>
      <c r="C87" s="68">
        <v>5379</v>
      </c>
      <c r="D87" s="68">
        <v>3192</v>
      </c>
      <c r="E87" s="6" t="str">
        <f>_xlfn.XLOOKUP(C87,'From Infora'!D87:D147,'From Infora'!B87:B147)</f>
        <v>OP/23-24/003192</v>
      </c>
      <c r="F87" s="6" t="str">
        <f>_xlfn.XLOOKUP(C87,'From Infora'!D87:D147,'From Infora'!G87:G147)</f>
        <v>Mr. RAKESH KUMAR SAH</v>
      </c>
      <c r="G87" s="6"/>
      <c r="H87" s="68" t="s">
        <v>376</v>
      </c>
      <c r="I87" s="6"/>
    </row>
    <row r="88" spans="1:9" ht="15.75">
      <c r="A88" s="6">
        <v>77</v>
      </c>
      <c r="B88" s="69">
        <v>45151</v>
      </c>
      <c r="C88" s="68">
        <v>5394</v>
      </c>
      <c r="D88" s="68">
        <v>3246</v>
      </c>
      <c r="E88" s="6" t="e">
        <f>_xlfn.XLOOKUP(C88,'From Infora'!D88:D148,'From Infora'!B88:B148)</f>
        <v>#N/A</v>
      </c>
      <c r="F88" s="6" t="e">
        <f>_xlfn.XLOOKUP(C88,'From Infora'!D88:D148,'From Infora'!G88:G148)</f>
        <v>#N/A</v>
      </c>
      <c r="G88" s="6"/>
      <c r="H88" s="68" t="s">
        <v>376</v>
      </c>
      <c r="I88" s="6"/>
    </row>
    <row r="89" spans="1:9" ht="15.75">
      <c r="A89" s="6">
        <v>78</v>
      </c>
      <c r="B89" s="69">
        <v>45152</v>
      </c>
      <c r="C89" s="68">
        <v>5470</v>
      </c>
      <c r="D89" s="68">
        <v>3299</v>
      </c>
      <c r="E89" s="6" t="e">
        <f>_xlfn.XLOOKUP(C89,'From Infora'!D89:D149,'From Infora'!B89:B149)</f>
        <v>#N/A</v>
      </c>
      <c r="F89" s="6" t="e">
        <f>_xlfn.XLOOKUP(C89,'From Infora'!D89:D149,'From Infora'!G89:G149)</f>
        <v>#N/A</v>
      </c>
      <c r="G89" s="6"/>
      <c r="H89" s="68" t="s">
        <v>376</v>
      </c>
      <c r="I89" s="6"/>
    </row>
    <row r="90" spans="1:9" ht="15.75">
      <c r="A90" s="6">
        <v>79</v>
      </c>
      <c r="B90" s="69">
        <v>45153</v>
      </c>
      <c r="C90" s="68">
        <v>5436</v>
      </c>
      <c r="D90" s="68">
        <v>3306</v>
      </c>
      <c r="E90" s="6" t="e">
        <f>_xlfn.XLOOKUP(C90,'From Infora'!D90:D150,'From Infora'!B90:B150)</f>
        <v>#N/A</v>
      </c>
      <c r="F90" s="6" t="e">
        <f>_xlfn.XLOOKUP(C90,'From Infora'!D90:D150,'From Infora'!G90:G150)</f>
        <v>#N/A</v>
      </c>
      <c r="G90" s="6"/>
      <c r="H90" s="68" t="s">
        <v>376</v>
      </c>
      <c r="I90" s="6"/>
    </row>
    <row r="91" spans="1:9" ht="15.75">
      <c r="A91" s="6">
        <v>80</v>
      </c>
      <c r="B91" s="69">
        <v>45153</v>
      </c>
      <c r="C91" s="68">
        <v>5439</v>
      </c>
      <c r="D91" s="68" t="s">
        <v>411</v>
      </c>
      <c r="E91" s="6" t="str">
        <f>_xlfn.XLOOKUP(C91,'From Infora'!D91:D151,'From Infora'!B91:B151)</f>
        <v>IP/23-24/000436</v>
      </c>
      <c r="F91" s="6" t="str">
        <f>_xlfn.XLOOKUP(C91,'From Infora'!D91:D151,'From Infora'!G91:G151)</f>
        <v>Mrs. NISHA MODI</v>
      </c>
      <c r="G91" s="6"/>
      <c r="H91" s="68" t="s">
        <v>376</v>
      </c>
      <c r="I91" s="6"/>
    </row>
    <row r="92" spans="1:9" ht="15.75">
      <c r="A92" s="6">
        <v>81</v>
      </c>
      <c r="B92" s="69">
        <v>45155</v>
      </c>
      <c r="C92" s="68">
        <v>704</v>
      </c>
      <c r="D92" s="68">
        <v>3849</v>
      </c>
      <c r="E92" s="6" t="str">
        <f>_xlfn.XLOOKUP(C92,'From Infora'!D92:D152,'From Infora'!B92:B152)</f>
        <v>OP/23-24/003349</v>
      </c>
      <c r="F92" s="6" t="str">
        <f>_xlfn.XLOOKUP(C92,'From Infora'!D92:D152,'From Infora'!G92:G152)</f>
        <v>Mr. MADHURI   SRIVASTAVA</v>
      </c>
      <c r="G92" s="6"/>
      <c r="H92" s="68" t="s">
        <v>376</v>
      </c>
      <c r="I92" s="6"/>
    </row>
    <row r="93" spans="1:9" ht="15.75">
      <c r="A93" s="6">
        <v>82</v>
      </c>
      <c r="B93" s="69">
        <v>45155</v>
      </c>
      <c r="C93" s="68">
        <v>5461</v>
      </c>
      <c r="D93" s="68">
        <v>3362</v>
      </c>
      <c r="E93" s="6" t="str">
        <f>_xlfn.XLOOKUP(C93,'From Infora'!D93:D153,'From Infora'!B93:B153)</f>
        <v>OP/23-24/003362</v>
      </c>
      <c r="F93" s="6" t="str">
        <f>_xlfn.XLOOKUP(C93,'From Infora'!D93:D153,'From Infora'!G93:G153)</f>
        <v>Mr. PROFESSOR HASHMAT ALI</v>
      </c>
      <c r="G93" s="6"/>
      <c r="H93" s="68" t="s">
        <v>376</v>
      </c>
      <c r="I93" s="6"/>
    </row>
    <row r="94" spans="1:9" ht="15.75">
      <c r="A94" s="6">
        <v>83</v>
      </c>
      <c r="B94" s="69">
        <v>45155</v>
      </c>
      <c r="C94" s="68">
        <v>3458</v>
      </c>
      <c r="D94" s="68">
        <v>3363</v>
      </c>
      <c r="E94" s="6" t="e">
        <f>_xlfn.XLOOKUP(C94,'From Infora'!D94:D154,'From Infora'!B94:B154)</f>
        <v>#N/A</v>
      </c>
      <c r="F94" s="6" t="e">
        <f>_xlfn.XLOOKUP(C94,'From Infora'!D94:D154,'From Infora'!G94:G154)</f>
        <v>#N/A</v>
      </c>
      <c r="G94" s="6"/>
      <c r="H94" s="68" t="s">
        <v>376</v>
      </c>
      <c r="I94" s="6"/>
    </row>
    <row r="95" spans="1:9" ht="15.75">
      <c r="A95" s="6">
        <v>84</v>
      </c>
      <c r="B95" s="69">
        <v>45155</v>
      </c>
      <c r="C95" s="68">
        <v>5465</v>
      </c>
      <c r="D95" s="68">
        <v>3367</v>
      </c>
      <c r="E95" s="6" t="str">
        <f>_xlfn.XLOOKUP(C95,'From Infora'!D95:D155,'From Infora'!B95:B155)</f>
        <v>OP/23-24/003367</v>
      </c>
      <c r="F95" s="6" t="str">
        <f>_xlfn.XLOOKUP(C95,'From Infora'!D95:D155,'From Infora'!G95:G155)</f>
        <v>Mr. ABHAY KUMAR SINHA</v>
      </c>
      <c r="G95" s="6"/>
      <c r="H95" s="68" t="s">
        <v>376</v>
      </c>
      <c r="I95" s="6"/>
    </row>
    <row r="96" spans="1:9" ht="15.75">
      <c r="A96" s="6">
        <v>85</v>
      </c>
      <c r="B96" s="69">
        <v>45157</v>
      </c>
      <c r="C96" s="68">
        <v>3485</v>
      </c>
      <c r="D96" s="68">
        <v>3415</v>
      </c>
      <c r="E96" s="6" t="e">
        <f>_xlfn.XLOOKUP(C96,'From Infora'!D96:D156,'From Infora'!B96:B156)</f>
        <v>#N/A</v>
      </c>
      <c r="F96" s="6" t="e">
        <f>_xlfn.XLOOKUP(C96,'From Infora'!D96:D156,'From Infora'!G96:G156)</f>
        <v>#N/A</v>
      </c>
      <c r="G96" s="6"/>
      <c r="H96" s="68" t="s">
        <v>376</v>
      </c>
      <c r="I96" s="6"/>
    </row>
    <row r="97" spans="1:9" ht="15.75">
      <c r="A97" s="6">
        <v>86</v>
      </c>
      <c r="B97" s="69">
        <v>45163</v>
      </c>
      <c r="C97" s="68">
        <v>5553</v>
      </c>
      <c r="D97" s="66" t="s">
        <v>372</v>
      </c>
      <c r="E97" s="6" t="e">
        <f>_xlfn.XLOOKUP(C97,'From Infora'!D97:D157,'From Infora'!B97:B157)</f>
        <v>#N/A</v>
      </c>
      <c r="F97" s="6" t="e">
        <f>_xlfn.XLOOKUP(C97,'From Infora'!D97:D157,'From Infora'!G97:G157)</f>
        <v>#N/A</v>
      </c>
      <c r="G97" s="6"/>
      <c r="H97" s="68" t="s">
        <v>376</v>
      </c>
      <c r="I97" s="6"/>
    </row>
    <row r="98" spans="1:9" ht="28.5">
      <c r="A98" s="103" t="s">
        <v>377</v>
      </c>
      <c r="B98" s="104"/>
      <c r="C98" s="104"/>
      <c r="D98" s="104"/>
      <c r="E98" s="104"/>
      <c r="F98" s="104"/>
      <c r="G98" s="104"/>
      <c r="H98" s="104"/>
      <c r="I98" s="105"/>
    </row>
    <row r="99" spans="1:9">
      <c r="A99" s="6">
        <v>87</v>
      </c>
      <c r="B99" s="67">
        <v>45170</v>
      </c>
      <c r="C99" s="66">
        <v>5630</v>
      </c>
      <c r="D99" s="66">
        <v>3767</v>
      </c>
      <c r="E99" s="6" t="str">
        <f>_xlfn.XLOOKUP(C99,'From Infora'!D99:D159,'From Infora'!B99:B159)</f>
        <v>OP/23-24/003767</v>
      </c>
      <c r="F99" s="6" t="str">
        <f>_xlfn.XLOOKUP(C99,'From Infora'!D99:D159,'From Infora'!G99:G159)</f>
        <v>Mr. VIKASH RANA</v>
      </c>
      <c r="G99" s="6"/>
      <c r="H99" s="66" t="s">
        <v>376</v>
      </c>
      <c r="I99" s="6"/>
    </row>
    <row r="100" spans="1:9">
      <c r="A100" s="6">
        <v>88</v>
      </c>
      <c r="B100" s="67">
        <v>45171</v>
      </c>
      <c r="C100" s="66">
        <v>5651</v>
      </c>
      <c r="D100" s="66">
        <v>3784</v>
      </c>
      <c r="E100" s="6" t="str">
        <f>_xlfn.XLOOKUP(C100,'From Infora'!D100:D160,'From Infora'!B100:B160)</f>
        <v>OP/23-24/003794</v>
      </c>
      <c r="F100" s="6" t="str">
        <f>_xlfn.XLOOKUP(C100,'From Infora'!D100:D160,'From Infora'!G100:G160)</f>
        <v>Dr. MADHUKAR S. BHATT</v>
      </c>
      <c r="G100" s="6"/>
      <c r="H100" s="66" t="s">
        <v>386</v>
      </c>
      <c r="I100" s="6"/>
    </row>
    <row r="101" spans="1:9">
      <c r="A101" s="6">
        <v>89</v>
      </c>
      <c r="B101" s="67">
        <v>45179</v>
      </c>
      <c r="C101" s="66">
        <v>5751</v>
      </c>
      <c r="D101" s="66" t="s">
        <v>372</v>
      </c>
      <c r="E101" s="6" t="str">
        <f>_xlfn.XLOOKUP(C101,'From Infora'!D101:D161,'From Infora'!B101:B161)</f>
        <v>IP/23-24/000531</v>
      </c>
      <c r="F101" s="6" t="str">
        <f>_xlfn.XLOOKUP(C101,'From Infora'!D101:D161,'From Infora'!G101:G161)</f>
        <v>Mr. DIPANKAR PATHAK</v>
      </c>
      <c r="G101" s="6"/>
      <c r="H101" s="66" t="s">
        <v>386</v>
      </c>
      <c r="I101" s="6"/>
    </row>
    <row r="102" spans="1:9">
      <c r="A102" s="6">
        <v>90</v>
      </c>
      <c r="B102" s="66" t="s">
        <v>378</v>
      </c>
      <c r="C102" s="66">
        <v>5376</v>
      </c>
      <c r="D102" s="66">
        <v>4132</v>
      </c>
      <c r="E102" s="6" t="str">
        <f>_xlfn.XLOOKUP(C102,'From Infora'!D102:D162,'From Infora'!B102:B162)</f>
        <v>OP/23-24/004132</v>
      </c>
      <c r="F102" s="6" t="str">
        <f>_xlfn.XLOOKUP(C102,'From Infora'!D102:D162,'From Infora'!G102:G162)</f>
        <v>Mr. RAKESH RAJAK</v>
      </c>
      <c r="G102" s="6"/>
      <c r="H102" s="66" t="s">
        <v>376</v>
      </c>
      <c r="I102" s="6"/>
    </row>
    <row r="103" spans="1:9">
      <c r="A103" s="6">
        <v>91</v>
      </c>
      <c r="B103" s="66" t="s">
        <v>378</v>
      </c>
      <c r="C103" s="66">
        <v>5802</v>
      </c>
      <c r="D103" s="66">
        <v>4147</v>
      </c>
      <c r="E103" s="6" t="str">
        <f>_xlfn.XLOOKUP(C103,'From Infora'!D103:D163,'From Infora'!B103:B163)</f>
        <v>OP/23-24/004147</v>
      </c>
      <c r="F103" s="6" t="str">
        <f>_xlfn.XLOOKUP(C103,'From Infora'!D103:D163,'From Infora'!G103:G163)</f>
        <v>Mr. SUSHIL KUMAR  MISHRA</v>
      </c>
      <c r="G103" s="6"/>
      <c r="H103" s="66" t="s">
        <v>376</v>
      </c>
      <c r="I103" s="6"/>
    </row>
    <row r="104" spans="1:9">
      <c r="A104" s="6">
        <v>92</v>
      </c>
      <c r="B104" s="66" t="s">
        <v>378</v>
      </c>
      <c r="C104" s="66">
        <v>5820</v>
      </c>
      <c r="D104" s="66">
        <v>4145</v>
      </c>
      <c r="E104" s="6" t="str">
        <f>_xlfn.XLOOKUP(C104,'From Infora'!D104:D164,'From Infora'!B104:B164)</f>
        <v>IP/23-24/000605</v>
      </c>
      <c r="F104" s="6" t="str">
        <f>_xlfn.XLOOKUP(C104,'From Infora'!D104:D164,'From Infora'!G104:G164)</f>
        <v>Mrs. SWAPNA SARKHEL</v>
      </c>
      <c r="G104" s="6"/>
      <c r="H104" s="66" t="s">
        <v>376</v>
      </c>
      <c r="I104" s="6"/>
    </row>
    <row r="105" spans="1:9">
      <c r="A105" s="6">
        <v>93</v>
      </c>
      <c r="B105" s="66" t="s">
        <v>379</v>
      </c>
      <c r="C105" s="66">
        <v>5880</v>
      </c>
      <c r="D105" s="66">
        <v>4260</v>
      </c>
      <c r="E105" s="6" t="str">
        <f>_xlfn.XLOOKUP(C105,'From Infora'!D105:D165,'From Infora'!B105:B165)</f>
        <v>OP/23-24/004260</v>
      </c>
      <c r="F105" s="6" t="str">
        <f>_xlfn.XLOOKUP(C105,'From Infora'!D105:D165,'From Infora'!G105:G165)</f>
        <v>Mr. RAM BRIKSH MISHRA</v>
      </c>
      <c r="G105" s="6"/>
      <c r="H105" s="66" t="s">
        <v>386</v>
      </c>
      <c r="I105" s="6"/>
    </row>
    <row r="106" spans="1:9">
      <c r="A106" s="6">
        <v>94</v>
      </c>
      <c r="B106" s="66" t="s">
        <v>380</v>
      </c>
      <c r="C106" s="66">
        <v>5883</v>
      </c>
      <c r="D106" s="66">
        <v>4272</v>
      </c>
      <c r="E106" s="6" t="str">
        <f>_xlfn.XLOOKUP(C106,'From Infora'!D106:D166,'From Infora'!B106:B166)</f>
        <v>OP/23-24/004272</v>
      </c>
      <c r="F106" s="6" t="str">
        <f>_xlfn.XLOOKUP(C106,'From Infora'!D106:D166,'From Infora'!G106:G166)</f>
        <v>Mr. MAITAN LAKRA</v>
      </c>
      <c r="G106" s="6"/>
      <c r="H106" s="66" t="s">
        <v>386</v>
      </c>
      <c r="I106" s="6"/>
    </row>
    <row r="107" spans="1:9">
      <c r="A107" s="6">
        <v>95</v>
      </c>
      <c r="B107" s="66" t="s">
        <v>381</v>
      </c>
      <c r="C107" s="66">
        <v>922</v>
      </c>
      <c r="D107" s="66">
        <v>4326</v>
      </c>
      <c r="E107" s="6" t="str">
        <f>_xlfn.XLOOKUP(C107,'From Infora'!D107:D167,'From Infora'!B107:B167)</f>
        <v>OP/23-24/004326</v>
      </c>
      <c r="F107" s="6" t="str">
        <f>_xlfn.XLOOKUP(C107,'From Infora'!D107:D167,'From Infora'!G107:G167)</f>
        <v>Mrs. NEETU  KUMARI</v>
      </c>
      <c r="G107" s="6"/>
      <c r="H107" s="66" t="s">
        <v>376</v>
      </c>
      <c r="I107" s="6"/>
    </row>
    <row r="108" spans="1:9">
      <c r="A108" s="6">
        <v>96</v>
      </c>
      <c r="B108" s="66" t="s">
        <v>382</v>
      </c>
      <c r="C108" s="66">
        <v>5820</v>
      </c>
      <c r="D108" s="66" t="s">
        <v>371</v>
      </c>
      <c r="E108" s="6" t="str">
        <f>_xlfn.XLOOKUP(C108,'From Infora'!D108:D168,'From Infora'!B108:B168)</f>
        <v>IP/23-24/000605</v>
      </c>
      <c r="F108" s="6" t="str">
        <f>_xlfn.XLOOKUP(C108,'From Infora'!D108:D168,'From Infora'!G108:G168)</f>
        <v>Mrs. SWAPNA SARKHEL</v>
      </c>
      <c r="G108" s="6"/>
      <c r="H108" s="66" t="s">
        <v>376</v>
      </c>
      <c r="I108" s="6"/>
    </row>
    <row r="109" spans="1:9">
      <c r="A109" s="6">
        <v>97</v>
      </c>
      <c r="B109" s="66" t="s">
        <v>383</v>
      </c>
      <c r="C109" s="66">
        <v>4363</v>
      </c>
      <c r="D109" s="66">
        <v>4530</v>
      </c>
      <c r="E109" s="6" t="str">
        <f>_xlfn.XLOOKUP(C109,'From Infora'!D109:D169,'From Infora'!B109:B169)</f>
        <v>OP/23-24/004530</v>
      </c>
      <c r="F109" s="6" t="str">
        <f>_xlfn.XLOOKUP(C109,'From Infora'!D109:D169,'From Infora'!G109:G169)</f>
        <v>Mr. HARIHAR PRASAD SAHU</v>
      </c>
      <c r="G109" s="6"/>
      <c r="H109" s="66" t="s">
        <v>376</v>
      </c>
      <c r="I109" s="6"/>
    </row>
    <row r="110" spans="1:9">
      <c r="A110" s="6">
        <v>98</v>
      </c>
      <c r="B110" s="66" t="s">
        <v>384</v>
      </c>
      <c r="C110" s="66">
        <v>6009</v>
      </c>
      <c r="D110" s="66">
        <v>4568</v>
      </c>
      <c r="E110" s="6" t="str">
        <f>_xlfn.XLOOKUP(C110,'From Infora'!D110:D170,'From Infora'!B110:B170)</f>
        <v>OP/23-24/004568</v>
      </c>
      <c r="F110" s="6" t="str">
        <f>_xlfn.XLOOKUP(C110,'From Infora'!D110:D170,'From Infora'!G110:G170)</f>
        <v>Mr. ARPIT KUMAR</v>
      </c>
      <c r="G110" s="6"/>
      <c r="H110" s="66" t="s">
        <v>376</v>
      </c>
      <c r="I110" s="6"/>
    </row>
    <row r="111" spans="1:9">
      <c r="A111" s="6">
        <v>99</v>
      </c>
      <c r="B111" s="66" t="s">
        <v>385</v>
      </c>
      <c r="C111" s="66">
        <v>4760</v>
      </c>
      <c r="D111" s="66">
        <v>4671</v>
      </c>
      <c r="E111" s="6" t="e">
        <f>_xlfn.XLOOKUP(C111,'From Infora'!D111:D171,'From Infora'!B111:B171)</f>
        <v>#N/A</v>
      </c>
      <c r="F111" s="6" t="e">
        <f>_xlfn.XLOOKUP(C111,'From Infora'!D111:D171,'From Infora'!G111:G171)</f>
        <v>#N/A</v>
      </c>
      <c r="G111" s="6"/>
      <c r="H111" s="66" t="s">
        <v>376</v>
      </c>
      <c r="I111" s="6"/>
    </row>
  </sheetData>
  <autoFilter ref="A3:I61"/>
  <sortState ref="A5:I61">
    <sortCondition ref="B5:B61"/>
  </sortState>
  <mergeCells count="11">
    <mergeCell ref="A62:I62"/>
    <mergeCell ref="A80:I80"/>
    <mergeCell ref="A98:I98"/>
    <mergeCell ref="A53:I53"/>
    <mergeCell ref="A43:I43"/>
    <mergeCell ref="A1:I1"/>
    <mergeCell ref="A2:I2"/>
    <mergeCell ref="A4:I4"/>
    <mergeCell ref="A19:I19"/>
    <mergeCell ref="A34:I34"/>
    <mergeCell ref="A27:I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3"/>
  <sheetViews>
    <sheetView topLeftCell="A102" workbookViewId="0">
      <selection activeCell="G115" sqref="G115"/>
    </sheetView>
  </sheetViews>
  <sheetFormatPr defaultRowHeight="15"/>
  <cols>
    <col min="1" max="1" width="10.7109375" bestFit="1" customWidth="1"/>
    <col min="2" max="2" width="16.140625" bestFit="1" customWidth="1"/>
    <col min="3" max="3" width="15.85546875" bestFit="1" customWidth="1"/>
    <col min="4" max="5" width="5" bestFit="1" customWidth="1"/>
    <col min="6" max="6" width="32.7109375" bestFit="1" customWidth="1"/>
    <col min="7" max="7" width="24" bestFit="1" customWidth="1"/>
    <col min="8" max="8" width="17.42578125" bestFit="1" customWidth="1"/>
    <col min="9" max="9" width="14.140625" bestFit="1" customWidth="1"/>
    <col min="10" max="10" width="9.7109375" bestFit="1" customWidth="1"/>
    <col min="11" max="11" width="5" bestFit="1" customWidth="1"/>
    <col min="12" max="12" width="10.140625" bestFit="1" customWidth="1"/>
    <col min="13" max="13" width="11.42578125" bestFit="1" customWidth="1"/>
    <col min="14" max="14" width="8.7109375" bestFit="1" customWidth="1"/>
    <col min="15" max="15" width="10.7109375" bestFit="1" customWidth="1"/>
    <col min="16" max="16" width="11" bestFit="1" customWidth="1"/>
    <col min="17" max="17" width="8.42578125" bestFit="1" customWidth="1"/>
    <col min="18" max="18" width="31.85546875" bestFit="1" customWidth="1"/>
    <col min="19" max="19" width="53.5703125" bestFit="1" customWidth="1"/>
    <col min="20" max="20" width="31.85546875" bestFit="1" customWidth="1"/>
    <col min="21" max="21" width="25.5703125" bestFit="1" customWidth="1"/>
    <col min="22" max="22" width="21" bestFit="1" customWidth="1"/>
    <col min="23" max="23" width="16" bestFit="1" customWidth="1"/>
    <col min="24" max="24" width="10.7109375" bestFit="1" customWidth="1"/>
    <col min="25" max="25" width="8.42578125" bestFit="1" customWidth="1"/>
  </cols>
  <sheetData>
    <row r="1" spans="1: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6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</row>
    <row r="2" spans="1:25">
      <c r="A2" t="s">
        <v>159</v>
      </c>
      <c r="B2" t="s">
        <v>160</v>
      </c>
      <c r="C2" t="s">
        <v>161</v>
      </c>
      <c r="D2" s="3">
        <v>2934</v>
      </c>
      <c r="E2" t="s">
        <v>63</v>
      </c>
      <c r="F2" t="s">
        <v>162</v>
      </c>
      <c r="G2" t="s">
        <v>44</v>
      </c>
      <c r="H2" t="s">
        <v>45</v>
      </c>
      <c r="I2" t="s">
        <v>46</v>
      </c>
      <c r="J2" s="3">
        <v>1</v>
      </c>
      <c r="K2" s="3">
        <v>2500</v>
      </c>
      <c r="L2" s="3">
        <v>2500</v>
      </c>
      <c r="M2" s="3">
        <v>0</v>
      </c>
      <c r="N2" s="3">
        <v>0</v>
      </c>
      <c r="O2" s="3">
        <v>0</v>
      </c>
      <c r="P2" s="3">
        <v>0</v>
      </c>
      <c r="Q2" s="3">
        <v>2500</v>
      </c>
      <c r="R2" t="s">
        <v>47</v>
      </c>
      <c r="T2" t="s">
        <v>47</v>
      </c>
      <c r="U2" t="s">
        <v>49</v>
      </c>
      <c r="V2" t="s">
        <v>58</v>
      </c>
      <c r="W2" t="s">
        <v>66</v>
      </c>
      <c r="Y2" t="s">
        <v>52</v>
      </c>
    </row>
    <row r="3" spans="1:25">
      <c r="A3" t="s">
        <v>178</v>
      </c>
      <c r="B3" t="s">
        <v>179</v>
      </c>
      <c r="C3" t="s">
        <v>180</v>
      </c>
      <c r="D3" s="3">
        <v>2957</v>
      </c>
      <c r="E3" t="s">
        <v>63</v>
      </c>
      <c r="F3" t="s">
        <v>181</v>
      </c>
      <c r="G3" t="s">
        <v>44</v>
      </c>
      <c r="H3" t="s">
        <v>45</v>
      </c>
      <c r="I3" t="s">
        <v>46</v>
      </c>
      <c r="J3" s="3">
        <v>1</v>
      </c>
      <c r="K3" s="3">
        <v>2500</v>
      </c>
      <c r="L3" s="3">
        <v>2500</v>
      </c>
      <c r="M3" s="3">
        <v>0</v>
      </c>
      <c r="N3" s="3">
        <v>0</v>
      </c>
      <c r="O3" s="3">
        <v>0</v>
      </c>
      <c r="P3" s="3">
        <v>0</v>
      </c>
      <c r="Q3" s="3">
        <v>2500</v>
      </c>
      <c r="R3" t="s">
        <v>47</v>
      </c>
      <c r="S3" t="s">
        <v>182</v>
      </c>
      <c r="T3" t="s">
        <v>47</v>
      </c>
      <c r="U3" t="s">
        <v>49</v>
      </c>
      <c r="V3" t="s">
        <v>58</v>
      </c>
      <c r="W3" t="s">
        <v>66</v>
      </c>
      <c r="Y3" t="s">
        <v>52</v>
      </c>
    </row>
    <row r="4" spans="1:25">
      <c r="A4" t="s">
        <v>178</v>
      </c>
      <c r="B4" t="s">
        <v>187</v>
      </c>
      <c r="C4" t="s">
        <v>188</v>
      </c>
      <c r="D4" s="3">
        <v>2958</v>
      </c>
      <c r="E4" t="s">
        <v>63</v>
      </c>
      <c r="F4" t="s">
        <v>189</v>
      </c>
      <c r="G4" t="s">
        <v>44</v>
      </c>
      <c r="H4" t="s">
        <v>45</v>
      </c>
      <c r="I4" t="s">
        <v>46</v>
      </c>
      <c r="J4" s="3">
        <v>1</v>
      </c>
      <c r="K4" s="3">
        <v>2500</v>
      </c>
      <c r="L4" s="3">
        <v>2500</v>
      </c>
      <c r="M4" s="3">
        <v>0</v>
      </c>
      <c r="N4" s="3">
        <v>0</v>
      </c>
      <c r="O4" s="3">
        <v>0</v>
      </c>
      <c r="P4" s="3">
        <v>0</v>
      </c>
      <c r="Q4" s="3">
        <v>2500</v>
      </c>
      <c r="R4" t="s">
        <v>47</v>
      </c>
      <c r="S4" t="s">
        <v>190</v>
      </c>
      <c r="T4" t="s">
        <v>47</v>
      </c>
      <c r="U4" t="s">
        <v>49</v>
      </c>
      <c r="V4" t="s">
        <v>58</v>
      </c>
      <c r="W4" t="s">
        <v>66</v>
      </c>
      <c r="Y4" t="s">
        <v>52</v>
      </c>
    </row>
    <row r="5" spans="1:25">
      <c r="A5" t="s">
        <v>139</v>
      </c>
      <c r="B5" t="s">
        <v>140</v>
      </c>
      <c r="C5" t="s">
        <v>141</v>
      </c>
      <c r="D5" s="3">
        <v>1188</v>
      </c>
      <c r="E5" t="s">
        <v>142</v>
      </c>
      <c r="F5" t="s">
        <v>143</v>
      </c>
      <c r="G5" t="s">
        <v>44</v>
      </c>
      <c r="H5" t="s">
        <v>45</v>
      </c>
      <c r="I5" t="s">
        <v>46</v>
      </c>
      <c r="J5" s="3">
        <v>1</v>
      </c>
      <c r="K5" s="3">
        <v>2500</v>
      </c>
      <c r="L5" s="3">
        <v>2500</v>
      </c>
      <c r="M5" s="3">
        <v>0</v>
      </c>
      <c r="N5" s="3">
        <v>0</v>
      </c>
      <c r="O5" s="3">
        <v>0</v>
      </c>
      <c r="P5" s="3">
        <v>0</v>
      </c>
      <c r="Q5" s="3">
        <v>2500</v>
      </c>
      <c r="R5" t="s">
        <v>47</v>
      </c>
      <c r="T5" t="s">
        <v>47</v>
      </c>
      <c r="U5" t="s">
        <v>49</v>
      </c>
      <c r="V5" t="s">
        <v>58</v>
      </c>
      <c r="W5" t="s">
        <v>51</v>
      </c>
      <c r="Y5" t="s">
        <v>52</v>
      </c>
    </row>
    <row r="6" spans="1:25">
      <c r="A6" t="s">
        <v>139</v>
      </c>
      <c r="B6" t="s">
        <v>191</v>
      </c>
      <c r="C6" t="s">
        <v>192</v>
      </c>
      <c r="D6" s="3">
        <v>2913</v>
      </c>
      <c r="E6" t="s">
        <v>151</v>
      </c>
      <c r="F6" t="s">
        <v>193</v>
      </c>
      <c r="G6" t="s">
        <v>44</v>
      </c>
      <c r="H6" t="s">
        <v>45</v>
      </c>
      <c r="I6" t="s">
        <v>46</v>
      </c>
      <c r="J6" s="3">
        <v>1</v>
      </c>
      <c r="K6" s="3">
        <v>2500</v>
      </c>
      <c r="L6" s="3">
        <v>2500</v>
      </c>
      <c r="M6" s="3">
        <v>0</v>
      </c>
      <c r="N6" s="3">
        <v>0</v>
      </c>
      <c r="O6" s="3">
        <v>0</v>
      </c>
      <c r="P6" s="3">
        <v>0</v>
      </c>
      <c r="Q6" s="3">
        <v>2500</v>
      </c>
      <c r="R6" t="s">
        <v>47</v>
      </c>
      <c r="T6" t="s">
        <v>47</v>
      </c>
      <c r="U6" t="s">
        <v>49</v>
      </c>
      <c r="V6" t="s">
        <v>58</v>
      </c>
      <c r="W6" t="s">
        <v>66</v>
      </c>
      <c r="Y6" t="s">
        <v>52</v>
      </c>
    </row>
    <row r="7" spans="1:25">
      <c r="A7" t="s">
        <v>101</v>
      </c>
      <c r="B7" t="s">
        <v>102</v>
      </c>
      <c r="C7" t="s">
        <v>103</v>
      </c>
      <c r="D7" s="3">
        <v>2955</v>
      </c>
      <c r="E7" t="s">
        <v>42</v>
      </c>
      <c r="F7" t="s">
        <v>104</v>
      </c>
      <c r="G7" t="s">
        <v>44</v>
      </c>
      <c r="H7" t="s">
        <v>45</v>
      </c>
      <c r="I7" t="s">
        <v>46</v>
      </c>
      <c r="J7" s="3">
        <v>1</v>
      </c>
      <c r="K7" s="3">
        <v>2500</v>
      </c>
      <c r="L7" s="3">
        <v>2500</v>
      </c>
      <c r="M7" s="3">
        <v>0</v>
      </c>
      <c r="N7" s="3">
        <v>0</v>
      </c>
      <c r="O7" s="3">
        <v>0</v>
      </c>
      <c r="P7" s="3">
        <v>0</v>
      </c>
      <c r="Q7" s="3">
        <v>2500</v>
      </c>
      <c r="R7" t="s">
        <v>47</v>
      </c>
      <c r="S7" t="s">
        <v>57</v>
      </c>
      <c r="T7" t="s">
        <v>47</v>
      </c>
      <c r="U7" t="s">
        <v>49</v>
      </c>
      <c r="V7" t="s">
        <v>58</v>
      </c>
      <c r="W7" t="s">
        <v>51</v>
      </c>
      <c r="Y7" t="s">
        <v>52</v>
      </c>
    </row>
    <row r="8" spans="1:25">
      <c r="A8" t="s">
        <v>101</v>
      </c>
      <c r="B8" t="s">
        <v>144</v>
      </c>
      <c r="C8" t="s">
        <v>145</v>
      </c>
      <c r="D8" s="3">
        <v>2804</v>
      </c>
      <c r="E8" t="s">
        <v>146</v>
      </c>
      <c r="F8" t="s">
        <v>147</v>
      </c>
      <c r="G8" t="s">
        <v>44</v>
      </c>
      <c r="H8" t="s">
        <v>45</v>
      </c>
      <c r="I8" t="s">
        <v>46</v>
      </c>
      <c r="J8" s="3">
        <v>1</v>
      </c>
      <c r="K8" s="3">
        <v>2500</v>
      </c>
      <c r="L8" s="3">
        <v>2500</v>
      </c>
      <c r="M8" s="3">
        <v>0</v>
      </c>
      <c r="N8" s="3">
        <v>0</v>
      </c>
      <c r="O8" s="3">
        <v>0</v>
      </c>
      <c r="P8" s="3">
        <v>0</v>
      </c>
      <c r="Q8" s="3">
        <v>2500</v>
      </c>
      <c r="R8" t="s">
        <v>47</v>
      </c>
      <c r="T8" t="s">
        <v>47</v>
      </c>
      <c r="U8" t="s">
        <v>49</v>
      </c>
      <c r="V8" t="s">
        <v>58</v>
      </c>
      <c r="W8" t="s">
        <v>110</v>
      </c>
      <c r="Y8" t="s">
        <v>52</v>
      </c>
    </row>
    <row r="9" spans="1:25">
      <c r="A9" t="s">
        <v>267</v>
      </c>
      <c r="B9" t="s">
        <v>268</v>
      </c>
      <c r="C9" t="s">
        <v>269</v>
      </c>
      <c r="D9" s="3">
        <v>2997</v>
      </c>
      <c r="E9" t="s">
        <v>63</v>
      </c>
      <c r="F9" t="s">
        <v>270</v>
      </c>
      <c r="G9" t="s">
        <v>265</v>
      </c>
      <c r="H9" t="s">
        <v>45</v>
      </c>
      <c r="I9" t="s">
        <v>46</v>
      </c>
      <c r="J9" s="3">
        <v>1</v>
      </c>
      <c r="K9" s="3">
        <v>5000</v>
      </c>
      <c r="L9" s="3">
        <v>5000</v>
      </c>
      <c r="M9" s="3">
        <v>0</v>
      </c>
      <c r="N9" s="3">
        <v>0</v>
      </c>
      <c r="O9" s="3">
        <v>0</v>
      </c>
      <c r="P9" s="3">
        <v>0</v>
      </c>
      <c r="Q9" s="3">
        <v>5000</v>
      </c>
      <c r="R9" t="s">
        <v>47</v>
      </c>
      <c r="S9" t="s">
        <v>182</v>
      </c>
      <c r="T9" t="s">
        <v>47</v>
      </c>
      <c r="U9" t="s">
        <v>266</v>
      </c>
      <c r="V9" t="s">
        <v>58</v>
      </c>
      <c r="W9" t="s">
        <v>66</v>
      </c>
      <c r="Y9" t="s">
        <v>52</v>
      </c>
    </row>
    <row r="10" spans="1:25">
      <c r="A10" t="s">
        <v>174</v>
      </c>
      <c r="B10" t="s">
        <v>175</v>
      </c>
      <c r="C10" t="s">
        <v>176</v>
      </c>
      <c r="D10" s="3">
        <v>3001</v>
      </c>
      <c r="E10" t="s">
        <v>63</v>
      </c>
      <c r="F10" t="s">
        <v>177</v>
      </c>
      <c r="G10" t="s">
        <v>44</v>
      </c>
      <c r="H10" t="s">
        <v>45</v>
      </c>
      <c r="I10" t="s">
        <v>46</v>
      </c>
      <c r="J10" s="3">
        <v>1</v>
      </c>
      <c r="K10" s="3">
        <v>2500</v>
      </c>
      <c r="L10" s="3">
        <v>2500</v>
      </c>
      <c r="M10" s="3">
        <v>0</v>
      </c>
      <c r="N10" s="3">
        <v>0</v>
      </c>
      <c r="O10" s="3">
        <v>0</v>
      </c>
      <c r="P10" s="3">
        <v>0</v>
      </c>
      <c r="Q10" s="3">
        <v>2500</v>
      </c>
      <c r="R10" t="s">
        <v>47</v>
      </c>
      <c r="S10" t="s">
        <v>153</v>
      </c>
      <c r="T10" t="s">
        <v>47</v>
      </c>
      <c r="U10" t="s">
        <v>49</v>
      </c>
      <c r="V10" t="s">
        <v>58</v>
      </c>
      <c r="W10" t="s">
        <v>66</v>
      </c>
      <c r="Y10" t="s">
        <v>52</v>
      </c>
    </row>
    <row r="11" spans="1:25">
      <c r="A11" t="s">
        <v>194</v>
      </c>
      <c r="B11" t="s">
        <v>195</v>
      </c>
      <c r="C11" t="s">
        <v>196</v>
      </c>
      <c r="D11" s="3">
        <v>3025</v>
      </c>
      <c r="E11" t="s">
        <v>63</v>
      </c>
      <c r="F11" t="s">
        <v>197</v>
      </c>
      <c r="G11" t="s">
        <v>44</v>
      </c>
      <c r="H11" t="s">
        <v>45</v>
      </c>
      <c r="I11" t="s">
        <v>46</v>
      </c>
      <c r="J11" s="3">
        <v>1</v>
      </c>
      <c r="K11" s="3">
        <v>2500</v>
      </c>
      <c r="L11" s="3">
        <v>2500</v>
      </c>
      <c r="M11" s="3">
        <v>0</v>
      </c>
      <c r="N11" s="3">
        <v>0</v>
      </c>
      <c r="O11" s="3">
        <v>0</v>
      </c>
      <c r="P11" s="3">
        <v>0</v>
      </c>
      <c r="Q11" s="3">
        <v>2500</v>
      </c>
      <c r="R11" t="s">
        <v>47</v>
      </c>
      <c r="S11" t="s">
        <v>198</v>
      </c>
      <c r="T11" t="s">
        <v>47</v>
      </c>
      <c r="U11" t="s">
        <v>49</v>
      </c>
      <c r="V11" t="s">
        <v>58</v>
      </c>
      <c r="W11" t="s">
        <v>66</v>
      </c>
      <c r="Y11" t="s">
        <v>52</v>
      </c>
    </row>
    <row r="12" spans="1:25">
      <c r="A12" t="s">
        <v>115</v>
      </c>
      <c r="B12" t="s">
        <v>116</v>
      </c>
      <c r="C12" t="s">
        <v>117</v>
      </c>
      <c r="D12" s="3">
        <v>3069</v>
      </c>
      <c r="E12" t="s">
        <v>42</v>
      </c>
      <c r="F12" t="s">
        <v>118</v>
      </c>
      <c r="G12" t="s">
        <v>44</v>
      </c>
      <c r="H12" t="s">
        <v>45</v>
      </c>
      <c r="I12" t="s">
        <v>46</v>
      </c>
      <c r="J12" s="3">
        <v>1</v>
      </c>
      <c r="K12" s="3">
        <v>2500</v>
      </c>
      <c r="L12" s="3">
        <v>2500</v>
      </c>
      <c r="M12" s="3">
        <v>0</v>
      </c>
      <c r="N12" s="3">
        <v>0</v>
      </c>
      <c r="O12" s="3">
        <v>0</v>
      </c>
      <c r="P12" s="3">
        <v>0</v>
      </c>
      <c r="Q12" s="3">
        <v>2500</v>
      </c>
      <c r="R12" t="s">
        <v>47</v>
      </c>
      <c r="S12" t="s">
        <v>119</v>
      </c>
      <c r="T12" t="s">
        <v>47</v>
      </c>
      <c r="U12" t="s">
        <v>49</v>
      </c>
      <c r="V12" t="s">
        <v>58</v>
      </c>
      <c r="W12" t="s">
        <v>51</v>
      </c>
      <c r="Y12" t="s">
        <v>52</v>
      </c>
    </row>
    <row r="13" spans="1:25" s="4" customFormat="1">
      <c r="A13" s="4" t="s">
        <v>199</v>
      </c>
      <c r="B13" s="4" t="s">
        <v>200</v>
      </c>
      <c r="C13" s="4" t="s">
        <v>201</v>
      </c>
      <c r="D13" s="32">
        <v>3094</v>
      </c>
      <c r="E13" s="4" t="s">
        <v>63</v>
      </c>
      <c r="F13" s="4" t="s">
        <v>76</v>
      </c>
      <c r="G13" s="4" t="s">
        <v>44</v>
      </c>
      <c r="H13" s="4" t="s">
        <v>45</v>
      </c>
      <c r="I13" s="4" t="s">
        <v>46</v>
      </c>
      <c r="J13" s="32">
        <v>1</v>
      </c>
      <c r="K13" s="32">
        <v>2500</v>
      </c>
      <c r="L13" s="32">
        <v>2500</v>
      </c>
      <c r="M13" s="32">
        <v>0</v>
      </c>
      <c r="N13" s="32">
        <v>0</v>
      </c>
      <c r="O13" s="32">
        <v>0</v>
      </c>
      <c r="P13" s="32">
        <v>0</v>
      </c>
      <c r="Q13" s="32">
        <v>2500</v>
      </c>
      <c r="R13" s="4" t="s">
        <v>47</v>
      </c>
      <c r="S13" s="4" t="s">
        <v>202</v>
      </c>
      <c r="T13" s="4" t="s">
        <v>47</v>
      </c>
      <c r="U13" s="4" t="s">
        <v>49</v>
      </c>
      <c r="V13" s="4" t="s">
        <v>58</v>
      </c>
      <c r="W13" s="4" t="s">
        <v>66</v>
      </c>
      <c r="Y13" s="4" t="s">
        <v>52</v>
      </c>
    </row>
    <row r="14" spans="1:25">
      <c r="A14" t="s">
        <v>135</v>
      </c>
      <c r="B14" t="s">
        <v>136</v>
      </c>
      <c r="C14" t="s">
        <v>137</v>
      </c>
      <c r="D14" s="3">
        <v>3154</v>
      </c>
      <c r="E14" t="s">
        <v>42</v>
      </c>
      <c r="F14" t="s">
        <v>138</v>
      </c>
      <c r="G14" t="s">
        <v>44</v>
      </c>
      <c r="H14" t="s">
        <v>45</v>
      </c>
      <c r="I14" t="s">
        <v>46</v>
      </c>
      <c r="J14" s="3">
        <v>1</v>
      </c>
      <c r="K14" s="3">
        <v>2500</v>
      </c>
      <c r="L14" s="3">
        <v>2500</v>
      </c>
      <c r="M14" s="3">
        <v>0</v>
      </c>
      <c r="N14" s="3">
        <v>0</v>
      </c>
      <c r="O14" s="3">
        <v>0</v>
      </c>
      <c r="P14" s="3">
        <v>0</v>
      </c>
      <c r="Q14" s="3">
        <v>2500</v>
      </c>
      <c r="R14" t="s">
        <v>47</v>
      </c>
      <c r="T14" t="s">
        <v>47</v>
      </c>
      <c r="U14" t="s">
        <v>49</v>
      </c>
      <c r="V14" t="s">
        <v>58</v>
      </c>
      <c r="W14" t="s">
        <v>51</v>
      </c>
      <c r="Y14" t="s">
        <v>52</v>
      </c>
    </row>
    <row r="15" spans="1:25">
      <c r="A15" t="s">
        <v>155</v>
      </c>
      <c r="B15" t="s">
        <v>156</v>
      </c>
      <c r="C15" t="s">
        <v>157</v>
      </c>
      <c r="D15" s="3">
        <v>3215</v>
      </c>
      <c r="E15" t="s">
        <v>63</v>
      </c>
      <c r="F15" t="s">
        <v>158</v>
      </c>
      <c r="G15" t="s">
        <v>44</v>
      </c>
      <c r="H15" t="s">
        <v>45</v>
      </c>
      <c r="I15" t="s">
        <v>46</v>
      </c>
      <c r="J15" s="3">
        <v>1</v>
      </c>
      <c r="K15" s="3">
        <v>2500</v>
      </c>
      <c r="L15" s="3">
        <v>2500</v>
      </c>
      <c r="M15" s="3">
        <v>0</v>
      </c>
      <c r="N15" s="3">
        <v>0</v>
      </c>
      <c r="O15" s="3">
        <v>0</v>
      </c>
      <c r="P15" s="3">
        <v>2500</v>
      </c>
      <c r="Q15" s="3">
        <v>0</v>
      </c>
      <c r="R15" t="s">
        <v>47</v>
      </c>
      <c r="S15" t="s">
        <v>65</v>
      </c>
      <c r="T15" t="s">
        <v>47</v>
      </c>
      <c r="U15" t="s">
        <v>49</v>
      </c>
      <c r="V15" t="s">
        <v>58</v>
      </c>
      <c r="W15" t="s">
        <v>66</v>
      </c>
      <c r="Y15" t="s">
        <v>52</v>
      </c>
    </row>
    <row r="16" spans="1:25">
      <c r="D16" s="3"/>
      <c r="J16" s="3"/>
      <c r="K16" s="3"/>
      <c r="L16" s="3"/>
      <c r="M16" s="3"/>
      <c r="N16" s="3"/>
      <c r="O16" s="3"/>
      <c r="P16" s="3"/>
      <c r="Q16" s="3"/>
    </row>
    <row r="17" spans="1:25">
      <c r="A17" t="s">
        <v>53</v>
      </c>
      <c r="B17" t="s">
        <v>54</v>
      </c>
      <c r="C17" t="s">
        <v>55</v>
      </c>
      <c r="D17" s="3">
        <v>3250</v>
      </c>
      <c r="E17" t="s">
        <v>42</v>
      </c>
      <c r="F17" t="s">
        <v>56</v>
      </c>
      <c r="G17" t="s">
        <v>44</v>
      </c>
      <c r="H17" t="s">
        <v>45</v>
      </c>
      <c r="I17" t="s">
        <v>46</v>
      </c>
      <c r="J17" s="3">
        <v>1</v>
      </c>
      <c r="K17" s="3">
        <v>2500</v>
      </c>
      <c r="L17" s="3">
        <v>2500</v>
      </c>
      <c r="M17" s="3">
        <v>0</v>
      </c>
      <c r="N17" s="3">
        <v>0</v>
      </c>
      <c r="O17" s="3">
        <v>0</v>
      </c>
      <c r="P17" s="3">
        <v>0</v>
      </c>
      <c r="Q17" s="3">
        <v>2500</v>
      </c>
      <c r="R17" t="s">
        <v>47</v>
      </c>
      <c r="S17" t="s">
        <v>57</v>
      </c>
      <c r="T17" t="s">
        <v>47</v>
      </c>
      <c r="U17" t="s">
        <v>49</v>
      </c>
      <c r="V17" t="s">
        <v>58</v>
      </c>
      <c r="W17" t="s">
        <v>59</v>
      </c>
      <c r="Y17" t="s">
        <v>52</v>
      </c>
    </row>
    <row r="18" spans="1:25">
      <c r="A18" t="s">
        <v>183</v>
      </c>
      <c r="B18" t="s">
        <v>184</v>
      </c>
      <c r="C18" t="s">
        <v>185</v>
      </c>
      <c r="D18" s="3">
        <v>3266</v>
      </c>
      <c r="E18" t="s">
        <v>63</v>
      </c>
      <c r="F18" t="s">
        <v>186</v>
      </c>
      <c r="G18" t="s">
        <v>44</v>
      </c>
      <c r="H18" t="s">
        <v>45</v>
      </c>
      <c r="I18" t="s">
        <v>46</v>
      </c>
      <c r="J18" s="3">
        <v>1</v>
      </c>
      <c r="K18" s="3">
        <v>2500</v>
      </c>
      <c r="L18" s="3">
        <v>2500</v>
      </c>
      <c r="M18" s="3">
        <v>0</v>
      </c>
      <c r="N18" s="3">
        <v>0</v>
      </c>
      <c r="O18" s="3">
        <v>0</v>
      </c>
      <c r="P18" s="3">
        <v>0</v>
      </c>
      <c r="Q18" s="3">
        <v>2500</v>
      </c>
      <c r="R18" t="s">
        <v>47</v>
      </c>
      <c r="S18" t="s">
        <v>57</v>
      </c>
      <c r="T18" t="s">
        <v>47</v>
      </c>
      <c r="U18" t="s">
        <v>49</v>
      </c>
      <c r="V18" t="s">
        <v>58</v>
      </c>
      <c r="W18" t="s">
        <v>66</v>
      </c>
      <c r="Y18" t="s">
        <v>52</v>
      </c>
    </row>
    <row r="19" spans="1:25">
      <c r="A19" t="s">
        <v>203</v>
      </c>
      <c r="B19" t="s">
        <v>204</v>
      </c>
      <c r="C19" t="s">
        <v>205</v>
      </c>
      <c r="D19" s="3">
        <v>3308</v>
      </c>
      <c r="E19" t="s">
        <v>63</v>
      </c>
      <c r="F19" t="s">
        <v>206</v>
      </c>
      <c r="G19" t="s">
        <v>44</v>
      </c>
      <c r="H19" t="s">
        <v>45</v>
      </c>
      <c r="I19" t="s">
        <v>46</v>
      </c>
      <c r="J19" s="3">
        <v>1</v>
      </c>
      <c r="K19" s="3">
        <v>2500</v>
      </c>
      <c r="L19" s="3">
        <v>2500</v>
      </c>
      <c r="M19" s="3">
        <v>0</v>
      </c>
      <c r="N19" s="3">
        <v>0</v>
      </c>
      <c r="O19" s="3">
        <v>0</v>
      </c>
      <c r="P19" s="3">
        <v>0</v>
      </c>
      <c r="Q19" s="3">
        <v>2500</v>
      </c>
      <c r="R19" t="s">
        <v>47</v>
      </c>
      <c r="S19" t="s">
        <v>153</v>
      </c>
      <c r="T19" t="s">
        <v>47</v>
      </c>
      <c r="U19" t="s">
        <v>49</v>
      </c>
      <c r="V19" t="s">
        <v>58</v>
      </c>
      <c r="W19" t="s">
        <v>66</v>
      </c>
      <c r="Y19" t="s">
        <v>52</v>
      </c>
    </row>
    <row r="20" spans="1:25">
      <c r="A20" t="s">
        <v>163</v>
      </c>
      <c r="B20" t="s">
        <v>164</v>
      </c>
      <c r="C20" t="s">
        <v>165</v>
      </c>
      <c r="D20" s="3">
        <v>1109</v>
      </c>
      <c r="E20" t="s">
        <v>166</v>
      </c>
      <c r="F20" t="s">
        <v>167</v>
      </c>
      <c r="G20" t="s">
        <v>44</v>
      </c>
      <c r="H20" t="s">
        <v>45</v>
      </c>
      <c r="I20" t="s">
        <v>46</v>
      </c>
      <c r="J20" s="3">
        <v>1</v>
      </c>
      <c r="K20" s="3">
        <v>2500</v>
      </c>
      <c r="L20" s="3">
        <v>2500</v>
      </c>
      <c r="M20" s="3">
        <v>0</v>
      </c>
      <c r="N20" s="3">
        <v>0</v>
      </c>
      <c r="O20" s="3">
        <v>0</v>
      </c>
      <c r="P20" s="3">
        <v>0</v>
      </c>
      <c r="Q20" s="3">
        <v>2500</v>
      </c>
      <c r="R20" t="s">
        <v>47</v>
      </c>
      <c r="S20" t="s">
        <v>168</v>
      </c>
      <c r="T20" t="s">
        <v>47</v>
      </c>
      <c r="U20" t="s">
        <v>49</v>
      </c>
      <c r="V20" t="s">
        <v>58</v>
      </c>
      <c r="W20" t="s">
        <v>66</v>
      </c>
      <c r="Y20" t="s">
        <v>52</v>
      </c>
    </row>
    <row r="21" spans="1:25">
      <c r="A21" t="s">
        <v>271</v>
      </c>
      <c r="B21" t="s">
        <v>272</v>
      </c>
      <c r="C21" t="s">
        <v>273</v>
      </c>
      <c r="D21" s="3">
        <v>3358</v>
      </c>
      <c r="E21" t="s">
        <v>63</v>
      </c>
      <c r="F21" t="s">
        <v>274</v>
      </c>
      <c r="G21" t="s">
        <v>265</v>
      </c>
      <c r="H21" t="s">
        <v>45</v>
      </c>
      <c r="I21" t="s">
        <v>46</v>
      </c>
      <c r="J21" s="3">
        <v>1</v>
      </c>
      <c r="K21" s="3">
        <v>5000</v>
      </c>
      <c r="L21" s="3">
        <v>5000</v>
      </c>
      <c r="M21" s="3">
        <v>0</v>
      </c>
      <c r="N21" s="3">
        <v>0</v>
      </c>
      <c r="O21" s="3">
        <v>0</v>
      </c>
      <c r="P21" s="3">
        <v>0</v>
      </c>
      <c r="Q21" s="3">
        <v>5000</v>
      </c>
      <c r="R21" t="s">
        <v>47</v>
      </c>
      <c r="T21" t="s">
        <v>47</v>
      </c>
      <c r="U21" t="s">
        <v>266</v>
      </c>
      <c r="V21" t="s">
        <v>58</v>
      </c>
      <c r="W21" t="s">
        <v>66</v>
      </c>
      <c r="Y21" t="s">
        <v>52</v>
      </c>
    </row>
    <row r="22" spans="1:25">
      <c r="A22" t="s">
        <v>39</v>
      </c>
      <c r="B22" t="s">
        <v>40</v>
      </c>
      <c r="C22" t="s">
        <v>41</v>
      </c>
      <c r="D22" s="3">
        <v>3365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s="3">
        <v>1</v>
      </c>
      <c r="K22" s="3">
        <v>2500</v>
      </c>
      <c r="L22" s="3">
        <v>2500</v>
      </c>
      <c r="M22" s="3">
        <v>0</v>
      </c>
      <c r="N22" s="3">
        <v>0</v>
      </c>
      <c r="O22" s="3">
        <v>0</v>
      </c>
      <c r="P22" s="3">
        <v>0</v>
      </c>
      <c r="Q22" s="3">
        <v>2500</v>
      </c>
      <c r="R22" t="s">
        <v>47</v>
      </c>
      <c r="S22" t="s">
        <v>48</v>
      </c>
      <c r="T22" t="s">
        <v>47</v>
      </c>
      <c r="U22" t="s">
        <v>49</v>
      </c>
      <c r="V22" t="s">
        <v>50</v>
      </c>
      <c r="W22" t="s">
        <v>51</v>
      </c>
      <c r="Y22" t="s">
        <v>52</v>
      </c>
    </row>
    <row r="23" spans="1:25">
      <c r="A23" t="s">
        <v>120</v>
      </c>
      <c r="B23" t="s">
        <v>121</v>
      </c>
      <c r="C23" t="s">
        <v>122</v>
      </c>
      <c r="D23" s="3">
        <v>3429</v>
      </c>
      <c r="E23" t="s">
        <v>42</v>
      </c>
      <c r="F23" t="s">
        <v>123</v>
      </c>
      <c r="G23" t="s">
        <v>44</v>
      </c>
      <c r="H23" t="s">
        <v>45</v>
      </c>
      <c r="I23" t="s">
        <v>46</v>
      </c>
      <c r="J23" s="3">
        <v>1</v>
      </c>
      <c r="K23" s="3">
        <v>2500</v>
      </c>
      <c r="L23" s="3">
        <v>2500</v>
      </c>
      <c r="M23" s="3">
        <v>0</v>
      </c>
      <c r="N23" s="3">
        <v>0</v>
      </c>
      <c r="O23" s="3">
        <v>0</v>
      </c>
      <c r="P23" s="3">
        <v>0</v>
      </c>
      <c r="Q23" s="3">
        <v>2500</v>
      </c>
      <c r="R23" t="s">
        <v>47</v>
      </c>
      <c r="S23" t="s">
        <v>124</v>
      </c>
      <c r="T23" t="s">
        <v>47</v>
      </c>
      <c r="U23" t="s">
        <v>49</v>
      </c>
      <c r="V23" t="s">
        <v>58</v>
      </c>
      <c r="W23" t="s">
        <v>51</v>
      </c>
      <c r="Y23" t="s">
        <v>52</v>
      </c>
    </row>
    <row r="24" spans="1:25">
      <c r="D24" s="3"/>
      <c r="J24" s="3"/>
      <c r="K24" s="3"/>
      <c r="L24" s="3"/>
      <c r="M24" s="3"/>
      <c r="N24" s="3"/>
      <c r="O24" s="3"/>
      <c r="P24" s="3"/>
      <c r="Q24" s="3"/>
    </row>
    <row r="25" spans="1:25">
      <c r="A25" t="s">
        <v>169</v>
      </c>
      <c r="B25" t="s">
        <v>170</v>
      </c>
      <c r="C25" t="s">
        <v>171</v>
      </c>
      <c r="D25" s="3">
        <v>3560</v>
      </c>
      <c r="E25" t="s">
        <v>63</v>
      </c>
      <c r="F25" t="s">
        <v>172</v>
      </c>
      <c r="G25" t="s">
        <v>44</v>
      </c>
      <c r="H25" t="s">
        <v>45</v>
      </c>
      <c r="I25" t="s">
        <v>46</v>
      </c>
      <c r="J25" s="3">
        <v>1</v>
      </c>
      <c r="K25" s="3">
        <v>2500</v>
      </c>
      <c r="L25" s="3">
        <v>2500</v>
      </c>
      <c r="M25" s="3">
        <v>0</v>
      </c>
      <c r="N25" s="3">
        <v>0</v>
      </c>
      <c r="O25" s="3">
        <v>0</v>
      </c>
      <c r="P25" s="3">
        <v>0</v>
      </c>
      <c r="Q25" s="3">
        <v>2500</v>
      </c>
      <c r="R25" t="s">
        <v>47</v>
      </c>
      <c r="S25" t="s">
        <v>173</v>
      </c>
      <c r="T25" t="s">
        <v>47</v>
      </c>
      <c r="U25" t="s">
        <v>49</v>
      </c>
      <c r="V25" t="s">
        <v>58</v>
      </c>
      <c r="W25" t="s">
        <v>66</v>
      </c>
      <c r="Y25" t="s">
        <v>52</v>
      </c>
    </row>
    <row r="26" spans="1:25">
      <c r="A26" t="s">
        <v>288</v>
      </c>
      <c r="B26" t="s">
        <v>289</v>
      </c>
      <c r="C26" t="s">
        <v>290</v>
      </c>
      <c r="D26" s="3">
        <v>3629</v>
      </c>
      <c r="E26" t="s">
        <v>63</v>
      </c>
      <c r="F26" t="s">
        <v>291</v>
      </c>
      <c r="G26" t="s">
        <v>265</v>
      </c>
      <c r="H26" t="s">
        <v>45</v>
      </c>
      <c r="I26" t="s">
        <v>46</v>
      </c>
      <c r="J26" s="3">
        <v>1</v>
      </c>
      <c r="K26" s="3">
        <v>5000</v>
      </c>
      <c r="L26" s="3">
        <v>5000</v>
      </c>
      <c r="M26" s="3">
        <v>0</v>
      </c>
      <c r="N26" s="3">
        <v>0</v>
      </c>
      <c r="O26" s="3">
        <v>0</v>
      </c>
      <c r="P26" s="3">
        <v>0</v>
      </c>
      <c r="Q26" s="3">
        <v>5000</v>
      </c>
      <c r="R26" t="s">
        <v>47</v>
      </c>
      <c r="S26" t="s">
        <v>48</v>
      </c>
      <c r="T26" t="s">
        <v>47</v>
      </c>
      <c r="U26" t="s">
        <v>266</v>
      </c>
      <c r="V26" t="s">
        <v>58</v>
      </c>
      <c r="W26" t="s">
        <v>66</v>
      </c>
      <c r="Y26" t="s">
        <v>52</v>
      </c>
    </row>
    <row r="27" spans="1:25">
      <c r="A27" t="s">
        <v>261</v>
      </c>
      <c r="B27" t="s">
        <v>262</v>
      </c>
      <c r="C27" t="s">
        <v>263</v>
      </c>
      <c r="D27" s="3">
        <v>3603</v>
      </c>
      <c r="E27" t="s">
        <v>151</v>
      </c>
      <c r="F27" t="s">
        <v>264</v>
      </c>
      <c r="G27" t="s">
        <v>265</v>
      </c>
      <c r="H27" t="s">
        <v>45</v>
      </c>
      <c r="I27" t="s">
        <v>46</v>
      </c>
      <c r="J27" s="3">
        <v>1</v>
      </c>
      <c r="K27" s="3">
        <v>5000</v>
      </c>
      <c r="L27" s="3">
        <v>5000</v>
      </c>
      <c r="M27" s="3">
        <v>0</v>
      </c>
      <c r="N27" s="3">
        <v>0</v>
      </c>
      <c r="O27" s="3">
        <v>0</v>
      </c>
      <c r="P27" s="3">
        <v>0</v>
      </c>
      <c r="Q27" s="3">
        <v>5000</v>
      </c>
      <c r="R27" t="s">
        <v>47</v>
      </c>
      <c r="T27" t="s">
        <v>47</v>
      </c>
      <c r="U27" t="s">
        <v>266</v>
      </c>
      <c r="V27" t="s">
        <v>58</v>
      </c>
      <c r="W27" t="s">
        <v>66</v>
      </c>
      <c r="Y27" t="s">
        <v>52</v>
      </c>
    </row>
    <row r="28" spans="1:25">
      <c r="A28" t="s">
        <v>221</v>
      </c>
      <c r="B28" t="s">
        <v>222</v>
      </c>
      <c r="C28" t="s">
        <v>223</v>
      </c>
      <c r="D28" s="3">
        <v>1518</v>
      </c>
      <c r="E28" t="s">
        <v>219</v>
      </c>
      <c r="F28" t="s">
        <v>224</v>
      </c>
      <c r="G28" t="s">
        <v>44</v>
      </c>
      <c r="H28" t="s">
        <v>45</v>
      </c>
      <c r="I28" t="s">
        <v>46</v>
      </c>
      <c r="J28" s="3">
        <v>1</v>
      </c>
      <c r="K28" s="3">
        <v>2500</v>
      </c>
      <c r="L28" s="3">
        <v>2500</v>
      </c>
      <c r="M28" s="3">
        <v>0</v>
      </c>
      <c r="N28" s="3">
        <v>0</v>
      </c>
      <c r="O28" s="3">
        <v>0</v>
      </c>
      <c r="P28" s="3">
        <v>0</v>
      </c>
      <c r="Q28" s="3">
        <v>2500</v>
      </c>
      <c r="R28" t="s">
        <v>47</v>
      </c>
      <c r="T28" t="s">
        <v>47</v>
      </c>
      <c r="U28" t="s">
        <v>49</v>
      </c>
      <c r="V28" t="s">
        <v>58</v>
      </c>
      <c r="W28" t="s">
        <v>66</v>
      </c>
      <c r="Y28" t="s">
        <v>52</v>
      </c>
    </row>
    <row r="29" spans="1:25">
      <c r="A29" t="s">
        <v>105</v>
      </c>
      <c r="B29" t="s">
        <v>106</v>
      </c>
      <c r="C29" t="s">
        <v>107</v>
      </c>
      <c r="D29" s="3">
        <v>3687</v>
      </c>
      <c r="E29" t="s">
        <v>42</v>
      </c>
      <c r="F29" t="s">
        <v>108</v>
      </c>
      <c r="G29" t="s">
        <v>44</v>
      </c>
      <c r="H29" t="s">
        <v>45</v>
      </c>
      <c r="I29" t="s">
        <v>46</v>
      </c>
      <c r="J29" s="3">
        <v>1</v>
      </c>
      <c r="K29" s="3">
        <v>2500</v>
      </c>
      <c r="L29" s="3">
        <v>2500</v>
      </c>
      <c r="M29" s="3">
        <v>0</v>
      </c>
      <c r="N29" s="3">
        <v>0</v>
      </c>
      <c r="O29" s="3">
        <v>0</v>
      </c>
      <c r="P29" s="3">
        <v>0</v>
      </c>
      <c r="Q29" s="3">
        <v>2500</v>
      </c>
      <c r="R29" t="s">
        <v>47</v>
      </c>
      <c r="S29" t="s">
        <v>109</v>
      </c>
      <c r="T29" t="s">
        <v>47</v>
      </c>
      <c r="U29" t="s">
        <v>49</v>
      </c>
      <c r="V29" t="s">
        <v>58</v>
      </c>
      <c r="W29" t="s">
        <v>110</v>
      </c>
      <c r="Y29" t="s">
        <v>52</v>
      </c>
    </row>
    <row r="30" spans="1:25">
      <c r="A30" t="s">
        <v>233</v>
      </c>
      <c r="B30" t="s">
        <v>234</v>
      </c>
      <c r="C30" t="s">
        <v>235</v>
      </c>
      <c r="D30" s="3">
        <v>3755</v>
      </c>
      <c r="E30" t="s">
        <v>63</v>
      </c>
      <c r="F30" t="s">
        <v>236</v>
      </c>
      <c r="G30" t="s">
        <v>44</v>
      </c>
      <c r="H30" t="s">
        <v>45</v>
      </c>
      <c r="I30" t="s">
        <v>46</v>
      </c>
      <c r="J30" s="3">
        <v>1</v>
      </c>
      <c r="K30" s="3">
        <v>2500</v>
      </c>
      <c r="L30" s="3">
        <v>2500</v>
      </c>
      <c r="M30" s="3">
        <v>0</v>
      </c>
      <c r="N30" s="3">
        <v>0</v>
      </c>
      <c r="O30" s="3">
        <v>0</v>
      </c>
      <c r="P30" s="3">
        <v>0</v>
      </c>
      <c r="Q30" s="3">
        <v>2500</v>
      </c>
      <c r="R30" t="s">
        <v>47</v>
      </c>
      <c r="S30" t="s">
        <v>65</v>
      </c>
      <c r="T30" t="s">
        <v>47</v>
      </c>
      <c r="U30" t="s">
        <v>49</v>
      </c>
      <c r="V30" t="s">
        <v>58</v>
      </c>
      <c r="W30" t="s">
        <v>66</v>
      </c>
      <c r="Y30" t="s">
        <v>52</v>
      </c>
    </row>
    <row r="31" spans="1:25">
      <c r="A31" t="s">
        <v>125</v>
      </c>
      <c r="B31" t="s">
        <v>126</v>
      </c>
      <c r="C31" t="s">
        <v>127</v>
      </c>
      <c r="D31" s="3">
        <v>3769</v>
      </c>
      <c r="E31" t="s">
        <v>42</v>
      </c>
      <c r="F31" t="s">
        <v>128</v>
      </c>
      <c r="G31" t="s">
        <v>44</v>
      </c>
      <c r="H31" t="s">
        <v>45</v>
      </c>
      <c r="I31" t="s">
        <v>46</v>
      </c>
      <c r="J31" s="3">
        <v>1</v>
      </c>
      <c r="K31" s="3">
        <v>2500</v>
      </c>
      <c r="L31" s="3">
        <v>2500</v>
      </c>
      <c r="M31" s="3">
        <v>0</v>
      </c>
      <c r="N31" s="3">
        <v>0</v>
      </c>
      <c r="O31" s="3">
        <v>0</v>
      </c>
      <c r="P31" s="3">
        <v>0</v>
      </c>
      <c r="Q31" s="3">
        <v>2500</v>
      </c>
      <c r="R31" t="s">
        <v>47</v>
      </c>
      <c r="S31" t="s">
        <v>129</v>
      </c>
      <c r="T31" t="s">
        <v>47</v>
      </c>
      <c r="U31" t="s">
        <v>49</v>
      </c>
      <c r="V31" t="s">
        <v>58</v>
      </c>
      <c r="W31" t="s">
        <v>51</v>
      </c>
      <c r="Y31" t="s">
        <v>52</v>
      </c>
    </row>
    <row r="32" spans="1:25">
      <c r="A32" t="s">
        <v>148</v>
      </c>
      <c r="B32" t="s">
        <v>149</v>
      </c>
      <c r="C32" t="s">
        <v>150</v>
      </c>
      <c r="D32" s="3">
        <v>3854</v>
      </c>
      <c r="E32" t="s">
        <v>151</v>
      </c>
      <c r="F32" t="s">
        <v>152</v>
      </c>
      <c r="G32" t="s">
        <v>44</v>
      </c>
      <c r="H32" t="s">
        <v>45</v>
      </c>
      <c r="I32" t="s">
        <v>46</v>
      </c>
      <c r="J32" s="3">
        <v>1</v>
      </c>
      <c r="K32" s="3">
        <v>2500</v>
      </c>
      <c r="L32" s="3">
        <v>2500</v>
      </c>
      <c r="M32" s="3">
        <v>0</v>
      </c>
      <c r="N32" s="3">
        <v>0</v>
      </c>
      <c r="O32" s="3">
        <v>0</v>
      </c>
      <c r="P32" s="3">
        <v>0</v>
      </c>
      <c r="Q32" s="3">
        <v>2500</v>
      </c>
      <c r="R32" t="s">
        <v>47</v>
      </c>
      <c r="S32" t="s">
        <v>153</v>
      </c>
      <c r="T32" t="s">
        <v>47</v>
      </c>
      <c r="U32" t="s">
        <v>49</v>
      </c>
      <c r="V32" t="s">
        <v>154</v>
      </c>
      <c r="W32" t="s">
        <v>66</v>
      </c>
      <c r="Y32" t="s">
        <v>52</v>
      </c>
    </row>
    <row r="33" spans="1:25">
      <c r="A33" t="s">
        <v>211</v>
      </c>
      <c r="B33" t="s">
        <v>212</v>
      </c>
      <c r="C33" t="s">
        <v>213</v>
      </c>
      <c r="D33" s="3">
        <v>3899</v>
      </c>
      <c r="E33" t="s">
        <v>63</v>
      </c>
      <c r="F33" t="s">
        <v>214</v>
      </c>
      <c r="G33" t="s">
        <v>44</v>
      </c>
      <c r="H33" t="s">
        <v>45</v>
      </c>
      <c r="I33" t="s">
        <v>46</v>
      </c>
      <c r="J33" s="3">
        <v>1</v>
      </c>
      <c r="K33" s="3">
        <v>2500</v>
      </c>
      <c r="L33" s="3">
        <v>2500</v>
      </c>
      <c r="M33" s="3">
        <v>0</v>
      </c>
      <c r="N33" s="3">
        <v>0</v>
      </c>
      <c r="O33" s="3">
        <v>0</v>
      </c>
      <c r="P33" s="3">
        <v>0</v>
      </c>
      <c r="Q33" s="3">
        <v>2500</v>
      </c>
      <c r="R33" t="s">
        <v>47</v>
      </c>
      <c r="S33" t="s">
        <v>215</v>
      </c>
      <c r="T33" t="s">
        <v>47</v>
      </c>
      <c r="U33" t="s">
        <v>49</v>
      </c>
      <c r="V33" t="s">
        <v>58</v>
      </c>
      <c r="W33" t="s">
        <v>66</v>
      </c>
      <c r="Y33" t="s">
        <v>52</v>
      </c>
    </row>
    <row r="34" spans="1:25">
      <c r="D34" s="3"/>
      <c r="J34" s="3"/>
      <c r="K34" s="3"/>
      <c r="L34" s="3"/>
      <c r="M34" s="3"/>
      <c r="N34" s="3"/>
      <c r="O34" s="3"/>
      <c r="P34" s="3"/>
      <c r="Q34" s="3"/>
    </row>
    <row r="35" spans="1:25">
      <c r="A35" t="s">
        <v>97</v>
      </c>
      <c r="B35" t="s">
        <v>98</v>
      </c>
      <c r="C35" t="s">
        <v>99</v>
      </c>
      <c r="D35" s="3">
        <v>3943</v>
      </c>
      <c r="E35" t="s">
        <v>63</v>
      </c>
      <c r="F35" t="s">
        <v>100</v>
      </c>
      <c r="G35" t="s">
        <v>44</v>
      </c>
      <c r="H35" t="s">
        <v>45</v>
      </c>
      <c r="I35" t="s">
        <v>46</v>
      </c>
      <c r="J35" s="3">
        <v>1</v>
      </c>
      <c r="K35" s="3">
        <v>2500</v>
      </c>
      <c r="L35" s="3">
        <v>2500</v>
      </c>
      <c r="M35" s="3">
        <v>0</v>
      </c>
      <c r="N35" s="3">
        <v>0</v>
      </c>
      <c r="O35" s="3">
        <v>0</v>
      </c>
      <c r="P35" s="3">
        <v>0</v>
      </c>
      <c r="Q35" s="3">
        <v>2500</v>
      </c>
      <c r="R35" t="s">
        <v>47</v>
      </c>
      <c r="S35" t="s">
        <v>65</v>
      </c>
      <c r="T35" t="s">
        <v>47</v>
      </c>
      <c r="U35" t="s">
        <v>49</v>
      </c>
      <c r="V35" t="s">
        <v>58</v>
      </c>
      <c r="W35" t="s">
        <v>66</v>
      </c>
      <c r="Y35" t="s">
        <v>52</v>
      </c>
    </row>
    <row r="36" spans="1:25">
      <c r="A36" t="s">
        <v>130</v>
      </c>
      <c r="B36" t="s">
        <v>131</v>
      </c>
      <c r="C36" t="s">
        <v>132</v>
      </c>
      <c r="D36" s="3">
        <v>3928</v>
      </c>
      <c r="E36" t="s">
        <v>42</v>
      </c>
      <c r="F36" t="s">
        <v>133</v>
      </c>
      <c r="G36" t="s">
        <v>44</v>
      </c>
      <c r="H36" t="s">
        <v>45</v>
      </c>
      <c r="I36" t="s">
        <v>46</v>
      </c>
      <c r="J36" s="3">
        <v>1</v>
      </c>
      <c r="K36" s="3">
        <v>2500</v>
      </c>
      <c r="L36" s="3">
        <v>2500</v>
      </c>
      <c r="M36" s="3">
        <v>0</v>
      </c>
      <c r="N36" s="3">
        <v>0</v>
      </c>
      <c r="O36" s="3">
        <v>0</v>
      </c>
      <c r="P36" s="3">
        <v>0</v>
      </c>
      <c r="Q36" s="3">
        <v>2500</v>
      </c>
      <c r="R36" t="s">
        <v>47</v>
      </c>
      <c r="S36" t="s">
        <v>134</v>
      </c>
      <c r="T36" t="s">
        <v>47</v>
      </c>
      <c r="U36" t="s">
        <v>49</v>
      </c>
      <c r="V36" t="s">
        <v>58</v>
      </c>
      <c r="W36" t="s">
        <v>51</v>
      </c>
      <c r="Y36" t="s">
        <v>52</v>
      </c>
    </row>
    <row r="37" spans="1:25">
      <c r="A37" t="s">
        <v>242</v>
      </c>
      <c r="B37" t="s">
        <v>243</v>
      </c>
      <c r="C37" t="s">
        <v>244</v>
      </c>
      <c r="D37" s="3">
        <v>3973</v>
      </c>
      <c r="E37" t="s">
        <v>63</v>
      </c>
      <c r="F37" t="s">
        <v>245</v>
      </c>
      <c r="G37" t="s">
        <v>44</v>
      </c>
      <c r="H37" t="s">
        <v>45</v>
      </c>
      <c r="I37" t="s">
        <v>46</v>
      </c>
      <c r="J37" s="3">
        <v>1</v>
      </c>
      <c r="K37" s="3">
        <v>2500</v>
      </c>
      <c r="L37" s="3">
        <v>2500</v>
      </c>
      <c r="M37" s="3">
        <v>0</v>
      </c>
      <c r="N37" s="3">
        <v>0</v>
      </c>
      <c r="O37" s="3">
        <v>0</v>
      </c>
      <c r="P37" s="3">
        <v>0</v>
      </c>
      <c r="Q37" s="3">
        <v>2500</v>
      </c>
      <c r="R37" t="s">
        <v>47</v>
      </c>
      <c r="T37" t="s">
        <v>47</v>
      </c>
      <c r="U37" t="s">
        <v>49</v>
      </c>
      <c r="V37" t="s">
        <v>58</v>
      </c>
      <c r="W37" t="s">
        <v>66</v>
      </c>
      <c r="Y37" t="s">
        <v>52</v>
      </c>
    </row>
    <row r="38" spans="1:25">
      <c r="A38" t="s">
        <v>242</v>
      </c>
      <c r="B38" t="s">
        <v>282</v>
      </c>
      <c r="C38" t="s">
        <v>283</v>
      </c>
      <c r="D38" s="3">
        <v>2439</v>
      </c>
      <c r="E38" t="s">
        <v>219</v>
      </c>
      <c r="F38" t="s">
        <v>284</v>
      </c>
      <c r="G38" t="s">
        <v>265</v>
      </c>
      <c r="H38" t="s">
        <v>45</v>
      </c>
      <c r="I38" t="s">
        <v>46</v>
      </c>
      <c r="J38" s="3">
        <v>1</v>
      </c>
      <c r="K38" s="3">
        <v>5000</v>
      </c>
      <c r="L38" s="3">
        <v>5000</v>
      </c>
      <c r="M38" s="3">
        <v>0</v>
      </c>
      <c r="N38" s="3">
        <v>0</v>
      </c>
      <c r="O38" s="3">
        <v>0</v>
      </c>
      <c r="P38" s="3">
        <v>500</v>
      </c>
      <c r="Q38" s="3">
        <v>4500</v>
      </c>
      <c r="R38" t="s">
        <v>47</v>
      </c>
      <c r="T38" t="s">
        <v>47</v>
      </c>
      <c r="U38" t="s">
        <v>266</v>
      </c>
      <c r="V38" t="s">
        <v>58</v>
      </c>
      <c r="W38" t="s">
        <v>66</v>
      </c>
      <c r="Y38" t="s">
        <v>52</v>
      </c>
    </row>
    <row r="39" spans="1:25">
      <c r="A39" t="s">
        <v>237</v>
      </c>
      <c r="B39" t="s">
        <v>238</v>
      </c>
      <c r="C39" t="s">
        <v>239</v>
      </c>
      <c r="D39" s="3">
        <v>3991</v>
      </c>
      <c r="E39" t="s">
        <v>63</v>
      </c>
      <c r="F39" t="s">
        <v>240</v>
      </c>
      <c r="G39" t="s">
        <v>44</v>
      </c>
      <c r="H39" t="s">
        <v>45</v>
      </c>
      <c r="I39" t="s">
        <v>46</v>
      </c>
      <c r="J39" s="3">
        <v>1</v>
      </c>
      <c r="K39" s="3">
        <v>2500</v>
      </c>
      <c r="L39" s="3">
        <v>2500</v>
      </c>
      <c r="M39" s="3">
        <v>0</v>
      </c>
      <c r="N39" s="3">
        <v>0</v>
      </c>
      <c r="O39" s="3">
        <v>0</v>
      </c>
      <c r="P39" s="3">
        <v>0</v>
      </c>
      <c r="Q39" s="3">
        <v>2500</v>
      </c>
      <c r="R39" t="s">
        <v>47</v>
      </c>
      <c r="S39" t="s">
        <v>241</v>
      </c>
      <c r="T39" t="s">
        <v>47</v>
      </c>
      <c r="U39" t="s">
        <v>49</v>
      </c>
      <c r="V39" t="s">
        <v>58</v>
      </c>
      <c r="W39" t="s">
        <v>66</v>
      </c>
      <c r="Y39" t="s">
        <v>52</v>
      </c>
    </row>
    <row r="40" spans="1:25">
      <c r="A40" t="s">
        <v>253</v>
      </c>
      <c r="B40" t="s">
        <v>254</v>
      </c>
      <c r="C40" t="s">
        <v>255</v>
      </c>
      <c r="D40" s="3">
        <v>2834</v>
      </c>
      <c r="E40" t="s">
        <v>166</v>
      </c>
      <c r="F40" t="s">
        <v>256</v>
      </c>
      <c r="G40" t="s">
        <v>44</v>
      </c>
      <c r="H40" t="s">
        <v>45</v>
      </c>
      <c r="I40" t="s">
        <v>46</v>
      </c>
      <c r="J40" s="3">
        <v>1</v>
      </c>
      <c r="K40" s="3">
        <v>2500</v>
      </c>
      <c r="L40" s="3">
        <v>2500</v>
      </c>
      <c r="M40" s="3">
        <v>0</v>
      </c>
      <c r="N40" s="3">
        <v>0</v>
      </c>
      <c r="O40" s="3">
        <v>0</v>
      </c>
      <c r="P40" s="3">
        <v>0</v>
      </c>
      <c r="Q40" s="3">
        <v>2500</v>
      </c>
      <c r="R40" t="s">
        <v>47</v>
      </c>
      <c r="S40" t="s">
        <v>77</v>
      </c>
      <c r="T40" t="s">
        <v>47</v>
      </c>
      <c r="U40" t="s">
        <v>49</v>
      </c>
      <c r="V40" t="s">
        <v>58</v>
      </c>
      <c r="W40" t="s">
        <v>66</v>
      </c>
      <c r="Y40" t="s">
        <v>52</v>
      </c>
    </row>
    <row r="41" spans="1:25">
      <c r="A41" t="s">
        <v>253</v>
      </c>
      <c r="B41" t="s">
        <v>285</v>
      </c>
      <c r="C41" t="s">
        <v>286</v>
      </c>
      <c r="D41" s="3">
        <v>4229</v>
      </c>
      <c r="E41" t="s">
        <v>63</v>
      </c>
      <c r="F41" t="s">
        <v>287</v>
      </c>
      <c r="G41" t="s">
        <v>265</v>
      </c>
      <c r="H41" t="s">
        <v>45</v>
      </c>
      <c r="I41" t="s">
        <v>46</v>
      </c>
      <c r="J41" s="3">
        <v>1</v>
      </c>
      <c r="K41" s="3">
        <v>5000</v>
      </c>
      <c r="L41" s="3">
        <v>5000</v>
      </c>
      <c r="M41" s="3">
        <v>0</v>
      </c>
      <c r="N41" s="3">
        <v>0</v>
      </c>
      <c r="O41" s="3">
        <v>0</v>
      </c>
      <c r="P41" s="3">
        <v>0</v>
      </c>
      <c r="Q41" s="3">
        <v>5000</v>
      </c>
      <c r="R41" t="s">
        <v>47</v>
      </c>
      <c r="S41" t="s">
        <v>48</v>
      </c>
      <c r="T41" t="s">
        <v>47</v>
      </c>
      <c r="U41" t="s">
        <v>266</v>
      </c>
      <c r="V41" t="s">
        <v>58</v>
      </c>
      <c r="W41" t="s">
        <v>66</v>
      </c>
      <c r="Y41" t="s">
        <v>52</v>
      </c>
    </row>
    <row r="42" spans="1:25">
      <c r="A42" t="s">
        <v>257</v>
      </c>
      <c r="B42" t="s">
        <v>258</v>
      </c>
      <c r="C42" t="s">
        <v>259</v>
      </c>
      <c r="D42" s="3">
        <v>4228</v>
      </c>
      <c r="E42" t="s">
        <v>151</v>
      </c>
      <c r="F42" t="s">
        <v>260</v>
      </c>
      <c r="G42" t="s">
        <v>44</v>
      </c>
      <c r="H42" t="s">
        <v>45</v>
      </c>
      <c r="I42" t="s">
        <v>46</v>
      </c>
      <c r="J42" s="3">
        <v>1</v>
      </c>
      <c r="K42" s="3">
        <v>2500</v>
      </c>
      <c r="L42" s="3">
        <v>2500</v>
      </c>
      <c r="M42" s="3">
        <v>0</v>
      </c>
      <c r="N42" s="3">
        <v>0</v>
      </c>
      <c r="O42" s="3">
        <v>0</v>
      </c>
      <c r="P42" s="3">
        <v>0</v>
      </c>
      <c r="Q42" s="3">
        <v>2500</v>
      </c>
      <c r="R42" t="s">
        <v>47</v>
      </c>
      <c r="S42" t="s">
        <v>77</v>
      </c>
      <c r="T42" t="s">
        <v>47</v>
      </c>
      <c r="U42" t="s">
        <v>49</v>
      </c>
      <c r="V42" t="s">
        <v>58</v>
      </c>
      <c r="W42" t="s">
        <v>66</v>
      </c>
      <c r="Y42" t="s">
        <v>52</v>
      </c>
    </row>
    <row r="43" spans="1:25">
      <c r="D43" s="3"/>
      <c r="J43" s="3"/>
      <c r="K43" s="3"/>
      <c r="L43" s="3"/>
      <c r="M43" s="3"/>
      <c r="N43" s="3"/>
      <c r="O43" s="3"/>
      <c r="P43" s="3"/>
      <c r="Q43" s="3"/>
    </row>
    <row r="44" spans="1:25">
      <c r="A44" t="s">
        <v>207</v>
      </c>
      <c r="B44" t="s">
        <v>208</v>
      </c>
      <c r="C44" t="s">
        <v>209</v>
      </c>
      <c r="D44" s="3">
        <v>4271</v>
      </c>
      <c r="E44" t="s">
        <v>63</v>
      </c>
      <c r="F44" t="s">
        <v>210</v>
      </c>
      <c r="G44" t="s">
        <v>44</v>
      </c>
      <c r="H44" t="s">
        <v>45</v>
      </c>
      <c r="I44" t="s">
        <v>46</v>
      </c>
      <c r="J44" s="3">
        <v>1</v>
      </c>
      <c r="K44" s="3">
        <v>2500</v>
      </c>
      <c r="L44" s="3">
        <v>2500</v>
      </c>
      <c r="M44" s="3">
        <v>0</v>
      </c>
      <c r="N44" s="3">
        <v>0</v>
      </c>
      <c r="O44" s="3">
        <v>0</v>
      </c>
      <c r="P44" s="3">
        <v>0</v>
      </c>
      <c r="Q44" s="3">
        <v>2500</v>
      </c>
      <c r="R44" t="s">
        <v>47</v>
      </c>
      <c r="T44" t="s">
        <v>47</v>
      </c>
      <c r="U44" t="s">
        <v>49</v>
      </c>
      <c r="V44" t="s">
        <v>58</v>
      </c>
      <c r="W44" t="s">
        <v>66</v>
      </c>
      <c r="Y44" t="s">
        <v>52</v>
      </c>
    </row>
    <row r="45" spans="1:25">
      <c r="A45" t="s">
        <v>225</v>
      </c>
      <c r="B45" t="s">
        <v>226</v>
      </c>
      <c r="C45" t="s">
        <v>227</v>
      </c>
      <c r="D45" s="3">
        <v>574</v>
      </c>
      <c r="E45" t="s">
        <v>151</v>
      </c>
      <c r="F45" t="s">
        <v>228</v>
      </c>
      <c r="G45" t="s">
        <v>44</v>
      </c>
      <c r="H45" t="s">
        <v>45</v>
      </c>
      <c r="I45" t="s">
        <v>46</v>
      </c>
      <c r="J45" s="3">
        <v>1</v>
      </c>
      <c r="K45" s="3">
        <v>2500</v>
      </c>
      <c r="L45" s="3">
        <v>2500</v>
      </c>
      <c r="M45" s="3">
        <v>0</v>
      </c>
      <c r="N45" s="3">
        <v>0</v>
      </c>
      <c r="O45" s="3">
        <v>0</v>
      </c>
      <c r="P45" s="3">
        <v>0</v>
      </c>
      <c r="Q45" s="3">
        <v>2500</v>
      </c>
      <c r="R45" t="s">
        <v>47</v>
      </c>
      <c r="S45" t="s">
        <v>109</v>
      </c>
      <c r="T45" t="s">
        <v>47</v>
      </c>
      <c r="U45" t="s">
        <v>49</v>
      </c>
      <c r="V45" t="s">
        <v>58</v>
      </c>
      <c r="W45" t="s">
        <v>66</v>
      </c>
      <c r="Y45" t="s">
        <v>52</v>
      </c>
    </row>
    <row r="46" spans="1:25">
      <c r="A46" t="s">
        <v>216</v>
      </c>
      <c r="B46" t="s">
        <v>217</v>
      </c>
      <c r="C46" t="s">
        <v>218</v>
      </c>
      <c r="D46" s="3">
        <v>4136</v>
      </c>
      <c r="E46" t="s">
        <v>219</v>
      </c>
      <c r="F46" t="s">
        <v>220</v>
      </c>
      <c r="G46" t="s">
        <v>44</v>
      </c>
      <c r="H46" t="s">
        <v>45</v>
      </c>
      <c r="I46" t="s">
        <v>46</v>
      </c>
      <c r="J46" s="3">
        <v>1</v>
      </c>
      <c r="K46" s="3">
        <v>2500</v>
      </c>
      <c r="L46" s="3">
        <v>2500</v>
      </c>
      <c r="M46" s="3">
        <v>0</v>
      </c>
      <c r="N46" s="3">
        <v>0</v>
      </c>
      <c r="O46" s="3">
        <v>0</v>
      </c>
      <c r="P46" s="3">
        <v>0</v>
      </c>
      <c r="Q46" s="3">
        <v>2500</v>
      </c>
      <c r="R46" t="s">
        <v>47</v>
      </c>
      <c r="S46" t="s">
        <v>77</v>
      </c>
      <c r="T46" t="s">
        <v>47</v>
      </c>
      <c r="U46" t="s">
        <v>49</v>
      </c>
      <c r="V46" t="s">
        <v>58</v>
      </c>
      <c r="W46" t="s">
        <v>66</v>
      </c>
      <c r="Y46" t="s">
        <v>52</v>
      </c>
    </row>
    <row r="47" spans="1:25">
      <c r="A47" t="s">
        <v>111</v>
      </c>
      <c r="B47" t="s">
        <v>112</v>
      </c>
      <c r="C47" t="s">
        <v>113</v>
      </c>
      <c r="D47" s="3">
        <v>4401</v>
      </c>
      <c r="E47" t="s">
        <v>42</v>
      </c>
      <c r="F47" t="s">
        <v>114</v>
      </c>
      <c r="G47" t="s">
        <v>44</v>
      </c>
      <c r="H47" t="s">
        <v>45</v>
      </c>
      <c r="I47" t="s">
        <v>46</v>
      </c>
      <c r="J47" s="3">
        <v>1</v>
      </c>
      <c r="K47" s="3">
        <v>2500</v>
      </c>
      <c r="L47" s="3">
        <v>2500</v>
      </c>
      <c r="M47" s="3">
        <v>0</v>
      </c>
      <c r="N47" s="3">
        <v>0</v>
      </c>
      <c r="O47" s="3">
        <v>0</v>
      </c>
      <c r="P47" s="3">
        <v>0</v>
      </c>
      <c r="Q47" s="3">
        <v>2500</v>
      </c>
      <c r="R47" t="s">
        <v>47</v>
      </c>
      <c r="S47" t="s">
        <v>65</v>
      </c>
      <c r="T47" t="s">
        <v>47</v>
      </c>
      <c r="U47" t="s">
        <v>49</v>
      </c>
      <c r="V47" t="s">
        <v>58</v>
      </c>
      <c r="W47" t="s">
        <v>110</v>
      </c>
      <c r="Y47" t="s">
        <v>52</v>
      </c>
    </row>
    <row r="48" spans="1:25">
      <c r="A48" t="s">
        <v>229</v>
      </c>
      <c r="B48" t="s">
        <v>230</v>
      </c>
      <c r="C48" t="s">
        <v>231</v>
      </c>
      <c r="D48" s="3">
        <v>4437</v>
      </c>
      <c r="E48" t="s">
        <v>63</v>
      </c>
      <c r="F48" t="s">
        <v>232</v>
      </c>
      <c r="G48" t="s">
        <v>44</v>
      </c>
      <c r="H48" t="s">
        <v>45</v>
      </c>
      <c r="I48" t="s">
        <v>46</v>
      </c>
      <c r="J48" s="3">
        <v>1</v>
      </c>
      <c r="K48" s="3">
        <v>2500</v>
      </c>
      <c r="L48" s="3">
        <v>2500</v>
      </c>
      <c r="M48" s="3">
        <v>0</v>
      </c>
      <c r="N48" s="3">
        <v>0</v>
      </c>
      <c r="O48" s="3">
        <v>0</v>
      </c>
      <c r="P48" s="3">
        <v>0</v>
      </c>
      <c r="Q48" s="3">
        <v>2500</v>
      </c>
      <c r="R48" t="s">
        <v>47</v>
      </c>
      <c r="S48" t="s">
        <v>57</v>
      </c>
      <c r="T48" t="s">
        <v>47</v>
      </c>
      <c r="U48" t="s">
        <v>49</v>
      </c>
      <c r="V48" t="s">
        <v>58</v>
      </c>
      <c r="W48" t="s">
        <v>66</v>
      </c>
      <c r="Y48" t="s">
        <v>52</v>
      </c>
    </row>
    <row r="49" spans="1:26">
      <c r="A49" t="s">
        <v>92</v>
      </c>
      <c r="B49" t="s">
        <v>93</v>
      </c>
      <c r="C49" t="s">
        <v>94</v>
      </c>
      <c r="D49" s="3">
        <v>482</v>
      </c>
      <c r="E49" t="s">
        <v>95</v>
      </c>
      <c r="F49" t="s">
        <v>96</v>
      </c>
      <c r="G49" t="s">
        <v>44</v>
      </c>
      <c r="H49" t="s">
        <v>45</v>
      </c>
      <c r="I49" t="s">
        <v>46</v>
      </c>
      <c r="J49" s="3">
        <v>1</v>
      </c>
      <c r="K49" s="3">
        <v>2500</v>
      </c>
      <c r="L49" s="3">
        <v>2500</v>
      </c>
      <c r="M49" s="3">
        <v>0</v>
      </c>
      <c r="N49" s="3">
        <v>0</v>
      </c>
      <c r="O49" s="3">
        <v>0</v>
      </c>
      <c r="P49" s="3">
        <v>0</v>
      </c>
      <c r="Q49" s="3">
        <v>2500</v>
      </c>
      <c r="R49" t="s">
        <v>47</v>
      </c>
      <c r="S49" t="s">
        <v>77</v>
      </c>
      <c r="T49" t="s">
        <v>47</v>
      </c>
      <c r="U49" t="s">
        <v>49</v>
      </c>
      <c r="V49" t="s">
        <v>58</v>
      </c>
      <c r="W49" t="s">
        <v>66</v>
      </c>
      <c r="Y49" t="s">
        <v>52</v>
      </c>
    </row>
    <row r="50" spans="1:26">
      <c r="A50" t="s">
        <v>92</v>
      </c>
      <c r="B50" t="s">
        <v>246</v>
      </c>
      <c r="C50" t="s">
        <v>247</v>
      </c>
      <c r="D50" s="3">
        <v>4477</v>
      </c>
      <c r="E50" t="s">
        <v>63</v>
      </c>
      <c r="F50" t="s">
        <v>248</v>
      </c>
      <c r="G50" t="s">
        <v>44</v>
      </c>
      <c r="H50" t="s">
        <v>45</v>
      </c>
      <c r="I50" t="s">
        <v>46</v>
      </c>
      <c r="J50" s="3">
        <v>1</v>
      </c>
      <c r="K50" s="3">
        <v>2500</v>
      </c>
      <c r="L50" s="3">
        <v>2500</v>
      </c>
      <c r="M50" s="3">
        <v>0</v>
      </c>
      <c r="N50" s="3">
        <v>0</v>
      </c>
      <c r="O50" s="3">
        <v>0</v>
      </c>
      <c r="P50" s="3">
        <v>0</v>
      </c>
      <c r="Q50" s="3">
        <v>2500</v>
      </c>
      <c r="R50" t="s">
        <v>47</v>
      </c>
      <c r="S50" t="s">
        <v>91</v>
      </c>
      <c r="T50" t="s">
        <v>47</v>
      </c>
      <c r="U50" t="s">
        <v>49</v>
      </c>
      <c r="V50" t="s">
        <v>58</v>
      </c>
      <c r="W50" t="s">
        <v>66</v>
      </c>
      <c r="Y50" t="s">
        <v>52</v>
      </c>
    </row>
    <row r="51" spans="1:26">
      <c r="A51" t="s">
        <v>92</v>
      </c>
      <c r="B51" t="s">
        <v>275</v>
      </c>
      <c r="C51" t="s">
        <v>276</v>
      </c>
      <c r="D51" s="3">
        <v>4471</v>
      </c>
      <c r="E51" t="s">
        <v>63</v>
      </c>
      <c r="F51" t="s">
        <v>277</v>
      </c>
      <c r="G51" t="s">
        <v>265</v>
      </c>
      <c r="H51" t="s">
        <v>45</v>
      </c>
      <c r="I51" t="s">
        <v>46</v>
      </c>
      <c r="J51" s="3">
        <v>1</v>
      </c>
      <c r="K51" s="3">
        <v>5000</v>
      </c>
      <c r="L51" s="3">
        <v>5000</v>
      </c>
      <c r="M51" s="3">
        <v>0</v>
      </c>
      <c r="N51" s="3">
        <v>0</v>
      </c>
      <c r="O51" s="3">
        <v>0</v>
      </c>
      <c r="P51" s="3">
        <v>0</v>
      </c>
      <c r="Q51" s="3">
        <v>5000</v>
      </c>
      <c r="R51" t="s">
        <v>47</v>
      </c>
      <c r="S51" t="s">
        <v>65</v>
      </c>
      <c r="T51" t="s">
        <v>47</v>
      </c>
      <c r="U51" t="s">
        <v>266</v>
      </c>
      <c r="V51" t="s">
        <v>58</v>
      </c>
      <c r="W51" t="s">
        <v>66</v>
      </c>
      <c r="Y51" t="s">
        <v>52</v>
      </c>
    </row>
    <row r="52" spans="1:26">
      <c r="A52" t="s">
        <v>249</v>
      </c>
      <c r="B52" t="s">
        <v>250</v>
      </c>
      <c r="C52" t="s">
        <v>251</v>
      </c>
      <c r="D52" s="3">
        <v>4531</v>
      </c>
      <c r="E52" t="s">
        <v>63</v>
      </c>
      <c r="F52" t="s">
        <v>252</v>
      </c>
      <c r="G52" t="s">
        <v>44</v>
      </c>
      <c r="H52" t="s">
        <v>45</v>
      </c>
      <c r="I52" t="s">
        <v>46</v>
      </c>
      <c r="J52" s="3">
        <v>1</v>
      </c>
      <c r="K52" s="3">
        <v>2500</v>
      </c>
      <c r="L52" s="3">
        <v>2500</v>
      </c>
      <c r="M52" s="3">
        <v>0</v>
      </c>
      <c r="N52" s="3">
        <v>0</v>
      </c>
      <c r="O52" s="3">
        <v>0</v>
      </c>
      <c r="P52" s="3">
        <v>0</v>
      </c>
      <c r="Q52" s="3">
        <v>2500</v>
      </c>
      <c r="R52" t="s">
        <v>47</v>
      </c>
      <c r="S52" t="s">
        <v>65</v>
      </c>
      <c r="T52" t="s">
        <v>47</v>
      </c>
      <c r="U52" t="s">
        <v>49</v>
      </c>
      <c r="V52" t="s">
        <v>58</v>
      </c>
      <c r="W52" t="s">
        <v>66</v>
      </c>
      <c r="Y52" t="s">
        <v>52</v>
      </c>
    </row>
    <row r="53" spans="1:26">
      <c r="D53" s="3"/>
      <c r="J53" s="3"/>
      <c r="K53" s="3"/>
      <c r="L53" s="3"/>
      <c r="M53" s="3"/>
      <c r="N53" s="3"/>
      <c r="O53" s="3"/>
      <c r="P53" s="3"/>
      <c r="Q53" s="3"/>
    </row>
    <row r="54" spans="1:26">
      <c r="A54" t="s">
        <v>87</v>
      </c>
      <c r="B54" t="s">
        <v>88</v>
      </c>
      <c r="C54" t="s">
        <v>89</v>
      </c>
      <c r="D54" s="3">
        <v>4584</v>
      </c>
      <c r="E54" t="s">
        <v>63</v>
      </c>
      <c r="F54" t="s">
        <v>90</v>
      </c>
      <c r="G54" t="s">
        <v>44</v>
      </c>
      <c r="H54" t="s">
        <v>45</v>
      </c>
      <c r="I54" t="s">
        <v>46</v>
      </c>
      <c r="J54" s="3">
        <v>1</v>
      </c>
      <c r="K54" s="3">
        <v>2500</v>
      </c>
      <c r="L54" s="3">
        <v>2500</v>
      </c>
      <c r="M54" s="3">
        <v>0</v>
      </c>
      <c r="N54" s="3">
        <v>0</v>
      </c>
      <c r="O54" s="3">
        <v>0</v>
      </c>
      <c r="P54" s="3">
        <v>0</v>
      </c>
      <c r="Q54" s="3">
        <v>2500</v>
      </c>
      <c r="R54" t="s">
        <v>47</v>
      </c>
      <c r="S54" t="s">
        <v>91</v>
      </c>
      <c r="T54" t="s">
        <v>47</v>
      </c>
      <c r="U54" t="s">
        <v>49</v>
      </c>
      <c r="V54" t="s">
        <v>58</v>
      </c>
      <c r="W54" t="s">
        <v>66</v>
      </c>
      <c r="Y54" t="s">
        <v>52</v>
      </c>
    </row>
    <row r="55" spans="1:26" s="4" customFormat="1">
      <c r="A55" s="4" t="s">
        <v>72</v>
      </c>
      <c r="B55" s="4" t="s">
        <v>73</v>
      </c>
      <c r="C55" s="4" t="s">
        <v>74</v>
      </c>
      <c r="D55" s="32">
        <v>3094</v>
      </c>
      <c r="E55" s="4" t="s">
        <v>75</v>
      </c>
      <c r="F55" s="4" t="s">
        <v>76</v>
      </c>
      <c r="G55" s="4" t="s">
        <v>44</v>
      </c>
      <c r="H55" s="4" t="s">
        <v>45</v>
      </c>
      <c r="I55" s="4" t="s">
        <v>46</v>
      </c>
      <c r="J55" s="32">
        <v>1</v>
      </c>
      <c r="K55" s="32">
        <v>2500</v>
      </c>
      <c r="L55" s="32">
        <v>2500</v>
      </c>
      <c r="M55" s="32">
        <v>0</v>
      </c>
      <c r="N55" s="32">
        <v>0</v>
      </c>
      <c r="O55" s="32">
        <v>0</v>
      </c>
      <c r="P55" s="32">
        <v>0</v>
      </c>
      <c r="Q55" s="32">
        <v>2500</v>
      </c>
      <c r="R55" s="4" t="s">
        <v>47</v>
      </c>
      <c r="S55" s="4" t="s">
        <v>77</v>
      </c>
      <c r="T55" s="4" t="s">
        <v>47</v>
      </c>
      <c r="U55" s="4" t="s">
        <v>49</v>
      </c>
      <c r="V55" s="4" t="s">
        <v>58</v>
      </c>
      <c r="W55" s="4" t="s">
        <v>66</v>
      </c>
      <c r="Y55" s="4" t="s">
        <v>52</v>
      </c>
    </row>
    <row r="56" spans="1:26">
      <c r="A56" t="s">
        <v>60</v>
      </c>
      <c r="B56" t="s">
        <v>61</v>
      </c>
      <c r="C56" t="s">
        <v>62</v>
      </c>
      <c r="D56" s="3">
        <v>4707</v>
      </c>
      <c r="E56" t="s">
        <v>63</v>
      </c>
      <c r="F56" t="s">
        <v>64</v>
      </c>
      <c r="G56" t="s">
        <v>44</v>
      </c>
      <c r="H56" t="s">
        <v>45</v>
      </c>
      <c r="I56" t="s">
        <v>46</v>
      </c>
      <c r="J56" s="3">
        <v>1</v>
      </c>
      <c r="K56" s="3">
        <v>2500</v>
      </c>
      <c r="L56" s="3">
        <v>2500</v>
      </c>
      <c r="M56" s="3">
        <v>0</v>
      </c>
      <c r="N56" s="3">
        <v>0</v>
      </c>
      <c r="O56" s="3">
        <v>0</v>
      </c>
      <c r="P56" s="3">
        <v>0</v>
      </c>
      <c r="Q56" s="3">
        <v>2500</v>
      </c>
      <c r="R56" t="s">
        <v>47</v>
      </c>
      <c r="S56" t="s">
        <v>65</v>
      </c>
      <c r="T56" t="s">
        <v>47</v>
      </c>
      <c r="U56" t="s">
        <v>49</v>
      </c>
      <c r="V56" t="s">
        <v>58</v>
      </c>
      <c r="W56" t="s">
        <v>66</v>
      </c>
      <c r="Y56" t="s">
        <v>52</v>
      </c>
    </row>
    <row r="57" spans="1:26">
      <c r="A57" t="s">
        <v>78</v>
      </c>
      <c r="B57" t="s">
        <v>79</v>
      </c>
      <c r="C57" t="s">
        <v>80</v>
      </c>
      <c r="D57" s="3">
        <v>4758</v>
      </c>
      <c r="E57" t="s">
        <v>63</v>
      </c>
      <c r="F57" t="s">
        <v>81</v>
      </c>
      <c r="G57" t="s">
        <v>44</v>
      </c>
      <c r="H57" t="s">
        <v>45</v>
      </c>
      <c r="I57" t="s">
        <v>46</v>
      </c>
      <c r="J57" s="3">
        <v>1</v>
      </c>
      <c r="K57" s="3">
        <v>2500</v>
      </c>
      <c r="L57" s="3">
        <v>2500</v>
      </c>
      <c r="M57" s="3">
        <v>0</v>
      </c>
      <c r="N57" s="3">
        <v>0</v>
      </c>
      <c r="O57" s="3">
        <v>0</v>
      </c>
      <c r="P57" s="3">
        <v>0</v>
      </c>
      <c r="Q57" s="3">
        <v>2500</v>
      </c>
      <c r="R57" t="s">
        <v>47</v>
      </c>
      <c r="S57" t="s">
        <v>48</v>
      </c>
      <c r="T57" t="s">
        <v>47</v>
      </c>
      <c r="U57" t="s">
        <v>49</v>
      </c>
      <c r="V57" t="s">
        <v>58</v>
      </c>
      <c r="W57" t="s">
        <v>66</v>
      </c>
      <c r="Y57" t="s">
        <v>52</v>
      </c>
    </row>
    <row r="58" spans="1:26">
      <c r="A58" t="s">
        <v>82</v>
      </c>
      <c r="B58" t="s">
        <v>83</v>
      </c>
      <c r="C58" t="s">
        <v>84</v>
      </c>
      <c r="D58" s="3">
        <v>4771</v>
      </c>
      <c r="E58" t="s">
        <v>63</v>
      </c>
      <c r="F58" t="s">
        <v>85</v>
      </c>
      <c r="G58" t="s">
        <v>44</v>
      </c>
      <c r="H58" t="s">
        <v>45</v>
      </c>
      <c r="I58" t="s">
        <v>46</v>
      </c>
      <c r="J58" s="3">
        <v>1</v>
      </c>
      <c r="K58" s="3">
        <v>2500</v>
      </c>
      <c r="L58" s="3">
        <v>2500</v>
      </c>
      <c r="M58" s="3">
        <v>0</v>
      </c>
      <c r="N58" s="3">
        <v>0</v>
      </c>
      <c r="O58" s="3">
        <v>0</v>
      </c>
      <c r="P58" s="3">
        <v>0</v>
      </c>
      <c r="Q58" s="3">
        <v>2500</v>
      </c>
      <c r="R58" t="s">
        <v>47</v>
      </c>
      <c r="S58" t="s">
        <v>86</v>
      </c>
      <c r="T58" t="s">
        <v>47</v>
      </c>
      <c r="U58" t="s">
        <v>49</v>
      </c>
      <c r="V58" t="s">
        <v>58</v>
      </c>
      <c r="W58" t="s">
        <v>66</v>
      </c>
      <c r="Y58" t="s">
        <v>52</v>
      </c>
    </row>
    <row r="59" spans="1:26">
      <c r="A59" t="s">
        <v>278</v>
      </c>
      <c r="B59" t="s">
        <v>279</v>
      </c>
      <c r="C59" t="s">
        <v>280</v>
      </c>
      <c r="D59" s="3">
        <v>4798</v>
      </c>
      <c r="E59" t="s">
        <v>63</v>
      </c>
      <c r="F59" t="s">
        <v>281</v>
      </c>
      <c r="G59" t="s">
        <v>265</v>
      </c>
      <c r="H59" t="s">
        <v>45</v>
      </c>
      <c r="I59" t="s">
        <v>46</v>
      </c>
      <c r="J59" s="3">
        <v>1</v>
      </c>
      <c r="K59" s="3">
        <v>5000</v>
      </c>
      <c r="L59" s="3">
        <v>5000</v>
      </c>
      <c r="M59" s="3">
        <v>0</v>
      </c>
      <c r="N59" s="3">
        <v>0</v>
      </c>
      <c r="O59" s="3">
        <v>0</v>
      </c>
      <c r="P59" s="3">
        <v>0</v>
      </c>
      <c r="Q59" s="3">
        <v>5000</v>
      </c>
      <c r="R59" t="s">
        <v>47</v>
      </c>
      <c r="S59" t="s">
        <v>48</v>
      </c>
      <c r="T59" t="s">
        <v>47</v>
      </c>
      <c r="U59" t="s">
        <v>266</v>
      </c>
      <c r="V59" t="s">
        <v>58</v>
      </c>
      <c r="W59" t="s">
        <v>66</v>
      </c>
      <c r="Y59" t="s">
        <v>52</v>
      </c>
    </row>
    <row r="60" spans="1:26">
      <c r="A60" t="s">
        <v>292</v>
      </c>
      <c r="B60" t="s">
        <v>293</v>
      </c>
      <c r="C60" t="s">
        <v>294</v>
      </c>
      <c r="D60" s="3">
        <v>2245</v>
      </c>
      <c r="E60" t="s">
        <v>151</v>
      </c>
      <c r="F60" t="s">
        <v>295</v>
      </c>
      <c r="G60" t="s">
        <v>296</v>
      </c>
      <c r="H60" t="s">
        <v>45</v>
      </c>
      <c r="I60" t="s">
        <v>46</v>
      </c>
      <c r="J60" s="3">
        <v>1</v>
      </c>
      <c r="K60" s="3">
        <v>7000</v>
      </c>
      <c r="L60" s="3">
        <v>7000</v>
      </c>
      <c r="M60" s="3">
        <v>0</v>
      </c>
      <c r="N60" s="3">
        <v>0</v>
      </c>
      <c r="O60" s="3">
        <v>0</v>
      </c>
      <c r="P60" s="3">
        <v>0</v>
      </c>
      <c r="Q60" s="3">
        <v>7000</v>
      </c>
      <c r="R60" t="s">
        <v>8</v>
      </c>
      <c r="S60" t="s">
        <v>153</v>
      </c>
      <c r="T60" t="s">
        <v>8</v>
      </c>
      <c r="U60" t="s">
        <v>266</v>
      </c>
      <c r="V60" t="s">
        <v>58</v>
      </c>
      <c r="W60" t="s">
        <v>66</v>
      </c>
      <c r="Y60" t="s">
        <v>52</v>
      </c>
    </row>
    <row r="61" spans="1:26">
      <c r="A61" t="s">
        <v>67</v>
      </c>
      <c r="B61" t="s">
        <v>68</v>
      </c>
      <c r="C61" t="s">
        <v>69</v>
      </c>
      <c r="D61" s="3">
        <v>4845</v>
      </c>
      <c r="E61" t="s">
        <v>63</v>
      </c>
      <c r="F61" t="s">
        <v>70</v>
      </c>
      <c r="G61" t="s">
        <v>44</v>
      </c>
      <c r="H61" t="s">
        <v>45</v>
      </c>
      <c r="I61" t="s">
        <v>46</v>
      </c>
      <c r="J61" s="3">
        <v>1</v>
      </c>
      <c r="K61" s="3">
        <v>2500</v>
      </c>
      <c r="L61" s="3">
        <v>2500</v>
      </c>
      <c r="M61" s="3">
        <v>0</v>
      </c>
      <c r="N61" s="3">
        <v>0</v>
      </c>
      <c r="O61" s="3">
        <v>0</v>
      </c>
      <c r="P61" s="3">
        <v>0</v>
      </c>
      <c r="Q61" s="3">
        <v>2500</v>
      </c>
      <c r="R61" t="s">
        <v>47</v>
      </c>
      <c r="S61" t="s">
        <v>71</v>
      </c>
      <c r="T61" t="s">
        <v>47</v>
      </c>
      <c r="U61" t="s">
        <v>49</v>
      </c>
      <c r="V61" t="s">
        <v>58</v>
      </c>
      <c r="W61" t="s">
        <v>66</v>
      </c>
      <c r="Y61" t="s">
        <v>52</v>
      </c>
    </row>
    <row r="62" spans="1:26">
      <c r="L62" s="3">
        <f t="shared" ref="L62:Q62" si="0">SUM(L2:L61)</f>
        <v>162000</v>
      </c>
      <c r="M62" s="3">
        <f t="shared" si="0"/>
        <v>0</v>
      </c>
      <c r="N62" s="3">
        <f t="shared" si="0"/>
        <v>0</v>
      </c>
      <c r="O62" s="3">
        <f t="shared" si="0"/>
        <v>0</v>
      </c>
      <c r="P62" s="3">
        <f t="shared" si="0"/>
        <v>3000</v>
      </c>
      <c r="Q62" s="3">
        <f t="shared" si="0"/>
        <v>159000</v>
      </c>
    </row>
    <row r="63" spans="1:26">
      <c r="A63" s="64">
        <v>45108</v>
      </c>
      <c r="B63" t="s">
        <v>387</v>
      </c>
      <c r="C63" t="s">
        <v>388</v>
      </c>
      <c r="D63" s="3">
        <v>4850</v>
      </c>
      <c r="E63" s="3" t="s">
        <v>389</v>
      </c>
      <c r="F63" t="s">
        <v>151</v>
      </c>
      <c r="G63" t="s">
        <v>390</v>
      </c>
      <c r="H63" t="s">
        <v>44</v>
      </c>
      <c r="I63" t="s">
        <v>45</v>
      </c>
      <c r="J63" t="s">
        <v>46</v>
      </c>
      <c r="K63" s="3">
        <v>1</v>
      </c>
      <c r="L63" s="3">
        <v>2500</v>
      </c>
      <c r="M63" s="3">
        <v>2500</v>
      </c>
      <c r="N63" s="3">
        <v>0</v>
      </c>
      <c r="O63" s="3">
        <v>0</v>
      </c>
      <c r="P63" s="3">
        <v>0</v>
      </c>
      <c r="Q63" s="3">
        <v>0</v>
      </c>
      <c r="R63" s="3">
        <v>2500</v>
      </c>
      <c r="S63" t="s">
        <v>47</v>
      </c>
      <c r="T63" t="s">
        <v>77</v>
      </c>
      <c r="U63" t="s">
        <v>47</v>
      </c>
      <c r="V63" t="s">
        <v>49</v>
      </c>
      <c r="W63" t="s">
        <v>58</v>
      </c>
      <c r="X63" t="s">
        <v>66</v>
      </c>
      <c r="Z63" t="s">
        <v>52</v>
      </c>
    </row>
    <row r="64" spans="1:26">
      <c r="A64" s="64">
        <v>45112</v>
      </c>
      <c r="B64" t="s">
        <v>391</v>
      </c>
      <c r="C64" t="s">
        <v>392</v>
      </c>
      <c r="D64" s="3">
        <v>4913</v>
      </c>
      <c r="E64" s="3" t="s">
        <v>389</v>
      </c>
      <c r="F64" t="s">
        <v>63</v>
      </c>
      <c r="G64" t="s">
        <v>393</v>
      </c>
      <c r="H64" t="s">
        <v>44</v>
      </c>
      <c r="I64" t="s">
        <v>45</v>
      </c>
      <c r="J64" t="s">
        <v>46</v>
      </c>
      <c r="K64" s="3">
        <v>1</v>
      </c>
      <c r="L64" s="3">
        <v>2500</v>
      </c>
      <c r="M64" s="3">
        <v>2500</v>
      </c>
      <c r="N64" s="3">
        <v>0</v>
      </c>
      <c r="O64" s="3">
        <v>0</v>
      </c>
      <c r="P64" s="3">
        <v>0</v>
      </c>
      <c r="Q64" s="3">
        <v>0</v>
      </c>
      <c r="R64" s="3">
        <v>2500</v>
      </c>
      <c r="S64" t="s">
        <v>47</v>
      </c>
      <c r="T64" t="s">
        <v>394</v>
      </c>
      <c r="U64" t="s">
        <v>47</v>
      </c>
      <c r="V64" t="s">
        <v>49</v>
      </c>
      <c r="W64" t="s">
        <v>58</v>
      </c>
      <c r="X64" t="s">
        <v>66</v>
      </c>
      <c r="Z64" t="s">
        <v>52</v>
      </c>
    </row>
    <row r="65" spans="1:26">
      <c r="A65" s="64">
        <v>45115</v>
      </c>
      <c r="B65" t="s">
        <v>395</v>
      </c>
      <c r="C65" t="s">
        <v>396</v>
      </c>
      <c r="D65" s="3">
        <v>4958</v>
      </c>
      <c r="E65" s="3" t="s">
        <v>389</v>
      </c>
      <c r="F65" t="s">
        <v>63</v>
      </c>
      <c r="G65" t="s">
        <v>397</v>
      </c>
      <c r="H65" t="s">
        <v>44</v>
      </c>
      <c r="I65" t="s">
        <v>45</v>
      </c>
      <c r="J65" t="s">
        <v>46</v>
      </c>
      <c r="K65" s="3">
        <v>1</v>
      </c>
      <c r="L65" s="3">
        <v>2500</v>
      </c>
      <c r="M65" s="3">
        <v>2500</v>
      </c>
      <c r="N65" s="3">
        <v>0</v>
      </c>
      <c r="O65" s="3">
        <v>0</v>
      </c>
      <c r="P65" s="3">
        <v>0</v>
      </c>
      <c r="Q65" s="3">
        <v>0</v>
      </c>
      <c r="R65" s="3">
        <v>2500</v>
      </c>
      <c r="S65" t="s">
        <v>47</v>
      </c>
      <c r="T65" t="s">
        <v>48</v>
      </c>
      <c r="U65" t="s">
        <v>47</v>
      </c>
      <c r="V65" t="s">
        <v>49</v>
      </c>
      <c r="W65" t="s">
        <v>58</v>
      </c>
      <c r="X65" t="s">
        <v>66</v>
      </c>
      <c r="Z65" t="s">
        <v>52</v>
      </c>
    </row>
    <row r="66" spans="1:26">
      <c r="A66" s="64">
        <v>45110</v>
      </c>
      <c r="B66" t="s">
        <v>398</v>
      </c>
      <c r="C66" t="s">
        <v>399</v>
      </c>
      <c r="D66" s="3">
        <v>4878</v>
      </c>
      <c r="E66" s="3" t="s">
        <v>389</v>
      </c>
      <c r="F66" t="s">
        <v>63</v>
      </c>
      <c r="G66" t="s">
        <v>400</v>
      </c>
      <c r="H66" t="s">
        <v>44</v>
      </c>
      <c r="I66" t="s">
        <v>45</v>
      </c>
      <c r="J66" t="s">
        <v>46</v>
      </c>
      <c r="K66" s="3">
        <v>1</v>
      </c>
      <c r="L66" s="3">
        <v>2500</v>
      </c>
      <c r="M66" s="3">
        <v>2500</v>
      </c>
      <c r="N66" s="3">
        <v>0</v>
      </c>
      <c r="O66" s="3">
        <v>0</v>
      </c>
      <c r="P66" s="3">
        <v>0</v>
      </c>
      <c r="Q66" s="3">
        <v>0</v>
      </c>
      <c r="R66" s="3">
        <v>2500</v>
      </c>
      <c r="S66" t="s">
        <v>47</v>
      </c>
      <c r="T66" t="s">
        <v>401</v>
      </c>
      <c r="U66" t="s">
        <v>47</v>
      </c>
      <c r="V66" t="s">
        <v>49</v>
      </c>
      <c r="W66" t="s">
        <v>58</v>
      </c>
      <c r="X66" t="s">
        <v>66</v>
      </c>
      <c r="Z66" t="s">
        <v>52</v>
      </c>
    </row>
    <row r="67" spans="1:26">
      <c r="A67" s="64">
        <v>45110</v>
      </c>
      <c r="B67" t="s">
        <v>402</v>
      </c>
      <c r="C67" t="s">
        <v>403</v>
      </c>
      <c r="D67" s="3">
        <v>4888</v>
      </c>
      <c r="E67" s="3" t="s">
        <v>389</v>
      </c>
      <c r="F67" t="s">
        <v>63</v>
      </c>
      <c r="G67" t="s">
        <v>404</v>
      </c>
      <c r="H67" t="s">
        <v>44</v>
      </c>
      <c r="I67" t="s">
        <v>45</v>
      </c>
      <c r="J67" t="s">
        <v>46</v>
      </c>
      <c r="K67" s="3">
        <v>1</v>
      </c>
      <c r="L67" s="3">
        <v>2500</v>
      </c>
      <c r="M67" s="3">
        <v>2500</v>
      </c>
      <c r="N67" s="3">
        <v>0</v>
      </c>
      <c r="O67" s="3">
        <v>0</v>
      </c>
      <c r="P67" s="3">
        <v>0</v>
      </c>
      <c r="Q67" s="3">
        <v>250</v>
      </c>
      <c r="R67" s="3">
        <v>2250</v>
      </c>
      <c r="S67" t="s">
        <v>47</v>
      </c>
      <c r="T67" t="s">
        <v>65</v>
      </c>
      <c r="U67" t="s">
        <v>47</v>
      </c>
      <c r="V67" t="s">
        <v>49</v>
      </c>
      <c r="W67" t="s">
        <v>58</v>
      </c>
      <c r="X67" t="s">
        <v>66</v>
      </c>
      <c r="Z67" t="s">
        <v>52</v>
      </c>
    </row>
    <row r="68" spans="1:26">
      <c r="A68" s="64">
        <v>45130</v>
      </c>
      <c r="B68" t="s">
        <v>405</v>
      </c>
      <c r="C68" t="s">
        <v>406</v>
      </c>
      <c r="D68" s="3">
        <v>5145</v>
      </c>
      <c r="E68" s="3" t="s">
        <v>389</v>
      </c>
      <c r="F68" t="s">
        <v>63</v>
      </c>
      <c r="G68" t="s">
        <v>407</v>
      </c>
      <c r="H68" t="s">
        <v>44</v>
      </c>
      <c r="I68" t="s">
        <v>45</v>
      </c>
      <c r="J68" t="s">
        <v>46</v>
      </c>
      <c r="K68" s="3">
        <v>1</v>
      </c>
      <c r="L68" s="3">
        <v>2500</v>
      </c>
      <c r="M68" s="3">
        <v>2500</v>
      </c>
      <c r="N68" s="3">
        <v>0</v>
      </c>
      <c r="O68" s="3">
        <v>0</v>
      </c>
      <c r="P68" s="3">
        <v>0</v>
      </c>
      <c r="Q68" s="3">
        <v>0</v>
      </c>
      <c r="R68" s="3">
        <v>2500</v>
      </c>
      <c r="S68" t="s">
        <v>47</v>
      </c>
      <c r="T68" t="s">
        <v>408</v>
      </c>
      <c r="U68" t="s">
        <v>47</v>
      </c>
      <c r="V68" t="s">
        <v>49</v>
      </c>
      <c r="W68" t="s">
        <v>58</v>
      </c>
      <c r="X68" t="s">
        <v>66</v>
      </c>
      <c r="Z68" t="s">
        <v>52</v>
      </c>
    </row>
    <row r="69" spans="1:26">
      <c r="A69" s="64">
        <v>45120</v>
      </c>
      <c r="B69" t="s">
        <v>409</v>
      </c>
      <c r="C69" t="s">
        <v>410</v>
      </c>
      <c r="D69" s="3">
        <v>4985</v>
      </c>
      <c r="E69" s="3" t="s">
        <v>411</v>
      </c>
      <c r="F69" t="s">
        <v>42</v>
      </c>
      <c r="G69" t="s">
        <v>412</v>
      </c>
      <c r="H69" t="s">
        <v>44</v>
      </c>
      <c r="I69" t="s">
        <v>45</v>
      </c>
      <c r="J69" t="s">
        <v>46</v>
      </c>
      <c r="K69" s="3">
        <v>1</v>
      </c>
      <c r="L69" s="3">
        <v>2500</v>
      </c>
      <c r="M69" s="3">
        <v>2500</v>
      </c>
      <c r="N69" s="3">
        <v>0</v>
      </c>
      <c r="O69" s="3">
        <v>0</v>
      </c>
      <c r="P69" s="3">
        <v>0</v>
      </c>
      <c r="Q69" s="3">
        <v>0</v>
      </c>
      <c r="R69" s="3">
        <v>2500</v>
      </c>
      <c r="S69" t="s">
        <v>413</v>
      </c>
      <c r="T69" t="s">
        <v>48</v>
      </c>
      <c r="U69" t="s">
        <v>413</v>
      </c>
      <c r="V69" t="s">
        <v>49</v>
      </c>
      <c r="W69" t="s">
        <v>58</v>
      </c>
      <c r="X69" t="s">
        <v>51</v>
      </c>
      <c r="Z69" t="s">
        <v>52</v>
      </c>
    </row>
    <row r="70" spans="1:26">
      <c r="A70" s="64">
        <v>45125</v>
      </c>
      <c r="B70" t="s">
        <v>414</v>
      </c>
      <c r="C70" t="s">
        <v>415</v>
      </c>
      <c r="D70" s="3">
        <v>5068</v>
      </c>
      <c r="E70" s="3" t="s">
        <v>411</v>
      </c>
      <c r="F70" t="s">
        <v>42</v>
      </c>
      <c r="G70" t="s">
        <v>416</v>
      </c>
      <c r="H70" t="s">
        <v>44</v>
      </c>
      <c r="I70" t="s">
        <v>45</v>
      </c>
      <c r="J70" t="s">
        <v>46</v>
      </c>
      <c r="K70" s="3">
        <v>1</v>
      </c>
      <c r="L70" s="3">
        <v>2500</v>
      </c>
      <c r="M70" s="3">
        <v>2500</v>
      </c>
      <c r="N70" s="3">
        <v>0</v>
      </c>
      <c r="O70" s="3">
        <v>0</v>
      </c>
      <c r="P70" s="3">
        <v>0</v>
      </c>
      <c r="Q70" s="3">
        <v>0</v>
      </c>
      <c r="R70" s="3">
        <v>2500</v>
      </c>
      <c r="S70" t="s">
        <v>47</v>
      </c>
      <c r="T70" t="s">
        <v>65</v>
      </c>
      <c r="U70" t="s">
        <v>47</v>
      </c>
      <c r="V70" t="s">
        <v>49</v>
      </c>
      <c r="W70" t="s">
        <v>58</v>
      </c>
      <c r="X70" t="s">
        <v>51</v>
      </c>
      <c r="Z70" t="s">
        <v>52</v>
      </c>
    </row>
    <row r="71" spans="1:26">
      <c r="A71" s="64">
        <v>45110</v>
      </c>
      <c r="B71" t="s">
        <v>417</v>
      </c>
      <c r="C71" t="s">
        <v>418</v>
      </c>
      <c r="D71" s="3">
        <v>4859</v>
      </c>
      <c r="E71" s="3" t="s">
        <v>411</v>
      </c>
      <c r="F71" t="s">
        <v>42</v>
      </c>
      <c r="G71" t="s">
        <v>419</v>
      </c>
      <c r="H71" t="s">
        <v>44</v>
      </c>
      <c r="I71" t="s">
        <v>45</v>
      </c>
      <c r="J71" t="s">
        <v>46</v>
      </c>
      <c r="K71" s="3">
        <v>1</v>
      </c>
      <c r="L71" s="3">
        <v>2500</v>
      </c>
      <c r="M71" s="3">
        <v>2500</v>
      </c>
      <c r="N71" s="3">
        <v>0</v>
      </c>
      <c r="O71" s="3">
        <v>0</v>
      </c>
      <c r="P71" s="3">
        <v>0</v>
      </c>
      <c r="Q71" s="3">
        <v>0</v>
      </c>
      <c r="R71" s="3">
        <v>2500</v>
      </c>
      <c r="S71" t="s">
        <v>47</v>
      </c>
      <c r="T71" t="s">
        <v>420</v>
      </c>
      <c r="U71" t="s">
        <v>47</v>
      </c>
      <c r="V71" t="s">
        <v>49</v>
      </c>
      <c r="W71" t="s">
        <v>58</v>
      </c>
      <c r="X71" t="s">
        <v>110</v>
      </c>
      <c r="Z71" t="s">
        <v>52</v>
      </c>
    </row>
    <row r="72" spans="1:26">
      <c r="A72" s="64">
        <v>45116</v>
      </c>
      <c r="B72" t="s">
        <v>421</v>
      </c>
      <c r="C72" t="s">
        <v>422</v>
      </c>
      <c r="D72" s="3">
        <v>135</v>
      </c>
      <c r="E72" s="3" t="s">
        <v>411</v>
      </c>
      <c r="F72" t="s">
        <v>42</v>
      </c>
      <c r="G72" t="s">
        <v>423</v>
      </c>
      <c r="H72" t="s">
        <v>44</v>
      </c>
      <c r="I72" t="s">
        <v>45</v>
      </c>
      <c r="J72" t="s">
        <v>46</v>
      </c>
      <c r="K72" s="3">
        <v>1</v>
      </c>
      <c r="L72" s="3">
        <v>2500</v>
      </c>
      <c r="M72" s="3">
        <v>2500</v>
      </c>
      <c r="N72" s="3">
        <v>0</v>
      </c>
      <c r="O72" s="3">
        <v>0</v>
      </c>
      <c r="P72" s="3">
        <v>0</v>
      </c>
      <c r="Q72" s="3">
        <v>0</v>
      </c>
      <c r="R72" s="3">
        <v>2500</v>
      </c>
      <c r="S72" t="s">
        <v>47</v>
      </c>
      <c r="T72" t="s">
        <v>65</v>
      </c>
      <c r="U72" t="s">
        <v>47</v>
      </c>
      <c r="V72" t="s">
        <v>49</v>
      </c>
      <c r="W72" t="s">
        <v>58</v>
      </c>
      <c r="X72" t="s">
        <v>110</v>
      </c>
      <c r="Z72" t="s">
        <v>52</v>
      </c>
    </row>
    <row r="73" spans="1:26">
      <c r="A73" s="64">
        <v>45125</v>
      </c>
      <c r="B73" t="s">
        <v>424</v>
      </c>
      <c r="C73" t="s">
        <v>425</v>
      </c>
      <c r="D73" s="3">
        <v>5070</v>
      </c>
      <c r="E73" s="3" t="s">
        <v>411</v>
      </c>
      <c r="F73" t="s">
        <v>42</v>
      </c>
      <c r="G73" t="s">
        <v>426</v>
      </c>
      <c r="H73" t="s">
        <v>44</v>
      </c>
      <c r="I73" t="s">
        <v>45</v>
      </c>
      <c r="J73" t="s">
        <v>46</v>
      </c>
      <c r="K73" s="3">
        <v>1</v>
      </c>
      <c r="L73" s="3">
        <v>2500</v>
      </c>
      <c r="M73" s="3">
        <v>2500</v>
      </c>
      <c r="N73" s="3">
        <v>0</v>
      </c>
      <c r="O73" s="3">
        <v>0</v>
      </c>
      <c r="P73" s="3">
        <v>0</v>
      </c>
      <c r="Q73" s="3">
        <v>0</v>
      </c>
      <c r="R73" s="3">
        <v>2500</v>
      </c>
      <c r="S73" t="s">
        <v>47</v>
      </c>
      <c r="T73" t="s">
        <v>65</v>
      </c>
      <c r="U73" t="s">
        <v>47</v>
      </c>
      <c r="V73" t="s">
        <v>49</v>
      </c>
      <c r="W73" t="s">
        <v>58</v>
      </c>
      <c r="X73" t="s">
        <v>51</v>
      </c>
      <c r="Z73" t="s">
        <v>52</v>
      </c>
    </row>
    <row r="74" spans="1:26">
      <c r="A74" s="64">
        <v>45126</v>
      </c>
      <c r="B74" t="s">
        <v>427</v>
      </c>
      <c r="C74" t="s">
        <v>428</v>
      </c>
      <c r="D74" s="3">
        <v>5071</v>
      </c>
      <c r="E74" s="3" t="s">
        <v>411</v>
      </c>
      <c r="F74" t="s">
        <v>42</v>
      </c>
      <c r="G74" t="s">
        <v>429</v>
      </c>
      <c r="H74" t="s">
        <v>44</v>
      </c>
      <c r="I74" t="s">
        <v>45</v>
      </c>
      <c r="J74" t="s">
        <v>46</v>
      </c>
      <c r="K74" s="3">
        <v>1</v>
      </c>
      <c r="L74" s="3">
        <v>2500</v>
      </c>
      <c r="M74" s="3">
        <v>2500</v>
      </c>
      <c r="N74" s="3">
        <v>0</v>
      </c>
      <c r="O74" s="3">
        <v>0</v>
      </c>
      <c r="P74" s="3">
        <v>0</v>
      </c>
      <c r="Q74" s="3">
        <v>0</v>
      </c>
      <c r="R74" s="3">
        <v>2500</v>
      </c>
      <c r="S74" t="s">
        <v>47</v>
      </c>
      <c r="T74" t="s">
        <v>65</v>
      </c>
      <c r="U74" t="s">
        <v>47</v>
      </c>
      <c r="V74" t="s">
        <v>49</v>
      </c>
      <c r="W74" t="s">
        <v>58</v>
      </c>
      <c r="X74" t="s">
        <v>51</v>
      </c>
      <c r="Z74" t="s">
        <v>52</v>
      </c>
    </row>
    <row r="75" spans="1:26">
      <c r="A75" s="64">
        <v>45126</v>
      </c>
      <c r="B75" t="s">
        <v>430</v>
      </c>
      <c r="C75" t="s">
        <v>431</v>
      </c>
      <c r="D75" s="3">
        <v>5083</v>
      </c>
      <c r="E75" s="3" t="s">
        <v>411</v>
      </c>
      <c r="F75" t="s">
        <v>42</v>
      </c>
      <c r="G75" t="s">
        <v>432</v>
      </c>
      <c r="H75" t="s">
        <v>44</v>
      </c>
      <c r="I75" t="s">
        <v>45</v>
      </c>
      <c r="J75" t="s">
        <v>46</v>
      </c>
      <c r="K75" s="3">
        <v>1</v>
      </c>
      <c r="L75" s="3">
        <v>2500</v>
      </c>
      <c r="M75" s="3">
        <v>2500</v>
      </c>
      <c r="N75" s="3">
        <v>0</v>
      </c>
      <c r="O75" s="3">
        <v>0</v>
      </c>
      <c r="P75" s="3">
        <v>0</v>
      </c>
      <c r="Q75" s="3">
        <v>0</v>
      </c>
      <c r="R75" s="3">
        <v>2500</v>
      </c>
      <c r="S75" t="s">
        <v>47</v>
      </c>
      <c r="T75" t="s">
        <v>433</v>
      </c>
      <c r="U75" t="s">
        <v>47</v>
      </c>
      <c r="V75" t="s">
        <v>49</v>
      </c>
      <c r="W75" t="s">
        <v>58</v>
      </c>
      <c r="Z75" t="s">
        <v>52</v>
      </c>
    </row>
    <row r="76" spans="1:26">
      <c r="A76" s="64">
        <v>45124</v>
      </c>
      <c r="B76" t="s">
        <v>434</v>
      </c>
      <c r="C76" t="s">
        <v>435</v>
      </c>
      <c r="D76" s="3">
        <v>1850</v>
      </c>
      <c r="E76" s="3" t="s">
        <v>389</v>
      </c>
      <c r="F76" t="s">
        <v>75</v>
      </c>
      <c r="G76" t="s">
        <v>436</v>
      </c>
      <c r="H76" t="s">
        <v>44</v>
      </c>
      <c r="I76" t="s">
        <v>45</v>
      </c>
      <c r="J76" t="s">
        <v>46</v>
      </c>
      <c r="K76" s="3">
        <v>1</v>
      </c>
      <c r="L76" s="3">
        <v>2500</v>
      </c>
      <c r="M76" s="3">
        <v>2500</v>
      </c>
      <c r="N76" s="3">
        <v>0</v>
      </c>
      <c r="O76" s="3">
        <v>0</v>
      </c>
      <c r="P76" s="3">
        <v>0</v>
      </c>
      <c r="Q76" s="3">
        <v>0</v>
      </c>
      <c r="R76" s="3">
        <v>2500</v>
      </c>
      <c r="S76" t="s">
        <v>47</v>
      </c>
      <c r="T76" t="s">
        <v>77</v>
      </c>
      <c r="U76" t="s">
        <v>47</v>
      </c>
      <c r="V76" t="s">
        <v>49</v>
      </c>
      <c r="W76" t="s">
        <v>58</v>
      </c>
      <c r="X76" t="s">
        <v>66</v>
      </c>
      <c r="Z76" t="s">
        <v>52</v>
      </c>
    </row>
    <row r="77" spans="1:26">
      <c r="A77" s="64">
        <v>45125</v>
      </c>
      <c r="B77" t="s">
        <v>437</v>
      </c>
      <c r="C77" t="s">
        <v>438</v>
      </c>
      <c r="D77" s="3">
        <v>2150</v>
      </c>
      <c r="E77" s="3" t="s">
        <v>389</v>
      </c>
      <c r="F77" t="s">
        <v>75</v>
      </c>
      <c r="G77" t="s">
        <v>439</v>
      </c>
      <c r="H77" t="s">
        <v>44</v>
      </c>
      <c r="I77" t="s">
        <v>45</v>
      </c>
      <c r="J77" t="s">
        <v>46</v>
      </c>
      <c r="K77" s="3">
        <v>1</v>
      </c>
      <c r="L77" s="3">
        <v>2500</v>
      </c>
      <c r="M77" s="3">
        <v>2500</v>
      </c>
      <c r="N77" s="3">
        <v>0</v>
      </c>
      <c r="O77" s="3">
        <v>0</v>
      </c>
      <c r="P77" s="3">
        <v>0</v>
      </c>
      <c r="Q77" s="3">
        <v>0</v>
      </c>
      <c r="R77" s="3">
        <v>2500</v>
      </c>
      <c r="S77" t="s">
        <v>47</v>
      </c>
      <c r="T77" t="s">
        <v>77</v>
      </c>
      <c r="U77" t="s">
        <v>47</v>
      </c>
      <c r="V77" t="s">
        <v>49</v>
      </c>
      <c r="W77" t="s">
        <v>58</v>
      </c>
      <c r="X77" t="s">
        <v>66</v>
      </c>
      <c r="Z77" t="s">
        <v>52</v>
      </c>
    </row>
    <row r="78" spans="1:26">
      <c r="A78" s="64">
        <v>45128</v>
      </c>
      <c r="B78" t="s">
        <v>440</v>
      </c>
      <c r="C78" t="s">
        <v>441</v>
      </c>
      <c r="D78" s="3">
        <v>5106</v>
      </c>
      <c r="E78" s="3" t="s">
        <v>389</v>
      </c>
      <c r="F78" t="s">
        <v>151</v>
      </c>
      <c r="G78" t="s">
        <v>442</v>
      </c>
      <c r="H78" t="s">
        <v>44</v>
      </c>
      <c r="I78" t="s">
        <v>45</v>
      </c>
      <c r="J78" t="s">
        <v>46</v>
      </c>
      <c r="K78" s="3">
        <v>1</v>
      </c>
      <c r="L78" s="3">
        <v>2500</v>
      </c>
      <c r="M78" s="3">
        <v>2500</v>
      </c>
      <c r="N78" s="3">
        <v>0</v>
      </c>
      <c r="O78" s="3">
        <v>0</v>
      </c>
      <c r="P78" s="3">
        <v>0</v>
      </c>
      <c r="Q78" s="3">
        <v>0</v>
      </c>
      <c r="R78" s="3">
        <v>2500</v>
      </c>
      <c r="S78" t="s">
        <v>47</v>
      </c>
      <c r="T78" t="s">
        <v>77</v>
      </c>
      <c r="U78" t="s">
        <v>47</v>
      </c>
      <c r="V78" t="s">
        <v>49</v>
      </c>
      <c r="W78" t="s">
        <v>58</v>
      </c>
      <c r="X78" t="s">
        <v>66</v>
      </c>
      <c r="Z78" t="s">
        <v>52</v>
      </c>
    </row>
    <row r="79" spans="1:26">
      <c r="A79" s="64">
        <v>45131</v>
      </c>
      <c r="B79" t="s">
        <v>443</v>
      </c>
      <c r="C79" t="s">
        <v>444</v>
      </c>
      <c r="D79" s="3">
        <v>5162</v>
      </c>
      <c r="E79" s="3" t="s">
        <v>389</v>
      </c>
      <c r="F79" t="s">
        <v>63</v>
      </c>
      <c r="G79" t="s">
        <v>445</v>
      </c>
      <c r="H79" t="s">
        <v>296</v>
      </c>
      <c r="I79" t="s">
        <v>45</v>
      </c>
      <c r="J79" t="s">
        <v>46</v>
      </c>
      <c r="K79" s="3">
        <v>1</v>
      </c>
      <c r="L79" s="3">
        <v>7000</v>
      </c>
      <c r="M79" s="3">
        <v>7000</v>
      </c>
      <c r="N79" s="3">
        <v>0</v>
      </c>
      <c r="O79" s="3">
        <v>0</v>
      </c>
      <c r="P79" s="3">
        <v>0</v>
      </c>
      <c r="Q79" s="3">
        <v>0</v>
      </c>
      <c r="R79" s="3">
        <v>7000</v>
      </c>
      <c r="S79" t="s">
        <v>8</v>
      </c>
      <c r="T79" t="s">
        <v>153</v>
      </c>
      <c r="U79" t="s">
        <v>47</v>
      </c>
      <c r="V79" t="s">
        <v>266</v>
      </c>
      <c r="W79" t="s">
        <v>154</v>
      </c>
      <c r="X79" t="s">
        <v>66</v>
      </c>
      <c r="Z79" t="s">
        <v>52</v>
      </c>
    </row>
    <row r="80" spans="1:26">
      <c r="A80" s="64">
        <v>45111</v>
      </c>
      <c r="B80" t="s">
        <v>446</v>
      </c>
      <c r="C80" t="s">
        <v>447</v>
      </c>
      <c r="D80" s="3">
        <v>1821</v>
      </c>
      <c r="E80" s="3" t="s">
        <v>389</v>
      </c>
      <c r="F80" t="s">
        <v>63</v>
      </c>
      <c r="G80" t="s">
        <v>448</v>
      </c>
      <c r="H80" t="s">
        <v>296</v>
      </c>
      <c r="I80" t="s">
        <v>45</v>
      </c>
      <c r="J80" t="s">
        <v>46</v>
      </c>
      <c r="K80" s="3">
        <v>1</v>
      </c>
      <c r="L80" s="3">
        <v>7000</v>
      </c>
      <c r="M80" s="3">
        <v>7000</v>
      </c>
      <c r="N80" s="3">
        <v>0</v>
      </c>
      <c r="O80" s="3">
        <v>0</v>
      </c>
      <c r="P80" s="3">
        <v>0</v>
      </c>
      <c r="Q80" s="3">
        <v>500</v>
      </c>
      <c r="R80" s="3">
        <v>6500</v>
      </c>
      <c r="S80" t="s">
        <v>8</v>
      </c>
      <c r="T80" t="s">
        <v>153</v>
      </c>
      <c r="U80" t="s">
        <v>8</v>
      </c>
      <c r="V80" t="s">
        <v>266</v>
      </c>
      <c r="W80" t="s">
        <v>154</v>
      </c>
      <c r="X80" t="s">
        <v>66</v>
      </c>
      <c r="Z80" t="s">
        <v>52</v>
      </c>
    </row>
    <row r="82" spans="1:26">
      <c r="A82" s="64">
        <v>45146</v>
      </c>
      <c r="B82" t="s">
        <v>449</v>
      </c>
      <c r="C82" t="s">
        <v>450</v>
      </c>
      <c r="D82" s="3">
        <v>5337</v>
      </c>
      <c r="E82" s="3" t="s">
        <v>389</v>
      </c>
      <c r="F82" t="s">
        <v>63</v>
      </c>
      <c r="G82" t="s">
        <v>451</v>
      </c>
      <c r="H82" t="s">
        <v>44</v>
      </c>
      <c r="I82" t="s">
        <v>45</v>
      </c>
      <c r="J82" t="s">
        <v>46</v>
      </c>
      <c r="K82" s="3">
        <v>1</v>
      </c>
      <c r="L82" s="3">
        <v>2500</v>
      </c>
      <c r="M82" s="3">
        <v>2500</v>
      </c>
      <c r="N82" s="3">
        <v>0</v>
      </c>
      <c r="O82" s="3">
        <v>0</v>
      </c>
      <c r="P82" s="3">
        <v>0</v>
      </c>
      <c r="Q82" s="3">
        <v>0</v>
      </c>
      <c r="R82" s="3">
        <v>2500</v>
      </c>
      <c r="S82" t="s">
        <v>47</v>
      </c>
      <c r="T82" t="s">
        <v>57</v>
      </c>
      <c r="U82" t="s">
        <v>47</v>
      </c>
      <c r="V82" t="s">
        <v>49</v>
      </c>
      <c r="W82" t="s">
        <v>58</v>
      </c>
      <c r="X82" t="s">
        <v>66</v>
      </c>
      <c r="Z82" t="s">
        <v>52</v>
      </c>
    </row>
    <row r="83" spans="1:26">
      <c r="A83" s="64">
        <v>45163</v>
      </c>
      <c r="B83" t="s">
        <v>452</v>
      </c>
      <c r="C83" t="s">
        <v>453</v>
      </c>
      <c r="D83" s="3">
        <v>5558</v>
      </c>
      <c r="E83" s="3" t="s">
        <v>389</v>
      </c>
      <c r="F83" t="s">
        <v>63</v>
      </c>
      <c r="G83" t="s">
        <v>454</v>
      </c>
      <c r="H83" t="s">
        <v>44</v>
      </c>
      <c r="I83" t="s">
        <v>45</v>
      </c>
      <c r="J83" t="s">
        <v>46</v>
      </c>
      <c r="K83" s="3">
        <v>1</v>
      </c>
      <c r="L83" s="3">
        <v>2500</v>
      </c>
      <c r="M83" s="3">
        <v>2500</v>
      </c>
      <c r="N83" s="3">
        <v>0</v>
      </c>
      <c r="O83" s="3">
        <v>0</v>
      </c>
      <c r="P83" s="3">
        <v>0</v>
      </c>
      <c r="Q83" s="3">
        <v>0</v>
      </c>
      <c r="R83" s="3">
        <v>2500</v>
      </c>
      <c r="S83" t="s">
        <v>47</v>
      </c>
      <c r="T83" t="s">
        <v>109</v>
      </c>
      <c r="U83" t="s">
        <v>47</v>
      </c>
      <c r="V83" t="s">
        <v>49</v>
      </c>
      <c r="W83" t="s">
        <v>58</v>
      </c>
      <c r="X83" t="s">
        <v>66</v>
      </c>
      <c r="Z83" t="s">
        <v>52</v>
      </c>
    </row>
    <row r="84" spans="1:26">
      <c r="A84" s="64">
        <v>45150</v>
      </c>
      <c r="B84" t="s">
        <v>455</v>
      </c>
      <c r="C84" t="s">
        <v>456</v>
      </c>
      <c r="D84" s="3">
        <v>5394</v>
      </c>
      <c r="E84" s="3" t="s">
        <v>389</v>
      </c>
      <c r="F84" t="s">
        <v>63</v>
      </c>
      <c r="G84" t="s">
        <v>457</v>
      </c>
      <c r="H84" t="s">
        <v>44</v>
      </c>
      <c r="I84" t="s">
        <v>45</v>
      </c>
      <c r="J84" t="s">
        <v>46</v>
      </c>
      <c r="K84" s="3">
        <v>1</v>
      </c>
      <c r="L84" s="3">
        <v>2500</v>
      </c>
      <c r="M84" s="3">
        <v>2500</v>
      </c>
      <c r="N84" s="3">
        <v>0</v>
      </c>
      <c r="O84" s="3">
        <v>0</v>
      </c>
      <c r="P84" s="3">
        <v>0</v>
      </c>
      <c r="Q84" s="3">
        <v>0</v>
      </c>
      <c r="R84" s="3">
        <v>2500</v>
      </c>
      <c r="S84" t="s">
        <v>47</v>
      </c>
      <c r="T84" t="s">
        <v>48</v>
      </c>
      <c r="U84" t="s">
        <v>47</v>
      </c>
      <c r="V84" t="s">
        <v>49</v>
      </c>
      <c r="W84" t="s">
        <v>58</v>
      </c>
      <c r="X84" t="s">
        <v>66</v>
      </c>
      <c r="Z84" t="s">
        <v>52</v>
      </c>
    </row>
    <row r="85" spans="1:26">
      <c r="A85" s="64">
        <v>45140</v>
      </c>
      <c r="B85" t="s">
        <v>458</v>
      </c>
      <c r="C85" t="s">
        <v>459</v>
      </c>
      <c r="D85" s="3">
        <v>5264</v>
      </c>
      <c r="E85" s="3" t="s">
        <v>389</v>
      </c>
      <c r="F85" t="s">
        <v>63</v>
      </c>
      <c r="G85" t="s">
        <v>460</v>
      </c>
      <c r="H85" t="s">
        <v>44</v>
      </c>
      <c r="I85" t="s">
        <v>45</v>
      </c>
      <c r="J85" t="s">
        <v>46</v>
      </c>
      <c r="K85" s="3">
        <v>1</v>
      </c>
      <c r="L85" s="3">
        <v>2500</v>
      </c>
      <c r="M85" s="3">
        <v>2500</v>
      </c>
      <c r="N85" s="3">
        <v>0</v>
      </c>
      <c r="O85" s="3">
        <v>0</v>
      </c>
      <c r="P85" s="3">
        <v>0</v>
      </c>
      <c r="Q85" s="3">
        <v>0</v>
      </c>
      <c r="R85" s="3">
        <v>2500</v>
      </c>
      <c r="S85" t="s">
        <v>47</v>
      </c>
      <c r="T85" t="s">
        <v>461</v>
      </c>
      <c r="U85" t="s">
        <v>47</v>
      </c>
      <c r="V85" t="s">
        <v>49</v>
      </c>
      <c r="W85" t="s">
        <v>58</v>
      </c>
      <c r="X85" t="s">
        <v>66</v>
      </c>
      <c r="Z85" t="s">
        <v>52</v>
      </c>
    </row>
    <row r="86" spans="1:26">
      <c r="A86" s="64">
        <v>45147</v>
      </c>
      <c r="B86" t="s">
        <v>462</v>
      </c>
      <c r="C86" t="s">
        <v>463</v>
      </c>
      <c r="D86" s="3">
        <v>4891</v>
      </c>
      <c r="E86" s="3" t="s">
        <v>389</v>
      </c>
      <c r="F86" t="s">
        <v>166</v>
      </c>
      <c r="G86" t="s">
        <v>464</v>
      </c>
      <c r="H86" t="s">
        <v>44</v>
      </c>
      <c r="I86" t="s">
        <v>45</v>
      </c>
      <c r="J86" t="s">
        <v>46</v>
      </c>
      <c r="K86" s="3">
        <v>1</v>
      </c>
      <c r="L86" s="3">
        <v>2500</v>
      </c>
      <c r="M86" s="3">
        <v>2500</v>
      </c>
      <c r="N86" s="3">
        <v>0</v>
      </c>
      <c r="O86" s="3">
        <v>0</v>
      </c>
      <c r="P86" s="3">
        <v>0</v>
      </c>
      <c r="Q86" s="3">
        <v>0</v>
      </c>
      <c r="R86" s="3">
        <v>2500</v>
      </c>
      <c r="S86" t="s">
        <v>47</v>
      </c>
      <c r="T86" t="s">
        <v>77</v>
      </c>
      <c r="U86" t="s">
        <v>47</v>
      </c>
      <c r="V86" t="s">
        <v>49</v>
      </c>
      <c r="W86" t="s">
        <v>58</v>
      </c>
      <c r="X86" t="s">
        <v>66</v>
      </c>
      <c r="Z86" t="s">
        <v>52</v>
      </c>
    </row>
    <row r="87" spans="1:26">
      <c r="A87" s="64">
        <v>45149</v>
      </c>
      <c r="B87" t="s">
        <v>465</v>
      </c>
      <c r="C87" t="s">
        <v>466</v>
      </c>
      <c r="D87" s="3">
        <v>5379</v>
      </c>
      <c r="E87" s="3" t="s">
        <v>389</v>
      </c>
      <c r="F87" t="s">
        <v>63</v>
      </c>
      <c r="G87" t="s">
        <v>467</v>
      </c>
      <c r="H87" t="s">
        <v>44</v>
      </c>
      <c r="I87" t="s">
        <v>45</v>
      </c>
      <c r="J87" t="s">
        <v>46</v>
      </c>
      <c r="K87" s="3">
        <v>1</v>
      </c>
      <c r="L87" s="3">
        <v>2500</v>
      </c>
      <c r="M87" s="3">
        <v>2500</v>
      </c>
      <c r="N87" s="3">
        <v>0</v>
      </c>
      <c r="O87" s="3">
        <v>0</v>
      </c>
      <c r="P87" s="3">
        <v>0</v>
      </c>
      <c r="Q87" s="3">
        <v>0</v>
      </c>
      <c r="R87" s="3">
        <v>2500</v>
      </c>
      <c r="S87" t="s">
        <v>47</v>
      </c>
      <c r="T87" t="s">
        <v>65</v>
      </c>
      <c r="U87" t="s">
        <v>47</v>
      </c>
      <c r="V87" t="s">
        <v>49</v>
      </c>
      <c r="W87" t="s">
        <v>58</v>
      </c>
      <c r="X87" t="s">
        <v>66</v>
      </c>
      <c r="Z87" t="s">
        <v>52</v>
      </c>
    </row>
    <row r="88" spans="1:26">
      <c r="A88" s="64">
        <v>45153</v>
      </c>
      <c r="B88" t="s">
        <v>468</v>
      </c>
      <c r="C88" t="s">
        <v>469</v>
      </c>
      <c r="D88" s="3">
        <v>5436</v>
      </c>
      <c r="E88" s="3" t="s">
        <v>389</v>
      </c>
      <c r="F88" t="s">
        <v>63</v>
      </c>
      <c r="G88" t="s">
        <v>470</v>
      </c>
      <c r="H88" t="s">
        <v>44</v>
      </c>
      <c r="I88" t="s">
        <v>45</v>
      </c>
      <c r="J88" t="s">
        <v>46</v>
      </c>
      <c r="K88" s="3">
        <v>1</v>
      </c>
      <c r="L88" s="3">
        <v>2500</v>
      </c>
      <c r="M88" s="3">
        <v>2500</v>
      </c>
      <c r="N88" s="3">
        <v>0</v>
      </c>
      <c r="O88" s="3">
        <v>0</v>
      </c>
      <c r="P88" s="3">
        <v>0</v>
      </c>
      <c r="Q88" s="3">
        <v>0</v>
      </c>
      <c r="R88" s="3">
        <v>2500</v>
      </c>
      <c r="S88" t="s">
        <v>8</v>
      </c>
      <c r="T88" t="s">
        <v>153</v>
      </c>
      <c r="U88" t="s">
        <v>8</v>
      </c>
      <c r="V88" t="s">
        <v>49</v>
      </c>
      <c r="W88" t="s">
        <v>154</v>
      </c>
      <c r="X88" t="s">
        <v>66</v>
      </c>
      <c r="Z88" t="s">
        <v>52</v>
      </c>
    </row>
    <row r="89" spans="1:26">
      <c r="A89" s="64">
        <v>45163</v>
      </c>
      <c r="B89" t="s">
        <v>471</v>
      </c>
      <c r="C89" t="s">
        <v>472</v>
      </c>
      <c r="D89" s="3">
        <v>5556</v>
      </c>
      <c r="E89" s="3" t="s">
        <v>389</v>
      </c>
      <c r="F89" t="s">
        <v>63</v>
      </c>
      <c r="G89" t="s">
        <v>473</v>
      </c>
      <c r="H89" t="s">
        <v>44</v>
      </c>
      <c r="I89" t="s">
        <v>45</v>
      </c>
      <c r="J89" t="s">
        <v>46</v>
      </c>
      <c r="K89" s="3">
        <v>1</v>
      </c>
      <c r="L89" s="3">
        <v>2500</v>
      </c>
      <c r="M89" s="3">
        <v>2500</v>
      </c>
      <c r="N89" s="3">
        <v>0</v>
      </c>
      <c r="O89" s="3">
        <v>0</v>
      </c>
      <c r="P89" s="3">
        <v>0</v>
      </c>
      <c r="Q89" s="3">
        <v>0</v>
      </c>
      <c r="R89" s="3">
        <v>2500</v>
      </c>
      <c r="S89" t="s">
        <v>47</v>
      </c>
      <c r="T89" t="s">
        <v>65</v>
      </c>
      <c r="U89" t="s">
        <v>47</v>
      </c>
      <c r="V89" t="s">
        <v>49</v>
      </c>
      <c r="W89" t="s">
        <v>58</v>
      </c>
      <c r="X89" t="s">
        <v>66</v>
      </c>
      <c r="Z89" t="s">
        <v>52</v>
      </c>
    </row>
    <row r="90" spans="1:26">
      <c r="A90" s="64">
        <v>45164</v>
      </c>
      <c r="B90" t="s">
        <v>474</v>
      </c>
      <c r="C90" t="s">
        <v>475</v>
      </c>
      <c r="D90" s="3">
        <v>5566</v>
      </c>
      <c r="E90" s="3" t="s">
        <v>389</v>
      </c>
      <c r="F90" t="s">
        <v>63</v>
      </c>
      <c r="G90" t="s">
        <v>476</v>
      </c>
      <c r="H90" t="s">
        <v>44</v>
      </c>
      <c r="I90" t="s">
        <v>45</v>
      </c>
      <c r="J90" t="s">
        <v>46</v>
      </c>
      <c r="K90" s="3">
        <v>1</v>
      </c>
      <c r="L90" s="3">
        <v>2500</v>
      </c>
      <c r="M90" s="3">
        <v>2500</v>
      </c>
      <c r="N90" s="3">
        <v>0</v>
      </c>
      <c r="O90" s="3">
        <v>0</v>
      </c>
      <c r="P90" s="3">
        <v>0</v>
      </c>
      <c r="Q90" s="3">
        <v>0</v>
      </c>
      <c r="R90" s="3">
        <v>2500</v>
      </c>
      <c r="S90" t="s">
        <v>47</v>
      </c>
      <c r="T90" t="s">
        <v>91</v>
      </c>
      <c r="U90" t="s">
        <v>47</v>
      </c>
      <c r="V90" t="s">
        <v>49</v>
      </c>
      <c r="W90" t="s">
        <v>58</v>
      </c>
      <c r="X90" t="s">
        <v>66</v>
      </c>
      <c r="Z90" t="s">
        <v>52</v>
      </c>
    </row>
    <row r="91" spans="1:26">
      <c r="A91" s="64">
        <v>45164</v>
      </c>
      <c r="B91" t="s">
        <v>477</v>
      </c>
      <c r="C91" t="s">
        <v>478</v>
      </c>
      <c r="D91" s="3">
        <v>5569</v>
      </c>
      <c r="E91" s="3" t="s">
        <v>389</v>
      </c>
      <c r="F91" t="s">
        <v>63</v>
      </c>
      <c r="G91" t="s">
        <v>479</v>
      </c>
      <c r="H91" t="s">
        <v>44</v>
      </c>
      <c r="I91" t="s">
        <v>45</v>
      </c>
      <c r="J91" t="s">
        <v>46</v>
      </c>
      <c r="K91" s="3">
        <v>1</v>
      </c>
      <c r="L91" s="3">
        <v>2500</v>
      </c>
      <c r="M91" s="3">
        <v>2500</v>
      </c>
      <c r="N91" s="3">
        <v>0</v>
      </c>
      <c r="O91" s="3">
        <v>0</v>
      </c>
      <c r="P91" s="3">
        <v>0</v>
      </c>
      <c r="Q91" s="3">
        <v>0</v>
      </c>
      <c r="R91" s="3">
        <v>2500</v>
      </c>
      <c r="S91" t="s">
        <v>47</v>
      </c>
      <c r="T91" t="s">
        <v>65</v>
      </c>
      <c r="U91" t="s">
        <v>47</v>
      </c>
      <c r="V91" t="s">
        <v>49</v>
      </c>
      <c r="W91" t="s">
        <v>58</v>
      </c>
      <c r="X91" t="s">
        <v>66</v>
      </c>
      <c r="Z91" t="s">
        <v>52</v>
      </c>
    </row>
    <row r="92" spans="1:26">
      <c r="A92" s="64">
        <v>45142</v>
      </c>
      <c r="B92" t="s">
        <v>480</v>
      </c>
      <c r="C92" t="s">
        <v>481</v>
      </c>
      <c r="D92" s="3">
        <v>5285</v>
      </c>
      <c r="E92" s="3" t="s">
        <v>389</v>
      </c>
      <c r="F92" t="s">
        <v>63</v>
      </c>
      <c r="G92" t="s">
        <v>482</v>
      </c>
      <c r="H92" t="s">
        <v>44</v>
      </c>
      <c r="I92" t="s">
        <v>45</v>
      </c>
      <c r="J92" t="s">
        <v>46</v>
      </c>
      <c r="K92" s="3">
        <v>1</v>
      </c>
      <c r="L92" s="3">
        <v>2500</v>
      </c>
      <c r="M92" s="3">
        <v>2500</v>
      </c>
      <c r="N92" s="3">
        <v>0</v>
      </c>
      <c r="O92" s="3">
        <v>0</v>
      </c>
      <c r="P92" s="3">
        <v>0</v>
      </c>
      <c r="Q92" s="3">
        <v>0</v>
      </c>
      <c r="R92" s="3">
        <v>2500</v>
      </c>
      <c r="S92" t="s">
        <v>47</v>
      </c>
      <c r="T92" t="s">
        <v>182</v>
      </c>
      <c r="U92" t="s">
        <v>47</v>
      </c>
      <c r="V92" t="s">
        <v>49</v>
      </c>
      <c r="W92" t="s">
        <v>58</v>
      </c>
      <c r="X92" t="s">
        <v>66</v>
      </c>
      <c r="Z92" t="s">
        <v>52</v>
      </c>
    </row>
    <row r="93" spans="1:26">
      <c r="A93" s="64">
        <v>45157</v>
      </c>
      <c r="B93" t="s">
        <v>483</v>
      </c>
      <c r="C93" t="s">
        <v>484</v>
      </c>
      <c r="D93" s="3">
        <v>5483</v>
      </c>
      <c r="E93" s="3" t="s">
        <v>389</v>
      </c>
      <c r="F93" t="s">
        <v>63</v>
      </c>
      <c r="G93" t="s">
        <v>485</v>
      </c>
      <c r="H93" t="s">
        <v>44</v>
      </c>
      <c r="I93" t="s">
        <v>45</v>
      </c>
      <c r="J93" t="s">
        <v>46</v>
      </c>
      <c r="K93" s="3">
        <v>1</v>
      </c>
      <c r="L93" s="3">
        <v>2500</v>
      </c>
      <c r="M93" s="3">
        <v>2500</v>
      </c>
      <c r="N93" s="3">
        <v>0</v>
      </c>
      <c r="O93" s="3">
        <v>0</v>
      </c>
      <c r="P93" s="3">
        <v>0</v>
      </c>
      <c r="Q93" s="3">
        <v>0</v>
      </c>
      <c r="R93" s="3">
        <v>2500</v>
      </c>
      <c r="S93" t="s">
        <v>47</v>
      </c>
      <c r="T93" t="s">
        <v>486</v>
      </c>
      <c r="U93" t="s">
        <v>47</v>
      </c>
      <c r="V93" t="s">
        <v>49</v>
      </c>
      <c r="W93" t="s">
        <v>58</v>
      </c>
      <c r="X93" t="s">
        <v>66</v>
      </c>
      <c r="Z93" t="s">
        <v>52</v>
      </c>
    </row>
    <row r="94" spans="1:26">
      <c r="A94" s="64">
        <v>45155</v>
      </c>
      <c r="B94" t="s">
        <v>487</v>
      </c>
      <c r="C94" t="s">
        <v>488</v>
      </c>
      <c r="D94" s="3">
        <v>5439</v>
      </c>
      <c r="E94" s="3" t="s">
        <v>411</v>
      </c>
      <c r="F94" t="s">
        <v>42</v>
      </c>
      <c r="G94" t="s">
        <v>489</v>
      </c>
      <c r="H94" t="s">
        <v>44</v>
      </c>
      <c r="I94" t="s">
        <v>45</v>
      </c>
      <c r="J94" t="s">
        <v>46</v>
      </c>
      <c r="K94" s="3">
        <v>1</v>
      </c>
      <c r="L94" s="3">
        <v>2500</v>
      </c>
      <c r="M94" s="3">
        <v>2500</v>
      </c>
      <c r="N94" s="3">
        <v>0</v>
      </c>
      <c r="O94" s="3">
        <v>0</v>
      </c>
      <c r="P94" s="3">
        <v>0</v>
      </c>
      <c r="Q94" s="3">
        <v>0</v>
      </c>
      <c r="R94" s="3">
        <v>2500</v>
      </c>
      <c r="S94" t="s">
        <v>47</v>
      </c>
      <c r="T94" t="s">
        <v>65</v>
      </c>
      <c r="U94" t="s">
        <v>47</v>
      </c>
      <c r="V94" t="s">
        <v>49</v>
      </c>
      <c r="W94" t="s">
        <v>58</v>
      </c>
      <c r="X94" t="s">
        <v>51</v>
      </c>
      <c r="Z94" t="s">
        <v>52</v>
      </c>
    </row>
    <row r="95" spans="1:26">
      <c r="A95" s="64">
        <v>45163</v>
      </c>
      <c r="B95" t="s">
        <v>490</v>
      </c>
      <c r="C95" t="s">
        <v>491</v>
      </c>
      <c r="D95" s="3">
        <v>5553</v>
      </c>
      <c r="E95" s="3" t="s">
        <v>411</v>
      </c>
      <c r="F95" t="s">
        <v>42</v>
      </c>
      <c r="G95" t="s">
        <v>492</v>
      </c>
      <c r="H95" t="s">
        <v>44</v>
      </c>
      <c r="I95" t="s">
        <v>45</v>
      </c>
      <c r="J95" t="s">
        <v>46</v>
      </c>
      <c r="K95" s="3">
        <v>1</v>
      </c>
      <c r="L95" s="3">
        <v>2500</v>
      </c>
      <c r="M95" s="3">
        <v>2500</v>
      </c>
      <c r="N95" s="3">
        <v>0</v>
      </c>
      <c r="O95" s="3">
        <v>0</v>
      </c>
      <c r="P95" s="3">
        <v>0</v>
      </c>
      <c r="Q95" s="3">
        <v>0</v>
      </c>
      <c r="R95" s="3">
        <v>2500</v>
      </c>
      <c r="S95" t="s">
        <v>47</v>
      </c>
      <c r="T95" t="s">
        <v>493</v>
      </c>
      <c r="U95" t="s">
        <v>47</v>
      </c>
      <c r="V95" t="s">
        <v>49</v>
      </c>
      <c r="W95" t="s">
        <v>58</v>
      </c>
      <c r="X95" t="s">
        <v>59</v>
      </c>
      <c r="Z95" t="s">
        <v>52</v>
      </c>
    </row>
    <row r="96" spans="1:26">
      <c r="A96" s="64">
        <v>45167</v>
      </c>
      <c r="B96" t="s">
        <v>494</v>
      </c>
      <c r="C96" t="s">
        <v>495</v>
      </c>
      <c r="D96" s="3">
        <v>5559</v>
      </c>
      <c r="E96" s="3" t="s">
        <v>411</v>
      </c>
      <c r="F96" t="s">
        <v>42</v>
      </c>
      <c r="G96" t="s">
        <v>496</v>
      </c>
      <c r="H96" t="s">
        <v>44</v>
      </c>
      <c r="I96" t="s">
        <v>45</v>
      </c>
      <c r="J96" t="s">
        <v>46</v>
      </c>
      <c r="K96" s="3">
        <v>1</v>
      </c>
      <c r="L96" s="3">
        <v>2500</v>
      </c>
      <c r="M96" s="3">
        <v>2500</v>
      </c>
      <c r="N96" s="3">
        <v>0</v>
      </c>
      <c r="O96" s="3">
        <v>0</v>
      </c>
      <c r="P96" s="3">
        <v>0</v>
      </c>
      <c r="Q96" s="3">
        <v>0</v>
      </c>
      <c r="R96" s="3">
        <v>2500</v>
      </c>
      <c r="S96" t="s">
        <v>47</v>
      </c>
      <c r="T96" t="s">
        <v>65</v>
      </c>
      <c r="U96" t="s">
        <v>47</v>
      </c>
      <c r="V96" t="s">
        <v>49</v>
      </c>
      <c r="W96" t="s">
        <v>58</v>
      </c>
      <c r="X96" t="s">
        <v>110</v>
      </c>
      <c r="Z96" t="s">
        <v>52</v>
      </c>
    </row>
    <row r="97" spans="1:26">
      <c r="A97" s="64">
        <v>45140</v>
      </c>
      <c r="B97" t="s">
        <v>497</v>
      </c>
      <c r="C97" t="s">
        <v>498</v>
      </c>
      <c r="D97" s="3">
        <v>5244</v>
      </c>
      <c r="E97" s="3" t="s">
        <v>411</v>
      </c>
      <c r="F97" t="s">
        <v>42</v>
      </c>
      <c r="G97" t="s">
        <v>499</v>
      </c>
      <c r="H97" t="s">
        <v>44</v>
      </c>
      <c r="I97" t="s">
        <v>45</v>
      </c>
      <c r="J97" t="s">
        <v>46</v>
      </c>
      <c r="K97" s="3">
        <v>1</v>
      </c>
      <c r="L97" s="3">
        <v>2500</v>
      </c>
      <c r="M97" s="3">
        <v>2500</v>
      </c>
      <c r="N97" s="3">
        <v>0</v>
      </c>
      <c r="O97" s="3">
        <v>0</v>
      </c>
      <c r="P97" s="3">
        <v>0</v>
      </c>
      <c r="Q97" s="3">
        <v>0</v>
      </c>
      <c r="R97" s="3">
        <v>2500</v>
      </c>
      <c r="S97" t="s">
        <v>47</v>
      </c>
      <c r="T97" t="s">
        <v>500</v>
      </c>
      <c r="U97" t="s">
        <v>47</v>
      </c>
      <c r="V97" t="s">
        <v>49</v>
      </c>
      <c r="W97" t="s">
        <v>58</v>
      </c>
      <c r="X97" t="s">
        <v>51</v>
      </c>
      <c r="Z97" t="s">
        <v>52</v>
      </c>
    </row>
    <row r="98" spans="1:26">
      <c r="A98" s="64">
        <v>45155</v>
      </c>
      <c r="B98" t="s">
        <v>501</v>
      </c>
      <c r="C98" t="s">
        <v>502</v>
      </c>
      <c r="D98" s="3">
        <v>704</v>
      </c>
      <c r="E98" s="3" t="s">
        <v>389</v>
      </c>
      <c r="F98" t="s">
        <v>151</v>
      </c>
      <c r="G98" t="s">
        <v>503</v>
      </c>
      <c r="H98" t="s">
        <v>44</v>
      </c>
      <c r="I98" t="s">
        <v>45</v>
      </c>
      <c r="J98" t="s">
        <v>46</v>
      </c>
      <c r="K98" s="3">
        <v>1</v>
      </c>
      <c r="L98" s="3">
        <v>2500</v>
      </c>
      <c r="M98" s="3">
        <v>2500</v>
      </c>
      <c r="N98" s="3">
        <v>0</v>
      </c>
      <c r="O98" s="3">
        <v>0</v>
      </c>
      <c r="P98" s="3">
        <v>0</v>
      </c>
      <c r="Q98" s="3">
        <v>0</v>
      </c>
      <c r="R98" s="3">
        <v>2500</v>
      </c>
      <c r="S98" t="s">
        <v>8</v>
      </c>
      <c r="T98" t="s">
        <v>48</v>
      </c>
      <c r="U98" t="s">
        <v>8</v>
      </c>
      <c r="V98" t="s">
        <v>49</v>
      </c>
      <c r="W98" t="s">
        <v>154</v>
      </c>
      <c r="X98" t="s">
        <v>66</v>
      </c>
      <c r="Z98" t="s">
        <v>52</v>
      </c>
    </row>
    <row r="99" spans="1:26">
      <c r="A99" s="64">
        <v>45146</v>
      </c>
      <c r="B99" t="s">
        <v>504</v>
      </c>
      <c r="C99" t="s">
        <v>505</v>
      </c>
      <c r="D99" s="3">
        <v>5332</v>
      </c>
      <c r="E99" s="3" t="s">
        <v>389</v>
      </c>
      <c r="F99" t="s">
        <v>63</v>
      </c>
      <c r="G99" t="s">
        <v>506</v>
      </c>
      <c r="H99" t="s">
        <v>44</v>
      </c>
      <c r="I99" t="s">
        <v>45</v>
      </c>
      <c r="J99" t="s">
        <v>46</v>
      </c>
      <c r="K99" s="3">
        <v>1</v>
      </c>
      <c r="L99" s="3">
        <v>2500</v>
      </c>
      <c r="M99" s="3">
        <v>2500</v>
      </c>
      <c r="N99" s="3">
        <v>0</v>
      </c>
      <c r="O99" s="3">
        <v>0</v>
      </c>
      <c r="P99" s="3">
        <v>0</v>
      </c>
      <c r="Q99" s="3">
        <v>0</v>
      </c>
      <c r="R99" s="3">
        <v>2500</v>
      </c>
      <c r="S99" t="s">
        <v>47</v>
      </c>
      <c r="T99" t="s">
        <v>65</v>
      </c>
      <c r="U99" t="s">
        <v>47</v>
      </c>
      <c r="V99" t="s">
        <v>49</v>
      </c>
      <c r="W99" t="s">
        <v>58</v>
      </c>
      <c r="X99" t="s">
        <v>66</v>
      </c>
      <c r="Z99" t="s">
        <v>52</v>
      </c>
    </row>
    <row r="100" spans="1:26">
      <c r="A100" s="64">
        <v>45163</v>
      </c>
      <c r="B100" t="s">
        <v>507</v>
      </c>
      <c r="C100" t="s">
        <v>508</v>
      </c>
      <c r="D100" s="3">
        <v>5548</v>
      </c>
      <c r="E100" s="3" t="s">
        <v>389</v>
      </c>
      <c r="F100" t="s">
        <v>151</v>
      </c>
      <c r="G100" t="s">
        <v>509</v>
      </c>
      <c r="H100" t="s">
        <v>44</v>
      </c>
      <c r="I100" t="s">
        <v>45</v>
      </c>
      <c r="J100" t="s">
        <v>46</v>
      </c>
      <c r="K100" s="3">
        <v>1</v>
      </c>
      <c r="L100" s="3">
        <v>2500</v>
      </c>
      <c r="M100" s="3">
        <v>2500</v>
      </c>
      <c r="N100" s="3">
        <v>0</v>
      </c>
      <c r="O100" s="3">
        <v>0</v>
      </c>
      <c r="P100" s="3">
        <v>0</v>
      </c>
      <c r="Q100" s="3">
        <v>0</v>
      </c>
      <c r="R100" s="3">
        <v>2500</v>
      </c>
      <c r="S100" t="s">
        <v>47</v>
      </c>
      <c r="T100" t="s">
        <v>510</v>
      </c>
      <c r="U100" t="s">
        <v>47</v>
      </c>
      <c r="V100" t="s">
        <v>49</v>
      </c>
      <c r="W100" t="s">
        <v>58</v>
      </c>
      <c r="X100" t="s">
        <v>66</v>
      </c>
      <c r="Z100" t="s">
        <v>52</v>
      </c>
    </row>
    <row r="101" spans="1:26">
      <c r="A101" s="64">
        <v>45143</v>
      </c>
      <c r="B101" t="s">
        <v>511</v>
      </c>
      <c r="C101" t="s">
        <v>512</v>
      </c>
      <c r="D101" s="3">
        <v>5300</v>
      </c>
      <c r="E101" s="3" t="s">
        <v>389</v>
      </c>
      <c r="F101" t="s">
        <v>63</v>
      </c>
      <c r="G101" t="s">
        <v>513</v>
      </c>
      <c r="H101" t="s">
        <v>265</v>
      </c>
      <c r="I101" t="s">
        <v>45</v>
      </c>
      <c r="J101" t="s">
        <v>46</v>
      </c>
      <c r="K101" s="3">
        <v>1</v>
      </c>
      <c r="L101" s="3">
        <v>5000</v>
      </c>
      <c r="M101" s="3">
        <v>5000</v>
      </c>
      <c r="N101" s="3">
        <v>0</v>
      </c>
      <c r="O101" s="3">
        <v>0</v>
      </c>
      <c r="P101" s="3">
        <v>0</v>
      </c>
      <c r="Q101" s="3">
        <v>0</v>
      </c>
      <c r="R101" s="3">
        <v>5000</v>
      </c>
      <c r="S101" t="s">
        <v>47</v>
      </c>
      <c r="T101" t="s">
        <v>514</v>
      </c>
      <c r="U101" t="s">
        <v>47</v>
      </c>
      <c r="V101" t="s">
        <v>266</v>
      </c>
      <c r="W101" t="s">
        <v>58</v>
      </c>
      <c r="X101" t="s">
        <v>66</v>
      </c>
      <c r="Z101" t="s">
        <v>52</v>
      </c>
    </row>
    <row r="102" spans="1:26">
      <c r="A102" s="64">
        <v>45155</v>
      </c>
      <c r="B102" t="s">
        <v>515</v>
      </c>
      <c r="C102" t="s">
        <v>516</v>
      </c>
      <c r="D102" s="3">
        <v>5458</v>
      </c>
      <c r="E102" s="3" t="s">
        <v>389</v>
      </c>
      <c r="F102" t="s">
        <v>63</v>
      </c>
      <c r="G102" t="s">
        <v>517</v>
      </c>
      <c r="H102" t="s">
        <v>265</v>
      </c>
      <c r="I102" t="s">
        <v>45</v>
      </c>
      <c r="J102" t="s">
        <v>46</v>
      </c>
      <c r="K102" s="3">
        <v>1</v>
      </c>
      <c r="L102" s="3">
        <v>5000</v>
      </c>
      <c r="M102" s="3">
        <v>5000</v>
      </c>
      <c r="N102" s="3">
        <v>0</v>
      </c>
      <c r="O102" s="3">
        <v>0</v>
      </c>
      <c r="P102" s="3">
        <v>0</v>
      </c>
      <c r="Q102" s="3">
        <v>0</v>
      </c>
      <c r="R102" s="3">
        <v>5000</v>
      </c>
      <c r="S102" t="s">
        <v>47</v>
      </c>
      <c r="T102" t="s">
        <v>486</v>
      </c>
      <c r="U102" t="s">
        <v>47</v>
      </c>
      <c r="V102" t="s">
        <v>266</v>
      </c>
      <c r="W102" t="s">
        <v>58</v>
      </c>
      <c r="X102" t="s">
        <v>66</v>
      </c>
      <c r="Z102" t="s">
        <v>52</v>
      </c>
    </row>
    <row r="103" spans="1:26">
      <c r="A103" s="64">
        <v>45155</v>
      </c>
      <c r="B103" t="s">
        <v>518</v>
      </c>
      <c r="C103" t="s">
        <v>519</v>
      </c>
      <c r="D103" s="3">
        <v>5461</v>
      </c>
      <c r="E103" s="3" t="s">
        <v>389</v>
      </c>
      <c r="F103" t="s">
        <v>63</v>
      </c>
      <c r="G103" t="s">
        <v>520</v>
      </c>
      <c r="H103" t="s">
        <v>265</v>
      </c>
      <c r="I103" t="s">
        <v>45</v>
      </c>
      <c r="J103" t="s">
        <v>46</v>
      </c>
      <c r="K103" s="3">
        <v>1</v>
      </c>
      <c r="L103" s="3">
        <v>5000</v>
      </c>
      <c r="M103" s="3">
        <v>5000</v>
      </c>
      <c r="N103" s="3">
        <v>0</v>
      </c>
      <c r="O103" s="3">
        <v>0</v>
      </c>
      <c r="P103" s="3">
        <v>0</v>
      </c>
      <c r="Q103" s="3">
        <v>500</v>
      </c>
      <c r="R103" s="3">
        <v>4500</v>
      </c>
      <c r="S103" t="s">
        <v>47</v>
      </c>
      <c r="T103" t="s">
        <v>65</v>
      </c>
      <c r="U103" t="s">
        <v>47</v>
      </c>
      <c r="V103" t="s">
        <v>266</v>
      </c>
      <c r="W103" t="s">
        <v>58</v>
      </c>
      <c r="X103" t="s">
        <v>66</v>
      </c>
      <c r="Z103" t="s">
        <v>52</v>
      </c>
    </row>
    <row r="104" spans="1:26">
      <c r="A104" s="64">
        <v>45152</v>
      </c>
      <c r="B104" t="s">
        <v>521</v>
      </c>
      <c r="C104" t="s">
        <v>522</v>
      </c>
      <c r="D104" s="3">
        <v>5420</v>
      </c>
      <c r="E104" s="3" t="s">
        <v>389</v>
      </c>
      <c r="F104" t="s">
        <v>63</v>
      </c>
      <c r="G104" t="s">
        <v>523</v>
      </c>
      <c r="H104" t="s">
        <v>265</v>
      </c>
      <c r="I104" t="s">
        <v>45</v>
      </c>
      <c r="J104" t="s">
        <v>46</v>
      </c>
      <c r="K104" s="3">
        <v>1</v>
      </c>
      <c r="L104" s="3">
        <v>5000</v>
      </c>
      <c r="M104" s="3">
        <v>5000</v>
      </c>
      <c r="N104" s="3">
        <v>0</v>
      </c>
      <c r="O104" s="3">
        <v>0</v>
      </c>
      <c r="P104" s="3">
        <v>0</v>
      </c>
      <c r="Q104" s="3">
        <v>0</v>
      </c>
      <c r="R104" s="3">
        <v>5000</v>
      </c>
      <c r="S104" t="s">
        <v>47</v>
      </c>
      <c r="T104" t="s">
        <v>65</v>
      </c>
      <c r="U104" t="s">
        <v>47</v>
      </c>
      <c r="V104" t="s">
        <v>266</v>
      </c>
      <c r="W104" t="s">
        <v>58</v>
      </c>
      <c r="X104" t="s">
        <v>66</v>
      </c>
      <c r="Z104" t="s">
        <v>52</v>
      </c>
    </row>
    <row r="105" spans="1:26">
      <c r="A105" s="64">
        <v>45165</v>
      </c>
      <c r="B105" t="s">
        <v>524</v>
      </c>
      <c r="C105" t="s">
        <v>525</v>
      </c>
      <c r="D105" s="3">
        <v>1414</v>
      </c>
      <c r="E105" s="3" t="s">
        <v>389</v>
      </c>
      <c r="F105" t="s">
        <v>526</v>
      </c>
      <c r="G105" t="s">
        <v>527</v>
      </c>
      <c r="H105" t="s">
        <v>265</v>
      </c>
      <c r="I105" t="s">
        <v>45</v>
      </c>
      <c r="J105" t="s">
        <v>46</v>
      </c>
      <c r="K105" s="3">
        <v>1</v>
      </c>
      <c r="L105" s="3">
        <v>5000</v>
      </c>
      <c r="M105" s="3">
        <v>5000</v>
      </c>
      <c r="N105" s="3">
        <v>0</v>
      </c>
      <c r="O105" s="3">
        <v>0</v>
      </c>
      <c r="P105" s="3">
        <v>0</v>
      </c>
      <c r="Q105" s="3">
        <v>0</v>
      </c>
      <c r="R105" s="3">
        <v>5000</v>
      </c>
      <c r="S105" t="s">
        <v>47</v>
      </c>
      <c r="U105" t="s">
        <v>47</v>
      </c>
      <c r="V105" t="s">
        <v>266</v>
      </c>
      <c r="W105" t="s">
        <v>58</v>
      </c>
      <c r="X105" t="s">
        <v>66</v>
      </c>
      <c r="Z105" t="s">
        <v>52</v>
      </c>
    </row>
    <row r="106" spans="1:26">
      <c r="A106" s="64">
        <v>45155</v>
      </c>
      <c r="B106" t="s">
        <v>528</v>
      </c>
      <c r="C106" t="s">
        <v>529</v>
      </c>
      <c r="D106" s="3">
        <v>5465</v>
      </c>
      <c r="E106" s="3" t="s">
        <v>389</v>
      </c>
      <c r="F106" t="s">
        <v>63</v>
      </c>
      <c r="G106" t="s">
        <v>530</v>
      </c>
      <c r="H106" t="s">
        <v>531</v>
      </c>
      <c r="I106" t="s">
        <v>45</v>
      </c>
      <c r="J106" t="s">
        <v>46</v>
      </c>
      <c r="K106" s="3">
        <v>1</v>
      </c>
      <c r="L106" s="3">
        <v>7000</v>
      </c>
      <c r="M106" s="3">
        <v>7000</v>
      </c>
      <c r="N106" s="3">
        <v>0</v>
      </c>
      <c r="O106" s="3">
        <v>0</v>
      </c>
      <c r="P106" s="3">
        <v>0</v>
      </c>
      <c r="Q106" s="3">
        <v>0</v>
      </c>
      <c r="R106" s="3">
        <v>7000</v>
      </c>
      <c r="S106" t="s">
        <v>47</v>
      </c>
      <c r="T106" t="s">
        <v>65</v>
      </c>
      <c r="U106" t="s">
        <v>47</v>
      </c>
      <c r="V106" t="s">
        <v>266</v>
      </c>
      <c r="W106" t="s">
        <v>58</v>
      </c>
      <c r="X106" t="s">
        <v>66</v>
      </c>
      <c r="Z106" t="s">
        <v>52</v>
      </c>
    </row>
    <row r="109" spans="1:26">
      <c r="A109" s="64">
        <v>45194</v>
      </c>
      <c r="B109" t="s">
        <v>532</v>
      </c>
      <c r="C109" t="s">
        <v>533</v>
      </c>
      <c r="D109" s="3">
        <v>4363</v>
      </c>
      <c r="E109" s="3" t="s">
        <v>389</v>
      </c>
      <c r="F109" t="s">
        <v>219</v>
      </c>
      <c r="G109" t="s">
        <v>534</v>
      </c>
      <c r="H109" t="s">
        <v>44</v>
      </c>
      <c r="I109" t="s">
        <v>45</v>
      </c>
      <c r="J109" t="s">
        <v>46</v>
      </c>
      <c r="K109" s="3">
        <v>1</v>
      </c>
      <c r="L109" s="3">
        <v>2500</v>
      </c>
      <c r="M109" s="3">
        <v>2500</v>
      </c>
      <c r="N109" s="3">
        <v>0</v>
      </c>
      <c r="O109" s="3">
        <v>0</v>
      </c>
      <c r="P109" s="3">
        <v>0</v>
      </c>
      <c r="Q109" s="3">
        <v>0</v>
      </c>
      <c r="R109" s="3">
        <v>2500</v>
      </c>
      <c r="S109" t="s">
        <v>47</v>
      </c>
      <c r="T109" t="s">
        <v>77</v>
      </c>
      <c r="U109" t="s">
        <v>47</v>
      </c>
      <c r="V109" t="s">
        <v>49</v>
      </c>
      <c r="W109" t="s">
        <v>58</v>
      </c>
      <c r="X109" t="s">
        <v>66</v>
      </c>
      <c r="Z109" t="s">
        <v>52</v>
      </c>
    </row>
    <row r="110" spans="1:26">
      <c r="A110" s="64">
        <v>45198</v>
      </c>
      <c r="B110" t="s">
        <v>535</v>
      </c>
      <c r="C110" t="s">
        <v>536</v>
      </c>
      <c r="D110" s="3">
        <v>4760</v>
      </c>
      <c r="E110" s="3" t="s">
        <v>389</v>
      </c>
      <c r="F110" t="s">
        <v>219</v>
      </c>
      <c r="G110" t="s">
        <v>537</v>
      </c>
      <c r="H110" t="s">
        <v>44</v>
      </c>
      <c r="I110" t="s">
        <v>45</v>
      </c>
      <c r="J110" t="s">
        <v>46</v>
      </c>
      <c r="K110" s="3">
        <v>1</v>
      </c>
      <c r="L110" s="3">
        <v>2500</v>
      </c>
      <c r="M110" s="3">
        <v>2500</v>
      </c>
      <c r="N110" s="3">
        <v>0</v>
      </c>
      <c r="O110" s="3">
        <v>0</v>
      </c>
      <c r="P110" s="3">
        <v>0</v>
      </c>
      <c r="Q110" s="3">
        <v>0</v>
      </c>
      <c r="R110" s="3">
        <v>2500</v>
      </c>
      <c r="S110" t="s">
        <v>47</v>
      </c>
      <c r="T110" t="s">
        <v>77</v>
      </c>
      <c r="U110" t="s">
        <v>47</v>
      </c>
      <c r="V110" t="s">
        <v>49</v>
      </c>
      <c r="W110" t="s">
        <v>58</v>
      </c>
      <c r="X110" t="s">
        <v>66</v>
      </c>
      <c r="Z110" t="s">
        <v>52</v>
      </c>
    </row>
    <row r="111" spans="1:26">
      <c r="A111" s="64">
        <v>45195</v>
      </c>
      <c r="B111" t="s">
        <v>538</v>
      </c>
      <c r="C111" t="s">
        <v>539</v>
      </c>
      <c r="D111" s="3">
        <v>6009</v>
      </c>
      <c r="E111" s="3" t="s">
        <v>389</v>
      </c>
      <c r="F111" t="s">
        <v>63</v>
      </c>
      <c r="G111" t="s">
        <v>540</v>
      </c>
      <c r="H111" t="s">
        <v>44</v>
      </c>
      <c r="I111" t="s">
        <v>45</v>
      </c>
      <c r="J111" t="s">
        <v>46</v>
      </c>
      <c r="K111" s="3">
        <v>1</v>
      </c>
      <c r="L111" s="3">
        <v>2500</v>
      </c>
      <c r="M111" s="3">
        <v>2500</v>
      </c>
      <c r="N111" s="3">
        <v>0</v>
      </c>
      <c r="O111" s="3">
        <v>0</v>
      </c>
      <c r="P111" s="3">
        <v>0</v>
      </c>
      <c r="Q111" s="3">
        <v>0</v>
      </c>
      <c r="R111" s="3">
        <v>2500</v>
      </c>
      <c r="S111" t="s">
        <v>47</v>
      </c>
      <c r="T111" t="s">
        <v>541</v>
      </c>
      <c r="U111" t="s">
        <v>47</v>
      </c>
      <c r="V111" t="s">
        <v>49</v>
      </c>
      <c r="W111" t="s">
        <v>58</v>
      </c>
      <c r="X111" t="s">
        <v>66</v>
      </c>
      <c r="Z111" t="s">
        <v>52</v>
      </c>
    </row>
    <row r="112" spans="1:26">
      <c r="A112" s="64">
        <v>45170</v>
      </c>
      <c r="B112" t="s">
        <v>542</v>
      </c>
      <c r="C112" t="s">
        <v>543</v>
      </c>
      <c r="D112" s="3">
        <v>5630</v>
      </c>
      <c r="E112" s="3" t="s">
        <v>389</v>
      </c>
      <c r="F112" t="s">
        <v>63</v>
      </c>
      <c r="G112" t="s">
        <v>544</v>
      </c>
      <c r="H112" t="s">
        <v>44</v>
      </c>
      <c r="I112" t="s">
        <v>45</v>
      </c>
      <c r="J112" t="s">
        <v>46</v>
      </c>
      <c r="K112" s="3">
        <v>1</v>
      </c>
      <c r="L112" s="3">
        <v>2500</v>
      </c>
      <c r="M112" s="3">
        <v>2500</v>
      </c>
      <c r="N112" s="3">
        <v>0</v>
      </c>
      <c r="O112" s="3">
        <v>0</v>
      </c>
      <c r="P112" s="3">
        <v>0</v>
      </c>
      <c r="Q112" s="3">
        <v>0</v>
      </c>
      <c r="R112" s="3">
        <v>2500</v>
      </c>
      <c r="S112" t="s">
        <v>47</v>
      </c>
      <c r="T112" t="s">
        <v>65</v>
      </c>
      <c r="U112" t="s">
        <v>47</v>
      </c>
      <c r="V112" t="s">
        <v>49</v>
      </c>
      <c r="W112" t="s">
        <v>58</v>
      </c>
      <c r="X112" t="s">
        <v>66</v>
      </c>
      <c r="Z112" t="s">
        <v>52</v>
      </c>
    </row>
    <row r="113" spans="1:26">
      <c r="A113" s="64">
        <v>45185</v>
      </c>
      <c r="B113" t="s">
        <v>545</v>
      </c>
      <c r="C113" t="s">
        <v>546</v>
      </c>
      <c r="D113" s="3">
        <v>5880</v>
      </c>
      <c r="E113" s="3" t="s">
        <v>389</v>
      </c>
      <c r="F113" t="s">
        <v>63</v>
      </c>
      <c r="G113" t="s">
        <v>547</v>
      </c>
      <c r="H113" t="s">
        <v>44</v>
      </c>
      <c r="I113" t="s">
        <v>45</v>
      </c>
      <c r="J113" t="s">
        <v>46</v>
      </c>
      <c r="K113" s="3">
        <v>1</v>
      </c>
      <c r="L113" s="3">
        <v>2500</v>
      </c>
      <c r="M113" s="3">
        <v>2500</v>
      </c>
      <c r="N113" s="3">
        <v>0</v>
      </c>
      <c r="O113" s="3">
        <v>0</v>
      </c>
      <c r="P113" s="3">
        <v>0</v>
      </c>
      <c r="Q113" s="3">
        <v>0</v>
      </c>
      <c r="R113" s="3">
        <v>2500</v>
      </c>
      <c r="S113" t="s">
        <v>47</v>
      </c>
      <c r="T113" t="s">
        <v>91</v>
      </c>
      <c r="U113" t="s">
        <v>47</v>
      </c>
      <c r="V113" t="s">
        <v>49</v>
      </c>
      <c r="W113" t="s">
        <v>58</v>
      </c>
      <c r="X113" t="s">
        <v>66</v>
      </c>
      <c r="Z113" t="s">
        <v>52</v>
      </c>
    </row>
    <row r="114" spans="1:26">
      <c r="A114" s="64">
        <v>45188</v>
      </c>
      <c r="B114" t="s">
        <v>548</v>
      </c>
      <c r="C114" t="s">
        <v>549</v>
      </c>
      <c r="D114" s="3">
        <v>5917</v>
      </c>
      <c r="E114" s="3" t="s">
        <v>389</v>
      </c>
      <c r="F114" t="s">
        <v>63</v>
      </c>
      <c r="G114" t="s">
        <v>550</v>
      </c>
      <c r="H114" t="s">
        <v>44</v>
      </c>
      <c r="I114" t="s">
        <v>45</v>
      </c>
      <c r="J114" t="s">
        <v>46</v>
      </c>
      <c r="K114" s="3">
        <v>1</v>
      </c>
      <c r="L114" s="3">
        <v>2500</v>
      </c>
      <c r="M114" s="3">
        <v>2500</v>
      </c>
      <c r="N114" s="3">
        <v>0</v>
      </c>
      <c r="O114" s="3">
        <v>0</v>
      </c>
      <c r="P114" s="3">
        <v>0</v>
      </c>
      <c r="Q114" s="3">
        <v>750</v>
      </c>
      <c r="R114" s="3">
        <v>1750</v>
      </c>
      <c r="S114" t="s">
        <v>8</v>
      </c>
      <c r="T114" t="s">
        <v>153</v>
      </c>
      <c r="U114" t="s">
        <v>8</v>
      </c>
      <c r="V114" t="s">
        <v>49</v>
      </c>
      <c r="W114" t="s">
        <v>154</v>
      </c>
      <c r="X114" t="s">
        <v>66</v>
      </c>
      <c r="Z114" t="s">
        <v>52</v>
      </c>
    </row>
    <row r="115" spans="1:26">
      <c r="A115" s="64">
        <v>45182</v>
      </c>
      <c r="B115" t="s">
        <v>551</v>
      </c>
      <c r="C115" t="s">
        <v>552</v>
      </c>
      <c r="D115" s="3">
        <v>5376</v>
      </c>
      <c r="E115" s="3" t="s">
        <v>389</v>
      </c>
      <c r="F115" t="s">
        <v>151</v>
      </c>
      <c r="G115" t="s">
        <v>553</v>
      </c>
      <c r="H115" t="s">
        <v>44</v>
      </c>
      <c r="I115" t="s">
        <v>45</v>
      </c>
      <c r="J115" t="s">
        <v>46</v>
      </c>
      <c r="K115" s="3">
        <v>1</v>
      </c>
      <c r="L115" s="3">
        <v>2500</v>
      </c>
      <c r="M115" s="3">
        <v>2500</v>
      </c>
      <c r="N115" s="3">
        <v>0</v>
      </c>
      <c r="O115" s="3">
        <v>0</v>
      </c>
      <c r="P115" s="3">
        <v>0</v>
      </c>
      <c r="Q115" s="3">
        <v>0</v>
      </c>
      <c r="R115" s="3">
        <v>2500</v>
      </c>
      <c r="S115" t="s">
        <v>47</v>
      </c>
      <c r="T115" t="s">
        <v>77</v>
      </c>
      <c r="U115" t="s">
        <v>47</v>
      </c>
      <c r="V115" t="s">
        <v>49</v>
      </c>
      <c r="W115" t="s">
        <v>58</v>
      </c>
      <c r="X115" t="s">
        <v>66</v>
      </c>
      <c r="Z115" t="s">
        <v>52</v>
      </c>
    </row>
    <row r="116" spans="1:26">
      <c r="A116" s="64">
        <v>45194</v>
      </c>
      <c r="B116" t="s">
        <v>554</v>
      </c>
      <c r="C116" t="s">
        <v>555</v>
      </c>
      <c r="D116" s="3">
        <v>5820</v>
      </c>
      <c r="E116" s="3" t="s">
        <v>411</v>
      </c>
      <c r="F116" t="s">
        <v>42</v>
      </c>
      <c r="G116" t="s">
        <v>556</v>
      </c>
      <c r="H116" t="s">
        <v>44</v>
      </c>
      <c r="I116" t="s">
        <v>45</v>
      </c>
      <c r="J116" t="s">
        <v>46</v>
      </c>
      <c r="K116" s="3">
        <v>1</v>
      </c>
      <c r="L116" s="3">
        <v>2500</v>
      </c>
      <c r="M116" s="3">
        <v>2500</v>
      </c>
      <c r="N116" s="3">
        <v>0</v>
      </c>
      <c r="O116" s="3">
        <v>0</v>
      </c>
      <c r="P116" s="3">
        <v>0</v>
      </c>
      <c r="Q116" s="3">
        <v>0</v>
      </c>
      <c r="R116" s="3">
        <v>2500</v>
      </c>
      <c r="S116" t="s">
        <v>47</v>
      </c>
      <c r="T116" t="s">
        <v>77</v>
      </c>
      <c r="U116" t="s">
        <v>47</v>
      </c>
      <c r="V116" t="s">
        <v>49</v>
      </c>
      <c r="W116" t="s">
        <v>58</v>
      </c>
      <c r="X116" t="s">
        <v>110</v>
      </c>
      <c r="Z116" t="s">
        <v>52</v>
      </c>
    </row>
    <row r="117" spans="1:26">
      <c r="A117" s="64">
        <v>45179</v>
      </c>
      <c r="B117" t="s">
        <v>557</v>
      </c>
      <c r="C117" t="s">
        <v>558</v>
      </c>
      <c r="D117" s="3">
        <v>5751</v>
      </c>
      <c r="E117" s="3" t="s">
        <v>411</v>
      </c>
      <c r="F117" t="s">
        <v>42</v>
      </c>
      <c r="G117" t="s">
        <v>559</v>
      </c>
      <c r="H117" t="s">
        <v>44</v>
      </c>
      <c r="I117" t="s">
        <v>45</v>
      </c>
      <c r="J117" t="s">
        <v>46</v>
      </c>
      <c r="K117" s="3">
        <v>1</v>
      </c>
      <c r="L117" s="3">
        <v>2500</v>
      </c>
      <c r="M117" s="3">
        <v>2500</v>
      </c>
      <c r="N117" s="3">
        <v>0</v>
      </c>
      <c r="O117" s="3">
        <v>0</v>
      </c>
      <c r="P117" s="3">
        <v>0</v>
      </c>
      <c r="Q117" s="3">
        <v>0</v>
      </c>
      <c r="R117" s="3">
        <v>2500</v>
      </c>
      <c r="S117" t="s">
        <v>47</v>
      </c>
      <c r="T117" t="s">
        <v>65</v>
      </c>
      <c r="U117" t="s">
        <v>47</v>
      </c>
      <c r="V117" t="s">
        <v>49</v>
      </c>
      <c r="W117" t="s">
        <v>58</v>
      </c>
      <c r="Z117" t="s">
        <v>52</v>
      </c>
    </row>
    <row r="118" spans="1:26">
      <c r="A118" s="64">
        <v>45189</v>
      </c>
      <c r="B118" t="s">
        <v>560</v>
      </c>
      <c r="C118" t="s">
        <v>561</v>
      </c>
      <c r="D118" s="3">
        <v>5881</v>
      </c>
      <c r="E118" s="3" t="s">
        <v>411</v>
      </c>
      <c r="F118" t="s">
        <v>42</v>
      </c>
      <c r="G118" t="s">
        <v>562</v>
      </c>
      <c r="H118" t="s">
        <v>44</v>
      </c>
      <c r="I118" t="s">
        <v>45</v>
      </c>
      <c r="J118" t="s">
        <v>46</v>
      </c>
      <c r="K118" s="3">
        <v>1</v>
      </c>
      <c r="L118" s="3">
        <v>2500</v>
      </c>
      <c r="M118" s="3">
        <v>2500</v>
      </c>
      <c r="N118" s="3">
        <v>0</v>
      </c>
      <c r="O118" s="3">
        <v>0</v>
      </c>
      <c r="P118" s="3">
        <v>0</v>
      </c>
      <c r="Q118" s="3">
        <v>0</v>
      </c>
      <c r="R118" s="3">
        <v>2500</v>
      </c>
      <c r="S118" t="s">
        <v>47</v>
      </c>
      <c r="T118" t="s">
        <v>65</v>
      </c>
      <c r="U118" t="s">
        <v>47</v>
      </c>
      <c r="V118" t="s">
        <v>49</v>
      </c>
      <c r="W118" t="s">
        <v>58</v>
      </c>
      <c r="X118" t="s">
        <v>51</v>
      </c>
      <c r="Z118" t="s">
        <v>52</v>
      </c>
    </row>
    <row r="119" spans="1:26">
      <c r="A119" s="64">
        <v>45188</v>
      </c>
      <c r="B119" t="s">
        <v>563</v>
      </c>
      <c r="C119" t="s">
        <v>564</v>
      </c>
      <c r="D119" s="3">
        <v>922</v>
      </c>
      <c r="E119" s="3" t="s">
        <v>389</v>
      </c>
      <c r="F119" t="s">
        <v>151</v>
      </c>
      <c r="G119" t="s">
        <v>565</v>
      </c>
      <c r="H119" t="s">
        <v>44</v>
      </c>
      <c r="I119" t="s">
        <v>45</v>
      </c>
      <c r="J119" t="s">
        <v>46</v>
      </c>
      <c r="K119" s="3">
        <v>1</v>
      </c>
      <c r="L119" s="3">
        <v>2500</v>
      </c>
      <c r="M119" s="3">
        <v>2500</v>
      </c>
      <c r="N119" s="3">
        <v>0</v>
      </c>
      <c r="O119" s="3">
        <v>0</v>
      </c>
      <c r="P119" s="3">
        <v>0</v>
      </c>
      <c r="Q119" s="3">
        <v>250</v>
      </c>
      <c r="R119" s="3">
        <v>2250</v>
      </c>
      <c r="S119" t="s">
        <v>47</v>
      </c>
      <c r="T119" t="s">
        <v>77</v>
      </c>
      <c r="U119" t="s">
        <v>47</v>
      </c>
      <c r="V119" t="s">
        <v>49</v>
      </c>
      <c r="W119" t="s">
        <v>58</v>
      </c>
      <c r="X119" t="s">
        <v>66</v>
      </c>
      <c r="Z119" t="s">
        <v>52</v>
      </c>
    </row>
    <row r="120" spans="1:26">
      <c r="A120" s="64">
        <v>45182</v>
      </c>
      <c r="B120" t="s">
        <v>566</v>
      </c>
      <c r="C120" t="s">
        <v>567</v>
      </c>
      <c r="D120" s="3">
        <v>5820</v>
      </c>
      <c r="E120" s="3" t="s">
        <v>389</v>
      </c>
      <c r="F120" t="s">
        <v>63</v>
      </c>
      <c r="G120" t="s">
        <v>556</v>
      </c>
      <c r="H120" t="s">
        <v>44</v>
      </c>
      <c r="I120" t="s">
        <v>45</v>
      </c>
      <c r="J120" t="s">
        <v>46</v>
      </c>
      <c r="K120" s="3">
        <v>1</v>
      </c>
      <c r="L120" s="3">
        <v>2500</v>
      </c>
      <c r="M120" s="3">
        <v>2500</v>
      </c>
      <c r="N120" s="3">
        <v>0</v>
      </c>
      <c r="O120" s="3">
        <v>0</v>
      </c>
      <c r="P120" s="3">
        <v>0</v>
      </c>
      <c r="Q120" s="3">
        <v>0</v>
      </c>
      <c r="R120" s="3">
        <v>2500</v>
      </c>
      <c r="S120" t="s">
        <v>47</v>
      </c>
      <c r="T120" t="s">
        <v>109</v>
      </c>
      <c r="U120" t="s">
        <v>47</v>
      </c>
      <c r="V120" t="s">
        <v>49</v>
      </c>
      <c r="W120" t="s">
        <v>58</v>
      </c>
      <c r="X120" t="s">
        <v>66</v>
      </c>
      <c r="Z120" t="s">
        <v>52</v>
      </c>
    </row>
    <row r="121" spans="1:26">
      <c r="A121" s="64">
        <v>45182</v>
      </c>
      <c r="B121" t="s">
        <v>568</v>
      </c>
      <c r="C121" t="s">
        <v>569</v>
      </c>
      <c r="D121" s="3">
        <v>5802</v>
      </c>
      <c r="E121" s="3" t="s">
        <v>389</v>
      </c>
      <c r="F121" t="s">
        <v>151</v>
      </c>
      <c r="G121" t="s">
        <v>570</v>
      </c>
      <c r="H121" t="s">
        <v>44</v>
      </c>
      <c r="I121" t="s">
        <v>45</v>
      </c>
      <c r="J121" t="s">
        <v>46</v>
      </c>
      <c r="K121" s="3">
        <v>1</v>
      </c>
      <c r="L121" s="3">
        <v>2500</v>
      </c>
      <c r="M121" s="3">
        <v>2500</v>
      </c>
      <c r="N121" s="3">
        <v>0</v>
      </c>
      <c r="O121" s="3">
        <v>0</v>
      </c>
      <c r="P121" s="3">
        <v>0</v>
      </c>
      <c r="Q121" s="3">
        <v>0</v>
      </c>
      <c r="R121" s="3">
        <v>2500</v>
      </c>
      <c r="S121" t="s">
        <v>47</v>
      </c>
      <c r="T121" t="s">
        <v>77</v>
      </c>
      <c r="U121" t="s">
        <v>47</v>
      </c>
      <c r="V121" t="s">
        <v>49</v>
      </c>
      <c r="W121" t="s">
        <v>58</v>
      </c>
      <c r="X121" t="s">
        <v>66</v>
      </c>
      <c r="Z121" t="s">
        <v>52</v>
      </c>
    </row>
    <row r="122" spans="1:26">
      <c r="A122" s="64">
        <v>45186</v>
      </c>
      <c r="B122" t="s">
        <v>571</v>
      </c>
      <c r="C122" t="s">
        <v>572</v>
      </c>
      <c r="D122" s="3">
        <v>5883</v>
      </c>
      <c r="E122" s="3" t="s">
        <v>389</v>
      </c>
      <c r="F122" t="s">
        <v>63</v>
      </c>
      <c r="G122" t="s">
        <v>573</v>
      </c>
      <c r="H122" t="s">
        <v>265</v>
      </c>
      <c r="I122" t="s">
        <v>45</v>
      </c>
      <c r="J122" t="s">
        <v>46</v>
      </c>
      <c r="K122" s="3">
        <v>1</v>
      </c>
      <c r="L122" s="3">
        <v>5000</v>
      </c>
      <c r="M122" s="3">
        <v>5000</v>
      </c>
      <c r="N122" s="3">
        <v>0</v>
      </c>
      <c r="O122" s="3">
        <v>0</v>
      </c>
      <c r="P122" s="3">
        <v>0</v>
      </c>
      <c r="Q122" s="3">
        <v>0</v>
      </c>
      <c r="R122" s="3">
        <v>5000</v>
      </c>
      <c r="S122" t="s">
        <v>47</v>
      </c>
      <c r="T122" t="s">
        <v>65</v>
      </c>
      <c r="U122" t="s">
        <v>47</v>
      </c>
      <c r="V122" t="s">
        <v>266</v>
      </c>
      <c r="W122" t="s">
        <v>58</v>
      </c>
      <c r="X122" t="s">
        <v>66</v>
      </c>
      <c r="Z122" t="s">
        <v>52</v>
      </c>
    </row>
    <row r="123" spans="1:26">
      <c r="A123" s="64">
        <v>45171</v>
      </c>
      <c r="B123" t="s">
        <v>574</v>
      </c>
      <c r="C123" t="s">
        <v>575</v>
      </c>
      <c r="D123" s="3">
        <v>5651</v>
      </c>
      <c r="E123" s="3" t="s">
        <v>389</v>
      </c>
      <c r="F123" t="s">
        <v>63</v>
      </c>
      <c r="G123" t="s">
        <v>576</v>
      </c>
      <c r="H123" t="s">
        <v>265</v>
      </c>
      <c r="I123" t="s">
        <v>45</v>
      </c>
      <c r="J123" t="s">
        <v>46</v>
      </c>
      <c r="K123" s="3">
        <v>1</v>
      </c>
      <c r="L123" s="3">
        <v>5000</v>
      </c>
      <c r="M123" s="3">
        <v>5000</v>
      </c>
      <c r="N123" s="3">
        <v>0</v>
      </c>
      <c r="O123" s="3">
        <v>0</v>
      </c>
      <c r="P123" s="3">
        <v>0</v>
      </c>
      <c r="Q123" s="3">
        <v>1500</v>
      </c>
      <c r="R123" s="3">
        <v>3500</v>
      </c>
      <c r="S123" t="s">
        <v>47</v>
      </c>
      <c r="T123" t="s">
        <v>65</v>
      </c>
      <c r="U123" t="s">
        <v>47</v>
      </c>
      <c r="V123" t="s">
        <v>266</v>
      </c>
      <c r="W123" t="s">
        <v>58</v>
      </c>
      <c r="X123" t="s">
        <v>66</v>
      </c>
      <c r="Z123" t="s">
        <v>52</v>
      </c>
    </row>
  </sheetData>
  <sortState ref="A2:Y62">
    <sortCondition ref="A2:A62"/>
  </sortState>
  <conditionalFormatting sqref="F1:F61">
    <cfRule type="duplicateValues" dxfId="1" priority="3"/>
  </conditionalFormatting>
  <conditionalFormatting sqref="F4:F5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9"/>
  <sheetViews>
    <sheetView workbookViewId="0">
      <selection activeCell="B6" sqref="B6"/>
    </sheetView>
  </sheetViews>
  <sheetFormatPr defaultRowHeight="15"/>
  <cols>
    <col min="1" max="1" width="19.42578125" bestFit="1" customWidth="1"/>
    <col min="2" max="2" width="32.7109375" bestFit="1" customWidth="1"/>
    <col min="3" max="3" width="10.42578125" bestFit="1" customWidth="1"/>
    <col min="4" max="4" width="16.85546875" bestFit="1" customWidth="1"/>
  </cols>
  <sheetData>
    <row r="1" spans="1:4" ht="21.75" thickBot="1">
      <c r="A1" s="112" t="s">
        <v>337</v>
      </c>
      <c r="B1" s="112"/>
      <c r="C1" s="112"/>
      <c r="D1" s="112"/>
    </row>
    <row r="2" spans="1:4" ht="15.75" thickBot="1">
      <c r="A2" s="46" t="s">
        <v>18</v>
      </c>
      <c r="B2" s="47" t="s">
        <v>4</v>
      </c>
      <c r="C2" s="47" t="s">
        <v>313</v>
      </c>
      <c r="D2" s="48" t="s">
        <v>7</v>
      </c>
    </row>
    <row r="3" spans="1:4" ht="16.5" thickBot="1">
      <c r="A3" s="113">
        <v>44927</v>
      </c>
      <c r="B3" s="114"/>
      <c r="C3" s="114"/>
      <c r="D3" s="115"/>
    </row>
    <row r="4" spans="1:4">
      <c r="A4" s="38">
        <v>2934</v>
      </c>
      <c r="B4" s="39" t="str">
        <f>_xlfn.XLOOKUP(A4,'From Infora'!$D$2:$D$61,'From Infora'!$F$2:$F$61)</f>
        <v>Mr. NIRANJAN PAL</v>
      </c>
      <c r="C4" s="40">
        <v>44928</v>
      </c>
      <c r="D4" s="41"/>
    </row>
    <row r="5" spans="1:4">
      <c r="A5" s="10"/>
      <c r="B5" s="6" t="s">
        <v>314</v>
      </c>
      <c r="C5" s="7">
        <v>44930</v>
      </c>
      <c r="D5" s="11" t="s">
        <v>315</v>
      </c>
    </row>
    <row r="6" spans="1:4">
      <c r="A6" s="10">
        <v>2955</v>
      </c>
      <c r="B6" s="6" t="s">
        <v>104</v>
      </c>
      <c r="C6" s="7">
        <v>44931</v>
      </c>
      <c r="D6" s="11"/>
    </row>
    <row r="7" spans="1:4">
      <c r="A7" s="10">
        <v>2957</v>
      </c>
      <c r="B7" s="6" t="s">
        <v>181</v>
      </c>
      <c r="C7" s="7">
        <v>44931</v>
      </c>
      <c r="D7" s="11"/>
    </row>
    <row r="8" spans="1:4">
      <c r="A8" s="10">
        <v>2804</v>
      </c>
      <c r="B8" s="6" t="s">
        <v>147</v>
      </c>
      <c r="C8" s="7">
        <v>44931</v>
      </c>
      <c r="D8" s="11"/>
    </row>
    <row r="9" spans="1:4">
      <c r="A9" s="10">
        <v>1188</v>
      </c>
      <c r="B9" s="6" t="s">
        <v>143</v>
      </c>
      <c r="C9" s="7">
        <v>44932</v>
      </c>
      <c r="D9" s="11"/>
    </row>
    <row r="10" spans="1:4">
      <c r="A10" s="10">
        <v>2913</v>
      </c>
      <c r="B10" s="6" t="s">
        <v>193</v>
      </c>
      <c r="C10" s="7">
        <v>44932</v>
      </c>
      <c r="D10" s="11"/>
    </row>
    <row r="11" spans="1:4">
      <c r="A11" s="10">
        <v>2997</v>
      </c>
      <c r="B11" s="6" t="s">
        <v>270</v>
      </c>
      <c r="C11" s="7">
        <v>44935</v>
      </c>
      <c r="D11" s="11"/>
    </row>
    <row r="12" spans="1:4">
      <c r="A12" s="10">
        <v>3001</v>
      </c>
      <c r="B12" s="6" t="s">
        <v>177</v>
      </c>
      <c r="C12" s="7">
        <v>44936</v>
      </c>
      <c r="D12" s="11"/>
    </row>
    <row r="13" spans="1:4">
      <c r="A13" s="10">
        <v>3025</v>
      </c>
      <c r="B13" s="6" t="s">
        <v>197</v>
      </c>
      <c r="C13" s="7">
        <v>44938</v>
      </c>
      <c r="D13" s="11"/>
    </row>
    <row r="14" spans="1:4">
      <c r="A14" s="10">
        <v>3094</v>
      </c>
      <c r="B14" s="6" t="s">
        <v>76</v>
      </c>
      <c r="C14" s="7">
        <v>44945</v>
      </c>
      <c r="D14" s="11"/>
    </row>
    <row r="15" spans="1:4">
      <c r="A15" s="10">
        <v>3154</v>
      </c>
      <c r="B15" s="6" t="s">
        <v>138</v>
      </c>
      <c r="C15" s="7">
        <v>44950</v>
      </c>
      <c r="D15" s="11"/>
    </row>
    <row r="16" spans="1:4">
      <c r="A16" s="10">
        <v>3215</v>
      </c>
      <c r="B16" s="6" t="s">
        <v>158</v>
      </c>
      <c r="C16" s="7">
        <v>44956</v>
      </c>
      <c r="D16" s="11"/>
    </row>
    <row r="17" spans="1:4" ht="15.75" thickBot="1">
      <c r="A17" s="28"/>
      <c r="B17" s="30"/>
      <c r="D17" s="31"/>
    </row>
    <row r="18" spans="1:4" ht="16.5" thickBot="1">
      <c r="A18" s="113">
        <v>44958</v>
      </c>
      <c r="B18" s="114"/>
      <c r="C18" s="114"/>
      <c r="D18" s="115"/>
    </row>
    <row r="19" spans="1:4">
      <c r="A19" s="21">
        <v>3250</v>
      </c>
      <c r="B19" s="23" t="str">
        <f>_xlfn.XLOOKUP(A19,'From Infora'!$D$2:$D$61,'From Infora'!$F$2:$F$61)</f>
        <v>Mr. BIJAY KANT SHUKLA</v>
      </c>
      <c r="C19" s="22">
        <v>44958</v>
      </c>
      <c r="D19" s="24"/>
    </row>
    <row r="20" spans="1:4">
      <c r="A20" s="10">
        <v>3266</v>
      </c>
      <c r="B20" s="6" t="str">
        <f>_xlfn.XLOOKUP(A20,'From Infora'!$D$2:$D$61,'From Infora'!$F$2:$F$61)</f>
        <v>Mr. PRAMOD KUMAR NAYAK</v>
      </c>
      <c r="C20" s="7">
        <v>44960</v>
      </c>
      <c r="D20" s="11"/>
    </row>
    <row r="21" spans="1:4">
      <c r="A21" s="10">
        <v>3308</v>
      </c>
      <c r="B21" s="6" t="str">
        <f>_xlfn.XLOOKUP(A21,'From Infora'!$D$2:$D$61,'From Infora'!$F$2:$F$61)</f>
        <v>Mrs. ANJU BALA DAS</v>
      </c>
      <c r="C21" s="7">
        <v>44964</v>
      </c>
      <c r="D21" s="11"/>
    </row>
    <row r="22" spans="1:4">
      <c r="A22" s="10">
        <v>1109</v>
      </c>
      <c r="B22" s="6" t="str">
        <f>_xlfn.XLOOKUP(A22,'From Infora'!$D$2:$D$61,'From Infora'!$F$2:$F$61)</f>
        <v>Mr. TAPAS KUMAR  GOSWAMI</v>
      </c>
      <c r="C22" s="7">
        <v>44967</v>
      </c>
      <c r="D22" s="11"/>
    </row>
    <row r="23" spans="1:4">
      <c r="A23" s="10">
        <v>3358</v>
      </c>
      <c r="B23" s="6" t="str">
        <f>_xlfn.XLOOKUP(A23,'From Infora'!$D$2:$D$61,'From Infora'!$F$2:$F$61)</f>
        <v>Mrs. MANJU SINGH</v>
      </c>
      <c r="C23" s="7">
        <v>44968</v>
      </c>
      <c r="D23" s="11"/>
    </row>
    <row r="24" spans="1:4">
      <c r="A24" s="10">
        <v>3365</v>
      </c>
      <c r="B24" s="6" t="str">
        <f>_xlfn.XLOOKUP(A24,'From Infora'!$D$2:$D$61,'From Infora'!$F$2:$F$61)</f>
        <v>Mr. JAI NARAIN CHOUDHARY</v>
      </c>
      <c r="C24" s="7">
        <v>44969</v>
      </c>
      <c r="D24" s="11"/>
    </row>
    <row r="25" spans="1:4">
      <c r="A25" s="10">
        <v>3429</v>
      </c>
      <c r="B25" s="6" t="str">
        <f>_xlfn.XLOOKUP(A25,'From Infora'!$D$2:$D$61,'From Infora'!$F$2:$F$61)</f>
        <v>Mr. SHESHNATH PRASAD</v>
      </c>
      <c r="C25" s="7">
        <v>44976</v>
      </c>
      <c r="D25" s="11"/>
    </row>
    <row r="26" spans="1:4">
      <c r="A26" s="10"/>
      <c r="B26" s="6"/>
      <c r="D26" s="11"/>
    </row>
    <row r="27" spans="1:4" ht="15.75" thickBot="1">
      <c r="A27" s="28"/>
      <c r="B27" s="30"/>
      <c r="C27" s="29"/>
      <c r="D27" s="31"/>
    </row>
    <row r="28" spans="1:4" ht="16.5" thickBot="1">
      <c r="A28" s="113">
        <v>44986</v>
      </c>
      <c r="B28" s="114"/>
      <c r="C28" s="114"/>
      <c r="D28" s="115"/>
    </row>
    <row r="29" spans="1:4">
      <c r="A29" s="21">
        <v>3560</v>
      </c>
      <c r="B29" s="23" t="str">
        <f>_xlfn.XLOOKUP(A29,'From Infora'!$D$2:$D$61,'From Infora'!$F$2:$F$61)</f>
        <v>Mr. BIBEKANAND MANJHI</v>
      </c>
      <c r="C29" s="22">
        <v>44987</v>
      </c>
      <c r="D29" s="24"/>
    </row>
    <row r="30" spans="1:4">
      <c r="A30" s="10">
        <v>3629</v>
      </c>
      <c r="B30" s="6" t="str">
        <f>_xlfn.XLOOKUP(A30,'From Infora'!$D$2:$D$61,'From Infora'!$F$2:$F$61)</f>
        <v>Mr. RABINDRA PRATAP SINGH</v>
      </c>
      <c r="C30" s="7">
        <v>44992</v>
      </c>
      <c r="D30" s="11"/>
    </row>
    <row r="31" spans="1:4">
      <c r="A31" s="10">
        <v>3629</v>
      </c>
      <c r="B31" s="6" t="str">
        <f>_xlfn.XLOOKUP(A31,'From Infora'!$D$2:$D$61,'From Infora'!$F$2:$F$61)</f>
        <v>Mr. RABINDRA PRATAP SINGH</v>
      </c>
      <c r="C31" s="7">
        <v>44994</v>
      </c>
      <c r="D31" s="11"/>
    </row>
    <row r="32" spans="1:4">
      <c r="A32" s="10">
        <v>3687</v>
      </c>
      <c r="B32" s="6" t="str">
        <f>_xlfn.XLOOKUP(A32,'From Infora'!$D$2:$D$61,'From Infora'!$F$2:$F$61)</f>
        <v>Mr. SHAMIM AKHTAR ASHIQUE</v>
      </c>
      <c r="C32" s="7">
        <v>44999</v>
      </c>
      <c r="D32" s="11"/>
    </row>
    <row r="33" spans="1:4">
      <c r="A33" s="10">
        <v>1518</v>
      </c>
      <c r="B33" s="6" t="str">
        <f>_xlfn.XLOOKUP(A33,'From Infora'!$D$2:$D$61,'From Infora'!$F$2:$F$61)</f>
        <v>Mr. JAYANTA KUMAR  SEN GUPTA</v>
      </c>
      <c r="C33" s="7">
        <v>45000</v>
      </c>
      <c r="D33" s="11"/>
    </row>
    <row r="34" spans="1:4">
      <c r="A34" s="10">
        <v>3769</v>
      </c>
      <c r="B34" s="6" t="str">
        <f>_xlfn.XLOOKUP(A34,'From Infora'!$D$2:$D$61,'From Infora'!$F$2:$F$61)</f>
        <v>Mrs. MAYA VERMA</v>
      </c>
      <c r="C34" s="7">
        <v>45003</v>
      </c>
      <c r="D34" s="11"/>
    </row>
    <row r="35" spans="1:4">
      <c r="A35" s="42" t="s">
        <v>316</v>
      </c>
      <c r="B35" s="6" t="s">
        <v>317</v>
      </c>
      <c r="C35" s="7">
        <v>45008</v>
      </c>
      <c r="D35" s="11" t="s">
        <v>318</v>
      </c>
    </row>
    <row r="36" spans="1:4">
      <c r="A36" s="10">
        <v>3899</v>
      </c>
      <c r="B36" s="6" t="str">
        <f>_xlfn.XLOOKUP(A36,'From Infora'!$D$2:$D$61,'From Infora'!$F$2:$F$61)</f>
        <v>Mr. RAMAWATAR AGARWAL</v>
      </c>
      <c r="C36" s="7">
        <v>45013</v>
      </c>
      <c r="D36" s="11"/>
    </row>
    <row r="37" spans="1:4">
      <c r="A37" s="10"/>
      <c r="B37" s="6"/>
      <c r="C37" s="6"/>
      <c r="D37" s="11"/>
    </row>
    <row r="38" spans="1:4" ht="15.75" thickBot="1">
      <c r="A38" s="28"/>
      <c r="B38" s="30"/>
      <c r="C38" s="29"/>
      <c r="D38" s="31"/>
    </row>
    <row r="39" spans="1:4" ht="16.5" thickBot="1">
      <c r="A39" s="113">
        <v>45017</v>
      </c>
      <c r="B39" s="114"/>
      <c r="C39" s="114"/>
      <c r="D39" s="115"/>
    </row>
    <row r="40" spans="1:4">
      <c r="A40" s="21">
        <v>3928</v>
      </c>
      <c r="B40" s="23" t="str">
        <f>_xlfn.XLOOKUP(A40,'From Infora'!$D$2:$D$61,'From Infora'!$F$2:$F$61)</f>
        <v>Mrs. GITA DEVI</v>
      </c>
      <c r="C40" s="22">
        <v>45019</v>
      </c>
      <c r="D40" s="24"/>
    </row>
    <row r="41" spans="1:4">
      <c r="A41" s="10">
        <v>3943</v>
      </c>
      <c r="B41" s="6" t="str">
        <f>_xlfn.XLOOKUP(A41,'From Infora'!$D$2:$D$61,'From Infora'!$F$2:$F$61)</f>
        <v>Mrs. GEETA RANI GHOSH</v>
      </c>
      <c r="C41" s="7">
        <v>45019</v>
      </c>
      <c r="D41" s="11"/>
    </row>
    <row r="42" spans="1:4">
      <c r="A42" s="10">
        <v>3973</v>
      </c>
      <c r="B42" s="6" t="str">
        <f>_xlfn.XLOOKUP(A42,'From Infora'!$D$2:$D$61,'From Infora'!$F$2:$F$61)</f>
        <v>Mr. PRAKASH RUNDA</v>
      </c>
      <c r="C42" s="7">
        <v>45021</v>
      </c>
      <c r="D42" s="11"/>
    </row>
    <row r="43" spans="1:4">
      <c r="A43" s="10">
        <v>3991</v>
      </c>
      <c r="B43" s="6" t="str">
        <f>_xlfn.XLOOKUP(A43,'From Infora'!$D$2:$D$61,'From Infora'!$F$2:$F$61)</f>
        <v>Mr. HIRA SINGH</v>
      </c>
      <c r="C43" s="7">
        <v>45023</v>
      </c>
      <c r="D43" s="11"/>
    </row>
    <row r="44" spans="1:4">
      <c r="A44" s="10">
        <v>4229</v>
      </c>
      <c r="B44" s="6" t="str">
        <f>_xlfn.XLOOKUP(A44,'From Infora'!$D$2:$D$61,'From Infora'!$F$2:$F$61)</f>
        <v>Mr. BIMAL KUMAR SRAKAR</v>
      </c>
      <c r="C44" s="7">
        <v>45045</v>
      </c>
      <c r="D44" s="11"/>
    </row>
    <row r="45" spans="1:4">
      <c r="A45" s="10">
        <v>2834</v>
      </c>
      <c r="B45" s="6" t="str">
        <f>_xlfn.XLOOKUP(A45,'From Infora'!$D$2:$D$61,'From Infora'!$F$2:$F$61)</f>
        <v>Mr. SHAILESH SAURABH</v>
      </c>
      <c r="C45" s="7">
        <v>45045</v>
      </c>
      <c r="D45" s="11"/>
    </row>
    <row r="46" spans="1:4">
      <c r="A46" s="10"/>
      <c r="B46" s="6"/>
      <c r="D46" s="11"/>
    </row>
    <row r="47" spans="1:4">
      <c r="A47" s="10"/>
      <c r="B47" s="6"/>
      <c r="C47" s="7"/>
      <c r="D47" s="11"/>
    </row>
    <row r="48" spans="1:4" ht="15.75">
      <c r="A48" s="109">
        <v>45047</v>
      </c>
      <c r="B48" s="110"/>
      <c r="C48" s="110"/>
      <c r="D48" s="111"/>
    </row>
    <row r="49" spans="1:4">
      <c r="A49" s="10">
        <v>4271</v>
      </c>
      <c r="B49" s="6" t="str">
        <f>_xlfn.XLOOKUP(A49,'From Infora'!$D$2:$D$61,'From Infora'!$F$2:$F$61)</f>
        <v>Mr. BINOD MAKAN</v>
      </c>
      <c r="C49" s="7">
        <v>45049</v>
      </c>
      <c r="D49" s="11"/>
    </row>
    <row r="50" spans="1:4">
      <c r="A50" s="42" t="s">
        <v>319</v>
      </c>
      <c r="B50" s="6" t="s">
        <v>320</v>
      </c>
      <c r="C50" s="7">
        <v>45050</v>
      </c>
      <c r="D50" s="11" t="s">
        <v>321</v>
      </c>
    </row>
    <row r="51" spans="1:4">
      <c r="A51" s="10">
        <v>574</v>
      </c>
      <c r="B51" s="6" t="s">
        <v>322</v>
      </c>
      <c r="C51" s="7">
        <v>45054</v>
      </c>
      <c r="D51" s="11"/>
    </row>
    <row r="52" spans="1:4">
      <c r="A52" s="10">
        <v>4136</v>
      </c>
      <c r="B52" s="8" t="s">
        <v>323</v>
      </c>
      <c r="C52" s="7">
        <v>45057</v>
      </c>
      <c r="D52" s="11"/>
    </row>
    <row r="53" spans="1:4">
      <c r="A53" s="10">
        <v>4136</v>
      </c>
      <c r="B53" s="8" t="s">
        <v>324</v>
      </c>
      <c r="C53" s="7">
        <v>45059</v>
      </c>
      <c r="D53" s="11"/>
    </row>
    <row r="54" spans="1:4">
      <c r="A54" s="10">
        <v>4401</v>
      </c>
      <c r="B54" s="6" t="str">
        <f>_xlfn.XLOOKUP(A54,'From Infora'!$D$2:$D$61,'From Infora'!$F$2:$F$61)</f>
        <v>Mrs. SABRA KHATOON</v>
      </c>
      <c r="C54" s="7">
        <v>45060</v>
      </c>
      <c r="D54" s="11"/>
    </row>
    <row r="55" spans="1:4">
      <c r="A55" s="10">
        <v>4437</v>
      </c>
      <c r="B55" s="6" t="str">
        <f>_xlfn.XLOOKUP(A55,'From Infora'!$D$2:$D$61,'From Infora'!$F$2:$F$61)</f>
        <v>Mr. LALLU ORAON</v>
      </c>
      <c r="C55" s="7">
        <v>45063</v>
      </c>
      <c r="D55" s="11"/>
    </row>
    <row r="56" spans="1:4">
      <c r="A56" s="10">
        <v>482</v>
      </c>
      <c r="B56" s="6" t="str">
        <f>_xlfn.XLOOKUP(A56,'From Infora'!$D$2:$D$61,'From Infora'!$F$2:$F$61)</f>
        <v>Mrs. SHUBHRA  GOSWAMI</v>
      </c>
      <c r="C56" s="7">
        <v>45068</v>
      </c>
      <c r="D56" s="11"/>
    </row>
    <row r="57" spans="1:4">
      <c r="A57" s="10">
        <v>4477</v>
      </c>
      <c r="B57" s="6" t="str">
        <f>_xlfn.XLOOKUP(A57,'From Infora'!$D$2:$D$61,'From Infora'!$F$2:$F$61)</f>
        <v>Mr. VALERIA BHENGRA</v>
      </c>
      <c r="C57" s="7">
        <v>45068</v>
      </c>
      <c r="D57" s="11"/>
    </row>
    <row r="58" spans="1:4">
      <c r="A58" s="10">
        <v>4531</v>
      </c>
      <c r="B58" s="6" t="str">
        <f>_xlfn.XLOOKUP(A58,'From Infora'!$D$2:$D$61,'From Infora'!$F$2:$F$61)</f>
        <v>Mr. NANI GOPAL ROY</v>
      </c>
      <c r="C58" s="7">
        <v>45073</v>
      </c>
      <c r="D58" s="11"/>
    </row>
    <row r="59" spans="1:4">
      <c r="A59" s="10"/>
      <c r="B59" s="6"/>
      <c r="C59" s="6"/>
      <c r="D59" s="11"/>
    </row>
    <row r="60" spans="1:4">
      <c r="A60" s="10"/>
      <c r="B60" s="6"/>
      <c r="C60" s="7"/>
      <c r="D60" s="11"/>
    </row>
    <row r="61" spans="1:4" ht="15.75">
      <c r="A61" s="109">
        <v>45078</v>
      </c>
      <c r="B61" s="110"/>
      <c r="C61" s="110"/>
      <c r="D61" s="111"/>
    </row>
    <row r="62" spans="1:4">
      <c r="A62" s="10">
        <v>4584</v>
      </c>
      <c r="B62" s="6" t="str">
        <f>_xlfn.XLOOKUP(A62,'From Infora'!$D$2:$D$61,'From Infora'!$F$2:$F$61)</f>
        <v>Mr. GOPAL PRASAD</v>
      </c>
      <c r="C62" s="7">
        <v>45078</v>
      </c>
      <c r="D62" s="11"/>
    </row>
    <row r="63" spans="1:4">
      <c r="A63" s="10">
        <v>3094</v>
      </c>
      <c r="B63" s="6" t="str">
        <f>_xlfn.XLOOKUP(A63,'From Infora'!$D$2:$D$61,'From Infora'!$F$2:$F$61)</f>
        <v>Mr. ABHIGYAN DEY</v>
      </c>
      <c r="C63" s="7">
        <v>45082</v>
      </c>
      <c r="D63" s="11"/>
    </row>
    <row r="64" spans="1:4">
      <c r="A64" s="10">
        <v>4707</v>
      </c>
      <c r="B64" s="6" t="str">
        <f>_xlfn.XLOOKUP(A64,'From Infora'!$D$2:$D$61,'From Infora'!$F$2:$F$61)</f>
        <v>Dr. VICTOR MAXFIELD ZEDEK</v>
      </c>
      <c r="C64" s="7">
        <v>45091</v>
      </c>
      <c r="D64" s="11"/>
    </row>
    <row r="65" spans="1:4">
      <c r="A65" s="10">
        <v>4758</v>
      </c>
      <c r="B65" s="6" t="str">
        <f>_xlfn.XLOOKUP(A65,'From Infora'!$D$2:$D$61,'From Infora'!$F$2:$F$61)</f>
        <v>Mr. SUSHIL SEN</v>
      </c>
      <c r="C65" s="7">
        <v>45096</v>
      </c>
      <c r="D65" s="11"/>
    </row>
    <row r="66" spans="1:4">
      <c r="A66" s="10">
        <v>4771</v>
      </c>
      <c r="B66" s="6" t="str">
        <f>_xlfn.XLOOKUP(A66,'From Infora'!$D$2:$D$61,'From Infora'!$F$2:$F$61)</f>
        <v>Mr. SYED TUFAIL AHMD</v>
      </c>
      <c r="C66" s="7">
        <v>45098</v>
      </c>
      <c r="D66" s="11"/>
    </row>
    <row r="67" spans="1:4">
      <c r="A67" s="10">
        <v>4798</v>
      </c>
      <c r="B67" s="6" t="str">
        <f>_xlfn.XLOOKUP(A67,'From Infora'!$D$2:$D$61,'From Infora'!$F$2:$F$61)</f>
        <v>MD AFSAR ALAM</v>
      </c>
      <c r="C67" s="7">
        <v>45101</v>
      </c>
      <c r="D67" s="11"/>
    </row>
    <row r="68" spans="1:4">
      <c r="A68" s="10">
        <v>4845</v>
      </c>
      <c r="B68" s="6" t="str">
        <f>_xlfn.XLOOKUP(A68,'From Infora'!$D$2:$D$61,'From Infora'!$F$2:$F$61)</f>
        <v>Mr. SUNIL KUMAR JAIN</v>
      </c>
      <c r="C68" s="7">
        <v>45106</v>
      </c>
      <c r="D68" s="11"/>
    </row>
    <row r="69" spans="1:4" ht="15.75" thickBot="1">
      <c r="A69" s="14">
        <v>2245</v>
      </c>
      <c r="B69" s="16" t="str">
        <f>_xlfn.XLOOKUP(A69,'From Infora'!$D$2:$D$61,'From Infora'!$F$2:$F$61)</f>
        <v>Mrs. REKHA SINGH</v>
      </c>
      <c r="C69" s="15">
        <v>45107</v>
      </c>
      <c r="D69" s="17"/>
    </row>
  </sheetData>
  <mergeCells count="7">
    <mergeCell ref="A61:D61"/>
    <mergeCell ref="A1:D1"/>
    <mergeCell ref="A3:D3"/>
    <mergeCell ref="A18:D18"/>
    <mergeCell ref="A28:D28"/>
    <mergeCell ref="A39:D39"/>
    <mergeCell ref="A48:D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75"/>
  <sheetViews>
    <sheetView topLeftCell="A21" workbookViewId="0">
      <selection activeCell="C36" sqref="C36"/>
    </sheetView>
  </sheetViews>
  <sheetFormatPr defaultRowHeight="15"/>
  <cols>
    <col min="1" max="1" width="19.42578125" bestFit="1" customWidth="1"/>
    <col min="2" max="2" width="32.7109375" bestFit="1" customWidth="1"/>
    <col min="3" max="4" width="32.7109375" customWidth="1"/>
    <col min="5" max="5" width="18.28515625" bestFit="1" customWidth="1"/>
  </cols>
  <sheetData>
    <row r="1" spans="1:5" s="53" customFormat="1" ht="21.75" thickBot="1">
      <c r="A1" s="51" t="s">
        <v>18</v>
      </c>
      <c r="B1" s="52" t="s">
        <v>339</v>
      </c>
      <c r="C1" s="52" t="s">
        <v>340</v>
      </c>
      <c r="D1" s="52" t="s">
        <v>333</v>
      </c>
    </row>
    <row r="2" spans="1:5">
      <c r="A2" s="38">
        <v>2934</v>
      </c>
      <c r="B2" s="39" t="str">
        <f>_xlfn.XLOOKUP(A2,'From Infora'!$D$2:$D$61,'From Infora'!$F$2:$F$61)</f>
        <v>Mr. NIRANJAN PAL</v>
      </c>
      <c r="C2" s="39" t="s">
        <v>162</v>
      </c>
      <c r="D2" s="39" t="s">
        <v>162</v>
      </c>
    </row>
    <row r="3" spans="1:5">
      <c r="A3" s="10">
        <v>2957</v>
      </c>
      <c r="B3" s="6" t="s">
        <v>181</v>
      </c>
      <c r="C3" s="6" t="s">
        <v>181</v>
      </c>
      <c r="D3" s="6" t="s">
        <v>181</v>
      </c>
    </row>
    <row r="4" spans="1:5">
      <c r="A4" s="10"/>
      <c r="B4" s="6" t="s">
        <v>314</v>
      </c>
      <c r="C4" s="6" t="s">
        <v>189</v>
      </c>
      <c r="D4" s="6" t="s">
        <v>189</v>
      </c>
    </row>
    <row r="5" spans="1:5">
      <c r="A5" s="10">
        <v>2955</v>
      </c>
      <c r="B5" s="6" t="s">
        <v>104</v>
      </c>
      <c r="C5" s="6" t="s">
        <v>104</v>
      </c>
      <c r="D5" s="6" t="s">
        <v>104</v>
      </c>
    </row>
    <row r="6" spans="1:5">
      <c r="A6" s="10">
        <v>1188</v>
      </c>
      <c r="B6" s="6" t="s">
        <v>143</v>
      </c>
      <c r="C6" s="6" t="s">
        <v>143</v>
      </c>
      <c r="D6" s="6" t="s">
        <v>143</v>
      </c>
    </row>
    <row r="7" spans="1:5">
      <c r="A7" s="10">
        <v>2804</v>
      </c>
      <c r="B7" s="6" t="s">
        <v>147</v>
      </c>
      <c r="C7" s="6" t="s">
        <v>147</v>
      </c>
      <c r="D7" s="6" t="s">
        <v>147</v>
      </c>
    </row>
    <row r="8" spans="1:5">
      <c r="A8" s="10">
        <v>2913</v>
      </c>
      <c r="B8" s="6" t="s">
        <v>193</v>
      </c>
      <c r="C8" s="6" t="s">
        <v>193</v>
      </c>
      <c r="D8" s="6" t="s">
        <v>193</v>
      </c>
    </row>
    <row r="9" spans="1:5">
      <c r="A9" s="10">
        <v>2997</v>
      </c>
      <c r="B9" s="6" t="s">
        <v>270</v>
      </c>
      <c r="C9" s="6" t="s">
        <v>270</v>
      </c>
      <c r="D9" s="6" t="s">
        <v>270</v>
      </c>
    </row>
    <row r="10" spans="1:5">
      <c r="A10" s="10">
        <v>3001</v>
      </c>
      <c r="B10" s="6" t="s">
        <v>177</v>
      </c>
      <c r="C10" s="6" t="s">
        <v>177</v>
      </c>
      <c r="D10" s="6" t="s">
        <v>177</v>
      </c>
    </row>
    <row r="11" spans="1:5">
      <c r="A11" s="10">
        <v>3025</v>
      </c>
      <c r="B11" s="6" t="s">
        <v>197</v>
      </c>
      <c r="C11" s="6" t="s">
        <v>197</v>
      </c>
      <c r="D11" s="6" t="s">
        <v>197</v>
      </c>
    </row>
    <row r="12" spans="1:5">
      <c r="A12" s="6"/>
      <c r="B12" s="6"/>
      <c r="C12" s="6" t="s">
        <v>118</v>
      </c>
      <c r="D12" s="6" t="s">
        <v>118</v>
      </c>
      <c r="E12" t="s">
        <v>328</v>
      </c>
    </row>
    <row r="13" spans="1:5">
      <c r="A13" s="10">
        <v>3094</v>
      </c>
      <c r="B13" s="6" t="s">
        <v>76</v>
      </c>
      <c r="C13" s="6" t="s">
        <v>76</v>
      </c>
      <c r="D13" s="6" t="s">
        <v>76</v>
      </c>
    </row>
    <row r="14" spans="1:5">
      <c r="A14" s="10">
        <v>3154</v>
      </c>
      <c r="B14" s="6" t="s">
        <v>138</v>
      </c>
      <c r="C14" s="6" t="s">
        <v>138</v>
      </c>
      <c r="D14" s="6" t="s">
        <v>138</v>
      </c>
    </row>
    <row r="15" spans="1:5">
      <c r="A15" s="10">
        <v>3215</v>
      </c>
      <c r="B15" s="6" t="s">
        <v>158</v>
      </c>
      <c r="C15" s="6" t="s">
        <v>158</v>
      </c>
      <c r="D15" s="6" t="s">
        <v>158</v>
      </c>
    </row>
    <row r="16" spans="1:5">
      <c r="A16" s="10"/>
      <c r="B16" s="6"/>
      <c r="C16" s="6"/>
      <c r="D16" s="6"/>
    </row>
    <row r="17" spans="1:5">
      <c r="A17" s="10"/>
      <c r="B17" s="6"/>
      <c r="C17" s="6"/>
      <c r="D17" s="6"/>
    </row>
    <row r="18" spans="1:5">
      <c r="A18" s="10"/>
      <c r="B18" s="6"/>
      <c r="C18" s="6"/>
      <c r="D18" s="6"/>
    </row>
    <row r="19" spans="1:5">
      <c r="A19" s="10">
        <v>3250</v>
      </c>
      <c r="B19" s="6" t="str">
        <f>_xlfn.XLOOKUP(A19,'From Infora'!$D$2:$D$61,'From Infora'!$F$2:$F$61)</f>
        <v>Mr. BIJAY KANT SHUKLA</v>
      </c>
      <c r="C19" s="23" t="s">
        <v>56</v>
      </c>
      <c r="D19" s="6" t="s">
        <v>56</v>
      </c>
    </row>
    <row r="20" spans="1:5">
      <c r="A20" s="10">
        <v>3266</v>
      </c>
      <c r="B20" s="6" t="str">
        <f>_xlfn.XLOOKUP(A20,'From Infora'!$D$2:$D$61,'From Infora'!$F$2:$F$61)</f>
        <v>Mr. PRAMOD KUMAR NAYAK</v>
      </c>
      <c r="C20" s="6" t="s">
        <v>186</v>
      </c>
      <c r="D20" s="6" t="s">
        <v>186</v>
      </c>
    </row>
    <row r="21" spans="1:5">
      <c r="A21" s="10">
        <v>3308</v>
      </c>
      <c r="B21" s="6" t="str">
        <f>_xlfn.XLOOKUP(A21,'From Infora'!$D$2:$D$61,'From Infora'!$F$2:$F$61)</f>
        <v>Mrs. ANJU BALA DAS</v>
      </c>
      <c r="C21" s="6" t="s">
        <v>206</v>
      </c>
      <c r="D21" s="6" t="s">
        <v>206</v>
      </c>
    </row>
    <row r="22" spans="1:5">
      <c r="A22" s="10">
        <v>1109</v>
      </c>
      <c r="B22" s="6" t="str">
        <f>_xlfn.XLOOKUP(A22,'From Infora'!$D$2:$D$61,'From Infora'!$F$2:$F$61)</f>
        <v>Mr. TAPAS KUMAR  GOSWAMI</v>
      </c>
      <c r="C22" s="6" t="s">
        <v>167</v>
      </c>
      <c r="D22" s="6" t="s">
        <v>167</v>
      </c>
    </row>
    <row r="23" spans="1:5">
      <c r="A23" s="10">
        <v>3358</v>
      </c>
      <c r="B23" s="6" t="str">
        <f>_xlfn.XLOOKUP(A23,'From Infora'!$D$2:$D$61,'From Infora'!$F$2:$F$61)</f>
        <v>Mrs. MANJU SINGH</v>
      </c>
      <c r="C23" s="6" t="s">
        <v>274</v>
      </c>
      <c r="D23" s="6" t="s">
        <v>274</v>
      </c>
    </row>
    <row r="24" spans="1:5">
      <c r="A24" s="10">
        <v>3365</v>
      </c>
      <c r="B24" s="6" t="str">
        <f>_xlfn.XLOOKUP(A24,'From Infora'!$D$2:$D$61,'From Infora'!$F$2:$F$61)</f>
        <v>Mr. JAI NARAIN CHOUDHARY</v>
      </c>
      <c r="C24" s="6" t="s">
        <v>43</v>
      </c>
      <c r="D24" s="6" t="s">
        <v>43</v>
      </c>
    </row>
    <row r="25" spans="1:5">
      <c r="A25" s="10">
        <v>3429</v>
      </c>
      <c r="B25" s="6" t="str">
        <f>_xlfn.XLOOKUP(A25,'From Infora'!$D$2:$D$61,'From Infora'!$F$2:$F$61)</f>
        <v>Mr. SHESHNATH PRASAD</v>
      </c>
      <c r="C25" s="30" t="s">
        <v>123</v>
      </c>
      <c r="D25" s="6" t="s">
        <v>123</v>
      </c>
    </row>
    <row r="26" spans="1:5">
      <c r="A26" s="10"/>
      <c r="B26" s="6"/>
      <c r="C26" s="6"/>
      <c r="D26" s="6"/>
    </row>
    <row r="27" spans="1:5">
      <c r="A27" s="10"/>
      <c r="B27" s="6"/>
      <c r="C27" s="6"/>
      <c r="D27" s="6"/>
    </row>
    <row r="28" spans="1:5">
      <c r="A28" s="10"/>
      <c r="B28" s="6"/>
      <c r="C28" s="6"/>
      <c r="D28" s="6"/>
    </row>
    <row r="29" spans="1:5">
      <c r="A29" s="10">
        <v>3560</v>
      </c>
      <c r="B29" s="6" t="str">
        <f>_xlfn.XLOOKUP(A29,'From Infora'!$D$2:$D$61,'From Infora'!$F$2:$F$61)</f>
        <v>Mr. BIBEKANAND MANJHI</v>
      </c>
      <c r="C29" s="6" t="s">
        <v>172</v>
      </c>
      <c r="D29" s="6" t="s">
        <v>172</v>
      </c>
    </row>
    <row r="30" spans="1:5">
      <c r="A30" s="10">
        <v>3629</v>
      </c>
      <c r="B30" s="6" t="str">
        <f>_xlfn.XLOOKUP(A30,'From Infora'!$D$2:$D$61,'From Infora'!$F$2:$F$61)</f>
        <v>Mr. RABINDRA PRATAP SINGH</v>
      </c>
      <c r="C30" s="6" t="s">
        <v>291</v>
      </c>
      <c r="D30" s="6" t="s">
        <v>291</v>
      </c>
    </row>
    <row r="31" spans="1:5">
      <c r="A31" s="10">
        <v>3629</v>
      </c>
      <c r="B31" s="6" t="str">
        <f>_xlfn.XLOOKUP(A31,'From Infora'!$D$2:$D$61,'From Infora'!$F$2:$F$61)</f>
        <v>Mr. RABINDRA PRATAP SINGH</v>
      </c>
      <c r="C31" s="6"/>
      <c r="D31" s="6"/>
      <c r="E31" t="b">
        <v>0</v>
      </c>
    </row>
    <row r="32" spans="1:5">
      <c r="A32" s="10">
        <v>3687</v>
      </c>
      <c r="B32" s="6" t="str">
        <f>_xlfn.XLOOKUP(A32,'From Infora'!$D$2:$D$61,'From Infora'!$F$2:$F$61)</f>
        <v>Mr. SHAMIM AKHTAR ASHIQUE</v>
      </c>
      <c r="D32" s="6" t="s">
        <v>108</v>
      </c>
    </row>
    <row r="33" spans="1:5">
      <c r="A33" s="10"/>
      <c r="B33" s="6"/>
      <c r="C33" s="6" t="s">
        <v>264</v>
      </c>
      <c r="D33" s="6" t="s">
        <v>264</v>
      </c>
      <c r="E33" t="s">
        <v>329</v>
      </c>
    </row>
    <row r="34" spans="1:5">
      <c r="A34" s="10">
        <v>1518</v>
      </c>
      <c r="B34" s="6" t="str">
        <f>_xlfn.XLOOKUP(A34,'From Infora'!$D$2:$D$61,'From Infora'!$F$2:$F$61)</f>
        <v>Mr. JAYANTA KUMAR  SEN GUPTA</v>
      </c>
      <c r="C34" s="6" t="s">
        <v>224</v>
      </c>
      <c r="D34" s="6" t="s">
        <v>224</v>
      </c>
    </row>
    <row r="35" spans="1:5">
      <c r="C35" s="6" t="s">
        <v>236</v>
      </c>
      <c r="D35" s="6" t="s">
        <v>236</v>
      </c>
    </row>
    <row r="36" spans="1:5">
      <c r="A36" s="10">
        <v>3769</v>
      </c>
      <c r="B36" s="6" t="str">
        <f>_xlfn.XLOOKUP(A36,'From Infora'!$D$2:$D$61,'From Infora'!$F$2:$F$61)</f>
        <v>Mrs. MAYA VERMA</v>
      </c>
      <c r="C36" s="6"/>
      <c r="D36" s="6" t="s">
        <v>128</v>
      </c>
      <c r="E36" t="s">
        <v>328</v>
      </c>
    </row>
    <row r="37" spans="1:5">
      <c r="A37" s="42" t="s">
        <v>316</v>
      </c>
      <c r="B37" s="6" t="s">
        <v>317</v>
      </c>
      <c r="C37" s="6"/>
      <c r="D37" s="6" t="s">
        <v>152</v>
      </c>
      <c r="E37" s="44" t="s">
        <v>330</v>
      </c>
    </row>
    <row r="38" spans="1:5">
      <c r="A38" s="10">
        <v>3899</v>
      </c>
      <c r="B38" s="6" t="str">
        <f>_xlfn.XLOOKUP(A38,'From Infora'!$D$2:$D$61,'From Infora'!$F$2:$F$61)</f>
        <v>Mr. RAMAWATAR AGARWAL</v>
      </c>
      <c r="C38" s="6" t="s">
        <v>214</v>
      </c>
      <c r="D38" s="6" t="s">
        <v>214</v>
      </c>
    </row>
    <row r="39" spans="1:5">
      <c r="A39" s="10"/>
      <c r="B39" s="6"/>
      <c r="C39" s="6"/>
      <c r="D39" s="6"/>
    </row>
    <row r="40" spans="1:5">
      <c r="A40" s="10"/>
      <c r="B40" s="6"/>
      <c r="C40" s="6"/>
      <c r="D40" s="6"/>
    </row>
    <row r="41" spans="1:5">
      <c r="A41" s="10"/>
      <c r="B41" s="6"/>
      <c r="C41" s="6"/>
      <c r="D41" s="6"/>
    </row>
    <row r="42" spans="1:5">
      <c r="A42" s="10">
        <v>3928</v>
      </c>
      <c r="B42" s="6" t="str">
        <f>_xlfn.XLOOKUP(A42,'From Infora'!$D$2:$D$61,'From Infora'!$F$2:$F$61)</f>
        <v>Mrs. GITA DEVI</v>
      </c>
      <c r="C42" s="6" t="s">
        <v>133</v>
      </c>
      <c r="D42" s="6" t="s">
        <v>100</v>
      </c>
    </row>
    <row r="43" spans="1:5">
      <c r="A43" s="10">
        <v>3943</v>
      </c>
      <c r="B43" s="6" t="str">
        <f>_xlfn.XLOOKUP(A43,'From Infora'!$D$2:$D$61,'From Infora'!$F$2:$F$61)</f>
        <v>Mrs. GEETA RANI GHOSH</v>
      </c>
      <c r="C43" s="6" t="s">
        <v>100</v>
      </c>
      <c r="D43" s="6" t="s">
        <v>133</v>
      </c>
    </row>
    <row r="44" spans="1:5">
      <c r="A44" s="10">
        <v>3973</v>
      </c>
      <c r="B44" s="6" t="str">
        <f>_xlfn.XLOOKUP(A44,'From Infora'!$D$2:$D$61,'From Infora'!$F$2:$F$61)</f>
        <v>Mr. PRAKASH RUNDA</v>
      </c>
      <c r="C44" s="6" t="s">
        <v>245</v>
      </c>
      <c r="D44" s="6" t="s">
        <v>245</v>
      </c>
    </row>
    <row r="45" spans="1:5">
      <c r="A45" s="10"/>
      <c r="B45" s="6"/>
      <c r="C45" s="6" t="s">
        <v>284</v>
      </c>
      <c r="D45" s="6" t="s">
        <v>284</v>
      </c>
      <c r="E45" t="s">
        <v>331</v>
      </c>
    </row>
    <row r="46" spans="1:5">
      <c r="A46" s="10">
        <v>3991</v>
      </c>
      <c r="B46" s="6" t="str">
        <f>_xlfn.XLOOKUP(A46,'From Infora'!$D$2:$D$61,'From Infora'!$F$2:$F$61)</f>
        <v>Mr. HIRA SINGH</v>
      </c>
      <c r="C46" s="6" t="s">
        <v>240</v>
      </c>
      <c r="D46" s="6" t="s">
        <v>240</v>
      </c>
    </row>
    <row r="47" spans="1:5">
      <c r="A47" s="10">
        <v>4229</v>
      </c>
      <c r="B47" s="6" t="str">
        <f>_xlfn.XLOOKUP(A47,'From Infora'!$D$2:$D$61,'From Infora'!$F$2:$F$61)</f>
        <v>Mr. BIMAL KUMAR SRAKAR</v>
      </c>
      <c r="C47" s="6" t="s">
        <v>287</v>
      </c>
      <c r="D47" s="6" t="s">
        <v>287</v>
      </c>
    </row>
    <row r="48" spans="1:5">
      <c r="A48" s="10">
        <v>2834</v>
      </c>
      <c r="B48" s="6" t="str">
        <f>_xlfn.XLOOKUP(A48,'From Infora'!$D$2:$D$61,'From Infora'!$F$2:$F$61)</f>
        <v>Mr. SHAILESH SAURABH</v>
      </c>
      <c r="C48" s="6" t="s">
        <v>256</v>
      </c>
      <c r="D48" s="6" t="s">
        <v>256</v>
      </c>
    </row>
    <row r="49" spans="1:5">
      <c r="A49" s="10"/>
      <c r="B49" s="6"/>
      <c r="C49" s="6" t="s">
        <v>260</v>
      </c>
      <c r="D49" s="6" t="s">
        <v>260</v>
      </c>
    </row>
    <row r="50" spans="1:5">
      <c r="A50" s="10"/>
      <c r="B50" s="6"/>
      <c r="C50" s="6"/>
      <c r="D50" s="6"/>
    </row>
    <row r="51" spans="1:5">
      <c r="A51" s="10"/>
      <c r="B51" s="6"/>
      <c r="C51" s="6"/>
      <c r="D51" s="6"/>
    </row>
    <row r="52" spans="1:5">
      <c r="A52" s="10"/>
      <c r="B52" s="6"/>
      <c r="C52" s="6"/>
      <c r="D52" s="6"/>
    </row>
    <row r="53" spans="1:5">
      <c r="A53" s="10">
        <v>4271</v>
      </c>
      <c r="B53" s="6" t="str">
        <f>_xlfn.XLOOKUP(A53,'From Infora'!$D$2:$D$61,'From Infora'!$F$2:$F$61)</f>
        <v>Mr. BINOD MAKAN</v>
      </c>
      <c r="C53" s="6" t="s">
        <v>210</v>
      </c>
      <c r="D53" s="6" t="s">
        <v>210</v>
      </c>
    </row>
    <row r="54" spans="1:5">
      <c r="A54" s="42" t="s">
        <v>319</v>
      </c>
      <c r="B54" s="6" t="s">
        <v>320</v>
      </c>
    </row>
    <row r="55" spans="1:5">
      <c r="A55" s="10">
        <v>574</v>
      </c>
      <c r="B55" s="6" t="s">
        <v>322</v>
      </c>
      <c r="C55" s="6" t="s">
        <v>228</v>
      </c>
      <c r="D55" s="6" t="s">
        <v>228</v>
      </c>
    </row>
    <row r="56" spans="1:5">
      <c r="A56" s="10">
        <v>4136</v>
      </c>
      <c r="B56" s="8" t="s">
        <v>323</v>
      </c>
      <c r="C56" s="6" t="s">
        <v>220</v>
      </c>
      <c r="D56" s="6" t="s">
        <v>220</v>
      </c>
    </row>
    <row r="57" spans="1:5">
      <c r="A57" s="10">
        <v>4136</v>
      </c>
      <c r="B57" s="8" t="s">
        <v>324</v>
      </c>
      <c r="E57" t="s">
        <v>342</v>
      </c>
    </row>
    <row r="58" spans="1:5">
      <c r="A58" s="10">
        <v>4401</v>
      </c>
      <c r="B58" s="6" t="str">
        <f>_xlfn.XLOOKUP(A58,'From Infora'!$D$2:$D$61,'From Infora'!$F$2:$F$61)</f>
        <v>Mrs. SABRA KHATOON</v>
      </c>
      <c r="C58" s="6" t="s">
        <v>114</v>
      </c>
      <c r="D58" s="6" t="s">
        <v>114</v>
      </c>
    </row>
    <row r="59" spans="1:5">
      <c r="A59" s="10">
        <v>4437</v>
      </c>
      <c r="B59" s="6" t="str">
        <f>_xlfn.XLOOKUP(A59,'From Infora'!$D$2:$D$61,'From Infora'!$F$2:$F$61)</f>
        <v>Mr. LALLU ORAON</v>
      </c>
      <c r="C59" s="6" t="s">
        <v>232</v>
      </c>
      <c r="D59" s="6" t="s">
        <v>232</v>
      </c>
    </row>
    <row r="60" spans="1:5">
      <c r="C60" s="6" t="s">
        <v>277</v>
      </c>
      <c r="D60" s="6" t="s">
        <v>277</v>
      </c>
      <c r="E60" t="s">
        <v>332</v>
      </c>
    </row>
    <row r="61" spans="1:5">
      <c r="A61" s="10">
        <v>4477</v>
      </c>
      <c r="B61" s="6" t="str">
        <f>_xlfn.XLOOKUP(A61,'From Infora'!$D$2:$D$61,'From Infora'!$F$2:$F$61)</f>
        <v>Mr. VALERIA BHENGRA</v>
      </c>
      <c r="C61" s="6" t="s">
        <v>248</v>
      </c>
      <c r="D61" s="6" t="s">
        <v>248</v>
      </c>
    </row>
    <row r="62" spans="1:5">
      <c r="A62" s="10">
        <v>482</v>
      </c>
      <c r="B62" s="6" t="str">
        <f>_xlfn.XLOOKUP(A62,'From Infora'!$D$2:$D$61,'From Infora'!$F$2:$F$61)</f>
        <v>Mrs. SHUBHRA  GOSWAMI</v>
      </c>
      <c r="C62" s="6" t="s">
        <v>96</v>
      </c>
      <c r="D62" s="6" t="s">
        <v>96</v>
      </c>
    </row>
    <row r="63" spans="1:5">
      <c r="A63" s="10">
        <v>4531</v>
      </c>
      <c r="B63" s="6" t="str">
        <f>_xlfn.XLOOKUP(A63,'From Infora'!$D$2:$D$61,'From Infora'!$F$2:$F$61)</f>
        <v>Mr. NANI GOPAL ROY</v>
      </c>
      <c r="C63" s="6" t="s">
        <v>252</v>
      </c>
      <c r="D63" s="6" t="s">
        <v>252</v>
      </c>
    </row>
    <row r="64" spans="1:5">
      <c r="A64" s="6"/>
      <c r="B64" s="6"/>
      <c r="C64" s="6"/>
      <c r="D64" s="6"/>
    </row>
    <row r="65" spans="1:4">
      <c r="A65" s="10"/>
      <c r="B65" s="6"/>
      <c r="C65" s="6"/>
      <c r="D65" s="6"/>
    </row>
    <row r="66" spans="1:4">
      <c r="A66" s="10"/>
      <c r="B66" s="6"/>
      <c r="C66" s="6"/>
      <c r="D66" s="6"/>
    </row>
    <row r="67" spans="1:4">
      <c r="A67" s="10"/>
      <c r="B67" s="6"/>
      <c r="C67" s="6"/>
      <c r="D67" s="6"/>
    </row>
    <row r="68" spans="1:4">
      <c r="A68" s="10">
        <v>4584</v>
      </c>
      <c r="B68" s="6" t="str">
        <f>_xlfn.XLOOKUP(A68,'From Infora'!$D$2:$D$61,'From Infora'!$F$2:$F$61)</f>
        <v>Mr. GOPAL PRASAD</v>
      </c>
      <c r="C68" s="6" t="s">
        <v>90</v>
      </c>
      <c r="D68" s="6" t="s">
        <v>90</v>
      </c>
    </row>
    <row r="69" spans="1:4">
      <c r="A69" s="10">
        <v>3094</v>
      </c>
      <c r="B69" s="6" t="str">
        <f>_xlfn.XLOOKUP(A69,'From Infora'!$D$2:$D$61,'From Infora'!$F$2:$F$61)</f>
        <v>Mr. ABHIGYAN DEY</v>
      </c>
      <c r="C69" s="6" t="s">
        <v>76</v>
      </c>
      <c r="D69" s="6" t="s">
        <v>76</v>
      </c>
    </row>
    <row r="70" spans="1:4">
      <c r="A70" s="10">
        <v>4707</v>
      </c>
      <c r="B70" s="6" t="str">
        <f>_xlfn.XLOOKUP(A70,'From Infora'!$D$2:$D$61,'From Infora'!$F$2:$F$61)</f>
        <v>Dr. VICTOR MAXFIELD ZEDEK</v>
      </c>
      <c r="C70" s="6" t="s">
        <v>64</v>
      </c>
      <c r="D70" s="6" t="s">
        <v>64</v>
      </c>
    </row>
    <row r="71" spans="1:4">
      <c r="A71" s="10">
        <v>4758</v>
      </c>
      <c r="B71" s="6" t="str">
        <f>_xlfn.XLOOKUP(A71,'From Infora'!$D$2:$D$61,'From Infora'!$F$2:$F$61)</f>
        <v>Mr. SUSHIL SEN</v>
      </c>
      <c r="C71" s="6" t="s">
        <v>81</v>
      </c>
      <c r="D71" s="6" t="s">
        <v>81</v>
      </c>
    </row>
    <row r="72" spans="1:4">
      <c r="A72" s="10">
        <v>4771</v>
      </c>
      <c r="B72" s="6" t="str">
        <f>_xlfn.XLOOKUP(A72,'From Infora'!$D$2:$D$61,'From Infora'!$F$2:$F$61)</f>
        <v>Mr. SYED TUFAIL AHMD</v>
      </c>
      <c r="C72" s="6" t="s">
        <v>85</v>
      </c>
      <c r="D72" s="6" t="s">
        <v>85</v>
      </c>
    </row>
    <row r="73" spans="1:4">
      <c r="A73" s="10">
        <v>4798</v>
      </c>
      <c r="B73" s="6" t="str">
        <f>_xlfn.XLOOKUP(A73,'From Infora'!$D$2:$D$61,'From Infora'!$F$2:$F$61)</f>
        <v>MD AFSAR ALAM</v>
      </c>
      <c r="C73" s="6" t="s">
        <v>281</v>
      </c>
      <c r="D73" s="6" t="s">
        <v>281</v>
      </c>
    </row>
    <row r="74" spans="1:4">
      <c r="A74" s="10">
        <v>4845</v>
      </c>
      <c r="B74" s="6" t="str">
        <f>_xlfn.XLOOKUP(A74,'From Infora'!$D$2:$D$61,'From Infora'!$F$2:$F$61)</f>
        <v>Mr. SUNIL KUMAR JAIN</v>
      </c>
      <c r="C74" s="6" t="s">
        <v>295</v>
      </c>
      <c r="D74" s="6" t="s">
        <v>295</v>
      </c>
    </row>
    <row r="75" spans="1:4" ht="15.75" thickBot="1">
      <c r="A75" s="14">
        <v>2245</v>
      </c>
      <c r="B75" s="16" t="str">
        <f>_xlfn.XLOOKUP(A75,'From Infora'!$D$2:$D$61,'From Infora'!$F$2:$F$61)</f>
        <v>Mrs. REKHA SINGH</v>
      </c>
      <c r="C75" s="16" t="s">
        <v>70</v>
      </c>
      <c r="D75" s="16" t="s">
        <v>70</v>
      </c>
    </row>
  </sheetData>
  <pageMargins left="0.70866141732283472" right="0.70866141732283472" top="0.74803149606299213" bottom="0.74803149606299213" header="0.31496062992125984" footer="0.31496062992125984"/>
  <pageSetup paperSize="9" scale="6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1"/>
  <sheetViews>
    <sheetView workbookViewId="0">
      <selection activeCell="H11" sqref="H11"/>
    </sheetView>
  </sheetViews>
  <sheetFormatPr defaultRowHeight="15"/>
  <cols>
    <col min="2" max="2" width="10.85546875" bestFit="1" customWidth="1"/>
    <col min="3" max="3" width="16.5703125" customWidth="1"/>
    <col min="4" max="4" width="19.85546875" customWidth="1"/>
    <col min="5" max="5" width="17.85546875" customWidth="1"/>
    <col min="6" max="6" width="23.5703125" customWidth="1"/>
    <col min="7" max="7" width="19.5703125" customWidth="1"/>
    <col min="8" max="8" width="20.7109375" customWidth="1"/>
  </cols>
  <sheetData>
    <row r="1" spans="1:8">
      <c r="A1" s="60"/>
      <c r="B1" s="118" t="s">
        <v>352</v>
      </c>
      <c r="C1" s="119"/>
      <c r="D1" s="119"/>
      <c r="E1" s="119"/>
      <c r="F1" s="119"/>
      <c r="G1" s="119"/>
      <c r="H1" s="120"/>
    </row>
    <row r="2" spans="1:8" ht="15.75" thickBot="1">
      <c r="A2" s="60"/>
      <c r="B2" s="121"/>
      <c r="C2" s="122"/>
      <c r="D2" s="122"/>
      <c r="E2" s="122"/>
      <c r="F2" s="122"/>
      <c r="G2" s="122"/>
      <c r="H2" s="123"/>
    </row>
    <row r="3" spans="1:8" ht="19.5" thickBot="1">
      <c r="B3" s="124" t="s">
        <v>307</v>
      </c>
      <c r="C3" s="125"/>
      <c r="D3" s="125"/>
      <c r="E3" s="125"/>
      <c r="F3" s="125"/>
      <c r="G3" s="125"/>
      <c r="H3" s="126"/>
    </row>
    <row r="4" spans="1:8" s="33" customFormat="1" ht="49.5" customHeight="1" thickBot="1">
      <c r="B4" s="34" t="s">
        <v>310</v>
      </c>
      <c r="C4" s="35" t="s">
        <v>308</v>
      </c>
      <c r="D4" s="35" t="s">
        <v>309</v>
      </c>
      <c r="E4" s="35" t="s">
        <v>325</v>
      </c>
      <c r="F4" s="35" t="s">
        <v>336</v>
      </c>
      <c r="G4" s="35" t="s">
        <v>338</v>
      </c>
      <c r="H4" s="36" t="s">
        <v>335</v>
      </c>
    </row>
    <row r="5" spans="1:8">
      <c r="B5" s="21" t="s">
        <v>301</v>
      </c>
      <c r="C5" s="23">
        <v>14</v>
      </c>
      <c r="D5" s="23">
        <v>14</v>
      </c>
      <c r="E5" s="43">
        <v>13</v>
      </c>
      <c r="F5" s="23">
        <v>7</v>
      </c>
      <c r="G5" s="49">
        <v>1</v>
      </c>
      <c r="H5" s="24">
        <v>2</v>
      </c>
    </row>
    <row r="6" spans="1:8">
      <c r="B6" s="10" t="s">
        <v>302</v>
      </c>
      <c r="C6" s="6">
        <v>7</v>
      </c>
      <c r="D6" s="6">
        <v>7</v>
      </c>
      <c r="E6" s="6">
        <v>7</v>
      </c>
      <c r="F6" s="6">
        <v>4</v>
      </c>
      <c r="G6" s="50">
        <v>0</v>
      </c>
      <c r="H6" s="11">
        <v>1</v>
      </c>
    </row>
    <row r="7" spans="1:8">
      <c r="B7" s="10" t="s">
        <v>303</v>
      </c>
      <c r="C7" s="8">
        <v>6</v>
      </c>
      <c r="D7" s="6">
        <v>9</v>
      </c>
      <c r="E7" s="6">
        <v>8</v>
      </c>
      <c r="F7" s="6">
        <v>3</v>
      </c>
      <c r="G7" s="50">
        <v>0</v>
      </c>
      <c r="H7" s="54">
        <v>0</v>
      </c>
    </row>
    <row r="8" spans="1:8">
      <c r="B8" s="10" t="s">
        <v>304</v>
      </c>
      <c r="C8" s="6">
        <v>8</v>
      </c>
      <c r="D8" s="6">
        <v>8</v>
      </c>
      <c r="E8" s="8">
        <v>6</v>
      </c>
      <c r="F8" s="6">
        <v>4</v>
      </c>
      <c r="G8" s="50">
        <v>0</v>
      </c>
      <c r="H8" s="54">
        <v>0</v>
      </c>
    </row>
    <row r="9" spans="1:8">
      <c r="B9" s="10" t="s">
        <v>306</v>
      </c>
      <c r="C9" s="8">
        <v>9</v>
      </c>
      <c r="D9" s="8">
        <v>9</v>
      </c>
      <c r="E9" s="6">
        <v>10</v>
      </c>
      <c r="F9" s="6">
        <v>5</v>
      </c>
      <c r="G9" s="50">
        <v>0</v>
      </c>
      <c r="H9" s="11">
        <v>1</v>
      </c>
    </row>
    <row r="10" spans="1:8">
      <c r="B10" s="28" t="s">
        <v>305</v>
      </c>
      <c r="C10" s="30">
        <v>8</v>
      </c>
      <c r="D10" s="30">
        <v>8</v>
      </c>
      <c r="E10" s="30">
        <v>8</v>
      </c>
      <c r="F10" s="30">
        <v>2</v>
      </c>
      <c r="G10" s="58">
        <v>0</v>
      </c>
      <c r="H10" s="59">
        <v>0</v>
      </c>
    </row>
    <row r="11" spans="1:8">
      <c r="B11" s="70" t="s">
        <v>361</v>
      </c>
      <c r="C11" s="55">
        <v>17</v>
      </c>
      <c r="D11" s="55">
        <v>17</v>
      </c>
      <c r="E11" s="55"/>
      <c r="F11" s="55"/>
      <c r="G11" s="71"/>
      <c r="H11" s="72"/>
    </row>
    <row r="12" spans="1:8">
      <c r="B12" s="70" t="s">
        <v>375</v>
      </c>
      <c r="C12" s="55">
        <v>17</v>
      </c>
      <c r="D12" s="55">
        <v>17</v>
      </c>
      <c r="E12" s="55"/>
      <c r="F12" s="55"/>
      <c r="G12" s="71"/>
      <c r="H12" s="72"/>
    </row>
    <row r="13" spans="1:8" ht="15.75" thickBot="1">
      <c r="B13" s="70" t="s">
        <v>377</v>
      </c>
      <c r="C13" s="55">
        <v>13</v>
      </c>
      <c r="D13" s="55">
        <v>13</v>
      </c>
      <c r="E13" s="55"/>
      <c r="F13" s="55"/>
      <c r="G13" s="71"/>
      <c r="H13" s="72"/>
    </row>
    <row r="14" spans="1:8" ht="15.75" thickBot="1">
      <c r="B14" s="46" t="s">
        <v>311</v>
      </c>
      <c r="C14" s="47">
        <f>SUM(C5:C13)</f>
        <v>99</v>
      </c>
      <c r="D14" s="47">
        <f>SUM(D5:D13)</f>
        <v>102</v>
      </c>
      <c r="E14" s="47">
        <f>SUM(E5:E10)</f>
        <v>52</v>
      </c>
      <c r="F14" s="47">
        <f t="shared" ref="F14:H14" si="0">SUM(F5:F10)</f>
        <v>25</v>
      </c>
      <c r="G14" s="47">
        <f t="shared" si="0"/>
        <v>1</v>
      </c>
      <c r="H14" s="48">
        <f t="shared" si="0"/>
        <v>4</v>
      </c>
    </row>
    <row r="15" spans="1:8" ht="15.75" thickBot="1">
      <c r="C15" s="55" t="s">
        <v>341</v>
      </c>
      <c r="D15" s="55"/>
      <c r="E15" s="55">
        <v>-2</v>
      </c>
    </row>
    <row r="16" spans="1:8" ht="15.75" thickBot="1">
      <c r="C16" s="116" t="s">
        <v>345</v>
      </c>
      <c r="D16" s="117"/>
      <c r="E16" s="62">
        <f>E14+E15</f>
        <v>50</v>
      </c>
    </row>
    <row r="18" spans="1:7">
      <c r="B18" s="56" t="s">
        <v>346</v>
      </c>
    </row>
    <row r="19" spans="1:7">
      <c r="A19" s="1">
        <v>1</v>
      </c>
      <c r="B19" s="127" t="s">
        <v>327</v>
      </c>
      <c r="C19" s="127"/>
      <c r="D19" s="127"/>
      <c r="E19" s="127"/>
      <c r="F19" s="127"/>
      <c r="G19" s="37"/>
    </row>
    <row r="20" spans="1:7">
      <c r="A20" s="1">
        <v>2</v>
      </c>
      <c r="B20" s="127" t="s">
        <v>578</v>
      </c>
      <c r="C20" s="127"/>
      <c r="D20" s="127"/>
      <c r="E20" s="127"/>
      <c r="F20" s="127"/>
      <c r="G20" s="37"/>
    </row>
    <row r="21" spans="1:7">
      <c r="A21" s="1">
        <v>3</v>
      </c>
      <c r="B21" s="127" t="s">
        <v>577</v>
      </c>
      <c r="C21" s="127"/>
      <c r="D21" s="127"/>
      <c r="E21" s="127"/>
      <c r="F21" s="127"/>
      <c r="G21" s="37"/>
    </row>
    <row r="22" spans="1:7">
      <c r="A22" s="1">
        <v>4</v>
      </c>
      <c r="B22" s="127" t="s">
        <v>334</v>
      </c>
      <c r="C22" s="127"/>
      <c r="D22" s="127"/>
      <c r="E22" s="127"/>
      <c r="F22" s="127"/>
      <c r="G22" s="37"/>
    </row>
    <row r="23" spans="1:7">
      <c r="A23" s="1"/>
      <c r="B23" s="61" t="s">
        <v>353</v>
      </c>
      <c r="C23" s="37" t="s">
        <v>347</v>
      </c>
      <c r="D23" s="127" t="s">
        <v>354</v>
      </c>
      <c r="E23" s="127"/>
      <c r="F23" s="37"/>
      <c r="G23" s="37"/>
    </row>
    <row r="24" spans="1:7">
      <c r="A24" s="1"/>
      <c r="B24" s="61" t="s">
        <v>353</v>
      </c>
      <c r="C24" s="37" t="s">
        <v>348</v>
      </c>
      <c r="D24" s="127" t="s">
        <v>355</v>
      </c>
      <c r="E24" s="127"/>
      <c r="F24" s="37"/>
      <c r="G24" s="37"/>
    </row>
    <row r="25" spans="1:7">
      <c r="A25" s="1"/>
      <c r="B25" s="61" t="s">
        <v>353</v>
      </c>
      <c r="C25" s="37" t="s">
        <v>349</v>
      </c>
      <c r="D25" s="127" t="s">
        <v>356</v>
      </c>
      <c r="E25" s="127"/>
      <c r="F25" s="37"/>
      <c r="G25" s="37"/>
    </row>
    <row r="26" spans="1:7">
      <c r="A26" s="1"/>
      <c r="B26" s="61" t="s">
        <v>353</v>
      </c>
      <c r="C26" s="37" t="s">
        <v>349</v>
      </c>
      <c r="D26" s="127" t="s">
        <v>357</v>
      </c>
      <c r="E26" s="127"/>
      <c r="F26" s="37"/>
      <c r="G26" s="37"/>
    </row>
    <row r="27" spans="1:7">
      <c r="A27" s="1"/>
      <c r="B27" s="61" t="s">
        <v>353</v>
      </c>
      <c r="C27" s="37" t="s">
        <v>350</v>
      </c>
      <c r="D27" s="127" t="s">
        <v>358</v>
      </c>
      <c r="E27" s="127"/>
      <c r="F27" s="37"/>
      <c r="G27" s="37"/>
    </row>
    <row r="28" spans="1:7">
      <c r="A28" s="1">
        <v>5</v>
      </c>
      <c r="B28" s="127" t="s">
        <v>351</v>
      </c>
      <c r="C28" s="127"/>
      <c r="D28" s="127"/>
      <c r="E28" s="127"/>
      <c r="F28" s="127"/>
      <c r="G28" s="45"/>
    </row>
    <row r="29" spans="1:7">
      <c r="A29" s="1"/>
      <c r="B29" s="61" t="s">
        <v>353</v>
      </c>
      <c r="C29" s="57" t="s">
        <v>343</v>
      </c>
      <c r="D29" s="127" t="s">
        <v>359</v>
      </c>
      <c r="E29" s="127"/>
      <c r="F29" s="37"/>
      <c r="G29" s="45"/>
    </row>
    <row r="30" spans="1:7">
      <c r="A30" s="1"/>
      <c r="B30" s="61" t="s">
        <v>353</v>
      </c>
      <c r="C30" s="57" t="s">
        <v>344</v>
      </c>
      <c r="D30" s="127" t="s">
        <v>360</v>
      </c>
      <c r="E30" s="127"/>
      <c r="F30" s="37"/>
      <c r="G30" s="45"/>
    </row>
    <row r="31" spans="1:7">
      <c r="A31" s="1">
        <v>6</v>
      </c>
      <c r="B31" s="127" t="s">
        <v>326</v>
      </c>
      <c r="C31" s="127"/>
      <c r="D31" s="127"/>
      <c r="E31" s="127"/>
    </row>
  </sheetData>
  <mergeCells count="16">
    <mergeCell ref="B31:E31"/>
    <mergeCell ref="B28:F28"/>
    <mergeCell ref="D24:E24"/>
    <mergeCell ref="D25:E25"/>
    <mergeCell ref="D26:E26"/>
    <mergeCell ref="D27:E27"/>
    <mergeCell ref="D29:E29"/>
    <mergeCell ref="D30:E30"/>
    <mergeCell ref="C16:D16"/>
    <mergeCell ref="B1:H2"/>
    <mergeCell ref="B3:H3"/>
    <mergeCell ref="D23:E23"/>
    <mergeCell ref="B19:F19"/>
    <mergeCell ref="B20:F20"/>
    <mergeCell ref="B21:F21"/>
    <mergeCell ref="B22:F22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92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G192"/>
  <sheetViews>
    <sheetView topLeftCell="A187" workbookViewId="0">
      <selection activeCell="B177" sqref="B177:G192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0" bestFit="1" customWidth="1"/>
  </cols>
  <sheetData>
    <row r="1" spans="2:7" ht="15.75" thickBot="1"/>
    <row r="2" spans="2:7" ht="21.75" thickBot="1">
      <c r="B2" s="128" t="s">
        <v>589</v>
      </c>
      <c r="C2" s="129"/>
      <c r="D2" s="129"/>
      <c r="E2" s="129"/>
      <c r="F2" s="129"/>
      <c r="G2" s="130"/>
    </row>
    <row r="3" spans="2:7" ht="19.5" thickBot="1">
      <c r="B3" s="131" t="s">
        <v>579</v>
      </c>
      <c r="C3" s="132"/>
      <c r="D3" s="132"/>
      <c r="E3" s="73" t="s">
        <v>580</v>
      </c>
      <c r="F3" s="73" t="s">
        <v>25</v>
      </c>
      <c r="G3" s="74" t="s">
        <v>311</v>
      </c>
    </row>
    <row r="4" spans="2:7">
      <c r="B4" s="133" t="s">
        <v>590</v>
      </c>
      <c r="C4" s="134"/>
      <c r="D4" s="134"/>
      <c r="E4" s="75">
        <v>13</v>
      </c>
      <c r="F4" s="23">
        <v>2500</v>
      </c>
      <c r="G4" s="76">
        <f>F4*E4</f>
        <v>32500</v>
      </c>
    </row>
    <row r="5" spans="2:7">
      <c r="B5" s="133" t="s">
        <v>591</v>
      </c>
      <c r="C5" s="134"/>
      <c r="D5" s="134"/>
      <c r="E5" s="75">
        <v>1</v>
      </c>
      <c r="F5" s="23">
        <v>5000</v>
      </c>
      <c r="G5" s="76">
        <f>F5*E5</f>
        <v>5000</v>
      </c>
    </row>
    <row r="6" spans="2:7">
      <c r="B6" s="133" t="s">
        <v>592</v>
      </c>
      <c r="C6" s="134"/>
      <c r="D6" s="134"/>
      <c r="E6" s="75"/>
      <c r="F6" s="23"/>
      <c r="G6" s="72"/>
    </row>
    <row r="7" spans="2:7">
      <c r="B7" s="133" t="s">
        <v>593</v>
      </c>
      <c r="C7" s="134"/>
      <c r="D7" s="134"/>
      <c r="E7" s="75"/>
      <c r="F7" s="23"/>
      <c r="G7" s="72"/>
    </row>
    <row r="8" spans="2:7" ht="15.75" thickBot="1">
      <c r="B8" s="135" t="s">
        <v>581</v>
      </c>
      <c r="C8" s="136"/>
      <c r="D8" s="136"/>
      <c r="E8" s="6"/>
      <c r="F8" s="6"/>
      <c r="G8" s="59"/>
    </row>
    <row r="9" spans="2:7" ht="15.75" thickBot="1">
      <c r="B9" s="137" t="s">
        <v>311</v>
      </c>
      <c r="C9" s="138"/>
      <c r="D9" s="138"/>
      <c r="E9" s="6"/>
      <c r="F9" s="78"/>
      <c r="G9" s="79">
        <f>SUM(G4:G8)</f>
        <v>37500</v>
      </c>
    </row>
    <row r="10" spans="2:7" ht="15.75" thickTop="1">
      <c r="B10" s="139" t="s">
        <v>582</v>
      </c>
      <c r="C10" s="140"/>
      <c r="D10" s="140"/>
      <c r="E10" s="6"/>
      <c r="F10" s="6"/>
      <c r="G10" s="76"/>
    </row>
    <row r="11" spans="2:7">
      <c r="B11" s="80" t="s">
        <v>583</v>
      </c>
      <c r="C11" s="81" t="s">
        <v>584</v>
      </c>
      <c r="D11" s="6"/>
      <c r="E11" s="6"/>
      <c r="F11" s="6"/>
      <c r="G11" s="54"/>
    </row>
    <row r="12" spans="2:7">
      <c r="B12" s="82">
        <f>G12/(G4-G13)</f>
        <v>0.625</v>
      </c>
      <c r="C12" s="61" t="s">
        <v>353</v>
      </c>
      <c r="D12" s="77" t="s">
        <v>585</v>
      </c>
      <c r="E12" s="6"/>
      <c r="F12" s="83">
        <v>0.5</v>
      </c>
      <c r="G12" s="54">
        <f>G9*F12</f>
        <v>18750</v>
      </c>
    </row>
    <row r="13" spans="2:7">
      <c r="B13" s="82">
        <f>G9/G4</f>
        <v>1.1538461538461537</v>
      </c>
      <c r="C13" s="61" t="s">
        <v>353</v>
      </c>
      <c r="D13" s="77" t="s">
        <v>30</v>
      </c>
      <c r="E13" s="6"/>
      <c r="F13" s="6"/>
      <c r="G13" s="54">
        <v>2500</v>
      </c>
    </row>
    <row r="14" spans="2:7">
      <c r="B14" s="10"/>
      <c r="C14" s="61" t="s">
        <v>353</v>
      </c>
      <c r="D14" s="6" t="s">
        <v>586</v>
      </c>
      <c r="E14" s="6"/>
      <c r="F14" s="6"/>
      <c r="G14" s="54">
        <v>0</v>
      </c>
    </row>
    <row r="15" spans="2:7">
      <c r="B15" s="10"/>
      <c r="C15" s="81" t="s">
        <v>587</v>
      </c>
      <c r="D15" s="6"/>
      <c r="E15" s="6"/>
      <c r="F15" s="6"/>
      <c r="G15" s="54"/>
    </row>
    <row r="16" spans="2:7" ht="15.75" thickBot="1">
      <c r="B16" s="28"/>
      <c r="C16" s="30"/>
      <c r="D16" s="30"/>
      <c r="E16" s="30"/>
      <c r="F16" s="30"/>
      <c r="G16" s="59"/>
    </row>
    <row r="17" spans="2:7" ht="15.75" thickBot="1">
      <c r="B17" s="141" t="s">
        <v>588</v>
      </c>
      <c r="C17" s="142"/>
      <c r="D17" s="142"/>
      <c r="E17" s="84"/>
      <c r="F17" s="85"/>
      <c r="G17" s="86">
        <f>G9-(SUM(G12:G16))</f>
        <v>16250</v>
      </c>
    </row>
    <row r="20" spans="2:7" ht="15.75" thickBot="1"/>
    <row r="21" spans="2:7" ht="21.75" thickBot="1">
      <c r="B21" s="128" t="s">
        <v>594</v>
      </c>
      <c r="C21" s="129"/>
      <c r="D21" s="129"/>
      <c r="E21" s="129"/>
      <c r="F21" s="129"/>
      <c r="G21" s="130"/>
    </row>
    <row r="22" spans="2:7" ht="19.5" thickBot="1">
      <c r="B22" s="131" t="s">
        <v>579</v>
      </c>
      <c r="C22" s="132"/>
      <c r="D22" s="132"/>
      <c r="E22" s="73" t="s">
        <v>580</v>
      </c>
      <c r="F22" s="73" t="s">
        <v>25</v>
      </c>
      <c r="G22" s="74" t="s">
        <v>311</v>
      </c>
    </row>
    <row r="23" spans="2:7">
      <c r="B23" s="133" t="s">
        <v>590</v>
      </c>
      <c r="C23" s="134"/>
      <c r="D23" s="134"/>
      <c r="E23" s="75">
        <v>6</v>
      </c>
      <c r="F23" s="23">
        <v>2500</v>
      </c>
      <c r="G23" s="76">
        <f>F23*E23</f>
        <v>15000</v>
      </c>
    </row>
    <row r="24" spans="2:7">
      <c r="B24" s="133" t="s">
        <v>591</v>
      </c>
      <c r="C24" s="134"/>
      <c r="D24" s="134"/>
      <c r="E24" s="75">
        <v>1</v>
      </c>
      <c r="F24" s="23">
        <v>5000</v>
      </c>
      <c r="G24" s="76">
        <f>F24*E24</f>
        <v>5000</v>
      </c>
    </row>
    <row r="25" spans="2:7">
      <c r="B25" s="133" t="s">
        <v>592</v>
      </c>
      <c r="C25" s="134"/>
      <c r="D25" s="134"/>
      <c r="E25" s="75"/>
      <c r="F25" s="23"/>
      <c r="G25" s="72"/>
    </row>
    <row r="26" spans="2:7">
      <c r="B26" s="133" t="s">
        <v>593</v>
      </c>
      <c r="C26" s="134"/>
      <c r="D26" s="134"/>
      <c r="E26" s="75"/>
      <c r="F26" s="23"/>
      <c r="G26" s="72"/>
    </row>
    <row r="27" spans="2:7" ht="15.75" thickBot="1">
      <c r="B27" s="135" t="s">
        <v>581</v>
      </c>
      <c r="C27" s="136"/>
      <c r="D27" s="136"/>
      <c r="E27" s="6"/>
      <c r="F27" s="6"/>
      <c r="G27" s="59"/>
    </row>
    <row r="28" spans="2:7" ht="15.75" thickBot="1">
      <c r="B28" s="137" t="s">
        <v>311</v>
      </c>
      <c r="C28" s="138"/>
      <c r="D28" s="138"/>
      <c r="E28" s="6"/>
      <c r="F28" s="78"/>
      <c r="G28" s="79">
        <f>SUM(G23:G27)</f>
        <v>20000</v>
      </c>
    </row>
    <row r="29" spans="2:7" ht="15.75" thickTop="1">
      <c r="B29" s="139" t="s">
        <v>582</v>
      </c>
      <c r="C29" s="140"/>
      <c r="D29" s="140"/>
      <c r="E29" s="6"/>
      <c r="F29" s="6"/>
      <c r="G29" s="76"/>
    </row>
    <row r="30" spans="2:7">
      <c r="B30" s="80" t="s">
        <v>583</v>
      </c>
      <c r="C30" s="81" t="s">
        <v>584</v>
      </c>
      <c r="D30" s="6"/>
      <c r="E30" s="6"/>
      <c r="F30" s="6"/>
      <c r="G30" s="54"/>
    </row>
    <row r="31" spans="2:7">
      <c r="B31" s="82">
        <f>G31/(G23-G32)</f>
        <v>0.66666666666666663</v>
      </c>
      <c r="C31" s="61" t="s">
        <v>353</v>
      </c>
      <c r="D31" s="77" t="s">
        <v>585</v>
      </c>
      <c r="E31" s="6"/>
      <c r="F31" s="83">
        <v>0.5</v>
      </c>
      <c r="G31" s="54">
        <f>G28*F31</f>
        <v>10000</v>
      </c>
    </row>
    <row r="32" spans="2:7">
      <c r="B32" s="82">
        <f>G32/G23</f>
        <v>0</v>
      </c>
      <c r="C32" s="61" t="s">
        <v>353</v>
      </c>
      <c r="D32" s="77" t="s">
        <v>30</v>
      </c>
      <c r="E32" s="6"/>
      <c r="F32" s="6"/>
      <c r="G32" s="54">
        <v>0</v>
      </c>
    </row>
    <row r="33" spans="2:7">
      <c r="B33" s="10"/>
      <c r="C33" s="61" t="s">
        <v>353</v>
      </c>
      <c r="D33" s="6" t="s">
        <v>586</v>
      </c>
      <c r="E33" s="6"/>
      <c r="F33" s="6"/>
      <c r="G33" s="54">
        <v>0</v>
      </c>
    </row>
    <row r="34" spans="2:7">
      <c r="B34" s="10"/>
      <c r="C34" s="81" t="s">
        <v>587</v>
      </c>
      <c r="D34" s="6"/>
      <c r="E34" s="6"/>
      <c r="F34" s="6"/>
      <c r="G34" s="54"/>
    </row>
    <row r="35" spans="2:7" ht="15.75" thickBot="1">
      <c r="B35" s="28"/>
      <c r="C35" s="30"/>
      <c r="D35" s="30"/>
      <c r="E35" s="30"/>
      <c r="F35" s="30"/>
      <c r="G35" s="59"/>
    </row>
    <row r="36" spans="2:7" ht="15.75" thickBot="1">
      <c r="B36" s="141" t="s">
        <v>588</v>
      </c>
      <c r="C36" s="142"/>
      <c r="D36" s="142"/>
      <c r="E36" s="84"/>
      <c r="F36" s="85"/>
      <c r="G36" s="86">
        <f>G28-(SUM(G31:G35))</f>
        <v>10000</v>
      </c>
    </row>
    <row r="39" spans="2:7" ht="15.75" thickBot="1"/>
    <row r="40" spans="2:7" ht="21.75" thickBot="1">
      <c r="B40" s="128" t="s">
        <v>595</v>
      </c>
      <c r="C40" s="129"/>
      <c r="D40" s="129"/>
      <c r="E40" s="129"/>
      <c r="F40" s="129"/>
      <c r="G40" s="130"/>
    </row>
    <row r="41" spans="2:7" ht="19.5" thickBot="1">
      <c r="B41" s="131" t="s">
        <v>579</v>
      </c>
      <c r="C41" s="132"/>
      <c r="D41" s="132"/>
      <c r="E41" s="73" t="s">
        <v>580</v>
      </c>
      <c r="F41" s="73" t="s">
        <v>25</v>
      </c>
      <c r="G41" s="74" t="s">
        <v>311</v>
      </c>
    </row>
    <row r="42" spans="2:7">
      <c r="B42" s="133" t="s">
        <v>590</v>
      </c>
      <c r="C42" s="134"/>
      <c r="D42" s="134"/>
      <c r="E42" s="75">
        <v>7</v>
      </c>
      <c r="F42" s="23">
        <v>2500</v>
      </c>
      <c r="G42" s="76">
        <f>F42*E42</f>
        <v>17500</v>
      </c>
    </row>
    <row r="43" spans="2:7">
      <c r="B43" s="133" t="s">
        <v>591</v>
      </c>
      <c r="C43" s="134"/>
      <c r="D43" s="134"/>
      <c r="E43" s="75">
        <v>2</v>
      </c>
      <c r="F43" s="23">
        <v>5000</v>
      </c>
      <c r="G43" s="76">
        <f>F43*E43</f>
        <v>10000</v>
      </c>
    </row>
    <row r="44" spans="2:7">
      <c r="B44" s="133" t="s">
        <v>592</v>
      </c>
      <c r="C44" s="134"/>
      <c r="D44" s="134"/>
      <c r="E44" s="75"/>
      <c r="F44" s="23"/>
      <c r="G44" s="72"/>
    </row>
    <row r="45" spans="2:7">
      <c r="B45" s="133" t="s">
        <v>593</v>
      </c>
      <c r="C45" s="134"/>
      <c r="D45" s="134"/>
      <c r="E45" s="75"/>
      <c r="F45" s="23"/>
      <c r="G45" s="72"/>
    </row>
    <row r="46" spans="2:7" ht="15.75" thickBot="1">
      <c r="B46" s="135" t="s">
        <v>581</v>
      </c>
      <c r="C46" s="136"/>
      <c r="D46" s="136"/>
      <c r="E46" s="6"/>
      <c r="F46" s="6"/>
      <c r="G46" s="59"/>
    </row>
    <row r="47" spans="2:7" ht="15.75" thickBot="1">
      <c r="B47" s="137" t="s">
        <v>311</v>
      </c>
      <c r="C47" s="138"/>
      <c r="D47" s="138"/>
      <c r="E47" s="6"/>
      <c r="F47" s="78"/>
      <c r="G47" s="79">
        <f>SUM(G42:G46)</f>
        <v>27500</v>
      </c>
    </row>
    <row r="48" spans="2:7" ht="15.75" thickTop="1">
      <c r="B48" s="139" t="s">
        <v>582</v>
      </c>
      <c r="C48" s="140"/>
      <c r="D48" s="140"/>
      <c r="E48" s="6"/>
      <c r="F48" s="6"/>
      <c r="G48" s="76"/>
    </row>
    <row r="49" spans="2:7">
      <c r="B49" s="80" t="s">
        <v>583</v>
      </c>
      <c r="C49" s="81" t="s">
        <v>584</v>
      </c>
      <c r="D49" s="6"/>
      <c r="E49" s="6"/>
      <c r="F49" s="6"/>
      <c r="G49" s="54"/>
    </row>
    <row r="50" spans="2:7">
      <c r="B50" s="82">
        <f>G50/(G42-G51)</f>
        <v>0.7857142857142857</v>
      </c>
      <c r="C50" s="61" t="s">
        <v>353</v>
      </c>
      <c r="D50" s="77" t="s">
        <v>585</v>
      </c>
      <c r="E50" s="6"/>
      <c r="F50" s="83">
        <v>0.5</v>
      </c>
      <c r="G50" s="54">
        <f>G47*F50</f>
        <v>13750</v>
      </c>
    </row>
    <row r="51" spans="2:7">
      <c r="B51" s="82">
        <f>G51/G42</f>
        <v>0</v>
      </c>
      <c r="C51" s="61" t="s">
        <v>353</v>
      </c>
      <c r="D51" s="77" t="s">
        <v>30</v>
      </c>
      <c r="E51" s="6"/>
      <c r="F51" s="6"/>
      <c r="G51" s="54">
        <v>0</v>
      </c>
    </row>
    <row r="52" spans="2:7">
      <c r="B52" s="10"/>
      <c r="C52" s="61" t="s">
        <v>353</v>
      </c>
      <c r="D52" s="6" t="s">
        <v>586</v>
      </c>
      <c r="E52" s="6"/>
      <c r="F52" s="6"/>
      <c r="G52" s="54">
        <v>0</v>
      </c>
    </row>
    <row r="53" spans="2:7">
      <c r="B53" s="10"/>
      <c r="C53" s="81" t="s">
        <v>587</v>
      </c>
      <c r="D53" s="6"/>
      <c r="E53" s="6"/>
      <c r="F53" s="6"/>
      <c r="G53" s="54"/>
    </row>
    <row r="54" spans="2:7" ht="15.75" thickBot="1">
      <c r="B54" s="28"/>
      <c r="C54" s="30"/>
      <c r="D54" s="30"/>
      <c r="E54" s="30"/>
      <c r="F54" s="30"/>
      <c r="G54" s="59"/>
    </row>
    <row r="55" spans="2:7" ht="15.75" thickBot="1">
      <c r="B55" s="141" t="s">
        <v>588</v>
      </c>
      <c r="C55" s="142"/>
      <c r="D55" s="142"/>
      <c r="E55" s="84"/>
      <c r="F55" s="85"/>
      <c r="G55" s="86">
        <f>G47-(SUM(G50:G54))</f>
        <v>13750</v>
      </c>
    </row>
    <row r="57" spans="2:7">
      <c r="F57" t="s">
        <v>603</v>
      </c>
    </row>
    <row r="58" spans="2:7" ht="15.75" thickBot="1"/>
    <row r="59" spans="2:7" ht="21.75" thickBot="1">
      <c r="B59" s="128" t="s">
        <v>596</v>
      </c>
      <c r="C59" s="129"/>
      <c r="D59" s="129"/>
      <c r="E59" s="129"/>
      <c r="F59" s="129"/>
      <c r="G59" s="130"/>
    </row>
    <row r="60" spans="2:7" ht="19.5" thickBot="1">
      <c r="B60" s="131" t="s">
        <v>579</v>
      </c>
      <c r="C60" s="132"/>
      <c r="D60" s="132"/>
      <c r="E60" s="73" t="s">
        <v>580</v>
      </c>
      <c r="F60" s="73" t="s">
        <v>25</v>
      </c>
      <c r="G60" s="74" t="s">
        <v>311</v>
      </c>
    </row>
    <row r="61" spans="2:7">
      <c r="B61" s="133" t="s">
        <v>590</v>
      </c>
      <c r="C61" s="134"/>
      <c r="D61" s="134"/>
      <c r="E61" s="75">
        <v>6</v>
      </c>
      <c r="F61" s="23">
        <v>2500</v>
      </c>
      <c r="G61" s="76">
        <f>F61*E61</f>
        <v>15000</v>
      </c>
    </row>
    <row r="62" spans="2:7">
      <c r="B62" s="133" t="s">
        <v>591</v>
      </c>
      <c r="C62" s="134"/>
      <c r="D62" s="134"/>
      <c r="E62" s="75">
        <v>2</v>
      </c>
      <c r="F62" s="23">
        <v>5000</v>
      </c>
      <c r="G62" s="76">
        <f>F62*E62</f>
        <v>10000</v>
      </c>
    </row>
    <row r="63" spans="2:7">
      <c r="B63" s="133" t="s">
        <v>592</v>
      </c>
      <c r="C63" s="134"/>
      <c r="D63" s="134"/>
      <c r="E63" s="75"/>
      <c r="F63" s="23"/>
      <c r="G63" s="72"/>
    </row>
    <row r="64" spans="2:7">
      <c r="B64" s="133" t="s">
        <v>593</v>
      </c>
      <c r="C64" s="134"/>
      <c r="D64" s="134"/>
      <c r="E64" s="75"/>
      <c r="F64" s="23"/>
      <c r="G64" s="72"/>
    </row>
    <row r="65" spans="2:7" ht="15.75" thickBot="1">
      <c r="B65" s="135" t="s">
        <v>581</v>
      </c>
      <c r="C65" s="136"/>
      <c r="D65" s="136"/>
      <c r="E65" s="6"/>
      <c r="F65" s="6"/>
      <c r="G65" s="59"/>
    </row>
    <row r="66" spans="2:7" ht="15.75" thickBot="1">
      <c r="B66" s="137" t="s">
        <v>311</v>
      </c>
      <c r="C66" s="138"/>
      <c r="D66" s="138"/>
      <c r="E66" s="6"/>
      <c r="F66" s="78"/>
      <c r="G66" s="79">
        <f>SUM(G61:G65)</f>
        <v>25000</v>
      </c>
    </row>
    <row r="67" spans="2:7" ht="15.75" thickTop="1">
      <c r="B67" s="139" t="s">
        <v>582</v>
      </c>
      <c r="C67" s="140"/>
      <c r="D67" s="140"/>
      <c r="E67" s="6"/>
      <c r="F67" s="6"/>
      <c r="G67" s="76"/>
    </row>
    <row r="68" spans="2:7">
      <c r="B68" s="80" t="s">
        <v>583</v>
      </c>
      <c r="C68" s="81" t="s">
        <v>584</v>
      </c>
      <c r="D68" s="6"/>
      <c r="E68" s="6"/>
      <c r="F68" s="6"/>
      <c r="G68" s="54"/>
    </row>
    <row r="69" spans="2:7">
      <c r="B69" s="82">
        <f>G69/(G61-G70)</f>
        <v>0.83333333333333337</v>
      </c>
      <c r="C69" s="61" t="s">
        <v>353</v>
      </c>
      <c r="D69" s="77" t="s">
        <v>585</v>
      </c>
      <c r="E69" s="6"/>
      <c r="F69" s="83">
        <v>0.5</v>
      </c>
      <c r="G69" s="54">
        <f>G66*F69</f>
        <v>12500</v>
      </c>
    </row>
    <row r="70" spans="2:7">
      <c r="B70" s="82">
        <f>G70/G61</f>
        <v>0</v>
      </c>
      <c r="C70" s="61" t="s">
        <v>353</v>
      </c>
      <c r="D70" s="77" t="s">
        <v>30</v>
      </c>
      <c r="E70" s="6"/>
      <c r="F70" s="6"/>
      <c r="G70" s="54">
        <v>0</v>
      </c>
    </row>
    <row r="71" spans="2:7">
      <c r="B71" s="10"/>
      <c r="C71" s="61" t="s">
        <v>353</v>
      </c>
      <c r="D71" s="6" t="s">
        <v>586</v>
      </c>
      <c r="E71" s="6"/>
      <c r="F71" s="6"/>
      <c r="G71" s="54">
        <v>0</v>
      </c>
    </row>
    <row r="72" spans="2:7">
      <c r="B72" s="10"/>
      <c r="C72" s="81" t="s">
        <v>587</v>
      </c>
      <c r="D72" s="6"/>
      <c r="E72" s="6"/>
      <c r="F72" s="6"/>
      <c r="G72" s="54"/>
    </row>
    <row r="73" spans="2:7" ht="15.75" thickBot="1">
      <c r="B73" s="28"/>
      <c r="C73" s="30"/>
      <c r="D73" s="30"/>
      <c r="E73" s="30"/>
      <c r="F73" s="30"/>
      <c r="G73" s="59"/>
    </row>
    <row r="74" spans="2:7" ht="15.75" thickBot="1">
      <c r="B74" s="141" t="s">
        <v>588</v>
      </c>
      <c r="C74" s="142"/>
      <c r="D74" s="142"/>
      <c r="E74" s="84"/>
      <c r="F74" s="85"/>
      <c r="G74" s="86">
        <f>G66-(SUM(G69:G73))</f>
        <v>12500</v>
      </c>
    </row>
    <row r="78" spans="2:7" ht="15.75" thickBot="1"/>
    <row r="79" spans="2:7" ht="21.75" thickBot="1">
      <c r="B79" s="128" t="s">
        <v>597</v>
      </c>
      <c r="C79" s="129"/>
      <c r="D79" s="129"/>
      <c r="E79" s="129"/>
      <c r="F79" s="129"/>
      <c r="G79" s="130"/>
    </row>
    <row r="80" spans="2:7" ht="19.5" thickBot="1">
      <c r="B80" s="131" t="s">
        <v>579</v>
      </c>
      <c r="C80" s="132"/>
      <c r="D80" s="132"/>
      <c r="E80" s="73" t="s">
        <v>580</v>
      </c>
      <c r="F80" s="73" t="s">
        <v>25</v>
      </c>
      <c r="G80" s="74" t="s">
        <v>311</v>
      </c>
    </row>
    <row r="81" spans="2:7">
      <c r="B81" s="133" t="s">
        <v>590</v>
      </c>
      <c r="C81" s="134"/>
      <c r="D81" s="134"/>
      <c r="E81" s="75">
        <v>8</v>
      </c>
      <c r="F81" s="23">
        <v>2500</v>
      </c>
      <c r="G81" s="76">
        <f>F81*E81</f>
        <v>20000</v>
      </c>
    </row>
    <row r="82" spans="2:7">
      <c r="B82" s="133" t="s">
        <v>591</v>
      </c>
      <c r="C82" s="134"/>
      <c r="D82" s="134"/>
      <c r="E82" s="75">
        <v>1</v>
      </c>
      <c r="F82" s="23">
        <v>5000</v>
      </c>
      <c r="G82" s="76">
        <f>F82*E82</f>
        <v>5000</v>
      </c>
    </row>
    <row r="83" spans="2:7">
      <c r="B83" s="133" t="s">
        <v>592</v>
      </c>
      <c r="C83" s="134"/>
      <c r="D83" s="134"/>
      <c r="E83" s="75"/>
      <c r="F83" s="23"/>
      <c r="G83" s="72"/>
    </row>
    <row r="84" spans="2:7">
      <c r="B84" s="133" t="s">
        <v>593</v>
      </c>
      <c r="C84" s="134"/>
      <c r="D84" s="134"/>
      <c r="E84" s="75"/>
      <c r="F84" s="23"/>
      <c r="G84" s="72"/>
    </row>
    <row r="85" spans="2:7" ht="15.75" thickBot="1">
      <c r="B85" s="135" t="s">
        <v>581</v>
      </c>
      <c r="C85" s="136"/>
      <c r="D85" s="136"/>
      <c r="E85" s="6"/>
      <c r="F85" s="6"/>
      <c r="G85" s="59"/>
    </row>
    <row r="86" spans="2:7" ht="15.75" thickBot="1">
      <c r="B86" s="137" t="s">
        <v>311</v>
      </c>
      <c r="C86" s="138"/>
      <c r="D86" s="138"/>
      <c r="E86" s="6"/>
      <c r="F86" s="78"/>
      <c r="G86" s="79">
        <f>SUM(G81:G85)</f>
        <v>25000</v>
      </c>
    </row>
    <row r="87" spans="2:7" ht="15.75" thickTop="1">
      <c r="B87" s="139" t="s">
        <v>582</v>
      </c>
      <c r="C87" s="140"/>
      <c r="D87" s="140"/>
      <c r="E87" s="6"/>
      <c r="F87" s="6"/>
      <c r="G87" s="76"/>
    </row>
    <row r="88" spans="2:7">
      <c r="B88" s="80" t="s">
        <v>583</v>
      </c>
      <c r="C88" s="81" t="s">
        <v>584</v>
      </c>
      <c r="D88" s="6"/>
      <c r="E88" s="6"/>
      <c r="F88" s="6"/>
      <c r="G88" s="54"/>
    </row>
    <row r="89" spans="2:7">
      <c r="B89" s="82">
        <f>G89/(G81-G90)</f>
        <v>0.625</v>
      </c>
      <c r="C89" s="61" t="s">
        <v>353</v>
      </c>
      <c r="D89" s="77" t="s">
        <v>585</v>
      </c>
      <c r="E89" s="6"/>
      <c r="F89" s="83">
        <v>0.5</v>
      </c>
      <c r="G89" s="54">
        <f>G86*F89</f>
        <v>12500</v>
      </c>
    </row>
    <row r="90" spans="2:7">
      <c r="B90" s="82">
        <f>G90/G81</f>
        <v>0</v>
      </c>
      <c r="C90" s="61" t="s">
        <v>353</v>
      </c>
      <c r="D90" s="77" t="s">
        <v>30</v>
      </c>
      <c r="E90" s="6"/>
      <c r="F90" s="6"/>
      <c r="G90" s="54">
        <v>0</v>
      </c>
    </row>
    <row r="91" spans="2:7">
      <c r="B91" s="10"/>
      <c r="C91" s="61" t="s">
        <v>353</v>
      </c>
      <c r="D91" s="6" t="s">
        <v>586</v>
      </c>
      <c r="E91" s="6"/>
      <c r="F91" s="6"/>
      <c r="G91" s="54">
        <v>0</v>
      </c>
    </row>
    <row r="92" spans="2:7">
      <c r="B92" s="10"/>
      <c r="C92" s="81" t="s">
        <v>587</v>
      </c>
      <c r="D92" s="6"/>
      <c r="E92" s="6"/>
      <c r="F92" s="6"/>
      <c r="G92" s="54"/>
    </row>
    <row r="93" spans="2:7" ht="15.75" thickBot="1">
      <c r="B93" s="28"/>
      <c r="C93" s="30"/>
      <c r="D93" s="30"/>
      <c r="E93" s="30"/>
      <c r="F93" s="30"/>
      <c r="G93" s="59"/>
    </row>
    <row r="94" spans="2:7" ht="15.75" thickBot="1">
      <c r="B94" s="141" t="s">
        <v>588</v>
      </c>
      <c r="C94" s="142"/>
      <c r="D94" s="142"/>
      <c r="E94" s="84"/>
      <c r="F94" s="85"/>
      <c r="G94" s="86">
        <f>G86-(SUM(G89:G93))</f>
        <v>12500</v>
      </c>
    </row>
    <row r="98" spans="2:7" ht="15.75" thickBot="1"/>
    <row r="99" spans="2:7" ht="21.75" thickBot="1">
      <c r="B99" s="128" t="s">
        <v>598</v>
      </c>
      <c r="C99" s="129"/>
      <c r="D99" s="129"/>
      <c r="E99" s="129"/>
      <c r="F99" s="129"/>
      <c r="G99" s="130"/>
    </row>
    <row r="100" spans="2:7" ht="19.5" thickBot="1">
      <c r="B100" s="131" t="s">
        <v>579</v>
      </c>
      <c r="C100" s="132"/>
      <c r="D100" s="132"/>
      <c r="E100" s="73" t="s">
        <v>580</v>
      </c>
      <c r="F100" s="73" t="s">
        <v>25</v>
      </c>
      <c r="G100" s="74" t="s">
        <v>311</v>
      </c>
    </row>
    <row r="101" spans="2:7">
      <c r="B101" s="133" t="s">
        <v>590</v>
      </c>
      <c r="C101" s="134"/>
      <c r="D101" s="134"/>
      <c r="E101" s="75">
        <v>6</v>
      </c>
      <c r="F101" s="23">
        <v>2500</v>
      </c>
      <c r="G101" s="76">
        <f>F101*E101</f>
        <v>15000</v>
      </c>
    </row>
    <row r="102" spans="2:7">
      <c r="B102" s="133" t="s">
        <v>591</v>
      </c>
      <c r="C102" s="134"/>
      <c r="D102" s="134"/>
      <c r="E102" s="75">
        <v>1</v>
      </c>
      <c r="F102" s="23">
        <v>5000</v>
      </c>
      <c r="G102" s="76">
        <f>F102*E102</f>
        <v>5000</v>
      </c>
    </row>
    <row r="103" spans="2:7">
      <c r="B103" s="133" t="s">
        <v>592</v>
      </c>
      <c r="C103" s="134"/>
      <c r="D103" s="134"/>
      <c r="E103" s="75">
        <v>0</v>
      </c>
      <c r="F103" s="23"/>
      <c r="G103" s="76">
        <f>F103*E103</f>
        <v>0</v>
      </c>
    </row>
    <row r="104" spans="2:7">
      <c r="B104" s="133" t="s">
        <v>593</v>
      </c>
      <c r="C104" s="134"/>
      <c r="D104" s="134"/>
      <c r="E104" s="75">
        <v>1</v>
      </c>
      <c r="F104" s="23">
        <v>7000</v>
      </c>
      <c r="G104" s="76">
        <f>F104*E104</f>
        <v>7000</v>
      </c>
    </row>
    <row r="105" spans="2:7" ht="15.75" thickBot="1">
      <c r="B105" s="135" t="s">
        <v>581</v>
      </c>
      <c r="C105" s="136"/>
      <c r="D105" s="136"/>
      <c r="E105" s="6"/>
      <c r="F105" s="6"/>
      <c r="G105" s="59"/>
    </row>
    <row r="106" spans="2:7" ht="15.75" thickBot="1">
      <c r="B106" s="137" t="s">
        <v>311</v>
      </c>
      <c r="C106" s="138"/>
      <c r="D106" s="138"/>
      <c r="E106" s="6"/>
      <c r="F106" s="78"/>
      <c r="G106" s="79">
        <f>SUM(G101:G105)</f>
        <v>27000</v>
      </c>
    </row>
    <row r="107" spans="2:7" ht="15.75" thickTop="1">
      <c r="B107" s="139" t="s">
        <v>582</v>
      </c>
      <c r="C107" s="140"/>
      <c r="D107" s="140"/>
      <c r="E107" s="6"/>
      <c r="F107" s="6"/>
      <c r="G107" s="76"/>
    </row>
    <row r="108" spans="2:7">
      <c r="B108" s="80" t="s">
        <v>583</v>
      </c>
      <c r="C108" s="81" t="s">
        <v>584</v>
      </c>
      <c r="D108" s="6"/>
      <c r="E108" s="6"/>
      <c r="F108" s="6"/>
      <c r="G108" s="54"/>
    </row>
    <row r="109" spans="2:7">
      <c r="B109" s="82">
        <f>G109/(G101-G110)</f>
        <v>0.9</v>
      </c>
      <c r="C109" s="61" t="s">
        <v>353</v>
      </c>
      <c r="D109" s="77" t="s">
        <v>585</v>
      </c>
      <c r="E109" s="6"/>
      <c r="F109" s="83">
        <v>0.5</v>
      </c>
      <c r="G109" s="54">
        <f>G106*F109</f>
        <v>13500</v>
      </c>
    </row>
    <row r="110" spans="2:7">
      <c r="B110" s="82">
        <f>G110/G101</f>
        <v>0</v>
      </c>
      <c r="C110" s="61" t="s">
        <v>353</v>
      </c>
      <c r="D110" s="77" t="s">
        <v>30</v>
      </c>
      <c r="E110" s="6"/>
      <c r="F110" s="6"/>
      <c r="G110" s="54">
        <v>0</v>
      </c>
    </row>
    <row r="111" spans="2:7">
      <c r="B111" s="10"/>
      <c r="C111" s="61" t="s">
        <v>353</v>
      </c>
      <c r="D111" s="6" t="s">
        <v>586</v>
      </c>
      <c r="E111" s="6"/>
      <c r="F111" s="6"/>
      <c r="G111" s="54">
        <v>0</v>
      </c>
    </row>
    <row r="112" spans="2:7">
      <c r="B112" s="10"/>
      <c r="C112" s="81" t="s">
        <v>587</v>
      </c>
      <c r="D112" s="6"/>
      <c r="E112" s="6"/>
      <c r="F112" s="6"/>
      <c r="G112" s="54"/>
    </row>
    <row r="113" spans="2:7" ht="15.75" thickBot="1">
      <c r="B113" s="28"/>
      <c r="C113" s="30"/>
      <c r="D113" s="30"/>
      <c r="E113" s="30"/>
      <c r="F113" s="30"/>
      <c r="G113" s="59"/>
    </row>
    <row r="114" spans="2:7" ht="15.75" thickBot="1">
      <c r="B114" s="141" t="s">
        <v>588</v>
      </c>
      <c r="C114" s="142"/>
      <c r="D114" s="142"/>
      <c r="E114" s="84"/>
      <c r="F114" s="85"/>
      <c r="G114" s="86">
        <f>G106-(SUM(G109:G113))</f>
        <v>13500</v>
      </c>
    </row>
    <row r="117" spans="2:7" ht="15.75" thickBot="1"/>
    <row r="118" spans="2:7" ht="21.75" thickBot="1">
      <c r="B118" s="128" t="s">
        <v>599</v>
      </c>
      <c r="C118" s="129"/>
      <c r="D118" s="129"/>
      <c r="E118" s="129"/>
      <c r="F118" s="129"/>
      <c r="G118" s="130"/>
    </row>
    <row r="119" spans="2:7" ht="19.5" thickBot="1">
      <c r="B119" s="131" t="s">
        <v>579</v>
      </c>
      <c r="C119" s="132"/>
      <c r="D119" s="132"/>
      <c r="E119" s="73" t="s">
        <v>580</v>
      </c>
      <c r="F119" s="73" t="s">
        <v>25</v>
      </c>
      <c r="G119" s="74" t="s">
        <v>311</v>
      </c>
    </row>
    <row r="120" spans="2:7">
      <c r="B120" s="133" t="s">
        <v>590</v>
      </c>
      <c r="C120" s="134"/>
      <c r="D120" s="134"/>
      <c r="E120" s="75">
        <v>16</v>
      </c>
      <c r="F120" s="23">
        <v>2500</v>
      </c>
      <c r="G120" s="76">
        <f>F120*E120</f>
        <v>40000</v>
      </c>
    </row>
    <row r="121" spans="2:7">
      <c r="B121" s="133" t="s">
        <v>591</v>
      </c>
      <c r="C121" s="134"/>
      <c r="D121" s="134"/>
      <c r="E121" s="75">
        <v>0</v>
      </c>
      <c r="F121" s="23">
        <v>5000</v>
      </c>
      <c r="G121" s="76">
        <f>F121*E121</f>
        <v>0</v>
      </c>
    </row>
    <row r="122" spans="2:7">
      <c r="B122" s="133" t="s">
        <v>592</v>
      </c>
      <c r="C122" s="134"/>
      <c r="D122" s="134"/>
      <c r="E122" s="75">
        <v>0</v>
      </c>
      <c r="F122" s="23"/>
      <c r="G122" s="76">
        <f>F122*E122</f>
        <v>0</v>
      </c>
    </row>
    <row r="123" spans="2:7">
      <c r="B123" s="133" t="s">
        <v>593</v>
      </c>
      <c r="C123" s="134"/>
      <c r="D123" s="134"/>
      <c r="E123" s="75">
        <v>2</v>
      </c>
      <c r="F123" s="23">
        <v>7000</v>
      </c>
      <c r="G123" s="76">
        <f>F123*E123</f>
        <v>14000</v>
      </c>
    </row>
    <row r="124" spans="2:7" ht="15.75" thickBot="1">
      <c r="B124" s="135" t="s">
        <v>581</v>
      </c>
      <c r="C124" s="136"/>
      <c r="D124" s="136"/>
      <c r="E124" s="6"/>
      <c r="F124" s="6"/>
      <c r="G124" s="59"/>
    </row>
    <row r="125" spans="2:7" ht="15.75" thickBot="1">
      <c r="B125" s="137" t="s">
        <v>311</v>
      </c>
      <c r="C125" s="138"/>
      <c r="D125" s="138"/>
      <c r="E125" s="6"/>
      <c r="F125" s="78"/>
      <c r="G125" s="79">
        <f>SUM(G120:G124)</f>
        <v>54000</v>
      </c>
    </row>
    <row r="126" spans="2:7" ht="15.75" thickTop="1">
      <c r="B126" s="139" t="s">
        <v>582</v>
      </c>
      <c r="C126" s="140"/>
      <c r="D126" s="140"/>
      <c r="E126" s="6"/>
      <c r="F126" s="6"/>
      <c r="G126" s="76"/>
    </row>
    <row r="127" spans="2:7">
      <c r="B127" s="80" t="s">
        <v>583</v>
      </c>
      <c r="C127" s="81" t="s">
        <v>584</v>
      </c>
      <c r="D127" s="6"/>
      <c r="E127" s="6"/>
      <c r="F127" s="6"/>
      <c r="G127" s="54"/>
    </row>
    <row r="128" spans="2:7">
      <c r="B128" s="82">
        <f>G128/(G120-G129)</f>
        <v>0.68789808917197448</v>
      </c>
      <c r="C128" s="61" t="s">
        <v>353</v>
      </c>
      <c r="D128" s="77" t="s">
        <v>585</v>
      </c>
      <c r="E128" s="6"/>
      <c r="F128" s="83">
        <v>0.5</v>
      </c>
      <c r="G128" s="54">
        <f>G125*F128</f>
        <v>27000</v>
      </c>
    </row>
    <row r="129" spans="2:7">
      <c r="B129" s="82">
        <f>G129/G120</f>
        <v>1.8749999999999999E-2</v>
      </c>
      <c r="C129" s="61" t="s">
        <v>353</v>
      </c>
      <c r="D129" s="77" t="s">
        <v>30</v>
      </c>
      <c r="E129" s="6"/>
      <c r="F129" s="6"/>
      <c r="G129" s="54">
        <v>750</v>
      </c>
    </row>
    <row r="130" spans="2:7">
      <c r="B130" s="10"/>
      <c r="C130" s="61" t="s">
        <v>353</v>
      </c>
      <c r="D130" s="6" t="s">
        <v>586</v>
      </c>
      <c r="E130" s="6"/>
      <c r="F130" s="6"/>
      <c r="G130" s="54">
        <v>0</v>
      </c>
    </row>
    <row r="131" spans="2:7">
      <c r="B131" s="10"/>
      <c r="C131" s="81" t="s">
        <v>587</v>
      </c>
      <c r="D131" s="6"/>
      <c r="E131" s="6"/>
      <c r="F131" s="6"/>
      <c r="G131" s="54"/>
    </row>
    <row r="132" spans="2:7" ht="15.75" thickBot="1">
      <c r="B132" s="28"/>
      <c r="C132" s="30"/>
      <c r="D132" s="30"/>
      <c r="E132" s="30"/>
      <c r="F132" s="30"/>
      <c r="G132" s="59"/>
    </row>
    <row r="133" spans="2:7" ht="15.75" thickBot="1">
      <c r="B133" s="141" t="s">
        <v>588</v>
      </c>
      <c r="C133" s="142"/>
      <c r="D133" s="142"/>
      <c r="E133" s="84"/>
      <c r="F133" s="85"/>
      <c r="G133" s="86">
        <f>G125-(SUM(G128:G132))</f>
        <v>26250</v>
      </c>
    </row>
    <row r="137" spans="2:7" ht="15.75" thickBot="1"/>
    <row r="138" spans="2:7" ht="21.75" thickBot="1">
      <c r="B138" s="128" t="s">
        <v>600</v>
      </c>
      <c r="C138" s="129"/>
      <c r="D138" s="129"/>
      <c r="E138" s="129"/>
      <c r="F138" s="129"/>
      <c r="G138" s="130"/>
    </row>
    <row r="139" spans="2:7" ht="19.5" thickBot="1">
      <c r="B139" s="131" t="s">
        <v>579</v>
      </c>
      <c r="C139" s="132"/>
      <c r="D139" s="132"/>
      <c r="E139" s="73" t="s">
        <v>580</v>
      </c>
      <c r="F139" s="73" t="s">
        <v>25</v>
      </c>
      <c r="G139" s="74" t="s">
        <v>311</v>
      </c>
    </row>
    <row r="140" spans="2:7">
      <c r="B140" s="133" t="s">
        <v>590</v>
      </c>
      <c r="C140" s="134"/>
      <c r="D140" s="134"/>
      <c r="E140" s="75">
        <v>19</v>
      </c>
      <c r="F140" s="23">
        <v>2500</v>
      </c>
      <c r="G140" s="76">
        <f>F140*E140</f>
        <v>47500</v>
      </c>
    </row>
    <row r="141" spans="2:7">
      <c r="B141" s="133" t="s">
        <v>591</v>
      </c>
      <c r="C141" s="134"/>
      <c r="D141" s="134"/>
      <c r="E141" s="75">
        <v>5</v>
      </c>
      <c r="F141" s="23">
        <v>5000</v>
      </c>
      <c r="G141" s="76">
        <f>F141*E141</f>
        <v>25000</v>
      </c>
    </row>
    <row r="142" spans="2:7">
      <c r="B142" s="133" t="s">
        <v>592</v>
      </c>
      <c r="C142" s="134"/>
      <c r="D142" s="134"/>
      <c r="E142" s="75">
        <v>1</v>
      </c>
      <c r="F142" s="23">
        <v>7000</v>
      </c>
      <c r="G142" s="76">
        <f>F142*E142</f>
        <v>7000</v>
      </c>
    </row>
    <row r="143" spans="2:7">
      <c r="B143" s="133" t="s">
        <v>593</v>
      </c>
      <c r="C143" s="134"/>
      <c r="D143" s="134"/>
      <c r="E143" s="75">
        <v>0</v>
      </c>
      <c r="F143" s="23">
        <v>7000</v>
      </c>
      <c r="G143" s="76">
        <f>F143*E143</f>
        <v>0</v>
      </c>
    </row>
    <row r="144" spans="2:7" ht="15.75" thickBot="1">
      <c r="B144" s="135" t="s">
        <v>581</v>
      </c>
      <c r="C144" s="136"/>
      <c r="D144" s="136"/>
      <c r="E144" s="6"/>
      <c r="F144" s="6"/>
      <c r="G144" s="59"/>
    </row>
    <row r="145" spans="2:7" ht="15.75" thickBot="1">
      <c r="B145" s="137" t="s">
        <v>311</v>
      </c>
      <c r="C145" s="138"/>
      <c r="D145" s="138"/>
      <c r="E145" s="6"/>
      <c r="F145" s="78"/>
      <c r="G145" s="79">
        <f>SUM(G140:G144)</f>
        <v>79500</v>
      </c>
    </row>
    <row r="146" spans="2:7" ht="15.75" thickTop="1">
      <c r="B146" s="139" t="s">
        <v>582</v>
      </c>
      <c r="C146" s="140"/>
      <c r="D146" s="140"/>
      <c r="E146" s="6"/>
      <c r="F146" s="6"/>
      <c r="G146" s="76"/>
    </row>
    <row r="147" spans="2:7">
      <c r="B147" s="80" t="s">
        <v>583</v>
      </c>
      <c r="C147" s="81" t="s">
        <v>584</v>
      </c>
      <c r="D147" s="6"/>
      <c r="E147" s="6"/>
      <c r="F147" s="6"/>
      <c r="G147" s="54"/>
    </row>
    <row r="148" spans="2:7">
      <c r="B148" s="82">
        <f>G148/(G140-G149)</f>
        <v>0.8457446808510638</v>
      </c>
      <c r="C148" s="61" t="s">
        <v>353</v>
      </c>
      <c r="D148" s="77" t="s">
        <v>585</v>
      </c>
      <c r="E148" s="6"/>
      <c r="F148" s="83">
        <v>0.5</v>
      </c>
      <c r="G148" s="54">
        <f>G145*F148</f>
        <v>39750</v>
      </c>
    </row>
    <row r="149" spans="2:7">
      <c r="B149" s="82">
        <f>G149/G140</f>
        <v>1.0526315789473684E-2</v>
      </c>
      <c r="C149" s="61" t="s">
        <v>353</v>
      </c>
      <c r="D149" s="77" t="s">
        <v>30</v>
      </c>
      <c r="E149" s="6"/>
      <c r="F149" s="6"/>
      <c r="G149" s="54">
        <v>500</v>
      </c>
    </row>
    <row r="150" spans="2:7">
      <c r="B150" s="10"/>
      <c r="C150" s="61" t="s">
        <v>353</v>
      </c>
      <c r="D150" s="6" t="s">
        <v>586</v>
      </c>
      <c r="E150" s="6"/>
      <c r="F150" s="6"/>
      <c r="G150" s="54">
        <v>0</v>
      </c>
    </row>
    <row r="151" spans="2:7">
      <c r="B151" s="10"/>
      <c r="C151" s="81" t="s">
        <v>587</v>
      </c>
      <c r="D151" s="6"/>
      <c r="E151" s="6"/>
      <c r="F151" s="6"/>
      <c r="G151" s="54"/>
    </row>
    <row r="152" spans="2:7" ht="15.75" thickBot="1">
      <c r="B152" s="28"/>
      <c r="C152" s="30"/>
      <c r="D152" s="30"/>
      <c r="E152" s="30"/>
      <c r="F152" s="30"/>
      <c r="G152" s="59"/>
    </row>
    <row r="153" spans="2:7" ht="15.75" thickBot="1">
      <c r="B153" s="141" t="s">
        <v>588</v>
      </c>
      <c r="C153" s="142"/>
      <c r="D153" s="142"/>
      <c r="E153" s="84"/>
      <c r="F153" s="85"/>
      <c r="G153" s="86">
        <f>G145-(SUM(G148:G152))</f>
        <v>39250</v>
      </c>
    </row>
    <row r="156" spans="2:7" ht="15.75" thickBot="1"/>
    <row r="157" spans="2:7" ht="21.75" thickBot="1">
      <c r="B157" s="128" t="s">
        <v>601</v>
      </c>
      <c r="C157" s="129"/>
      <c r="D157" s="129"/>
      <c r="E157" s="129"/>
      <c r="F157" s="129"/>
      <c r="G157" s="130"/>
    </row>
    <row r="158" spans="2:7" ht="19.5" thickBot="1">
      <c r="B158" s="131" t="s">
        <v>579</v>
      </c>
      <c r="C158" s="132"/>
      <c r="D158" s="132"/>
      <c r="E158" s="73" t="s">
        <v>580</v>
      </c>
      <c r="F158" s="73" t="s">
        <v>25</v>
      </c>
      <c r="G158" s="74" t="s">
        <v>311</v>
      </c>
    </row>
    <row r="159" spans="2:7">
      <c r="B159" s="133" t="s">
        <v>590</v>
      </c>
      <c r="C159" s="134"/>
      <c r="D159" s="134"/>
      <c r="E159" s="75">
        <v>13</v>
      </c>
      <c r="F159" s="23">
        <v>2500</v>
      </c>
      <c r="G159" s="76">
        <f>F159*E159</f>
        <v>32500</v>
      </c>
    </row>
    <row r="160" spans="2:7">
      <c r="B160" s="133" t="s">
        <v>591</v>
      </c>
      <c r="C160" s="134"/>
      <c r="D160" s="134"/>
      <c r="E160" s="75">
        <v>2</v>
      </c>
      <c r="F160" s="23">
        <v>5000</v>
      </c>
      <c r="G160" s="76">
        <f>F160*E160</f>
        <v>10000</v>
      </c>
    </row>
    <row r="161" spans="2:7">
      <c r="B161" s="133" t="s">
        <v>592</v>
      </c>
      <c r="C161" s="134"/>
      <c r="D161" s="134"/>
      <c r="E161" s="75">
        <v>0</v>
      </c>
      <c r="F161" s="23">
        <v>7000</v>
      </c>
      <c r="G161" s="76">
        <f>F161*E161</f>
        <v>0</v>
      </c>
    </row>
    <row r="162" spans="2:7">
      <c r="B162" s="133" t="s">
        <v>593</v>
      </c>
      <c r="C162" s="134"/>
      <c r="D162" s="134"/>
      <c r="E162" s="75">
        <v>0</v>
      </c>
      <c r="F162" s="23">
        <v>7000</v>
      </c>
      <c r="G162" s="76">
        <f>F162*E162</f>
        <v>0</v>
      </c>
    </row>
    <row r="163" spans="2:7" ht="15.75" thickBot="1">
      <c r="B163" s="135" t="s">
        <v>581</v>
      </c>
      <c r="C163" s="136"/>
      <c r="D163" s="136"/>
      <c r="E163" s="6"/>
      <c r="F163" s="6"/>
      <c r="G163" s="59"/>
    </row>
    <row r="164" spans="2:7" ht="15.75" thickBot="1">
      <c r="B164" s="137" t="s">
        <v>311</v>
      </c>
      <c r="C164" s="138"/>
      <c r="D164" s="138"/>
      <c r="E164" s="6"/>
      <c r="F164" s="78"/>
      <c r="G164" s="79">
        <f>SUM(G159:G163)</f>
        <v>42500</v>
      </c>
    </row>
    <row r="165" spans="2:7" ht="15.75" thickTop="1">
      <c r="B165" s="139" t="s">
        <v>582</v>
      </c>
      <c r="C165" s="140"/>
      <c r="D165" s="140"/>
      <c r="E165" s="6"/>
      <c r="F165" s="6"/>
      <c r="G165" s="76"/>
    </row>
    <row r="166" spans="2:7">
      <c r="B166" s="80" t="s">
        <v>583</v>
      </c>
      <c r="C166" s="81" t="s">
        <v>584</v>
      </c>
      <c r="D166" s="6"/>
      <c r="E166" s="6"/>
      <c r="F166" s="6"/>
      <c r="G166" s="54"/>
    </row>
    <row r="167" spans="2:7">
      <c r="B167" s="82">
        <f>G167/(G159-G168)</f>
        <v>0.70833333333333337</v>
      </c>
      <c r="C167" s="61" t="s">
        <v>353</v>
      </c>
      <c r="D167" s="77" t="s">
        <v>585</v>
      </c>
      <c r="E167" s="6"/>
      <c r="F167" s="83">
        <v>0.5</v>
      </c>
      <c r="G167" s="54">
        <f>G164*F167</f>
        <v>21250</v>
      </c>
    </row>
    <row r="168" spans="2:7">
      <c r="B168" s="82">
        <f>G168/G159</f>
        <v>7.6923076923076927E-2</v>
      </c>
      <c r="C168" s="61" t="s">
        <v>353</v>
      </c>
      <c r="D168" s="77" t="s">
        <v>30</v>
      </c>
      <c r="E168" s="6"/>
      <c r="F168" s="6"/>
      <c r="G168" s="54">
        <v>2500</v>
      </c>
    </row>
    <row r="169" spans="2:7">
      <c r="B169" s="10"/>
      <c r="C169" s="61" t="s">
        <v>353</v>
      </c>
      <c r="D169" s="6" t="s">
        <v>586</v>
      </c>
      <c r="E169" s="6"/>
      <c r="F169" s="6"/>
      <c r="G169" s="54">
        <v>0</v>
      </c>
    </row>
    <row r="170" spans="2:7">
      <c r="B170" s="10"/>
      <c r="C170" s="81" t="s">
        <v>587</v>
      </c>
      <c r="D170" s="6"/>
      <c r="E170" s="6"/>
      <c r="F170" s="6"/>
      <c r="G170" s="54"/>
    </row>
    <row r="171" spans="2:7" ht="15.75" thickBot="1">
      <c r="B171" s="28"/>
      <c r="C171" s="30"/>
      <c r="D171" s="30"/>
      <c r="E171" s="30"/>
      <c r="F171" s="30"/>
      <c r="G171" s="59"/>
    </row>
    <row r="172" spans="2:7" ht="15.75" thickBot="1">
      <c r="B172" s="141" t="s">
        <v>588</v>
      </c>
      <c r="C172" s="142"/>
      <c r="D172" s="142"/>
      <c r="E172" s="84"/>
      <c r="F172" s="85"/>
      <c r="G172" s="86">
        <f>G164-(SUM(G167:G171))</f>
        <v>18750</v>
      </c>
    </row>
    <row r="174" spans="2:7">
      <c r="G174" t="s">
        <v>602</v>
      </c>
    </row>
    <row r="176" spans="2:7" ht="15.75" thickBot="1"/>
    <row r="177" spans="2:7" ht="21.75" thickBot="1">
      <c r="B177" s="128" t="s">
        <v>604</v>
      </c>
      <c r="C177" s="129"/>
      <c r="D177" s="129"/>
      <c r="E177" s="129"/>
      <c r="F177" s="129"/>
      <c r="G177" s="130"/>
    </row>
    <row r="178" spans="2:7" ht="19.5" thickBot="1">
      <c r="B178" s="131" t="s">
        <v>579</v>
      </c>
      <c r="C178" s="132"/>
      <c r="D178" s="132"/>
      <c r="E178" s="73" t="s">
        <v>580</v>
      </c>
      <c r="F178" s="73" t="s">
        <v>25</v>
      </c>
      <c r="G178" s="74" t="s">
        <v>311</v>
      </c>
    </row>
    <row r="179" spans="2:7">
      <c r="B179" s="133" t="s">
        <v>590</v>
      </c>
      <c r="C179" s="134"/>
      <c r="D179" s="134"/>
      <c r="E179" s="75">
        <v>10</v>
      </c>
      <c r="F179" s="23">
        <v>2500</v>
      </c>
      <c r="G179" s="76">
        <f>F179*E179</f>
        <v>25000</v>
      </c>
    </row>
    <row r="180" spans="2:7">
      <c r="B180" s="133" t="s">
        <v>591</v>
      </c>
      <c r="C180" s="134"/>
      <c r="D180" s="134"/>
      <c r="E180" s="75">
        <v>0</v>
      </c>
      <c r="F180" s="23">
        <v>5000</v>
      </c>
      <c r="G180" s="76">
        <f>F180*E180</f>
        <v>0</v>
      </c>
    </row>
    <row r="181" spans="2:7">
      <c r="B181" s="133" t="s">
        <v>592</v>
      </c>
      <c r="C181" s="134"/>
      <c r="D181" s="134"/>
      <c r="E181" s="75">
        <v>0</v>
      </c>
      <c r="F181" s="23">
        <v>7000</v>
      </c>
      <c r="G181" s="76">
        <f>F181*E181</f>
        <v>0</v>
      </c>
    </row>
    <row r="182" spans="2:7">
      <c r="B182" s="133" t="s">
        <v>593</v>
      </c>
      <c r="C182" s="134"/>
      <c r="D182" s="134"/>
      <c r="E182" s="75">
        <v>0</v>
      </c>
      <c r="F182" s="23">
        <v>7000</v>
      </c>
      <c r="G182" s="76">
        <f>F182*E182</f>
        <v>0</v>
      </c>
    </row>
    <row r="183" spans="2:7" ht="15.75" thickBot="1">
      <c r="B183" s="135" t="s">
        <v>581</v>
      </c>
      <c r="C183" s="136"/>
      <c r="D183" s="136"/>
      <c r="E183" s="6"/>
      <c r="F183" s="6"/>
      <c r="G183" s="59"/>
    </row>
    <row r="184" spans="2:7" ht="15.75" thickBot="1">
      <c r="B184" s="137" t="s">
        <v>311</v>
      </c>
      <c r="C184" s="138"/>
      <c r="D184" s="138"/>
      <c r="E184" s="6"/>
      <c r="F184" s="78"/>
      <c r="G184" s="79">
        <f>SUM(G179:G183)</f>
        <v>25000</v>
      </c>
    </row>
    <row r="185" spans="2:7" ht="15.75" thickTop="1">
      <c r="B185" s="139" t="s">
        <v>582</v>
      </c>
      <c r="C185" s="140"/>
      <c r="D185" s="140"/>
      <c r="E185" s="6"/>
      <c r="F185" s="6"/>
      <c r="G185" s="76"/>
    </row>
    <row r="186" spans="2:7">
      <c r="B186" s="80" t="s">
        <v>583</v>
      </c>
      <c r="C186" s="81" t="s">
        <v>584</v>
      </c>
      <c r="D186" s="6"/>
      <c r="E186" s="6"/>
      <c r="F186" s="6"/>
      <c r="G186" s="54"/>
    </row>
    <row r="187" spans="2:7">
      <c r="B187" s="82">
        <f>G187/(G179-G188)</f>
        <v>0.5</v>
      </c>
      <c r="C187" s="61" t="s">
        <v>353</v>
      </c>
      <c r="D187" s="87" t="s">
        <v>585</v>
      </c>
      <c r="E187" s="6"/>
      <c r="F187" s="83">
        <v>0.5</v>
      </c>
      <c r="G187" s="54">
        <f>G184*F187</f>
        <v>12500</v>
      </c>
    </row>
    <row r="188" spans="2:7">
      <c r="B188" s="82">
        <f>G188/G179</f>
        <v>0</v>
      </c>
      <c r="C188" s="61" t="s">
        <v>353</v>
      </c>
      <c r="D188" s="87" t="s">
        <v>30</v>
      </c>
      <c r="E188" s="6"/>
      <c r="F188" s="6"/>
      <c r="G188" s="54">
        <v>0</v>
      </c>
    </row>
    <row r="189" spans="2:7">
      <c r="B189" s="10"/>
      <c r="C189" s="61" t="s">
        <v>353</v>
      </c>
      <c r="D189" s="6" t="s">
        <v>586</v>
      </c>
      <c r="E189" s="6"/>
      <c r="F189" s="6"/>
      <c r="G189" s="54">
        <v>0</v>
      </c>
    </row>
    <row r="190" spans="2:7">
      <c r="B190" s="10"/>
      <c r="C190" s="81" t="s">
        <v>587</v>
      </c>
      <c r="D190" s="6"/>
      <c r="E190" s="6"/>
      <c r="F190" s="6"/>
      <c r="G190" s="54"/>
    </row>
    <row r="191" spans="2:7" ht="15.75" thickBot="1">
      <c r="B191" s="28"/>
      <c r="C191" s="30"/>
      <c r="D191" s="30"/>
      <c r="E191" s="30"/>
      <c r="F191" s="30"/>
      <c r="G191" s="59"/>
    </row>
    <row r="192" spans="2:7" ht="15.75" thickBot="1">
      <c r="B192" s="141" t="s">
        <v>588</v>
      </c>
      <c r="C192" s="142"/>
      <c r="D192" s="142"/>
      <c r="E192" s="84"/>
      <c r="F192" s="85"/>
      <c r="G192" s="86">
        <f>G184-(SUM(G187:G191))</f>
        <v>12500</v>
      </c>
    </row>
  </sheetData>
  <mergeCells count="100">
    <mergeCell ref="B182:D182"/>
    <mergeCell ref="B183:D183"/>
    <mergeCell ref="B184:D184"/>
    <mergeCell ref="B185:D185"/>
    <mergeCell ref="B192:D192"/>
    <mergeCell ref="B177:G177"/>
    <mergeCell ref="B178:D178"/>
    <mergeCell ref="B179:D179"/>
    <mergeCell ref="B180:D180"/>
    <mergeCell ref="B181:D181"/>
    <mergeCell ref="B163:D163"/>
    <mergeCell ref="B164:D164"/>
    <mergeCell ref="B165:D165"/>
    <mergeCell ref="B172:D172"/>
    <mergeCell ref="B157:G157"/>
    <mergeCell ref="B158:D158"/>
    <mergeCell ref="B159:D159"/>
    <mergeCell ref="B160:D160"/>
    <mergeCell ref="B161:D161"/>
    <mergeCell ref="B162:D162"/>
    <mergeCell ref="B153:D153"/>
    <mergeCell ref="B126:D126"/>
    <mergeCell ref="B133:D133"/>
    <mergeCell ref="B138:G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25:D125"/>
    <mergeCell ref="B105:D105"/>
    <mergeCell ref="B106:D106"/>
    <mergeCell ref="B107:D107"/>
    <mergeCell ref="B114:D114"/>
    <mergeCell ref="B118:G118"/>
    <mergeCell ref="B119:D119"/>
    <mergeCell ref="B120:D120"/>
    <mergeCell ref="B121:D121"/>
    <mergeCell ref="B122:D122"/>
    <mergeCell ref="B123:D123"/>
    <mergeCell ref="B124:D124"/>
    <mergeCell ref="B104:D104"/>
    <mergeCell ref="B83:D83"/>
    <mergeCell ref="B84:D84"/>
    <mergeCell ref="B85:D85"/>
    <mergeCell ref="B86:D86"/>
    <mergeCell ref="B87:D87"/>
    <mergeCell ref="B94:D94"/>
    <mergeCell ref="B99:G99"/>
    <mergeCell ref="B100:D100"/>
    <mergeCell ref="B101:D101"/>
    <mergeCell ref="B102:D102"/>
    <mergeCell ref="B103:D103"/>
    <mergeCell ref="B60:D60"/>
    <mergeCell ref="B59:G59"/>
    <mergeCell ref="B82:D82"/>
    <mergeCell ref="B61:D61"/>
    <mergeCell ref="B62:D62"/>
    <mergeCell ref="B63:D63"/>
    <mergeCell ref="B64:D64"/>
    <mergeCell ref="B65:D65"/>
    <mergeCell ref="B66:D66"/>
    <mergeCell ref="B67:D67"/>
    <mergeCell ref="B74:D74"/>
    <mergeCell ref="B79:G79"/>
    <mergeCell ref="B80:D80"/>
    <mergeCell ref="B81:D81"/>
    <mergeCell ref="B55:D55"/>
    <mergeCell ref="B29:D29"/>
    <mergeCell ref="B36:D36"/>
    <mergeCell ref="B40:G40"/>
    <mergeCell ref="B41:D41"/>
    <mergeCell ref="B42:D42"/>
    <mergeCell ref="B43:D43"/>
    <mergeCell ref="B44:D44"/>
    <mergeCell ref="B45:D45"/>
    <mergeCell ref="B46:D46"/>
    <mergeCell ref="B47:D47"/>
    <mergeCell ref="B48:D48"/>
    <mergeCell ref="B28:D28"/>
    <mergeCell ref="B10:D10"/>
    <mergeCell ref="B17:D17"/>
    <mergeCell ref="B6:D6"/>
    <mergeCell ref="B7:D7"/>
    <mergeCell ref="B21:G21"/>
    <mergeCell ref="B22:D22"/>
    <mergeCell ref="B9:D9"/>
    <mergeCell ref="B23:D23"/>
    <mergeCell ref="B24:D24"/>
    <mergeCell ref="B25:D25"/>
    <mergeCell ref="B26:D26"/>
    <mergeCell ref="B27:D27"/>
    <mergeCell ref="B2:G2"/>
    <mergeCell ref="B3:D3"/>
    <mergeCell ref="B4:D4"/>
    <mergeCell ref="B5:D5"/>
    <mergeCell ref="B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G17"/>
  <sheetViews>
    <sheetView tabSelected="1" workbookViewId="0">
      <selection activeCell="G14" sqref="G14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1.5703125" bestFit="1" customWidth="1"/>
  </cols>
  <sheetData>
    <row r="1" spans="2:7" ht="15.75" thickBot="1"/>
    <row r="2" spans="2:7" ht="21.75" thickBot="1">
      <c r="B2" s="128" t="s">
        <v>605</v>
      </c>
      <c r="C2" s="129"/>
      <c r="D2" s="129"/>
      <c r="E2" s="129"/>
      <c r="F2" s="129"/>
      <c r="G2" s="130"/>
    </row>
    <row r="3" spans="2:7" ht="19.5" thickBot="1">
      <c r="B3" s="131" t="s">
        <v>579</v>
      </c>
      <c r="C3" s="132"/>
      <c r="D3" s="132"/>
      <c r="E3" s="73" t="s">
        <v>580</v>
      </c>
      <c r="F3" s="73" t="s">
        <v>25</v>
      </c>
      <c r="G3" s="74" t="s">
        <v>311</v>
      </c>
    </row>
    <row r="4" spans="2:7">
      <c r="B4" s="133" t="s">
        <v>590</v>
      </c>
      <c r="C4" s="134"/>
      <c r="D4" s="134"/>
      <c r="E4" s="75">
        <f>PnL!E4+PnL!E23+PnL!E42+PnL!E61+PnL!E81+PnL!E101+PnL!E120+PnL!E140+PnL!E159+PnL!E179</f>
        <v>104</v>
      </c>
      <c r="F4" s="23">
        <v>2500</v>
      </c>
      <c r="G4" s="76">
        <f>F4*E4</f>
        <v>260000</v>
      </c>
    </row>
    <row r="5" spans="2:7">
      <c r="B5" s="133" t="s">
        <v>591</v>
      </c>
      <c r="C5" s="134"/>
      <c r="D5" s="134"/>
      <c r="E5" s="75">
        <f>PnL!E5+PnL!E24+PnL!E43+PnL!E62+PnL!E82+PnL!E102+PnL!E121+PnL!E141+PnL!E160+PnL!E180</f>
        <v>15</v>
      </c>
      <c r="F5" s="23">
        <v>5000</v>
      </c>
      <c r="G5" s="76">
        <f>F5*E5</f>
        <v>75000</v>
      </c>
    </row>
    <row r="6" spans="2:7">
      <c r="B6" s="133" t="s">
        <v>592</v>
      </c>
      <c r="C6" s="134"/>
      <c r="D6" s="134"/>
      <c r="E6" s="75">
        <f>PnL!E6+PnL!E25+PnL!E44+PnL!E63+PnL!E83+PnL!E103+PnL!E122+PnL!E142+PnL!E161+PnL!E181</f>
        <v>1</v>
      </c>
      <c r="F6" s="23">
        <v>7000</v>
      </c>
      <c r="G6" s="76">
        <f>F6*E6</f>
        <v>7000</v>
      </c>
    </row>
    <row r="7" spans="2:7">
      <c r="B7" s="133" t="s">
        <v>593</v>
      </c>
      <c r="C7" s="134"/>
      <c r="D7" s="134"/>
      <c r="E7" s="75">
        <f>PnL!E7+PnL!E26+PnL!E45+PnL!E64+PnL!E84+PnL!E104+PnL!E123+PnL!E143+PnL!E162+PnL!E182</f>
        <v>3</v>
      </c>
      <c r="F7" s="23">
        <v>7000</v>
      </c>
      <c r="G7" s="76">
        <f>F7*E7</f>
        <v>21000</v>
      </c>
    </row>
    <row r="8" spans="2:7" ht="15.75" thickBot="1">
      <c r="B8" s="135" t="s">
        <v>581</v>
      </c>
      <c r="C8" s="136"/>
      <c r="D8" s="136"/>
      <c r="E8" s="6"/>
      <c r="F8" s="6"/>
      <c r="G8" s="59"/>
    </row>
    <row r="9" spans="2:7" ht="15.75" thickBot="1">
      <c r="B9" s="137" t="s">
        <v>311</v>
      </c>
      <c r="C9" s="138"/>
      <c r="D9" s="138"/>
      <c r="E9" s="6"/>
      <c r="F9" s="78"/>
      <c r="G9" s="79">
        <f>SUM(G4:G8)</f>
        <v>363000</v>
      </c>
    </row>
    <row r="10" spans="2:7" ht="15.75" thickTop="1">
      <c r="B10" s="139" t="s">
        <v>582</v>
      </c>
      <c r="C10" s="140"/>
      <c r="D10" s="140"/>
      <c r="E10" s="6"/>
      <c r="F10" s="6"/>
      <c r="G10" s="76"/>
    </row>
    <row r="11" spans="2:7">
      <c r="B11" s="80" t="s">
        <v>583</v>
      </c>
      <c r="C11" s="81" t="s">
        <v>584</v>
      </c>
      <c r="D11" s="6"/>
      <c r="E11" s="6"/>
      <c r="F11" s="6"/>
      <c r="G11" s="54"/>
    </row>
    <row r="12" spans="2:7">
      <c r="B12" s="82">
        <f>G12/(G4-G13)</f>
        <v>0.7152709359605911</v>
      </c>
      <c r="C12" s="61" t="s">
        <v>353</v>
      </c>
      <c r="D12" s="87" t="s">
        <v>585</v>
      </c>
      <c r="E12" s="6"/>
      <c r="F12" s="83">
        <v>0.5</v>
      </c>
      <c r="G12" s="54">
        <f>G9*F12</f>
        <v>181500</v>
      </c>
    </row>
    <row r="13" spans="2:7">
      <c r="B13" s="82">
        <f>G13/G4</f>
        <v>2.403846153846154E-2</v>
      </c>
      <c r="C13" s="61" t="s">
        <v>353</v>
      </c>
      <c r="D13" s="87" t="s">
        <v>30</v>
      </c>
      <c r="E13" s="6"/>
      <c r="F13" s="6"/>
      <c r="G13" s="54">
        <f>PnL!G13+PnL!G32+PnL!G51+PnL!G70+PnL!G90+PnL!G110+PnL!G129+PnL!G149+PnL!G168+PnL!G188</f>
        <v>6250</v>
      </c>
    </row>
    <row r="14" spans="2:7">
      <c r="B14" s="10"/>
      <c r="C14" s="61" t="s">
        <v>353</v>
      </c>
      <c r="D14" s="6" t="s">
        <v>586</v>
      </c>
      <c r="E14" s="6"/>
      <c r="F14" s="6"/>
      <c r="G14" s="54">
        <v>0</v>
      </c>
    </row>
    <row r="15" spans="2:7">
      <c r="B15" s="10"/>
      <c r="C15" s="81" t="s">
        <v>587</v>
      </c>
      <c r="D15" s="6"/>
      <c r="E15" s="6"/>
      <c r="F15" s="6"/>
      <c r="G15" s="54"/>
    </row>
    <row r="16" spans="2:7" ht="15.75" thickBot="1">
      <c r="B16" s="28"/>
      <c r="C16" s="30"/>
      <c r="D16" s="30"/>
      <c r="E16" s="30"/>
      <c r="F16" s="30"/>
      <c r="G16" s="59"/>
    </row>
    <row r="17" spans="2:7" ht="15.75" thickBot="1">
      <c r="B17" s="141" t="s">
        <v>588</v>
      </c>
      <c r="C17" s="142"/>
      <c r="D17" s="142"/>
      <c r="E17" s="84"/>
      <c r="F17" s="85"/>
      <c r="G17" s="86">
        <f>G9-(SUM(G12:G16))</f>
        <v>175250</v>
      </c>
    </row>
  </sheetData>
  <mergeCells count="10">
    <mergeCell ref="B8:D8"/>
    <mergeCell ref="B9:D9"/>
    <mergeCell ref="B10:D10"/>
    <mergeCell ref="B17:D17"/>
    <mergeCell ref="B2:G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Register</vt:lpstr>
      <vt:lpstr>From Infora</vt:lpstr>
      <vt:lpstr>From Monitor</vt:lpstr>
      <vt:lpstr>Comparison</vt:lpstr>
      <vt:lpstr>Observation</vt:lpstr>
      <vt:lpstr>PnL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cp:lastPrinted>2023-08-28T10:42:06Z</cp:lastPrinted>
  <dcterms:created xsi:type="dcterms:W3CDTF">2015-06-05T18:17:20Z</dcterms:created>
  <dcterms:modified xsi:type="dcterms:W3CDTF">2023-11-25T10:02:31Z</dcterms:modified>
</cp:coreProperties>
</file>