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Raw material consumed" sheetId="4" r:id="rId2"/>
    <sheet name="OPD" sheetId="2" r:id="rId3"/>
    <sheet name="IPD" sheetId="3" r:id="rId4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/>
  <c r="E15" l="1"/>
  <c r="E14"/>
  <c r="E13"/>
  <c r="D13"/>
  <c r="C5" i="4"/>
  <c r="E6" i="1"/>
  <c r="E9"/>
  <c r="D6"/>
  <c r="F5" i="3"/>
  <c r="F6"/>
  <c r="F7"/>
  <c r="F8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4"/>
  <c r="F66" s="1"/>
  <c r="E8" i="1" s="1"/>
  <c r="E66" i="3"/>
  <c r="D7" i="1" s="1"/>
  <c r="F5" i="2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4"/>
  <c r="E60"/>
  <c r="D11" i="1" l="1"/>
  <c r="E7"/>
  <c r="E11" s="1"/>
  <c r="F60" i="2"/>
  <c r="E21" i="1" l="1"/>
  <c r="D17"/>
  <c r="D21" s="1"/>
</calcChain>
</file>

<file path=xl/sharedStrings.xml><?xml version="1.0" encoding="utf-8"?>
<sst xmlns="http://schemas.openxmlformats.org/spreadsheetml/2006/main" count="156" uniqueCount="99">
  <si>
    <t>Pathlab</t>
  </si>
  <si>
    <t>Cost sheet</t>
  </si>
  <si>
    <t>Particulars</t>
  </si>
  <si>
    <t>Amount</t>
  </si>
  <si>
    <t>Revenue from OPD</t>
  </si>
  <si>
    <t>Revenue from IPD</t>
  </si>
  <si>
    <t>Included In Package IPD</t>
  </si>
  <si>
    <t>Less:</t>
  </si>
  <si>
    <t>Variable Cost</t>
  </si>
  <si>
    <t>Raw material consumed</t>
  </si>
  <si>
    <t>Outsource Pateint Test</t>
  </si>
  <si>
    <t>Manpower Expense (Employee Salary)</t>
  </si>
  <si>
    <t>Pathologist (Dr. Anubhuti Fee)</t>
  </si>
  <si>
    <t>Operator's Share (25% Share to Doctors)</t>
  </si>
  <si>
    <t>Fixed Cost</t>
  </si>
  <si>
    <t>Administrative overhead</t>
  </si>
  <si>
    <t>Net Profit</t>
  </si>
  <si>
    <t>Apr</t>
  </si>
  <si>
    <t>Diagnostics</t>
  </si>
  <si>
    <t>Chloride</t>
  </si>
  <si>
    <t>Sr. Vitamin B12</t>
  </si>
  <si>
    <t>IP/OP Package</t>
  </si>
  <si>
    <t>Cathlab Profile</t>
  </si>
  <si>
    <t>Pathology</t>
  </si>
  <si>
    <t>ABG</t>
  </si>
  <si>
    <t>Alkaline Phosphatase(ALP)</t>
  </si>
  <si>
    <t>BETA - HCG</t>
  </si>
  <si>
    <t>Bleeding Time &amp; Clotting Time (BT,CT)</t>
  </si>
  <si>
    <t>Blood Group&amp; RH Factor</t>
  </si>
  <si>
    <t>Blood Sugar Fasting</t>
  </si>
  <si>
    <t>Blood Sugar Postpendial</t>
  </si>
  <si>
    <t>Blood Urea</t>
  </si>
  <si>
    <t>CBC (Complete Blood Count)</t>
  </si>
  <si>
    <t>Creatinine</t>
  </si>
  <si>
    <t>DENGUE</t>
  </si>
  <si>
    <t>ESR</t>
  </si>
  <si>
    <t>HB%</t>
  </si>
  <si>
    <t>HbA1C</t>
  </si>
  <si>
    <t>HBsAg</t>
  </si>
  <si>
    <t>HCV</t>
  </si>
  <si>
    <t>HIV</t>
  </si>
  <si>
    <t>Iron Profile with Ferttin</t>
  </si>
  <si>
    <t>KFT (Urea/MAT/NA/K)</t>
  </si>
  <si>
    <t>Lipid Profile</t>
  </si>
  <si>
    <t>Liver Function Test</t>
  </si>
  <si>
    <t>MANTOUX TEST</t>
  </si>
  <si>
    <t>N.Pro BNP</t>
  </si>
  <si>
    <t>PBS(Peripheral Blood Semar)</t>
  </si>
  <si>
    <t>Platelet Count(PLT)</t>
  </si>
  <si>
    <t>Potassium (K+)</t>
  </si>
  <si>
    <t>PRL</t>
  </si>
  <si>
    <t>Prothrombine Time(PT-INR)</t>
  </si>
  <si>
    <t>RBS</t>
  </si>
  <si>
    <t>RFT (UREA,CREATININE)</t>
  </si>
  <si>
    <t>S.Amylase</t>
  </si>
  <si>
    <t>S.Billirubin Total &amp; Direct</t>
  </si>
  <si>
    <t>S.Cholestrol</t>
  </si>
  <si>
    <t>S.G.O.T/AST</t>
  </si>
  <si>
    <t>S.G.P.T/ALT</t>
  </si>
  <si>
    <t>S.HDL</t>
  </si>
  <si>
    <t>S.Lipase</t>
  </si>
  <si>
    <t>S.Protine (Total)/S.Albumin</t>
  </si>
  <si>
    <t>S.Trygliceride</t>
  </si>
  <si>
    <t>Sodium (Na+)</t>
  </si>
  <si>
    <t>T3,T4,TSH</t>
  </si>
  <si>
    <t>T4 (THYROXINE)</t>
  </si>
  <si>
    <t>TLC,DLC OF WBC(TC,DC)</t>
  </si>
  <si>
    <t>TROPONIN I, (hs TnI)</t>
  </si>
  <si>
    <t>TSH</t>
  </si>
  <si>
    <t>URINE Routine</t>
  </si>
  <si>
    <t>VDRL</t>
  </si>
  <si>
    <t>Service Material</t>
  </si>
  <si>
    <t>CBG(Glucometer Test)</t>
  </si>
  <si>
    <t>Urology</t>
  </si>
  <si>
    <t>URINE CULTURE AND SENSITIVITY</t>
  </si>
  <si>
    <t>Row Labels</t>
  </si>
  <si>
    <t>Sum of Qty In Pack</t>
  </si>
  <si>
    <t>Sum of Order Qty</t>
  </si>
  <si>
    <t>Average of Rate</t>
  </si>
  <si>
    <t>Sum of Net Amt</t>
  </si>
  <si>
    <t>Biochemistry</t>
  </si>
  <si>
    <t>CBNAAT for pleural Fluid</t>
  </si>
  <si>
    <t>Sputam Culture</t>
  </si>
  <si>
    <t>Widal</t>
  </si>
  <si>
    <t>ADA</t>
  </si>
  <si>
    <t>CRP</t>
  </si>
  <si>
    <t>Electrolyte (NA+,K+,Cl )</t>
  </si>
  <si>
    <t>PROTEIN / CREATININE RATIO</t>
  </si>
  <si>
    <t>RAPID MP(Optimal,Antigen)</t>
  </si>
  <si>
    <t>Sputum For AFB</t>
  </si>
  <si>
    <t>Sr. Albumin</t>
  </si>
  <si>
    <t>Stool Occuit Blood Test</t>
  </si>
  <si>
    <t>T3</t>
  </si>
  <si>
    <t>Uric Acid</t>
  </si>
  <si>
    <t>Opening stock</t>
  </si>
  <si>
    <t>Purchase</t>
  </si>
  <si>
    <t>Closing stock</t>
  </si>
  <si>
    <t>Package Revenue in OPD</t>
  </si>
  <si>
    <t>(For the period April2023)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</si>
</sst>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-0.249977111117893"/>
        <bgColor theme="6" tint="-0.249977111117893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0.5999938962981048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43" fontId="1" fillId="0" borderId="7" xfId="1" applyFont="1" applyBorder="1" applyAlignment="1">
      <alignment vertical="center"/>
    </xf>
    <xf numFmtId="43" fontId="1" fillId="0" borderId="8" xfId="1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43" fontId="1" fillId="0" borderId="11" xfId="1" applyFont="1" applyBorder="1" applyAlignment="1">
      <alignment vertical="center"/>
    </xf>
    <xf numFmtId="43" fontId="2" fillId="0" borderId="11" xfId="1" applyFont="1" applyBorder="1" applyAlignment="1">
      <alignment vertical="center"/>
    </xf>
    <xf numFmtId="43" fontId="0" fillId="0" borderId="8" xfId="1" applyFont="1" applyBorder="1" applyAlignment="1">
      <alignment vertical="center"/>
    </xf>
    <xf numFmtId="43" fontId="2" fillId="0" borderId="4" xfId="1" applyFont="1" applyBorder="1" applyAlignment="1">
      <alignment vertical="center"/>
    </xf>
    <xf numFmtId="43" fontId="2" fillId="0" borderId="12" xfId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43" fontId="0" fillId="0" borderId="11" xfId="1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43" fontId="4" fillId="0" borderId="15" xfId="1" applyFont="1" applyBorder="1" applyAlignment="1">
      <alignment vertical="center"/>
    </xf>
    <xf numFmtId="0" fontId="5" fillId="2" borderId="16" xfId="0" applyFont="1" applyFill="1" applyBorder="1" applyAlignment="1">
      <alignment horizontal="left"/>
    </xf>
    <xf numFmtId="0" fontId="5" fillId="2" borderId="16" xfId="0" applyFont="1" applyFill="1" applyBorder="1"/>
    <xf numFmtId="0" fontId="6" fillId="3" borderId="17" xfId="0" applyFont="1" applyFill="1" applyBorder="1" applyAlignment="1">
      <alignment horizontal="left" indent="1"/>
    </xf>
    <xf numFmtId="0" fontId="6" fillId="3" borderId="17" xfId="0" applyFont="1" applyFill="1" applyBorder="1"/>
    <xf numFmtId="0" fontId="6" fillId="0" borderId="16" xfId="0" applyFont="1" applyBorder="1" applyAlignment="1">
      <alignment horizontal="left" indent="2"/>
    </xf>
    <xf numFmtId="0" fontId="6" fillId="0" borderId="16" xfId="0" applyFont="1" applyBorder="1"/>
    <xf numFmtId="0" fontId="5" fillId="4" borderId="18" xfId="0" applyFont="1" applyFill="1" applyBorder="1"/>
    <xf numFmtId="0" fontId="5" fillId="4" borderId="19" xfId="0" applyFont="1" applyFill="1" applyBorder="1"/>
    <xf numFmtId="43" fontId="5" fillId="4" borderId="19" xfId="1" applyFont="1" applyFill="1" applyBorder="1"/>
    <xf numFmtId="43" fontId="0" fillId="0" borderId="0" xfId="1" applyFont="1"/>
    <xf numFmtId="43" fontId="5" fillId="2" borderId="16" xfId="1" applyFont="1" applyFill="1" applyBorder="1"/>
    <xf numFmtId="43" fontId="6" fillId="3" borderId="17" xfId="1" applyFont="1" applyFill="1" applyBorder="1"/>
    <xf numFmtId="43" fontId="6" fillId="0" borderId="16" xfId="1" applyFont="1" applyBorder="1"/>
    <xf numFmtId="0" fontId="6" fillId="0" borderId="16" xfId="0" applyFont="1" applyBorder="1" applyAlignment="1">
      <alignment horizontal="left" inden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E21"/>
  <sheetViews>
    <sheetView tabSelected="1" topLeftCell="A3" workbookViewId="0">
      <selection activeCell="E18" sqref="E18"/>
    </sheetView>
  </sheetViews>
  <sheetFormatPr defaultRowHeight="15"/>
  <cols>
    <col min="3" max="3" width="36.85546875" bestFit="1" customWidth="1"/>
    <col min="4" max="5" width="11.5703125" bestFit="1" customWidth="1"/>
  </cols>
  <sheetData>
    <row r="2" spans="2:5" ht="18.75">
      <c r="B2" s="33" t="s">
        <v>0</v>
      </c>
      <c r="C2" s="33"/>
      <c r="D2" s="33"/>
      <c r="E2" s="33"/>
    </row>
    <row r="3" spans="2:5" ht="18.75">
      <c r="B3" s="33" t="s">
        <v>1</v>
      </c>
      <c r="C3" s="33"/>
      <c r="D3" s="33"/>
      <c r="E3" s="33"/>
    </row>
    <row r="4" spans="2:5" ht="15.75" thickBot="1">
      <c r="B4" s="34" t="s">
        <v>98</v>
      </c>
      <c r="C4" s="34"/>
      <c r="D4" s="34"/>
      <c r="E4" s="34"/>
    </row>
    <row r="5" spans="2:5" ht="15.75" thickBot="1">
      <c r="B5" s="1"/>
      <c r="C5" s="2" t="s">
        <v>2</v>
      </c>
      <c r="D5" s="3" t="s">
        <v>3</v>
      </c>
      <c r="E5" s="3" t="s">
        <v>3</v>
      </c>
    </row>
    <row r="6" spans="2:5">
      <c r="B6" s="4"/>
      <c r="C6" s="5" t="s">
        <v>4</v>
      </c>
      <c r="D6" s="6">
        <f>OPD!E60</f>
        <v>219385</v>
      </c>
      <c r="E6" s="7">
        <f>D6</f>
        <v>219385</v>
      </c>
    </row>
    <row r="7" spans="2:5">
      <c r="B7" s="8"/>
      <c r="C7" s="9" t="s">
        <v>5</v>
      </c>
      <c r="D7" s="10">
        <f>IPD!E66</f>
        <v>427069.67</v>
      </c>
      <c r="E7" s="10">
        <f>D7</f>
        <v>427069.67</v>
      </c>
    </row>
    <row r="8" spans="2:5">
      <c r="B8" s="8"/>
      <c r="C8" s="9" t="s">
        <v>6</v>
      </c>
      <c r="D8" s="11">
        <v>0</v>
      </c>
      <c r="E8" s="12">
        <f>IPD!F66</f>
        <v>237720</v>
      </c>
    </row>
    <row r="9" spans="2:5">
      <c r="B9" s="8"/>
      <c r="C9" s="9" t="s">
        <v>97</v>
      </c>
      <c r="D9" s="11">
        <v>0</v>
      </c>
      <c r="E9" s="12">
        <f>OPD!F60</f>
        <v>21600</v>
      </c>
    </row>
    <row r="10" spans="2:5" ht="15.75" thickBot="1">
      <c r="B10" s="8"/>
      <c r="C10" s="9"/>
      <c r="D10" s="11"/>
      <c r="E10" s="12"/>
    </row>
    <row r="11" spans="2:5" ht="15.75" thickBot="1">
      <c r="B11" s="8"/>
      <c r="C11" s="9"/>
      <c r="D11" s="13">
        <f>SUM(D6:D10)</f>
        <v>646454.66999999993</v>
      </c>
      <c r="E11" s="14">
        <f>SUM(E6:E10)</f>
        <v>905774.66999999993</v>
      </c>
    </row>
    <row r="12" spans="2:5">
      <c r="B12" s="8" t="s">
        <v>7</v>
      </c>
      <c r="C12" s="15" t="s">
        <v>8</v>
      </c>
      <c r="D12" s="16"/>
      <c r="E12" s="12"/>
    </row>
    <row r="13" spans="2:5">
      <c r="B13" s="8"/>
      <c r="C13" s="17" t="s">
        <v>9</v>
      </c>
      <c r="D13" s="16">
        <f>'Raw material consumed'!C5</f>
        <v>133854.111</v>
      </c>
      <c r="E13" s="12">
        <f>D13</f>
        <v>133854.111</v>
      </c>
    </row>
    <row r="14" spans="2:5">
      <c r="B14" s="8"/>
      <c r="C14" s="17" t="s">
        <v>10</v>
      </c>
      <c r="D14" s="16">
        <v>12217</v>
      </c>
      <c r="E14" s="12">
        <f>D14</f>
        <v>12217</v>
      </c>
    </row>
    <row r="15" spans="2:5">
      <c r="B15" s="8"/>
      <c r="C15" s="9" t="s">
        <v>11</v>
      </c>
      <c r="D15" s="16">
        <v>60691</v>
      </c>
      <c r="E15" s="12">
        <f>D15</f>
        <v>60691</v>
      </c>
    </row>
    <row r="16" spans="2:5">
      <c r="B16" s="8"/>
      <c r="C16" s="9" t="s">
        <v>12</v>
      </c>
      <c r="D16" s="16">
        <v>50000</v>
      </c>
      <c r="E16" s="12">
        <v>50000</v>
      </c>
    </row>
    <row r="17" spans="2:5">
      <c r="B17" s="8"/>
      <c r="C17" s="9" t="s">
        <v>13</v>
      </c>
      <c r="D17" s="16">
        <f>D11*0.25</f>
        <v>161613.66749999998</v>
      </c>
      <c r="E17" s="16">
        <f>D17</f>
        <v>161613.66749999998</v>
      </c>
    </row>
    <row r="18" spans="2:5">
      <c r="B18" s="8" t="s">
        <v>7</v>
      </c>
      <c r="C18" s="15" t="s">
        <v>14</v>
      </c>
      <c r="D18" s="16"/>
      <c r="E18" s="12"/>
    </row>
    <row r="19" spans="2:5">
      <c r="B19" s="8"/>
      <c r="C19" s="9" t="s">
        <v>15</v>
      </c>
      <c r="D19" s="16">
        <v>0</v>
      </c>
      <c r="E19" s="12">
        <v>0</v>
      </c>
    </row>
    <row r="20" spans="2:5" ht="15.75" thickBot="1">
      <c r="B20" s="8"/>
      <c r="C20" s="9"/>
      <c r="D20" s="16"/>
      <c r="E20" s="12"/>
    </row>
    <row r="21" spans="2:5" ht="15.75" thickBot="1">
      <c r="B21" s="35" t="s">
        <v>16</v>
      </c>
      <c r="C21" s="36"/>
      <c r="D21" s="18">
        <f>D11-(SUM(D13:D19))</f>
        <v>228078.89149999991</v>
      </c>
      <c r="E21" s="18">
        <f>E11-(SUM(E13:E19))</f>
        <v>487398.89149999991</v>
      </c>
    </row>
  </sheetData>
  <mergeCells count="4">
    <mergeCell ref="B2:E2"/>
    <mergeCell ref="B3:E3"/>
    <mergeCell ref="B4:E4"/>
    <mergeCell ref="B21:C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selection activeCell="B9" sqref="B9"/>
    </sheetView>
  </sheetViews>
  <sheetFormatPr defaultRowHeight="15"/>
  <cols>
    <col min="3" max="3" width="11.5703125" style="28" bestFit="1" customWidth="1"/>
  </cols>
  <sheetData>
    <row r="2" spans="2:3">
      <c r="B2" t="s">
        <v>94</v>
      </c>
      <c r="C2" s="28">
        <v>154096.261</v>
      </c>
    </row>
    <row r="3" spans="2:3">
      <c r="B3" t="s">
        <v>95</v>
      </c>
      <c r="C3" s="28">
        <v>138848</v>
      </c>
    </row>
    <row r="4" spans="2:3">
      <c r="B4" t="s">
        <v>96</v>
      </c>
      <c r="C4" s="28">
        <v>159090.15</v>
      </c>
    </row>
    <row r="5" spans="2:3">
      <c r="C5" s="28">
        <f>C2+C3-C4</f>
        <v>133854.111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0"/>
  <sheetViews>
    <sheetView topLeftCell="A41" workbookViewId="0">
      <selection activeCell="F41" sqref="F41"/>
    </sheetView>
  </sheetViews>
  <sheetFormatPr defaultRowHeight="15"/>
  <cols>
    <col min="1" max="1" width="38.140625" bestFit="1" customWidth="1"/>
    <col min="2" max="2" width="17.5703125" bestFit="1" customWidth="1"/>
    <col min="3" max="3" width="16.42578125" bestFit="1" customWidth="1"/>
    <col min="4" max="4" width="15.140625" bestFit="1" customWidth="1"/>
    <col min="5" max="5" width="15.28515625" style="28" bestFit="1" customWidth="1"/>
    <col min="6" max="6" width="10" style="28" bestFit="1" customWidth="1"/>
  </cols>
  <sheetData>
    <row r="1" spans="1:6">
      <c r="A1" s="25" t="s">
        <v>75</v>
      </c>
      <c r="B1" s="26" t="s">
        <v>76</v>
      </c>
      <c r="C1" s="26" t="s">
        <v>77</v>
      </c>
      <c r="D1" s="26" t="s">
        <v>78</v>
      </c>
      <c r="E1" s="27" t="s">
        <v>79</v>
      </c>
    </row>
    <row r="2" spans="1:6">
      <c r="A2" s="19" t="s">
        <v>17</v>
      </c>
      <c r="B2" s="20">
        <v>119</v>
      </c>
      <c r="C2" s="20">
        <v>1513</v>
      </c>
      <c r="D2" s="20">
        <v>576.67549668874176</v>
      </c>
      <c r="E2" s="29"/>
    </row>
    <row r="3" spans="1:6">
      <c r="A3" s="21" t="s">
        <v>18</v>
      </c>
      <c r="B3" s="22">
        <v>4</v>
      </c>
      <c r="C3" s="22">
        <v>180</v>
      </c>
      <c r="D3" s="22">
        <v>1429.4444444444443</v>
      </c>
      <c r="E3" s="30"/>
    </row>
    <row r="4" spans="1:6">
      <c r="A4" s="23" t="s">
        <v>19</v>
      </c>
      <c r="B4" s="24">
        <v>4</v>
      </c>
      <c r="C4" s="24"/>
      <c r="D4" s="24">
        <v>200</v>
      </c>
      <c r="E4" s="31"/>
      <c r="F4" s="28">
        <f>D4*B4</f>
        <v>800</v>
      </c>
    </row>
    <row r="5" spans="1:6">
      <c r="A5" s="23" t="s">
        <v>20</v>
      </c>
      <c r="B5" s="24"/>
      <c r="C5" s="24">
        <v>1</v>
      </c>
      <c r="D5" s="24">
        <v>1800</v>
      </c>
      <c r="E5" s="31">
        <v>1800</v>
      </c>
      <c r="F5" s="28">
        <f t="shared" ref="F5:F59" si="0">D5*B5</f>
        <v>0</v>
      </c>
    </row>
    <row r="6" spans="1:6">
      <c r="A6" s="21" t="s">
        <v>21</v>
      </c>
      <c r="B6" s="22"/>
      <c r="C6" s="22">
        <v>4</v>
      </c>
      <c r="D6" s="22">
        <v>2000</v>
      </c>
      <c r="E6" s="30"/>
      <c r="F6" s="28">
        <f t="shared" si="0"/>
        <v>0</v>
      </c>
    </row>
    <row r="7" spans="1:6">
      <c r="A7" s="23" t="s">
        <v>22</v>
      </c>
      <c r="B7" s="24"/>
      <c r="C7" s="24">
        <v>4</v>
      </c>
      <c r="D7" s="24">
        <v>2000</v>
      </c>
      <c r="E7" s="31">
        <v>8000</v>
      </c>
      <c r="F7" s="28">
        <f t="shared" si="0"/>
        <v>0</v>
      </c>
    </row>
    <row r="8" spans="1:6">
      <c r="A8" s="21" t="s">
        <v>23</v>
      </c>
      <c r="B8" s="22">
        <v>115</v>
      </c>
      <c r="C8" s="22">
        <v>425</v>
      </c>
      <c r="D8" s="22"/>
      <c r="E8" s="30"/>
    </row>
    <row r="9" spans="1:6">
      <c r="A9" s="23" t="s">
        <v>24</v>
      </c>
      <c r="B9" s="24"/>
      <c r="C9" s="24">
        <v>2</v>
      </c>
      <c r="D9" s="24">
        <v>1200</v>
      </c>
      <c r="E9" s="31">
        <v>2400</v>
      </c>
      <c r="F9" s="28">
        <f t="shared" si="0"/>
        <v>0</v>
      </c>
    </row>
    <row r="10" spans="1:6">
      <c r="A10" s="23" t="s">
        <v>25</v>
      </c>
      <c r="B10" s="24">
        <v>6</v>
      </c>
      <c r="C10" s="24">
        <v>3</v>
      </c>
      <c r="D10" s="24">
        <v>150</v>
      </c>
      <c r="E10" s="31">
        <v>450</v>
      </c>
      <c r="F10" s="28">
        <f t="shared" si="0"/>
        <v>900</v>
      </c>
    </row>
    <row r="11" spans="1:6">
      <c r="A11" s="23" t="s">
        <v>26</v>
      </c>
      <c r="B11" s="24"/>
      <c r="C11" s="24">
        <v>2</v>
      </c>
      <c r="D11" s="24">
        <v>700</v>
      </c>
      <c r="E11" s="31">
        <v>1400</v>
      </c>
      <c r="F11" s="28">
        <f t="shared" si="0"/>
        <v>0</v>
      </c>
    </row>
    <row r="12" spans="1:6">
      <c r="A12" s="23" t="s">
        <v>27</v>
      </c>
      <c r="B12" s="24"/>
      <c r="C12" s="24">
        <v>1</v>
      </c>
      <c r="D12" s="24">
        <v>100</v>
      </c>
      <c r="E12" s="31">
        <v>100</v>
      </c>
      <c r="F12" s="28">
        <f t="shared" si="0"/>
        <v>0</v>
      </c>
    </row>
    <row r="13" spans="1:6">
      <c r="A13" s="23" t="s">
        <v>28</v>
      </c>
      <c r="B13" s="24"/>
      <c r="C13" s="24">
        <v>5</v>
      </c>
      <c r="D13" s="24">
        <v>100</v>
      </c>
      <c r="E13" s="31">
        <v>350</v>
      </c>
      <c r="F13" s="28">
        <f t="shared" si="0"/>
        <v>0</v>
      </c>
    </row>
    <row r="14" spans="1:6">
      <c r="A14" s="23" t="s">
        <v>29</v>
      </c>
      <c r="B14" s="24"/>
      <c r="C14" s="24">
        <v>5</v>
      </c>
      <c r="D14" s="24">
        <v>70</v>
      </c>
      <c r="E14" s="31">
        <v>350</v>
      </c>
      <c r="F14" s="28">
        <f t="shared" si="0"/>
        <v>0</v>
      </c>
    </row>
    <row r="15" spans="1:6">
      <c r="A15" s="23" t="s">
        <v>30</v>
      </c>
      <c r="B15" s="24"/>
      <c r="C15" s="24">
        <v>3</v>
      </c>
      <c r="D15" s="24">
        <v>70</v>
      </c>
      <c r="E15" s="31">
        <v>210</v>
      </c>
      <c r="F15" s="28">
        <f t="shared" si="0"/>
        <v>0</v>
      </c>
    </row>
    <row r="16" spans="1:6">
      <c r="A16" s="23" t="s">
        <v>31</v>
      </c>
      <c r="B16" s="24">
        <v>4</v>
      </c>
      <c r="C16" s="24"/>
      <c r="D16" s="24">
        <v>150</v>
      </c>
      <c r="E16" s="31"/>
      <c r="F16" s="28">
        <f t="shared" si="0"/>
        <v>600</v>
      </c>
    </row>
    <row r="17" spans="1:6">
      <c r="A17" s="23" t="s">
        <v>32</v>
      </c>
      <c r="B17" s="24"/>
      <c r="C17" s="24">
        <v>63</v>
      </c>
      <c r="D17" s="24">
        <v>500</v>
      </c>
      <c r="E17" s="31">
        <v>30650</v>
      </c>
      <c r="F17" s="28">
        <f t="shared" si="0"/>
        <v>0</v>
      </c>
    </row>
    <row r="18" spans="1:6">
      <c r="A18" s="23" t="s">
        <v>33</v>
      </c>
      <c r="B18" s="24">
        <v>4</v>
      </c>
      <c r="C18" s="24">
        <v>4</v>
      </c>
      <c r="D18" s="24">
        <v>150</v>
      </c>
      <c r="E18" s="31">
        <v>525</v>
      </c>
      <c r="F18" s="28">
        <f t="shared" si="0"/>
        <v>600</v>
      </c>
    </row>
    <row r="19" spans="1:6">
      <c r="A19" s="23" t="s">
        <v>34</v>
      </c>
      <c r="B19" s="24"/>
      <c r="C19" s="24">
        <v>1</v>
      </c>
      <c r="D19" s="24">
        <v>700</v>
      </c>
      <c r="E19" s="31">
        <v>700</v>
      </c>
      <c r="F19" s="28">
        <f t="shared" si="0"/>
        <v>0</v>
      </c>
    </row>
    <row r="20" spans="1:6">
      <c r="A20" s="23" t="s">
        <v>35</v>
      </c>
      <c r="B20" s="24"/>
      <c r="C20" s="24">
        <v>3</v>
      </c>
      <c r="D20" s="24">
        <v>120</v>
      </c>
      <c r="E20" s="31">
        <v>360</v>
      </c>
      <c r="F20" s="28">
        <f t="shared" si="0"/>
        <v>0</v>
      </c>
    </row>
    <row r="21" spans="1:6">
      <c r="A21" s="23" t="s">
        <v>36</v>
      </c>
      <c r="B21" s="24">
        <v>4</v>
      </c>
      <c r="C21" s="24">
        <v>6</v>
      </c>
      <c r="D21" s="24">
        <v>50</v>
      </c>
      <c r="E21" s="31">
        <v>300</v>
      </c>
      <c r="F21" s="28">
        <f t="shared" si="0"/>
        <v>200</v>
      </c>
    </row>
    <row r="22" spans="1:6">
      <c r="A22" s="23" t="s">
        <v>37</v>
      </c>
      <c r="B22" s="24"/>
      <c r="C22" s="24">
        <v>40</v>
      </c>
      <c r="D22" s="24">
        <v>600</v>
      </c>
      <c r="E22" s="31">
        <v>23600</v>
      </c>
      <c r="F22" s="28">
        <f t="shared" si="0"/>
        <v>0</v>
      </c>
    </row>
    <row r="23" spans="1:6">
      <c r="A23" s="23" t="s">
        <v>38</v>
      </c>
      <c r="B23" s="24">
        <v>4</v>
      </c>
      <c r="C23" s="24">
        <v>5</v>
      </c>
      <c r="D23" s="24">
        <v>300</v>
      </c>
      <c r="E23" s="31">
        <v>1350</v>
      </c>
      <c r="F23" s="28">
        <f t="shared" si="0"/>
        <v>1200</v>
      </c>
    </row>
    <row r="24" spans="1:6">
      <c r="A24" s="23" t="s">
        <v>39</v>
      </c>
      <c r="B24" s="24">
        <v>4</v>
      </c>
      <c r="C24" s="24">
        <v>3</v>
      </c>
      <c r="D24" s="24">
        <v>500</v>
      </c>
      <c r="E24" s="31">
        <v>1250</v>
      </c>
      <c r="F24" s="28">
        <f t="shared" si="0"/>
        <v>2000</v>
      </c>
    </row>
    <row r="25" spans="1:6">
      <c r="A25" s="23" t="s">
        <v>40</v>
      </c>
      <c r="B25" s="24">
        <v>4</v>
      </c>
      <c r="C25" s="24">
        <v>5</v>
      </c>
      <c r="D25" s="24">
        <v>300</v>
      </c>
      <c r="E25" s="31">
        <v>1350</v>
      </c>
      <c r="F25" s="28">
        <f t="shared" si="0"/>
        <v>1200</v>
      </c>
    </row>
    <row r="26" spans="1:6">
      <c r="A26" s="23" t="s">
        <v>41</v>
      </c>
      <c r="B26" s="24"/>
      <c r="C26" s="24">
        <v>1</v>
      </c>
      <c r="D26" s="24">
        <v>3850</v>
      </c>
      <c r="E26" s="31">
        <v>3850</v>
      </c>
      <c r="F26" s="28">
        <f t="shared" si="0"/>
        <v>0</v>
      </c>
    </row>
    <row r="27" spans="1:6">
      <c r="A27" s="23" t="s">
        <v>42</v>
      </c>
      <c r="B27" s="24"/>
      <c r="C27" s="24">
        <v>53</v>
      </c>
      <c r="D27" s="24">
        <v>600</v>
      </c>
      <c r="E27" s="31">
        <v>31500</v>
      </c>
      <c r="F27" s="28">
        <f t="shared" si="0"/>
        <v>0</v>
      </c>
    </row>
    <row r="28" spans="1:6">
      <c r="A28" s="23" t="s">
        <v>43</v>
      </c>
      <c r="B28" s="24"/>
      <c r="C28" s="24">
        <v>15</v>
      </c>
      <c r="D28" s="24">
        <v>600</v>
      </c>
      <c r="E28" s="31">
        <v>8700</v>
      </c>
      <c r="F28" s="28">
        <f t="shared" si="0"/>
        <v>0</v>
      </c>
    </row>
    <row r="29" spans="1:6">
      <c r="A29" s="23" t="s">
        <v>44</v>
      </c>
      <c r="B29" s="24"/>
      <c r="C29" s="24">
        <v>6</v>
      </c>
      <c r="D29" s="24">
        <v>800</v>
      </c>
      <c r="E29" s="31">
        <v>4120</v>
      </c>
      <c r="F29" s="28">
        <f t="shared" si="0"/>
        <v>0</v>
      </c>
    </row>
    <row r="30" spans="1:6">
      <c r="A30" s="23" t="s">
        <v>45</v>
      </c>
      <c r="B30" s="24"/>
      <c r="C30" s="24">
        <v>1</v>
      </c>
      <c r="D30" s="24">
        <v>100</v>
      </c>
      <c r="E30" s="31">
        <v>100</v>
      </c>
      <c r="F30" s="28">
        <f t="shared" si="0"/>
        <v>0</v>
      </c>
    </row>
    <row r="31" spans="1:6">
      <c r="A31" s="23" t="s">
        <v>46</v>
      </c>
      <c r="B31" s="24"/>
      <c r="C31" s="24">
        <v>15</v>
      </c>
      <c r="D31" s="24">
        <v>1500</v>
      </c>
      <c r="E31" s="31">
        <v>21000</v>
      </c>
      <c r="F31" s="28">
        <f t="shared" si="0"/>
        <v>0</v>
      </c>
    </row>
    <row r="32" spans="1:6">
      <c r="A32" s="23" t="s">
        <v>47</v>
      </c>
      <c r="B32" s="24"/>
      <c r="C32" s="24">
        <v>1</v>
      </c>
      <c r="D32" s="24">
        <v>200</v>
      </c>
      <c r="E32" s="31">
        <v>200</v>
      </c>
      <c r="F32" s="28">
        <f t="shared" si="0"/>
        <v>0</v>
      </c>
    </row>
    <row r="33" spans="1:6">
      <c r="A33" s="23" t="s">
        <v>48</v>
      </c>
      <c r="B33" s="24">
        <v>4</v>
      </c>
      <c r="C33" s="24"/>
      <c r="D33" s="24">
        <v>100</v>
      </c>
      <c r="E33" s="31"/>
      <c r="F33" s="28">
        <f t="shared" si="0"/>
        <v>400</v>
      </c>
    </row>
    <row r="34" spans="1:6">
      <c r="A34" s="23" t="s">
        <v>49</v>
      </c>
      <c r="B34" s="24">
        <v>4</v>
      </c>
      <c r="C34" s="24">
        <v>12</v>
      </c>
      <c r="D34" s="24">
        <v>200</v>
      </c>
      <c r="E34" s="31">
        <v>2400</v>
      </c>
      <c r="F34" s="28">
        <f t="shared" si="0"/>
        <v>800</v>
      </c>
    </row>
    <row r="35" spans="1:6">
      <c r="A35" s="23" t="s">
        <v>50</v>
      </c>
      <c r="B35" s="24"/>
      <c r="C35" s="24">
        <v>1</v>
      </c>
      <c r="D35" s="24">
        <v>600</v>
      </c>
      <c r="E35" s="31">
        <v>600</v>
      </c>
      <c r="F35" s="28">
        <f t="shared" si="0"/>
        <v>0</v>
      </c>
    </row>
    <row r="36" spans="1:6">
      <c r="A36" s="23" t="s">
        <v>51</v>
      </c>
      <c r="B36" s="24"/>
      <c r="C36" s="24">
        <v>13</v>
      </c>
      <c r="D36" s="24">
        <v>400</v>
      </c>
      <c r="E36" s="31">
        <v>5200</v>
      </c>
      <c r="F36" s="28">
        <f t="shared" si="0"/>
        <v>0</v>
      </c>
    </row>
    <row r="37" spans="1:6">
      <c r="A37" s="23" t="s">
        <v>52</v>
      </c>
      <c r="B37" s="24"/>
      <c r="C37" s="24">
        <v>45</v>
      </c>
      <c r="D37" s="24">
        <v>100</v>
      </c>
      <c r="E37" s="31">
        <v>4405</v>
      </c>
      <c r="F37" s="28">
        <f t="shared" si="0"/>
        <v>0</v>
      </c>
    </row>
    <row r="38" spans="1:6">
      <c r="A38" s="23" t="s">
        <v>53</v>
      </c>
      <c r="B38" s="24"/>
      <c r="C38" s="24">
        <v>10</v>
      </c>
      <c r="D38" s="24">
        <v>300</v>
      </c>
      <c r="E38" s="31">
        <v>2895</v>
      </c>
      <c r="F38" s="28">
        <f t="shared" si="0"/>
        <v>0</v>
      </c>
    </row>
    <row r="39" spans="1:6">
      <c r="A39" s="23" t="s">
        <v>54</v>
      </c>
      <c r="B39" s="24"/>
      <c r="C39" s="24">
        <v>1</v>
      </c>
      <c r="D39" s="24">
        <v>500</v>
      </c>
      <c r="E39" s="31">
        <v>500</v>
      </c>
      <c r="F39" s="28">
        <f t="shared" si="0"/>
        <v>0</v>
      </c>
    </row>
    <row r="40" spans="1:6">
      <c r="A40" s="23" t="s">
        <v>55</v>
      </c>
      <c r="B40" s="24">
        <v>6</v>
      </c>
      <c r="C40" s="24">
        <v>5</v>
      </c>
      <c r="D40" s="24">
        <v>200</v>
      </c>
      <c r="E40" s="31">
        <v>1000</v>
      </c>
      <c r="F40" s="28">
        <f t="shared" si="0"/>
        <v>1200</v>
      </c>
    </row>
    <row r="41" spans="1:6">
      <c r="A41" s="23" t="s">
        <v>56</v>
      </c>
      <c r="B41" s="24">
        <v>15</v>
      </c>
      <c r="C41" s="24"/>
      <c r="D41" s="24">
        <v>150</v>
      </c>
      <c r="E41" s="31"/>
      <c r="F41" s="28">
        <f t="shared" si="0"/>
        <v>2250</v>
      </c>
    </row>
    <row r="42" spans="1:6">
      <c r="A42" s="23" t="s">
        <v>57</v>
      </c>
      <c r="B42" s="24">
        <v>6</v>
      </c>
      <c r="C42" s="24">
        <v>1</v>
      </c>
      <c r="D42" s="24">
        <v>150</v>
      </c>
      <c r="E42" s="31">
        <v>150</v>
      </c>
      <c r="F42" s="28">
        <f t="shared" si="0"/>
        <v>900</v>
      </c>
    </row>
    <row r="43" spans="1:6">
      <c r="A43" s="23" t="s">
        <v>58</v>
      </c>
      <c r="B43" s="24">
        <v>6</v>
      </c>
      <c r="C43" s="24">
        <v>6</v>
      </c>
      <c r="D43" s="24">
        <v>150</v>
      </c>
      <c r="E43" s="31">
        <v>900</v>
      </c>
      <c r="F43" s="28">
        <f t="shared" si="0"/>
        <v>900</v>
      </c>
    </row>
    <row r="44" spans="1:6">
      <c r="A44" s="23" t="s">
        <v>59</v>
      </c>
      <c r="B44" s="24">
        <v>15</v>
      </c>
      <c r="C44" s="24"/>
      <c r="D44" s="24">
        <v>200</v>
      </c>
      <c r="E44" s="31"/>
      <c r="F44" s="28">
        <f t="shared" si="0"/>
        <v>3000</v>
      </c>
    </row>
    <row r="45" spans="1:6">
      <c r="A45" s="23" t="s">
        <v>60</v>
      </c>
      <c r="B45" s="24"/>
      <c r="C45" s="24">
        <v>1</v>
      </c>
      <c r="D45" s="24">
        <v>700</v>
      </c>
      <c r="E45" s="31">
        <v>700</v>
      </c>
      <c r="F45" s="28">
        <f t="shared" si="0"/>
        <v>0</v>
      </c>
    </row>
    <row r="46" spans="1:6">
      <c r="A46" s="23" t="s">
        <v>61</v>
      </c>
      <c r="B46" s="24">
        <v>6</v>
      </c>
      <c r="C46" s="24"/>
      <c r="D46" s="24">
        <v>200</v>
      </c>
      <c r="E46" s="31"/>
      <c r="F46" s="28">
        <f t="shared" si="0"/>
        <v>1200</v>
      </c>
    </row>
    <row r="47" spans="1:6">
      <c r="A47" s="23" t="s">
        <v>62</v>
      </c>
      <c r="B47" s="24">
        <v>15</v>
      </c>
      <c r="C47" s="24"/>
      <c r="D47" s="24">
        <v>150</v>
      </c>
      <c r="E47" s="31"/>
      <c r="F47" s="28">
        <f t="shared" si="0"/>
        <v>2250</v>
      </c>
    </row>
    <row r="48" spans="1:6">
      <c r="A48" s="23" t="s">
        <v>63</v>
      </c>
      <c r="B48" s="24">
        <v>4</v>
      </c>
      <c r="C48" s="24">
        <v>12</v>
      </c>
      <c r="D48" s="24">
        <v>200</v>
      </c>
      <c r="E48" s="31">
        <v>2400</v>
      </c>
      <c r="F48" s="28">
        <f t="shared" si="0"/>
        <v>800</v>
      </c>
    </row>
    <row r="49" spans="1:6">
      <c r="A49" s="23" t="s">
        <v>64</v>
      </c>
      <c r="B49" s="24"/>
      <c r="C49" s="24">
        <v>15</v>
      </c>
      <c r="D49" s="24">
        <v>500</v>
      </c>
      <c r="E49" s="31">
        <v>7050</v>
      </c>
      <c r="F49" s="28">
        <f t="shared" si="0"/>
        <v>0</v>
      </c>
    </row>
    <row r="50" spans="1:6">
      <c r="A50" s="23" t="s">
        <v>65</v>
      </c>
      <c r="B50" s="24"/>
      <c r="C50" s="24">
        <v>1</v>
      </c>
      <c r="D50" s="24">
        <v>250</v>
      </c>
      <c r="E50" s="31">
        <v>250</v>
      </c>
      <c r="F50" s="28">
        <f t="shared" si="0"/>
        <v>0</v>
      </c>
    </row>
    <row r="51" spans="1:6">
      <c r="A51" s="23" t="s">
        <v>66</v>
      </c>
      <c r="B51" s="24">
        <v>4</v>
      </c>
      <c r="C51" s="24">
        <v>2</v>
      </c>
      <c r="D51" s="24">
        <v>100</v>
      </c>
      <c r="E51" s="31">
        <v>200</v>
      </c>
      <c r="F51" s="28">
        <f t="shared" si="0"/>
        <v>400</v>
      </c>
    </row>
    <row r="52" spans="1:6">
      <c r="A52" s="23" t="s">
        <v>67</v>
      </c>
      <c r="B52" s="24"/>
      <c r="C52" s="24">
        <v>25</v>
      </c>
      <c r="D52" s="24">
        <v>1500</v>
      </c>
      <c r="E52" s="31">
        <v>36000</v>
      </c>
      <c r="F52" s="28">
        <f t="shared" si="0"/>
        <v>0</v>
      </c>
    </row>
    <row r="53" spans="1:6">
      <c r="A53" s="23" t="s">
        <v>68</v>
      </c>
      <c r="B53" s="24"/>
      <c r="C53" s="24">
        <v>20</v>
      </c>
      <c r="D53" s="24">
        <v>300</v>
      </c>
      <c r="E53" s="31">
        <v>5970</v>
      </c>
      <c r="F53" s="28">
        <f t="shared" si="0"/>
        <v>0</v>
      </c>
    </row>
    <row r="54" spans="1:6">
      <c r="A54" s="23" t="s">
        <v>69</v>
      </c>
      <c r="B54" s="24"/>
      <c r="C54" s="24">
        <v>8</v>
      </c>
      <c r="D54" s="24">
        <v>100</v>
      </c>
      <c r="E54" s="31">
        <v>800</v>
      </c>
      <c r="F54" s="28">
        <f t="shared" si="0"/>
        <v>0</v>
      </c>
    </row>
    <row r="55" spans="1:6">
      <c r="A55" s="23" t="s">
        <v>70</v>
      </c>
      <c r="B55" s="24"/>
      <c r="C55" s="24">
        <v>4</v>
      </c>
      <c r="D55" s="24">
        <v>100</v>
      </c>
      <c r="E55" s="31">
        <v>350</v>
      </c>
      <c r="F55" s="28">
        <f t="shared" si="0"/>
        <v>0</v>
      </c>
    </row>
    <row r="56" spans="1:6">
      <c r="A56" s="21" t="s">
        <v>71</v>
      </c>
      <c r="B56" s="22"/>
      <c r="C56" s="22">
        <v>47</v>
      </c>
      <c r="D56" s="22"/>
      <c r="E56" s="30"/>
      <c r="F56" s="28">
        <f t="shared" si="0"/>
        <v>0</v>
      </c>
    </row>
    <row r="57" spans="1:6">
      <c r="A57" s="23" t="s">
        <v>72</v>
      </c>
      <c r="B57" s="24"/>
      <c r="C57" s="24">
        <v>30</v>
      </c>
      <c r="D57" s="24">
        <v>80</v>
      </c>
      <c r="E57" s="31">
        <v>2400</v>
      </c>
      <c r="F57" s="28">
        <f t="shared" si="0"/>
        <v>0</v>
      </c>
    </row>
    <row r="58" spans="1:6">
      <c r="A58" s="21" t="s">
        <v>73</v>
      </c>
      <c r="B58" s="22"/>
      <c r="C58" s="22">
        <v>1</v>
      </c>
      <c r="D58" s="22">
        <v>700</v>
      </c>
      <c r="E58" s="30"/>
      <c r="F58" s="28">
        <f t="shared" si="0"/>
        <v>0</v>
      </c>
    </row>
    <row r="59" spans="1:6">
      <c r="A59" s="23" t="s">
        <v>74</v>
      </c>
      <c r="B59" s="24"/>
      <c r="C59" s="24">
        <v>1</v>
      </c>
      <c r="D59" s="24">
        <v>700</v>
      </c>
      <c r="E59" s="31">
        <v>600</v>
      </c>
      <c r="F59" s="28">
        <f t="shared" si="0"/>
        <v>0</v>
      </c>
    </row>
    <row r="60" spans="1:6">
      <c r="E60" s="28">
        <f>SUM(E2:E59)</f>
        <v>219385</v>
      </c>
      <c r="F60" s="28">
        <f>SUM(F4:F59)</f>
        <v>21600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6"/>
  <sheetViews>
    <sheetView topLeftCell="A43" workbookViewId="0">
      <selection activeCell="D49" sqref="D49"/>
    </sheetView>
  </sheetViews>
  <sheetFormatPr defaultRowHeight="15"/>
  <cols>
    <col min="1" max="1" width="39.28515625" bestFit="1" customWidth="1"/>
    <col min="2" max="2" width="17.5703125" bestFit="1" customWidth="1"/>
    <col min="3" max="3" width="16.42578125" bestFit="1" customWidth="1"/>
    <col min="4" max="4" width="15.140625" bestFit="1" customWidth="1"/>
    <col min="5" max="5" width="15.28515625" style="28" bestFit="1" customWidth="1"/>
    <col min="6" max="6" width="11.5703125" style="28" bestFit="1" customWidth="1"/>
  </cols>
  <sheetData>
    <row r="1" spans="1:6">
      <c r="A1" s="25" t="s">
        <v>75</v>
      </c>
      <c r="B1" s="26" t="s">
        <v>76</v>
      </c>
      <c r="C1" s="26" t="s">
        <v>77</v>
      </c>
      <c r="D1" s="26" t="s">
        <v>78</v>
      </c>
      <c r="E1" s="27" t="s">
        <v>79</v>
      </c>
    </row>
    <row r="2" spans="1:6">
      <c r="A2" s="19" t="s">
        <v>17</v>
      </c>
      <c r="B2" s="20">
        <v>1443</v>
      </c>
      <c r="C2" s="20">
        <v>3972.5</v>
      </c>
      <c r="D2" s="20">
        <v>1757.235909090909</v>
      </c>
      <c r="E2" s="29"/>
    </row>
    <row r="3" spans="1:6">
      <c r="A3" s="21" t="s">
        <v>18</v>
      </c>
      <c r="B3" s="22">
        <v>87</v>
      </c>
      <c r="C3" s="22">
        <v>84</v>
      </c>
      <c r="D3" s="22">
        <v>775.35714285714289</v>
      </c>
      <c r="E3" s="30"/>
    </row>
    <row r="4" spans="1:6">
      <c r="A4" s="23" t="s">
        <v>80</v>
      </c>
      <c r="B4" s="24"/>
      <c r="C4" s="24">
        <v>1</v>
      </c>
      <c r="D4" s="24">
        <v>350</v>
      </c>
      <c r="E4" s="31">
        <v>350</v>
      </c>
      <c r="F4" s="28">
        <f>D4*B4</f>
        <v>0</v>
      </c>
    </row>
    <row r="5" spans="1:6">
      <c r="A5" s="23" t="s">
        <v>81</v>
      </c>
      <c r="B5" s="24"/>
      <c r="C5" s="24">
        <v>1</v>
      </c>
      <c r="D5" s="24">
        <v>5500</v>
      </c>
      <c r="E5" s="31">
        <v>5500</v>
      </c>
      <c r="F5" s="28">
        <f t="shared" ref="F5:F65" si="0">D5*B5</f>
        <v>0</v>
      </c>
    </row>
    <row r="6" spans="1:6">
      <c r="A6" s="23" t="s">
        <v>19</v>
      </c>
      <c r="B6" s="24">
        <v>77</v>
      </c>
      <c r="C6" s="24"/>
      <c r="D6" s="24">
        <v>200</v>
      </c>
      <c r="E6" s="31"/>
      <c r="F6" s="28">
        <f t="shared" si="0"/>
        <v>15400</v>
      </c>
    </row>
    <row r="7" spans="1:6">
      <c r="A7" s="23" t="s">
        <v>82</v>
      </c>
      <c r="B7" s="24"/>
      <c r="C7" s="24">
        <v>1</v>
      </c>
      <c r="D7" s="24">
        <v>400</v>
      </c>
      <c r="E7" s="31">
        <v>400</v>
      </c>
      <c r="F7" s="28">
        <f t="shared" si="0"/>
        <v>0</v>
      </c>
    </row>
    <row r="8" spans="1:6">
      <c r="A8" s="23" t="s">
        <v>83</v>
      </c>
      <c r="B8" s="24"/>
      <c r="C8" s="24">
        <v>1</v>
      </c>
      <c r="D8" s="24">
        <v>180</v>
      </c>
      <c r="E8" s="31">
        <v>144</v>
      </c>
      <c r="F8" s="28">
        <f t="shared" si="0"/>
        <v>0</v>
      </c>
    </row>
    <row r="9" spans="1:6">
      <c r="A9" s="19" t="s">
        <v>21</v>
      </c>
      <c r="B9" s="20"/>
      <c r="C9" s="20"/>
      <c r="D9" s="20"/>
      <c r="E9" s="29"/>
      <c r="F9" s="20"/>
    </row>
    <row r="10" spans="1:6">
      <c r="A10" s="32" t="s">
        <v>22</v>
      </c>
      <c r="B10" s="24"/>
      <c r="C10" s="24">
        <v>77</v>
      </c>
      <c r="D10" s="24">
        <v>2000</v>
      </c>
      <c r="E10" s="31">
        <v>150166.66999999998</v>
      </c>
    </row>
    <row r="11" spans="1:6">
      <c r="A11" s="21" t="s">
        <v>23</v>
      </c>
      <c r="B11" s="22">
        <v>927</v>
      </c>
      <c r="C11" s="22"/>
      <c r="D11" s="22"/>
      <c r="E11" s="30"/>
      <c r="F11" s="28">
        <f t="shared" si="0"/>
        <v>0</v>
      </c>
    </row>
    <row r="12" spans="1:6">
      <c r="A12" s="23" t="s">
        <v>24</v>
      </c>
      <c r="B12" s="24">
        <v>3</v>
      </c>
      <c r="C12" s="24">
        <v>38</v>
      </c>
      <c r="D12" s="24">
        <v>1200</v>
      </c>
      <c r="E12" s="31">
        <v>45600</v>
      </c>
      <c r="F12" s="28">
        <f t="shared" si="0"/>
        <v>3600</v>
      </c>
    </row>
    <row r="13" spans="1:6">
      <c r="A13" s="23" t="s">
        <v>84</v>
      </c>
      <c r="B13" s="24"/>
      <c r="C13" s="24">
        <v>1</v>
      </c>
      <c r="D13" s="24">
        <v>1100</v>
      </c>
      <c r="E13" s="31">
        <v>1100</v>
      </c>
      <c r="F13" s="28">
        <f t="shared" si="0"/>
        <v>0</v>
      </c>
    </row>
    <row r="14" spans="1:6">
      <c r="A14" s="23" t="s">
        <v>25</v>
      </c>
      <c r="B14" s="24">
        <v>17</v>
      </c>
      <c r="C14" s="24"/>
      <c r="D14" s="24">
        <v>150</v>
      </c>
      <c r="E14" s="31"/>
      <c r="F14" s="28">
        <f t="shared" si="0"/>
        <v>2550</v>
      </c>
    </row>
    <row r="15" spans="1:6">
      <c r="A15" s="23" t="s">
        <v>27</v>
      </c>
      <c r="B15" s="24"/>
      <c r="C15" s="24">
        <v>1</v>
      </c>
      <c r="D15" s="24">
        <v>100</v>
      </c>
      <c r="E15" s="31">
        <v>100</v>
      </c>
      <c r="F15" s="28">
        <f t="shared" si="0"/>
        <v>0</v>
      </c>
    </row>
    <row r="16" spans="1:6">
      <c r="A16" s="23" t="s">
        <v>28</v>
      </c>
      <c r="B16" s="24"/>
      <c r="C16" s="24">
        <v>4</v>
      </c>
      <c r="D16" s="24">
        <v>100</v>
      </c>
      <c r="E16" s="31">
        <v>400</v>
      </c>
      <c r="F16" s="28">
        <f t="shared" si="0"/>
        <v>0</v>
      </c>
    </row>
    <row r="17" spans="1:6">
      <c r="A17" s="23" t="s">
        <v>29</v>
      </c>
      <c r="B17" s="24"/>
      <c r="C17" s="24">
        <v>1</v>
      </c>
      <c r="D17" s="24">
        <v>70</v>
      </c>
      <c r="E17" s="31">
        <v>70</v>
      </c>
      <c r="F17" s="28">
        <f t="shared" si="0"/>
        <v>0</v>
      </c>
    </row>
    <row r="18" spans="1:6">
      <c r="A18" s="23" t="s">
        <v>30</v>
      </c>
      <c r="B18" s="24"/>
      <c r="C18" s="24">
        <v>1</v>
      </c>
      <c r="D18" s="24">
        <v>70</v>
      </c>
      <c r="E18" s="31">
        <v>70</v>
      </c>
      <c r="F18" s="28">
        <f t="shared" si="0"/>
        <v>0</v>
      </c>
    </row>
    <row r="19" spans="1:6">
      <c r="A19" s="23" t="s">
        <v>31</v>
      </c>
      <c r="B19" s="24">
        <v>77</v>
      </c>
      <c r="C19" s="24"/>
      <c r="D19" s="24">
        <v>150</v>
      </c>
      <c r="E19" s="31"/>
      <c r="F19" s="28">
        <f t="shared" si="0"/>
        <v>11550</v>
      </c>
    </row>
    <row r="20" spans="1:6">
      <c r="A20" s="23" t="s">
        <v>32</v>
      </c>
      <c r="B20" s="24">
        <v>1</v>
      </c>
      <c r="C20" s="24">
        <v>37</v>
      </c>
      <c r="D20" s="24">
        <v>500</v>
      </c>
      <c r="E20" s="31">
        <v>18400</v>
      </c>
      <c r="F20" s="28">
        <f t="shared" si="0"/>
        <v>500</v>
      </c>
    </row>
    <row r="21" spans="1:6">
      <c r="A21" s="23" t="s">
        <v>33</v>
      </c>
      <c r="B21" s="24">
        <v>77</v>
      </c>
      <c r="C21" s="24"/>
      <c r="D21" s="24">
        <v>150</v>
      </c>
      <c r="E21" s="31"/>
      <c r="F21" s="28">
        <f t="shared" si="0"/>
        <v>11550</v>
      </c>
    </row>
    <row r="22" spans="1:6">
      <c r="A22" s="23" t="s">
        <v>85</v>
      </c>
      <c r="B22" s="24"/>
      <c r="C22" s="24">
        <v>3</v>
      </c>
      <c r="D22" s="24">
        <v>375</v>
      </c>
      <c r="E22" s="31">
        <v>1050</v>
      </c>
      <c r="F22" s="28">
        <f t="shared" si="0"/>
        <v>0</v>
      </c>
    </row>
    <row r="23" spans="1:6">
      <c r="A23" s="23" t="s">
        <v>86</v>
      </c>
      <c r="B23" s="24">
        <v>1</v>
      </c>
      <c r="C23" s="24">
        <v>5</v>
      </c>
      <c r="D23" s="24">
        <v>500</v>
      </c>
      <c r="E23" s="31">
        <v>2500</v>
      </c>
      <c r="F23" s="28">
        <f t="shared" si="0"/>
        <v>500</v>
      </c>
    </row>
    <row r="24" spans="1:6">
      <c r="A24" s="23" t="s">
        <v>35</v>
      </c>
      <c r="B24" s="24"/>
      <c r="C24" s="24">
        <v>4</v>
      </c>
      <c r="D24" s="24">
        <v>120</v>
      </c>
      <c r="E24" s="31">
        <v>480</v>
      </c>
      <c r="F24" s="28">
        <f t="shared" si="0"/>
        <v>0</v>
      </c>
    </row>
    <row r="25" spans="1:6">
      <c r="A25" s="23" t="s">
        <v>36</v>
      </c>
      <c r="B25" s="24">
        <v>77</v>
      </c>
      <c r="C25" s="24">
        <v>6</v>
      </c>
      <c r="D25" s="24">
        <v>50</v>
      </c>
      <c r="E25" s="31">
        <v>300</v>
      </c>
      <c r="F25" s="28">
        <f t="shared" si="0"/>
        <v>3850</v>
      </c>
    </row>
    <row r="26" spans="1:6">
      <c r="A26" s="23" t="s">
        <v>37</v>
      </c>
      <c r="B26" s="24">
        <v>4</v>
      </c>
      <c r="C26" s="24">
        <v>25</v>
      </c>
      <c r="D26" s="24">
        <v>600</v>
      </c>
      <c r="E26" s="31">
        <v>15000</v>
      </c>
      <c r="F26" s="28">
        <f t="shared" si="0"/>
        <v>2400</v>
      </c>
    </row>
    <row r="27" spans="1:6">
      <c r="A27" s="23" t="s">
        <v>38</v>
      </c>
      <c r="B27" s="24">
        <v>79</v>
      </c>
      <c r="C27" s="24">
        <v>6</v>
      </c>
      <c r="D27" s="24">
        <v>300</v>
      </c>
      <c r="E27" s="31">
        <v>1800</v>
      </c>
      <c r="F27" s="28">
        <f t="shared" si="0"/>
        <v>23700</v>
      </c>
    </row>
    <row r="28" spans="1:6">
      <c r="A28" s="23" t="s">
        <v>39</v>
      </c>
      <c r="B28" s="24">
        <v>79</v>
      </c>
      <c r="C28" s="24">
        <v>6</v>
      </c>
      <c r="D28" s="24">
        <v>500</v>
      </c>
      <c r="E28" s="31">
        <v>3000</v>
      </c>
      <c r="F28" s="28">
        <f t="shared" si="0"/>
        <v>39500</v>
      </c>
    </row>
    <row r="29" spans="1:6">
      <c r="A29" s="23" t="s">
        <v>40</v>
      </c>
      <c r="B29" s="24">
        <v>79</v>
      </c>
      <c r="C29" s="24">
        <v>6</v>
      </c>
      <c r="D29" s="24">
        <v>300</v>
      </c>
      <c r="E29" s="31">
        <v>1800</v>
      </c>
      <c r="F29" s="28">
        <f t="shared" si="0"/>
        <v>23700</v>
      </c>
    </row>
    <row r="30" spans="1:6">
      <c r="A30" s="23" t="s">
        <v>41</v>
      </c>
      <c r="B30" s="24"/>
      <c r="C30" s="24">
        <v>2</v>
      </c>
      <c r="D30" s="24">
        <v>3850</v>
      </c>
      <c r="E30" s="31">
        <v>7700</v>
      </c>
      <c r="F30" s="28">
        <f t="shared" si="0"/>
        <v>0</v>
      </c>
    </row>
    <row r="31" spans="1:6">
      <c r="A31" s="23" t="s">
        <v>42</v>
      </c>
      <c r="B31" s="24">
        <v>5</v>
      </c>
      <c r="C31" s="24">
        <v>51</v>
      </c>
      <c r="D31" s="24">
        <v>600</v>
      </c>
      <c r="E31" s="31">
        <v>30600</v>
      </c>
      <c r="F31" s="28">
        <f t="shared" si="0"/>
        <v>3000</v>
      </c>
    </row>
    <row r="32" spans="1:6">
      <c r="A32" s="23" t="s">
        <v>43</v>
      </c>
      <c r="B32" s="24">
        <v>1</v>
      </c>
      <c r="C32" s="24">
        <v>7</v>
      </c>
      <c r="D32" s="24">
        <v>600</v>
      </c>
      <c r="E32" s="31">
        <v>4200</v>
      </c>
      <c r="F32" s="28">
        <f t="shared" si="0"/>
        <v>600</v>
      </c>
    </row>
    <row r="33" spans="1:6">
      <c r="A33" s="23" t="s">
        <v>44</v>
      </c>
      <c r="B33" s="24"/>
      <c r="C33" s="24">
        <v>17</v>
      </c>
      <c r="D33" s="24">
        <v>800</v>
      </c>
      <c r="E33" s="31">
        <v>13600</v>
      </c>
      <c r="F33" s="28">
        <f t="shared" si="0"/>
        <v>0</v>
      </c>
    </row>
    <row r="34" spans="1:6">
      <c r="A34" s="23" t="s">
        <v>46</v>
      </c>
      <c r="B34" s="24">
        <v>1</v>
      </c>
      <c r="C34" s="24">
        <v>10</v>
      </c>
      <c r="D34" s="24">
        <v>1500</v>
      </c>
      <c r="E34" s="31">
        <v>15000</v>
      </c>
      <c r="F34" s="28">
        <f t="shared" si="0"/>
        <v>1500</v>
      </c>
    </row>
    <row r="35" spans="1:6">
      <c r="A35" s="23" t="s">
        <v>47</v>
      </c>
      <c r="B35" s="24"/>
      <c r="C35" s="24">
        <v>1</v>
      </c>
      <c r="D35" s="24">
        <v>200</v>
      </c>
      <c r="E35" s="31">
        <v>200</v>
      </c>
      <c r="F35" s="28">
        <f t="shared" si="0"/>
        <v>0</v>
      </c>
    </row>
    <row r="36" spans="1:6">
      <c r="A36" s="23" t="s">
        <v>48</v>
      </c>
      <c r="B36" s="24">
        <v>77</v>
      </c>
      <c r="C36" s="24"/>
      <c r="D36" s="24">
        <v>100</v>
      </c>
      <c r="E36" s="31"/>
      <c r="F36" s="28">
        <f t="shared" si="0"/>
        <v>7700</v>
      </c>
    </row>
    <row r="37" spans="1:6">
      <c r="A37" s="23" t="s">
        <v>49</v>
      </c>
      <c r="B37" s="24">
        <v>82</v>
      </c>
      <c r="C37" s="24">
        <v>19</v>
      </c>
      <c r="D37" s="24">
        <v>200</v>
      </c>
      <c r="E37" s="31">
        <v>3800</v>
      </c>
      <c r="F37" s="28">
        <f t="shared" si="0"/>
        <v>16400</v>
      </c>
    </row>
    <row r="38" spans="1:6">
      <c r="A38" s="23" t="s">
        <v>87</v>
      </c>
      <c r="B38" s="24"/>
      <c r="C38" s="24">
        <v>2</v>
      </c>
      <c r="D38" s="24">
        <v>600</v>
      </c>
      <c r="E38" s="31">
        <v>1200</v>
      </c>
      <c r="F38" s="28">
        <f t="shared" si="0"/>
        <v>0</v>
      </c>
    </row>
    <row r="39" spans="1:6">
      <c r="A39" s="23" t="s">
        <v>51</v>
      </c>
      <c r="B39" s="24"/>
      <c r="C39" s="24">
        <v>3</v>
      </c>
      <c r="D39" s="24">
        <v>400</v>
      </c>
      <c r="E39" s="31">
        <v>1200</v>
      </c>
      <c r="F39" s="28">
        <f t="shared" si="0"/>
        <v>0</v>
      </c>
    </row>
    <row r="40" spans="1:6">
      <c r="A40" s="23" t="s">
        <v>88</v>
      </c>
      <c r="B40" s="24"/>
      <c r="C40" s="24">
        <v>1</v>
      </c>
      <c r="D40" s="24">
        <v>300</v>
      </c>
      <c r="E40" s="31">
        <v>240</v>
      </c>
      <c r="F40" s="28">
        <f t="shared" si="0"/>
        <v>0</v>
      </c>
    </row>
    <row r="41" spans="1:6">
      <c r="A41" s="23" t="s">
        <v>52</v>
      </c>
      <c r="B41" s="24">
        <v>1</v>
      </c>
      <c r="C41" s="24">
        <v>1</v>
      </c>
      <c r="D41" s="24">
        <v>100</v>
      </c>
      <c r="E41" s="31">
        <v>100</v>
      </c>
      <c r="F41" s="28">
        <f t="shared" si="0"/>
        <v>100</v>
      </c>
    </row>
    <row r="42" spans="1:6">
      <c r="A42" s="23" t="s">
        <v>53</v>
      </c>
      <c r="B42" s="24">
        <v>6</v>
      </c>
      <c r="C42" s="24">
        <v>8</v>
      </c>
      <c r="D42" s="24">
        <v>300</v>
      </c>
      <c r="E42" s="31">
        <v>2400</v>
      </c>
      <c r="F42" s="28">
        <f t="shared" si="0"/>
        <v>1800</v>
      </c>
    </row>
    <row r="43" spans="1:6">
      <c r="A43" s="23" t="s">
        <v>55</v>
      </c>
      <c r="B43" s="24">
        <v>17</v>
      </c>
      <c r="C43" s="24">
        <v>2</v>
      </c>
      <c r="D43" s="24">
        <v>200</v>
      </c>
      <c r="E43" s="31">
        <v>360</v>
      </c>
      <c r="F43" s="28">
        <f t="shared" si="0"/>
        <v>3400</v>
      </c>
    </row>
    <row r="44" spans="1:6">
      <c r="A44" s="23" t="s">
        <v>56</v>
      </c>
      <c r="B44" s="24">
        <v>8</v>
      </c>
      <c r="C44" s="24"/>
      <c r="D44" s="24">
        <v>150</v>
      </c>
      <c r="E44" s="31"/>
      <c r="F44" s="28">
        <f t="shared" si="0"/>
        <v>1200</v>
      </c>
    </row>
    <row r="45" spans="1:6">
      <c r="A45" s="23" t="s">
        <v>57</v>
      </c>
      <c r="B45" s="24">
        <v>17</v>
      </c>
      <c r="C45" s="24"/>
      <c r="D45" s="24">
        <v>150</v>
      </c>
      <c r="E45" s="31"/>
      <c r="F45" s="28">
        <f t="shared" si="0"/>
        <v>2550</v>
      </c>
    </row>
    <row r="46" spans="1:6">
      <c r="A46" s="23" t="s">
        <v>58</v>
      </c>
      <c r="B46" s="24">
        <v>17</v>
      </c>
      <c r="C46" s="24">
        <v>2</v>
      </c>
      <c r="D46" s="24">
        <v>150</v>
      </c>
      <c r="E46" s="31">
        <v>270</v>
      </c>
      <c r="F46" s="28">
        <f t="shared" si="0"/>
        <v>2550</v>
      </c>
    </row>
    <row r="47" spans="1:6">
      <c r="A47" s="23" t="s">
        <v>59</v>
      </c>
      <c r="B47" s="24">
        <v>8</v>
      </c>
      <c r="C47" s="24"/>
      <c r="D47" s="24">
        <v>200</v>
      </c>
      <c r="E47" s="31"/>
      <c r="F47" s="28">
        <f t="shared" si="0"/>
        <v>1600</v>
      </c>
    </row>
    <row r="48" spans="1:6">
      <c r="A48" s="23" t="s">
        <v>61</v>
      </c>
      <c r="B48" s="24">
        <v>17</v>
      </c>
      <c r="C48" s="24"/>
      <c r="D48" s="24">
        <v>200</v>
      </c>
      <c r="E48" s="31"/>
      <c r="F48" s="28">
        <f t="shared" si="0"/>
        <v>3400</v>
      </c>
    </row>
    <row r="49" spans="1:6">
      <c r="A49" s="23" t="s">
        <v>62</v>
      </c>
      <c r="B49" s="24">
        <v>8</v>
      </c>
      <c r="C49" s="24"/>
      <c r="D49" s="24">
        <v>150</v>
      </c>
      <c r="E49" s="31"/>
      <c r="F49" s="28">
        <f t="shared" si="0"/>
        <v>1200</v>
      </c>
    </row>
    <row r="50" spans="1:6">
      <c r="A50" s="23" t="s">
        <v>63</v>
      </c>
      <c r="B50" s="24">
        <v>82</v>
      </c>
      <c r="C50" s="24">
        <v>16</v>
      </c>
      <c r="D50" s="24">
        <v>200</v>
      </c>
      <c r="E50" s="31">
        <v>3200</v>
      </c>
      <c r="F50" s="28">
        <f t="shared" si="0"/>
        <v>16400</v>
      </c>
    </row>
    <row r="51" spans="1:6">
      <c r="A51" s="23" t="s">
        <v>89</v>
      </c>
      <c r="B51" s="24"/>
      <c r="C51" s="24">
        <v>1</v>
      </c>
      <c r="D51" s="24">
        <v>250</v>
      </c>
      <c r="E51" s="31">
        <v>250</v>
      </c>
      <c r="F51" s="28">
        <f t="shared" si="0"/>
        <v>0</v>
      </c>
    </row>
    <row r="52" spans="1:6">
      <c r="A52" s="23" t="s">
        <v>90</v>
      </c>
      <c r="B52" s="24"/>
      <c r="C52" s="24">
        <v>2</v>
      </c>
      <c r="D52" s="24">
        <v>350</v>
      </c>
      <c r="E52" s="31">
        <v>700</v>
      </c>
      <c r="F52" s="28">
        <f t="shared" si="0"/>
        <v>0</v>
      </c>
    </row>
    <row r="53" spans="1:6">
      <c r="A53" s="23" t="s">
        <v>91</v>
      </c>
      <c r="B53" s="24"/>
      <c r="C53" s="24">
        <v>1</v>
      </c>
      <c r="D53" s="24">
        <v>150</v>
      </c>
      <c r="E53" s="31">
        <v>150</v>
      </c>
      <c r="F53" s="28">
        <f t="shared" si="0"/>
        <v>0</v>
      </c>
    </row>
    <row r="54" spans="1:6">
      <c r="A54" s="23" t="s">
        <v>92</v>
      </c>
      <c r="B54" s="24"/>
      <c r="C54" s="24">
        <v>1</v>
      </c>
      <c r="D54" s="24">
        <v>250</v>
      </c>
      <c r="E54" s="31">
        <v>250</v>
      </c>
      <c r="F54" s="28">
        <f t="shared" si="0"/>
        <v>0</v>
      </c>
    </row>
    <row r="55" spans="1:6">
      <c r="A55" s="23" t="s">
        <v>64</v>
      </c>
      <c r="B55" s="24">
        <v>2</v>
      </c>
      <c r="C55" s="24">
        <v>17</v>
      </c>
      <c r="D55" s="24">
        <v>500</v>
      </c>
      <c r="E55" s="31">
        <v>8500</v>
      </c>
      <c r="F55" s="28">
        <f t="shared" si="0"/>
        <v>1000</v>
      </c>
    </row>
    <row r="56" spans="1:6">
      <c r="A56" s="23" t="s">
        <v>65</v>
      </c>
      <c r="B56" s="24"/>
      <c r="C56" s="24">
        <v>1</v>
      </c>
      <c r="D56" s="24">
        <v>250</v>
      </c>
      <c r="E56" s="31">
        <v>250</v>
      </c>
      <c r="F56" s="28">
        <f t="shared" si="0"/>
        <v>0</v>
      </c>
    </row>
    <row r="57" spans="1:6">
      <c r="A57" s="23" t="s">
        <v>66</v>
      </c>
      <c r="B57" s="24">
        <v>77</v>
      </c>
      <c r="C57" s="24"/>
      <c r="D57" s="24">
        <v>100</v>
      </c>
      <c r="E57" s="31"/>
      <c r="F57" s="28">
        <f t="shared" si="0"/>
        <v>7700</v>
      </c>
    </row>
    <row r="58" spans="1:6">
      <c r="A58" s="23" t="s">
        <v>67</v>
      </c>
      <c r="B58" s="24">
        <v>4</v>
      </c>
      <c r="C58" s="24">
        <v>23</v>
      </c>
      <c r="D58" s="24">
        <v>1500</v>
      </c>
      <c r="E58" s="31">
        <v>34500</v>
      </c>
      <c r="F58" s="28">
        <f t="shared" si="0"/>
        <v>6000</v>
      </c>
    </row>
    <row r="59" spans="1:6">
      <c r="A59" s="23" t="s">
        <v>68</v>
      </c>
      <c r="B59" s="24">
        <v>1</v>
      </c>
      <c r="C59" s="24">
        <v>10</v>
      </c>
      <c r="D59" s="24">
        <v>300</v>
      </c>
      <c r="E59" s="31">
        <v>3000</v>
      </c>
      <c r="F59" s="28">
        <f t="shared" si="0"/>
        <v>300</v>
      </c>
    </row>
    <row r="60" spans="1:6">
      <c r="A60" s="23" t="s">
        <v>93</v>
      </c>
      <c r="B60" s="24"/>
      <c r="C60" s="24">
        <v>1</v>
      </c>
      <c r="D60" s="24">
        <v>150</v>
      </c>
      <c r="E60" s="31">
        <v>150</v>
      </c>
      <c r="F60" s="28">
        <f t="shared" si="0"/>
        <v>0</v>
      </c>
    </row>
    <row r="61" spans="1:6">
      <c r="A61" s="23" t="s">
        <v>69</v>
      </c>
      <c r="B61" s="24">
        <v>2</v>
      </c>
      <c r="C61" s="24">
        <v>7</v>
      </c>
      <c r="D61" s="24">
        <v>100</v>
      </c>
      <c r="E61" s="31">
        <v>700</v>
      </c>
      <c r="F61" s="28">
        <f t="shared" si="0"/>
        <v>200</v>
      </c>
    </row>
    <row r="62" spans="1:6">
      <c r="A62" s="21" t="s">
        <v>71</v>
      </c>
      <c r="B62" s="22"/>
      <c r="C62" s="22">
        <v>2138.5</v>
      </c>
      <c r="D62" s="22"/>
      <c r="E62" s="30"/>
      <c r="F62" s="28">
        <f t="shared" si="0"/>
        <v>0</v>
      </c>
    </row>
    <row r="63" spans="1:6">
      <c r="A63" s="23" t="s">
        <v>72</v>
      </c>
      <c r="B63" s="24">
        <v>254</v>
      </c>
      <c r="C63" s="24">
        <v>544</v>
      </c>
      <c r="D63" s="24">
        <v>80</v>
      </c>
      <c r="E63" s="31">
        <v>43519</v>
      </c>
      <c r="F63" s="28">
        <f t="shared" si="0"/>
        <v>20320</v>
      </c>
    </row>
    <row r="64" spans="1:6">
      <c r="A64" s="21" t="s">
        <v>73</v>
      </c>
      <c r="B64" s="22"/>
      <c r="C64" s="22">
        <v>4</v>
      </c>
      <c r="D64" s="22">
        <v>700</v>
      </c>
      <c r="E64" s="30"/>
      <c r="F64" s="28">
        <f t="shared" si="0"/>
        <v>0</v>
      </c>
    </row>
    <row r="65" spans="1:6">
      <c r="A65" s="23" t="s">
        <v>74</v>
      </c>
      <c r="B65" s="24"/>
      <c r="C65" s="24">
        <v>4</v>
      </c>
      <c r="D65" s="24">
        <v>700</v>
      </c>
      <c r="E65" s="31">
        <v>2800</v>
      </c>
      <c r="F65" s="28">
        <f t="shared" si="0"/>
        <v>0</v>
      </c>
    </row>
    <row r="66" spans="1:6">
      <c r="E66" s="28">
        <f>SUM(E3:E65)</f>
        <v>427069.67</v>
      </c>
      <c r="F66" s="28">
        <f>SUM(F4:F65)</f>
        <v>237720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Raw material consumed</vt:lpstr>
      <vt:lpstr>OPD</vt:lpstr>
      <vt:lpstr>IPD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Finance Department 2</cp:lastModifiedBy>
  <dcterms:created xsi:type="dcterms:W3CDTF">2015-06-05T18:17:20Z</dcterms:created>
  <dcterms:modified xsi:type="dcterms:W3CDTF">2023-11-25T11:14:31Z</dcterms:modified>
</cp:coreProperties>
</file>