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Jan" sheetId="1" r:id="rId1"/>
    <sheet name="Ram material consumed" sheetId="5" r:id="rId2"/>
    <sheet name="IPD Revenue" sheetId="7" r:id="rId3"/>
    <sheet name="OPD Revenue" sheetId="8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/>
  <c r="F16" l="1"/>
  <c r="F15" l="1"/>
  <c r="E7"/>
  <c r="G65" i="8"/>
  <c r="G5"/>
  <c r="G6"/>
  <c r="G7"/>
  <c r="G8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66" s="1"/>
  <c r="F10" i="1" s="1"/>
  <c r="G48" i="8"/>
  <c r="G49"/>
  <c r="G50"/>
  <c r="G51"/>
  <c r="G52"/>
  <c r="G53"/>
  <c r="G54"/>
  <c r="G55"/>
  <c r="G56"/>
  <c r="G57"/>
  <c r="G58"/>
  <c r="G59"/>
  <c r="G60"/>
  <c r="G61"/>
  <c r="G62"/>
  <c r="G63"/>
  <c r="G64"/>
  <c r="G4"/>
  <c r="F66"/>
  <c r="F65"/>
  <c r="F63"/>
  <c r="F9"/>
  <c r="F8"/>
  <c r="F6"/>
  <c r="G5" i="7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1"/>
  <c r="G82"/>
  <c r="G83"/>
  <c r="G4"/>
  <c r="F83"/>
  <c r="F81"/>
  <c r="F79"/>
  <c r="F15"/>
  <c r="F84" s="1"/>
  <c r="E8" i="1" s="1"/>
  <c r="F8" s="1"/>
  <c r="F17"/>
  <c r="C6" i="5"/>
  <c r="E14" i="1" s="1"/>
  <c r="F14" s="1"/>
  <c r="E20"/>
  <c r="F20" s="1"/>
  <c r="F7"/>
  <c r="G84" i="7" l="1"/>
  <c r="F9" i="1" s="1"/>
  <c r="F12" s="1"/>
  <c r="E12"/>
  <c r="E18"/>
  <c r="E22" l="1"/>
  <c r="F22"/>
</calcChain>
</file>

<file path=xl/sharedStrings.xml><?xml version="1.0" encoding="utf-8"?>
<sst xmlns="http://schemas.openxmlformats.org/spreadsheetml/2006/main" count="182" uniqueCount="123">
  <si>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</si>
  <si>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</si>
  <si>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</si>
  <si>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</si>
  <si>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</si>
  <si>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</si>
  <si>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</si>
  <si>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</si>
  <si>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</si>
  <si>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</si>
  <si>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</si>
  <si>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</si>
  <si>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</si>
  <si>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</si>
  <si>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</si>
  <si>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</si>
  <si>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</si>
  <si>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(For the period january2023)</t>
  </si>
  <si>
    <t xml:space="preserve">Opening stock </t>
  </si>
  <si>
    <t>Purchase</t>
  </si>
  <si>
    <t>Closing Stock</t>
  </si>
  <si>
    <t>Row Labels</t>
  </si>
  <si>
    <t>Sum of Qty In Pack</t>
  </si>
  <si>
    <t>Sum of Order Qty</t>
  </si>
  <si>
    <t>Average of Rate</t>
  </si>
  <si>
    <t>Jan</t>
  </si>
  <si>
    <t>Diagnostics</t>
  </si>
  <si>
    <t>ADA</t>
  </si>
  <si>
    <t>AFB</t>
  </si>
  <si>
    <t>ANA</t>
  </si>
  <si>
    <t>Anemia Profile</t>
  </si>
  <si>
    <t>Biochemistry</t>
  </si>
  <si>
    <t>BLOOD CULTURE</t>
  </si>
  <si>
    <t>Chloride</t>
  </si>
  <si>
    <t>Gram Stain</t>
  </si>
  <si>
    <t>PLEURAL FLUID SUGAR / PROTEIN / AFB</t>
  </si>
  <si>
    <t>Sr. Folic Acid</t>
  </si>
  <si>
    <t>Sr. Vitamin B12</t>
  </si>
  <si>
    <t>Widal</t>
  </si>
  <si>
    <t>IP/OP Package</t>
  </si>
  <si>
    <t>Cathlab Profile</t>
  </si>
  <si>
    <t>Pathology</t>
  </si>
  <si>
    <t>ABG</t>
  </si>
  <si>
    <t>Alkaline Phosphatase(ALP)</t>
  </si>
  <si>
    <t>Anti HCV</t>
  </si>
  <si>
    <t>APTT</t>
  </si>
  <si>
    <t>ASO TITRE</t>
  </si>
  <si>
    <t>BETA - HCG</t>
  </si>
  <si>
    <t>Bleeding Time &amp; Clotting Time (BT,CT)</t>
  </si>
  <si>
    <t>Blood Group&amp; RH Factor</t>
  </si>
  <si>
    <t>Blood Sugar Fasting</t>
  </si>
  <si>
    <t>Blood Sugar Postpendial</t>
  </si>
  <si>
    <t>Blood Urea</t>
  </si>
  <si>
    <t>Calcium</t>
  </si>
  <si>
    <t>CBC (Complete Blood Count)</t>
  </si>
  <si>
    <t>CPK MB</t>
  </si>
  <si>
    <t>Creatinine</t>
  </si>
  <si>
    <t>CRP</t>
  </si>
  <si>
    <t>DENGUE IgM</t>
  </si>
  <si>
    <t>DENGUE NS1</t>
  </si>
  <si>
    <t>DR. PROCALCITONINE</t>
  </si>
  <si>
    <t>Electrolyte (NA+,K+,Ca++ )</t>
  </si>
  <si>
    <t>ESR</t>
  </si>
  <si>
    <t>FERRITIN</t>
  </si>
  <si>
    <t>FSH</t>
  </si>
  <si>
    <t>FT3,FT4,TSH</t>
  </si>
  <si>
    <t>FT4</t>
  </si>
  <si>
    <t>HB%</t>
  </si>
  <si>
    <t>HbA1C</t>
  </si>
  <si>
    <t>HBsAg</t>
  </si>
  <si>
    <t>HBsAg (Australian Antigen )</t>
  </si>
  <si>
    <t>HCV</t>
  </si>
  <si>
    <t>HIV</t>
  </si>
  <si>
    <t>HIV|&amp;||</t>
  </si>
  <si>
    <t>Iron &amp; TIBC Tranferin Saturation %</t>
  </si>
  <si>
    <t>Iron Profile+Ferritine</t>
  </si>
  <si>
    <t>KFT (Urea/MAT/NA/K)</t>
  </si>
  <si>
    <t>LH</t>
  </si>
  <si>
    <t>Lipid Profile</t>
  </si>
  <si>
    <t>Liver Function Test</t>
  </si>
  <si>
    <t>MANTOUX TEST</t>
  </si>
  <si>
    <t>N.Pro BNP</t>
  </si>
  <si>
    <t>PBS(Peripheral Blood Semar)</t>
  </si>
  <si>
    <t>Platelet Count(PLT)</t>
  </si>
  <si>
    <t>Potassium (K+)</t>
  </si>
  <si>
    <t>Pottasium</t>
  </si>
  <si>
    <t>PRL</t>
  </si>
  <si>
    <t>Prothrombine Time(PT-INR)</t>
  </si>
  <si>
    <t>PSA</t>
  </si>
  <si>
    <t>RAPID MP(Optimal,Antigen)</t>
  </si>
  <si>
    <t>RBS</t>
  </si>
  <si>
    <t>RFT (UREA,CREATININE)</t>
  </si>
  <si>
    <t>Rheumatiod Factor(RF)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</si>
  <si>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</si>
  <si>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</si>
  <si>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</si>
  <si>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</si>
  <si>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</si>
  <si>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</si>
  <si>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</si>
  <si>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</si>
  <si>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</si>
  <si>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Sodium (Na+)</t>
  </si>
  <si>
    <t>Sodium(Na+)</t>
  </si>
  <si>
    <t>Sputum For AFB</t>
  </si>
  <si>
    <t>Sr. Albumin</t>
  </si>
  <si>
    <t>SR. PROCALCITONIN</t>
  </si>
  <si>
    <t>Stool Occuit Blood Test</t>
  </si>
  <si>
    <t>T3</t>
  </si>
  <si>
    <t>T3,T4,TSH</t>
  </si>
  <si>
    <t>TLC,DLC OF WBC(TC,DC)</t>
  </si>
  <si>
    <t>TROPONIN I, (hs TnI)</t>
  </si>
  <si>
    <t>TSH</t>
  </si>
  <si>
    <t>Uric Acid</t>
  </si>
  <si>
    <t>URINE Routine</t>
  </si>
  <si>
    <t>Service Material</t>
  </si>
  <si>
    <t>CBG(Glucometer Test)</t>
  </si>
  <si>
    <t>Urology</t>
  </si>
  <si>
    <t>URINE CULTURE AND SENSITIVITY</t>
  </si>
  <si>
    <t>Sum of Net Amt</t>
  </si>
  <si>
    <t>Inc in pakage</t>
  </si>
  <si>
    <t>Infora</t>
  </si>
  <si>
    <t>Package Revenue in OPD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</si>
</sst>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2" fillId="0" borderId="4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43" fontId="1" fillId="0" borderId="9" xfId="1" applyFont="1" applyBorder="1" applyAlignment="1">
      <alignment vertical="center"/>
    </xf>
    <xf numFmtId="43" fontId="2" fillId="0" borderId="9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12" xfId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1" xfId="0" applyBorder="1" applyAlignment="1">
      <alignment horizontal="left" vertical="center"/>
    </xf>
    <xf numFmtId="43" fontId="4" fillId="0" borderId="15" xfId="1" applyFont="1" applyBorder="1" applyAlignment="1">
      <alignment vertical="center"/>
    </xf>
    <xf numFmtId="43" fontId="4" fillId="0" borderId="16" xfId="1" applyFont="1" applyBorder="1" applyAlignment="1">
      <alignment vertical="center"/>
    </xf>
    <xf numFmtId="0" fontId="6" fillId="2" borderId="18" xfId="0" applyFont="1" applyFill="1" applyBorder="1"/>
    <xf numFmtId="0" fontId="6" fillId="2" borderId="19" xfId="0" applyFont="1" applyFill="1" applyBorder="1"/>
    <xf numFmtId="0" fontId="6" fillId="3" borderId="20" xfId="0" applyFont="1" applyFill="1" applyBorder="1" applyAlignment="1">
      <alignment horizontal="left"/>
    </xf>
    <xf numFmtId="0" fontId="6" fillId="3" borderId="20" xfId="0" applyFont="1" applyFill="1" applyBorder="1"/>
    <xf numFmtId="0" fontId="7" fillId="4" borderId="21" xfId="0" applyFont="1" applyFill="1" applyBorder="1" applyAlignment="1">
      <alignment horizontal="left" indent="1"/>
    </xf>
    <xf numFmtId="0" fontId="7" fillId="4" borderId="21" xfId="0" applyFont="1" applyFill="1" applyBorder="1"/>
    <xf numFmtId="0" fontId="7" fillId="0" borderId="20" xfId="0" applyFont="1" applyBorder="1" applyAlignment="1">
      <alignment horizontal="left" indent="2"/>
    </xf>
    <xf numFmtId="0" fontId="7" fillId="0" borderId="20" xfId="0" applyFont="1" applyBorder="1"/>
    <xf numFmtId="43" fontId="0" fillId="0" borderId="0" xfId="1" applyFont="1"/>
    <xf numFmtId="43" fontId="5" fillId="0" borderId="17" xfId="1" applyFont="1" applyBorder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C3:F22"/>
  <sheetViews>
    <sheetView tabSelected="1" topLeftCell="A3" workbookViewId="0">
      <selection activeCell="F19" sqref="F19"/>
    </sheetView>
  </sheetViews>
  <sheetFormatPr defaultRowHeight="15"/>
  <cols>
    <col min="3" max="3" width="5.28515625" bestFit="1" customWidth="1"/>
    <col min="4" max="4" width="36.85546875" bestFit="1" customWidth="1"/>
    <col min="5" max="6" width="12.5703125" bestFit="1" customWidth="1"/>
  </cols>
  <sheetData>
    <row r="3" spans="3:6" ht="18.75">
      <c r="C3" s="30" t="s">
        <v>0</v>
      </c>
      <c r="D3" s="30"/>
      <c r="E3" s="30"/>
      <c r="F3" s="30"/>
    </row>
    <row r="4" spans="3:6" ht="18.75">
      <c r="C4" s="30" t="s">
        <v>1</v>
      </c>
      <c r="D4" s="30"/>
      <c r="E4" s="30"/>
      <c r="F4" s="30"/>
    </row>
    <row r="5" spans="3:6" ht="15.75" thickBot="1">
      <c r="C5" s="31" t="s">
        <v>17</v>
      </c>
      <c r="D5" s="31"/>
      <c r="E5" s="31"/>
      <c r="F5" s="31"/>
    </row>
    <row r="6" spans="3:6" ht="15.75" thickBot="1">
      <c r="C6" s="1"/>
      <c r="D6" s="2" t="s">
        <v>2</v>
      </c>
      <c r="E6" s="3" t="s">
        <v>3</v>
      </c>
      <c r="F6" s="3" t="s">
        <v>3</v>
      </c>
    </row>
    <row r="7" spans="3:6">
      <c r="C7" s="5"/>
      <c r="D7" s="6" t="s">
        <v>4</v>
      </c>
      <c r="E7" s="7">
        <f>'OPD Revenue'!F66</f>
        <v>237162</v>
      </c>
      <c r="F7" s="8">
        <f>E7</f>
        <v>237162</v>
      </c>
    </row>
    <row r="8" spans="3:6">
      <c r="C8" s="10"/>
      <c r="D8" s="11" t="s">
        <v>5</v>
      </c>
      <c r="E8" s="12">
        <f>'IPD Revenue'!F84</f>
        <v>300119.33</v>
      </c>
      <c r="F8" s="12">
        <f>E8</f>
        <v>300119.33</v>
      </c>
    </row>
    <row r="9" spans="3:6">
      <c r="C9" s="10"/>
      <c r="D9" s="11" t="s">
        <v>6</v>
      </c>
      <c r="E9" s="13">
        <v>0</v>
      </c>
      <c r="F9" s="14">
        <f>'IPD Revenue'!G84</f>
        <v>180240</v>
      </c>
    </row>
    <row r="10" spans="3:6">
      <c r="C10" s="10"/>
      <c r="D10" s="11" t="s">
        <v>122</v>
      </c>
      <c r="E10" s="13">
        <v>0</v>
      </c>
      <c r="F10" s="14">
        <f>'OPD Revenue'!G66</f>
        <v>25378.095238095237</v>
      </c>
    </row>
    <row r="11" spans="3:6" ht="15.75" thickBot="1">
      <c r="C11" s="10"/>
      <c r="D11" s="11"/>
      <c r="E11" s="13"/>
      <c r="F11" s="14"/>
    </row>
    <row r="12" spans="3:6" ht="15.75" thickBot="1">
      <c r="C12" s="10"/>
      <c r="D12" s="11"/>
      <c r="E12" s="4">
        <f>SUM(E7:E10)</f>
        <v>537281.33000000007</v>
      </c>
      <c r="F12" s="15">
        <f>SUM(F7:F10)</f>
        <v>742899.42523809534</v>
      </c>
    </row>
    <row r="13" spans="3:6">
      <c r="C13" s="10" t="s">
        <v>7</v>
      </c>
      <c r="D13" s="16" t="s">
        <v>8</v>
      </c>
      <c r="E13" s="9"/>
      <c r="F13" s="14"/>
    </row>
    <row r="14" spans="3:6">
      <c r="C14" s="10"/>
      <c r="D14" s="17" t="s">
        <v>9</v>
      </c>
      <c r="E14" s="9">
        <f>'Ram material consumed'!C6</f>
        <v>211206.34999999995</v>
      </c>
      <c r="F14" s="14">
        <f>E14</f>
        <v>211206.34999999995</v>
      </c>
    </row>
    <row r="15" spans="3:6">
      <c r="C15" s="10"/>
      <c r="D15" s="17" t="s">
        <v>10</v>
      </c>
      <c r="E15" s="9">
        <v>49035</v>
      </c>
      <c r="F15" s="14">
        <f>E15</f>
        <v>49035</v>
      </c>
    </row>
    <row r="16" spans="3:6">
      <c r="C16" s="10"/>
      <c r="D16" s="11" t="s">
        <v>11</v>
      </c>
      <c r="E16" s="9">
        <v>54071</v>
      </c>
      <c r="F16" s="14">
        <f>E16</f>
        <v>54071</v>
      </c>
    </row>
    <row r="17" spans="3:6">
      <c r="C17" s="10"/>
      <c r="D17" s="11" t="s">
        <v>12</v>
      </c>
      <c r="E17" s="9">
        <v>46774</v>
      </c>
      <c r="F17" s="14">
        <f>E17</f>
        <v>46774</v>
      </c>
    </row>
    <row r="18" spans="3:6">
      <c r="C18" s="10"/>
      <c r="D18" s="11" t="s">
        <v>13</v>
      </c>
      <c r="E18" s="9">
        <f>(E7+E8)*0.25</f>
        <v>134320.33250000002</v>
      </c>
      <c r="F18" s="14">
        <f>E18</f>
        <v>134320.33250000002</v>
      </c>
    </row>
    <row r="19" spans="3:6">
      <c r="C19" s="10" t="s">
        <v>7</v>
      </c>
      <c r="D19" s="16" t="s">
        <v>14</v>
      </c>
      <c r="E19" s="9"/>
      <c r="F19" s="14"/>
    </row>
    <row r="20" spans="3:6">
      <c r="C20" s="10"/>
      <c r="D20" s="11" t="s">
        <v>15</v>
      </c>
      <c r="E20" s="9">
        <f>F43</f>
        <v>0</v>
      </c>
      <c r="F20" s="14">
        <f t="shared" ref="F20" si="0">E20</f>
        <v>0</v>
      </c>
    </row>
    <row r="21" spans="3:6" ht="15.75" thickBot="1">
      <c r="C21" s="10"/>
      <c r="D21" s="11"/>
      <c r="E21" s="9"/>
      <c r="F21" s="14"/>
    </row>
    <row r="22" spans="3:6" ht="15.75" thickBot="1">
      <c r="C22" s="32" t="s">
        <v>16</v>
      </c>
      <c r="D22" s="33"/>
      <c r="E22" s="18">
        <f>E12-(SUM(E13:E21))</f>
        <v>41874.647500000079</v>
      </c>
      <c r="F22" s="19">
        <f>F12-(SUM(F13:F21))</f>
        <v>247492.74273809534</v>
      </c>
    </row>
  </sheetData>
  <mergeCells count="4">
    <mergeCell ref="C3:F3"/>
    <mergeCell ref="C4:F4"/>
    <mergeCell ref="C5:F5"/>
    <mergeCell ref="C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6" sqref="C6"/>
    </sheetView>
  </sheetViews>
  <sheetFormatPr defaultRowHeight="15"/>
  <cols>
    <col min="2" max="2" width="14.140625" bestFit="1" customWidth="1"/>
    <col min="3" max="3" width="11.85546875" style="28" bestFit="1" customWidth="1"/>
  </cols>
  <sheetData>
    <row r="2" spans="2:3">
      <c r="C2" s="28" t="s">
        <v>121</v>
      </c>
    </row>
    <row r="3" spans="2:3">
      <c r="B3" t="s">
        <v>18</v>
      </c>
      <c r="C3" s="28">
        <v>205162.291</v>
      </c>
    </row>
    <row r="4" spans="2:3">
      <c r="B4" t="s">
        <v>19</v>
      </c>
      <c r="C4" s="28">
        <v>166900</v>
      </c>
    </row>
    <row r="5" spans="2:3">
      <c r="B5" t="s">
        <v>20</v>
      </c>
      <c r="C5" s="29">
        <v>160855.94100000002</v>
      </c>
    </row>
    <row r="6" spans="2:3">
      <c r="C6" s="28">
        <f>C3+C4-C5</f>
        <v>211206.34999999995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4"/>
  <sheetViews>
    <sheetView workbookViewId="0">
      <selection activeCell="D1" sqref="D1"/>
    </sheetView>
  </sheetViews>
  <sheetFormatPr defaultRowHeight="15"/>
  <cols>
    <col min="1" max="1" width="39.85546875" bestFit="1" customWidth="1"/>
    <col min="2" max="2" width="17.5703125" bestFit="1" customWidth="1"/>
    <col min="3" max="3" width="16.42578125" bestFit="1" customWidth="1"/>
    <col min="4" max="5" width="15.140625" bestFit="1" customWidth="1"/>
    <col min="6" max="7" width="11.5703125" style="28" bestFit="1" customWidth="1"/>
  </cols>
  <sheetData>
    <row r="1" spans="1:7">
      <c r="A1" s="20" t="s">
        <v>21</v>
      </c>
      <c r="B1" s="21" t="s">
        <v>22</v>
      </c>
      <c r="C1" s="21" t="s">
        <v>23</v>
      </c>
      <c r="D1" s="21" t="s">
        <v>24</v>
      </c>
      <c r="E1" s="21" t="s">
        <v>119</v>
      </c>
    </row>
    <row r="2" spans="1:7">
      <c r="A2" s="22" t="s">
        <v>25</v>
      </c>
      <c r="B2" s="23">
        <v>989</v>
      </c>
      <c r="C2" s="23">
        <v>3625</v>
      </c>
      <c r="D2" s="23">
        <v>1518.2053119730185</v>
      </c>
      <c r="E2" s="23">
        <v>4359200.3099999987</v>
      </c>
    </row>
    <row r="3" spans="1:7">
      <c r="A3" s="24" t="s">
        <v>26</v>
      </c>
      <c r="B3" s="25">
        <v>64</v>
      </c>
      <c r="C3" s="25">
        <v>96</v>
      </c>
      <c r="D3" s="25">
        <v>839.83870967741939</v>
      </c>
      <c r="E3" s="25">
        <v>181027.88</v>
      </c>
    </row>
    <row r="4" spans="1:7">
      <c r="A4" s="26" t="s">
        <v>27</v>
      </c>
      <c r="B4" s="27"/>
      <c r="C4" s="27">
        <v>2</v>
      </c>
      <c r="D4" s="27">
        <v>1100</v>
      </c>
      <c r="E4" s="27">
        <v>2200</v>
      </c>
      <c r="G4" s="28">
        <f>B4*D4</f>
        <v>0</v>
      </c>
    </row>
    <row r="5" spans="1:7">
      <c r="A5" s="26" t="s">
        <v>28</v>
      </c>
      <c r="B5" s="27"/>
      <c r="C5" s="27">
        <v>1</v>
      </c>
      <c r="D5" s="27">
        <v>250</v>
      </c>
      <c r="E5" s="27">
        <v>250</v>
      </c>
      <c r="G5" s="28">
        <f t="shared" ref="G5:G68" si="0">B5*D5</f>
        <v>0</v>
      </c>
    </row>
    <row r="6" spans="1:7">
      <c r="A6" s="26" t="s">
        <v>29</v>
      </c>
      <c r="B6" s="27"/>
      <c r="C6" s="27">
        <v>1</v>
      </c>
      <c r="D6" s="27">
        <v>1500</v>
      </c>
      <c r="E6" s="27">
        <v>2000</v>
      </c>
      <c r="G6" s="28">
        <f t="shared" si="0"/>
        <v>0</v>
      </c>
    </row>
    <row r="7" spans="1:7">
      <c r="A7" s="26" t="s">
        <v>30</v>
      </c>
      <c r="B7" s="27"/>
      <c r="C7" s="27">
        <v>1</v>
      </c>
      <c r="D7" s="27">
        <v>4000</v>
      </c>
      <c r="E7" s="27">
        <v>4000</v>
      </c>
      <c r="G7" s="28">
        <f t="shared" si="0"/>
        <v>0</v>
      </c>
    </row>
    <row r="8" spans="1:7">
      <c r="A8" s="26" t="s">
        <v>31</v>
      </c>
      <c r="B8" s="27"/>
      <c r="C8" s="27">
        <v>1</v>
      </c>
      <c r="D8" s="27">
        <v>350</v>
      </c>
      <c r="E8" s="27">
        <v>350</v>
      </c>
      <c r="G8" s="28">
        <f t="shared" si="0"/>
        <v>0</v>
      </c>
    </row>
    <row r="9" spans="1:7">
      <c r="A9" s="26" t="s">
        <v>32</v>
      </c>
      <c r="B9" s="27"/>
      <c r="C9" s="27">
        <v>3</v>
      </c>
      <c r="D9" s="27">
        <v>1000</v>
      </c>
      <c r="E9" s="27">
        <v>3000</v>
      </c>
      <c r="G9" s="28">
        <f t="shared" si="0"/>
        <v>0</v>
      </c>
    </row>
    <row r="10" spans="1:7">
      <c r="A10" s="26" t="s">
        <v>33</v>
      </c>
      <c r="B10" s="27">
        <v>63</v>
      </c>
      <c r="C10" s="27">
        <v>1</v>
      </c>
      <c r="D10" s="27">
        <v>200</v>
      </c>
      <c r="E10" s="27">
        <v>200</v>
      </c>
      <c r="G10" s="28">
        <f t="shared" si="0"/>
        <v>12600</v>
      </c>
    </row>
    <row r="11" spans="1:7">
      <c r="A11" s="26" t="s">
        <v>34</v>
      </c>
      <c r="B11" s="27"/>
      <c r="C11" s="27">
        <v>1</v>
      </c>
      <c r="D11" s="27">
        <v>250</v>
      </c>
      <c r="E11" s="27">
        <v>250</v>
      </c>
      <c r="G11" s="28">
        <f t="shared" si="0"/>
        <v>0</v>
      </c>
    </row>
    <row r="12" spans="1:7">
      <c r="A12" s="26" t="s">
        <v>35</v>
      </c>
      <c r="B12" s="27"/>
      <c r="C12" s="27">
        <v>1</v>
      </c>
      <c r="D12" s="27">
        <v>1000</v>
      </c>
      <c r="E12" s="27">
        <v>1000</v>
      </c>
      <c r="G12" s="28">
        <f t="shared" si="0"/>
        <v>0</v>
      </c>
    </row>
    <row r="13" spans="1:7">
      <c r="A13" s="26" t="s">
        <v>36</v>
      </c>
      <c r="B13" s="27"/>
      <c r="C13" s="27">
        <v>2</v>
      </c>
      <c r="D13" s="27">
        <v>2700</v>
      </c>
      <c r="E13" s="27">
        <v>5400</v>
      </c>
      <c r="G13" s="28">
        <f t="shared" si="0"/>
        <v>0</v>
      </c>
    </row>
    <row r="14" spans="1:7">
      <c r="A14" s="26" t="s">
        <v>37</v>
      </c>
      <c r="B14" s="27"/>
      <c r="C14" s="27">
        <v>2</v>
      </c>
      <c r="D14" s="27">
        <v>1700</v>
      </c>
      <c r="E14" s="27">
        <v>3400</v>
      </c>
      <c r="G14" s="28">
        <f t="shared" si="0"/>
        <v>0</v>
      </c>
    </row>
    <row r="15" spans="1:7">
      <c r="A15" s="26" t="s">
        <v>38</v>
      </c>
      <c r="B15" s="27"/>
      <c r="C15" s="27">
        <v>2</v>
      </c>
      <c r="D15" s="27">
        <v>180</v>
      </c>
      <c r="E15" s="27">
        <v>360</v>
      </c>
      <c r="F15" s="28">
        <f>SUM(E4:E15)</f>
        <v>22410</v>
      </c>
      <c r="G15" s="28">
        <f t="shared" si="0"/>
        <v>0</v>
      </c>
    </row>
    <row r="16" spans="1:7">
      <c r="A16" s="24" t="s">
        <v>41</v>
      </c>
      <c r="B16" s="25">
        <v>739</v>
      </c>
      <c r="C16" s="25">
        <v>401</v>
      </c>
      <c r="D16" s="25">
        <v>611.64588528678303</v>
      </c>
      <c r="E16" s="25">
        <v>244243.25000000003</v>
      </c>
    </row>
    <row r="17" spans="1:7">
      <c r="A17" s="26" t="s">
        <v>42</v>
      </c>
      <c r="B17" s="27">
        <v>1</v>
      </c>
      <c r="C17" s="27">
        <v>33</v>
      </c>
      <c r="D17" s="27">
        <v>1200</v>
      </c>
      <c r="E17" s="27">
        <v>39462.910000000003</v>
      </c>
      <c r="G17" s="28">
        <f t="shared" si="0"/>
        <v>1200</v>
      </c>
    </row>
    <row r="18" spans="1:7">
      <c r="A18" s="26" t="s">
        <v>43</v>
      </c>
      <c r="B18" s="27">
        <v>14</v>
      </c>
      <c r="C18" s="27"/>
      <c r="D18" s="27">
        <v>150</v>
      </c>
      <c r="E18" s="27"/>
      <c r="G18" s="28">
        <f t="shared" si="0"/>
        <v>2100</v>
      </c>
    </row>
    <row r="19" spans="1:7">
      <c r="A19" s="26" t="s">
        <v>44</v>
      </c>
      <c r="B19" s="27"/>
      <c r="C19" s="27">
        <v>1</v>
      </c>
      <c r="D19" s="27">
        <v>500</v>
      </c>
      <c r="E19" s="27">
        <v>500</v>
      </c>
      <c r="G19" s="28">
        <f t="shared" si="0"/>
        <v>0</v>
      </c>
    </row>
    <row r="20" spans="1:7">
      <c r="A20" s="26" t="s">
        <v>46</v>
      </c>
      <c r="B20" s="27"/>
      <c r="C20" s="27">
        <v>1</v>
      </c>
      <c r="D20" s="27">
        <v>750</v>
      </c>
      <c r="E20" s="27">
        <v>750</v>
      </c>
      <c r="G20" s="28">
        <f t="shared" si="0"/>
        <v>0</v>
      </c>
    </row>
    <row r="21" spans="1:7">
      <c r="A21" s="26" t="s">
        <v>49</v>
      </c>
      <c r="B21" s="27"/>
      <c r="C21" s="27">
        <v>9</v>
      </c>
      <c r="D21" s="27">
        <v>100</v>
      </c>
      <c r="E21" s="27">
        <v>780.19</v>
      </c>
      <c r="G21" s="28">
        <f t="shared" si="0"/>
        <v>0</v>
      </c>
    </row>
    <row r="22" spans="1:7">
      <c r="A22" s="26" t="s">
        <v>51</v>
      </c>
      <c r="B22" s="27"/>
      <c r="C22" s="27">
        <v>1</v>
      </c>
      <c r="D22" s="27">
        <v>70</v>
      </c>
      <c r="E22" s="27">
        <v>70</v>
      </c>
      <c r="G22" s="28">
        <f t="shared" si="0"/>
        <v>0</v>
      </c>
    </row>
    <row r="23" spans="1:7">
      <c r="A23" s="26" t="s">
        <v>52</v>
      </c>
      <c r="B23" s="27">
        <v>62</v>
      </c>
      <c r="C23" s="27"/>
      <c r="D23" s="27">
        <v>150</v>
      </c>
      <c r="E23" s="27"/>
      <c r="G23" s="28">
        <f t="shared" si="0"/>
        <v>9300</v>
      </c>
    </row>
    <row r="24" spans="1:7">
      <c r="A24" s="26" t="s">
        <v>53</v>
      </c>
      <c r="B24" s="27"/>
      <c r="C24" s="27">
        <v>1</v>
      </c>
      <c r="D24" s="27">
        <v>150</v>
      </c>
      <c r="E24" s="27">
        <v>150</v>
      </c>
      <c r="G24" s="28">
        <f t="shared" si="0"/>
        <v>0</v>
      </c>
    </row>
    <row r="25" spans="1:7">
      <c r="A25" s="26" t="s">
        <v>54</v>
      </c>
      <c r="B25" s="27">
        <v>2</v>
      </c>
      <c r="C25" s="27">
        <v>53</v>
      </c>
      <c r="D25" s="27">
        <v>400</v>
      </c>
      <c r="E25" s="27">
        <v>20980.54</v>
      </c>
      <c r="G25" s="28">
        <f t="shared" si="0"/>
        <v>800</v>
      </c>
    </row>
    <row r="26" spans="1:7">
      <c r="A26" s="26" t="s">
        <v>55</v>
      </c>
      <c r="B26" s="27">
        <v>1</v>
      </c>
      <c r="C26" s="27">
        <v>1</v>
      </c>
      <c r="D26" s="27">
        <v>500</v>
      </c>
      <c r="E26" s="27">
        <v>500</v>
      </c>
      <c r="G26" s="28">
        <f t="shared" si="0"/>
        <v>500</v>
      </c>
    </row>
    <row r="27" spans="1:7">
      <c r="A27" s="26" t="s">
        <v>56</v>
      </c>
      <c r="B27" s="27">
        <v>63</v>
      </c>
      <c r="C27" s="27">
        <v>4</v>
      </c>
      <c r="D27" s="27">
        <v>150</v>
      </c>
      <c r="E27" s="27">
        <v>594.86</v>
      </c>
      <c r="G27" s="28">
        <f t="shared" si="0"/>
        <v>9450</v>
      </c>
    </row>
    <row r="28" spans="1:7">
      <c r="A28" s="26" t="s">
        <v>57</v>
      </c>
      <c r="B28" s="27"/>
      <c r="C28" s="27">
        <v>4</v>
      </c>
      <c r="D28" s="27">
        <v>375</v>
      </c>
      <c r="E28" s="27">
        <v>1500</v>
      </c>
      <c r="G28" s="28">
        <f t="shared" si="0"/>
        <v>0</v>
      </c>
    </row>
    <row r="29" spans="1:7">
      <c r="A29" s="26" t="s">
        <v>58</v>
      </c>
      <c r="B29" s="27"/>
      <c r="C29" s="27">
        <v>2</v>
      </c>
      <c r="D29" s="27">
        <v>600</v>
      </c>
      <c r="E29" s="27">
        <v>1200</v>
      </c>
      <c r="G29" s="28">
        <f t="shared" si="0"/>
        <v>0</v>
      </c>
    </row>
    <row r="30" spans="1:7">
      <c r="A30" s="26" t="s">
        <v>59</v>
      </c>
      <c r="B30" s="27"/>
      <c r="C30" s="27">
        <v>1</v>
      </c>
      <c r="D30" s="27">
        <v>700</v>
      </c>
      <c r="E30" s="27">
        <v>700</v>
      </c>
      <c r="G30" s="28">
        <f t="shared" si="0"/>
        <v>0</v>
      </c>
    </row>
    <row r="31" spans="1:7">
      <c r="A31" s="26" t="s">
        <v>60</v>
      </c>
      <c r="B31" s="27"/>
      <c r="C31" s="27">
        <v>1</v>
      </c>
      <c r="D31" s="27">
        <v>700</v>
      </c>
      <c r="E31" s="27">
        <v>644.01</v>
      </c>
      <c r="G31" s="28">
        <f t="shared" si="0"/>
        <v>0</v>
      </c>
    </row>
    <row r="32" spans="1:7">
      <c r="A32" s="26" t="s">
        <v>61</v>
      </c>
      <c r="B32" s="27"/>
      <c r="C32" s="27">
        <v>5</v>
      </c>
      <c r="D32" s="27">
        <v>500</v>
      </c>
      <c r="E32" s="27">
        <v>2500</v>
      </c>
      <c r="G32" s="28">
        <f t="shared" si="0"/>
        <v>0</v>
      </c>
    </row>
    <row r="33" spans="1:7">
      <c r="A33" s="26" t="s">
        <v>62</v>
      </c>
      <c r="B33" s="27"/>
      <c r="C33" s="27">
        <v>5</v>
      </c>
      <c r="D33" s="27">
        <v>120</v>
      </c>
      <c r="E33" s="27">
        <v>600</v>
      </c>
      <c r="G33" s="28">
        <f t="shared" si="0"/>
        <v>0</v>
      </c>
    </row>
    <row r="34" spans="1:7">
      <c r="A34" s="26" t="s">
        <v>63</v>
      </c>
      <c r="B34" s="27">
        <v>2</v>
      </c>
      <c r="C34" s="27"/>
      <c r="D34" s="27">
        <v>1200</v>
      </c>
      <c r="E34" s="27"/>
      <c r="G34" s="28">
        <f t="shared" si="0"/>
        <v>2400</v>
      </c>
    </row>
    <row r="35" spans="1:7">
      <c r="A35" s="26" t="s">
        <v>66</v>
      </c>
      <c r="B35" s="27"/>
      <c r="C35" s="27">
        <v>3</v>
      </c>
      <c r="D35" s="27">
        <v>400</v>
      </c>
      <c r="E35" s="27">
        <v>1200</v>
      </c>
      <c r="G35" s="28">
        <f t="shared" si="0"/>
        <v>0</v>
      </c>
    </row>
    <row r="36" spans="1:7">
      <c r="A36" s="26" t="s">
        <v>67</v>
      </c>
      <c r="B36" s="27">
        <v>63</v>
      </c>
      <c r="C36" s="27">
        <v>7</v>
      </c>
      <c r="D36" s="27">
        <v>50</v>
      </c>
      <c r="E36" s="27">
        <v>350</v>
      </c>
      <c r="G36" s="28">
        <f t="shared" si="0"/>
        <v>3150</v>
      </c>
    </row>
    <row r="37" spans="1:7">
      <c r="A37" s="26" t="s">
        <v>68</v>
      </c>
      <c r="B37" s="27"/>
      <c r="C37" s="27">
        <v>31</v>
      </c>
      <c r="D37" s="27">
        <v>600</v>
      </c>
      <c r="E37" s="27">
        <v>18579.45</v>
      </c>
      <c r="G37" s="28">
        <f t="shared" si="0"/>
        <v>0</v>
      </c>
    </row>
    <row r="38" spans="1:7">
      <c r="A38" s="26" t="s">
        <v>69</v>
      </c>
      <c r="B38" s="27">
        <v>64</v>
      </c>
      <c r="C38" s="27">
        <v>8</v>
      </c>
      <c r="D38" s="27">
        <v>300</v>
      </c>
      <c r="E38" s="27">
        <v>2296.5699999999997</v>
      </c>
      <c r="G38" s="28">
        <f t="shared" si="0"/>
        <v>19200</v>
      </c>
    </row>
    <row r="39" spans="1:7">
      <c r="A39" s="26" t="s">
        <v>70</v>
      </c>
      <c r="B39" s="27"/>
      <c r="C39" s="27">
        <v>1</v>
      </c>
      <c r="D39" s="27">
        <v>300</v>
      </c>
      <c r="E39" s="27">
        <v>300</v>
      </c>
      <c r="G39" s="28">
        <f t="shared" si="0"/>
        <v>0</v>
      </c>
    </row>
    <row r="40" spans="1:7">
      <c r="A40" s="26" t="s">
        <v>71</v>
      </c>
      <c r="B40" s="27">
        <v>64</v>
      </c>
      <c r="C40" s="27">
        <v>8</v>
      </c>
      <c r="D40" s="27">
        <v>500</v>
      </c>
      <c r="E40" s="27">
        <v>3825.95</v>
      </c>
      <c r="G40" s="28">
        <f t="shared" si="0"/>
        <v>32000</v>
      </c>
    </row>
    <row r="41" spans="1:7">
      <c r="A41" s="26" t="s">
        <v>72</v>
      </c>
      <c r="B41" s="27">
        <v>64</v>
      </c>
      <c r="C41" s="27">
        <v>5</v>
      </c>
      <c r="D41" s="27">
        <v>300</v>
      </c>
      <c r="E41" s="27">
        <v>1395.9</v>
      </c>
      <c r="G41" s="28">
        <f t="shared" si="0"/>
        <v>19200</v>
      </c>
    </row>
    <row r="42" spans="1:7">
      <c r="A42" s="26" t="s">
        <v>73</v>
      </c>
      <c r="B42" s="27"/>
      <c r="C42" s="27">
        <v>4</v>
      </c>
      <c r="D42" s="27">
        <v>300</v>
      </c>
      <c r="E42" s="27">
        <v>1200</v>
      </c>
      <c r="G42" s="28">
        <f t="shared" si="0"/>
        <v>0</v>
      </c>
    </row>
    <row r="43" spans="1:7">
      <c r="A43" s="26" t="s">
        <v>74</v>
      </c>
      <c r="B43" s="27">
        <v>2</v>
      </c>
      <c r="C43" s="27"/>
      <c r="D43" s="27">
        <v>3850</v>
      </c>
      <c r="E43" s="27"/>
      <c r="G43" s="28">
        <f t="shared" si="0"/>
        <v>7700</v>
      </c>
    </row>
    <row r="44" spans="1:7">
      <c r="A44" s="26" t="s">
        <v>75</v>
      </c>
      <c r="B44" s="27"/>
      <c r="C44" s="27">
        <v>2</v>
      </c>
      <c r="D44" s="27">
        <v>3350</v>
      </c>
      <c r="E44" s="27">
        <v>7200</v>
      </c>
      <c r="G44" s="28">
        <f t="shared" si="0"/>
        <v>0</v>
      </c>
    </row>
    <row r="45" spans="1:7">
      <c r="A45" s="26" t="s">
        <v>76</v>
      </c>
      <c r="B45" s="27">
        <v>1</v>
      </c>
      <c r="C45" s="27">
        <v>51</v>
      </c>
      <c r="D45" s="27">
        <v>600</v>
      </c>
      <c r="E45" s="27">
        <v>30600</v>
      </c>
      <c r="G45" s="28">
        <f t="shared" si="0"/>
        <v>600</v>
      </c>
    </row>
    <row r="46" spans="1:7">
      <c r="A46" s="26" t="s">
        <v>78</v>
      </c>
      <c r="B46" s="27"/>
      <c r="C46" s="27">
        <v>8</v>
      </c>
      <c r="D46" s="27">
        <v>600</v>
      </c>
      <c r="E46" s="27">
        <v>4800</v>
      </c>
      <c r="G46" s="28">
        <f t="shared" si="0"/>
        <v>0</v>
      </c>
    </row>
    <row r="47" spans="1:7">
      <c r="A47" s="26" t="s">
        <v>79</v>
      </c>
      <c r="B47" s="27"/>
      <c r="C47" s="27">
        <v>14</v>
      </c>
      <c r="D47" s="27">
        <v>800</v>
      </c>
      <c r="E47" s="27">
        <v>11136.01</v>
      </c>
      <c r="G47" s="28">
        <f t="shared" si="0"/>
        <v>0</v>
      </c>
    </row>
    <row r="48" spans="1:7">
      <c r="A48" s="26" t="s">
        <v>80</v>
      </c>
      <c r="B48" s="27"/>
      <c r="C48" s="27">
        <v>1</v>
      </c>
      <c r="D48" s="27">
        <v>100</v>
      </c>
      <c r="E48" s="27">
        <v>100</v>
      </c>
      <c r="G48" s="28">
        <f t="shared" si="0"/>
        <v>0</v>
      </c>
    </row>
    <row r="49" spans="1:7">
      <c r="A49" s="26" t="s">
        <v>81</v>
      </c>
      <c r="B49" s="27"/>
      <c r="C49" s="27">
        <v>13</v>
      </c>
      <c r="D49" s="27">
        <v>1500</v>
      </c>
      <c r="E49" s="27">
        <v>19380.009999999998</v>
      </c>
      <c r="G49" s="28">
        <f t="shared" si="0"/>
        <v>0</v>
      </c>
    </row>
    <row r="50" spans="1:7">
      <c r="A50" s="26" t="s">
        <v>82</v>
      </c>
      <c r="B50" s="27"/>
      <c r="C50" s="27">
        <v>4</v>
      </c>
      <c r="D50" s="27">
        <v>200</v>
      </c>
      <c r="E50" s="27">
        <v>784</v>
      </c>
      <c r="G50" s="28">
        <f t="shared" si="0"/>
        <v>0</v>
      </c>
    </row>
    <row r="51" spans="1:7">
      <c r="A51" s="26" t="s">
        <v>83</v>
      </c>
      <c r="B51" s="27">
        <v>63</v>
      </c>
      <c r="C51" s="27">
        <v>2</v>
      </c>
      <c r="D51" s="27">
        <v>100</v>
      </c>
      <c r="E51" s="27">
        <v>200</v>
      </c>
      <c r="G51" s="28">
        <f t="shared" si="0"/>
        <v>6300</v>
      </c>
    </row>
    <row r="52" spans="1:7">
      <c r="A52" s="26" t="s">
        <v>84</v>
      </c>
      <c r="B52" s="27">
        <v>62</v>
      </c>
      <c r="C52" s="27">
        <v>5</v>
      </c>
      <c r="D52" s="27">
        <v>200</v>
      </c>
      <c r="E52" s="27">
        <v>993.15</v>
      </c>
      <c r="G52" s="28">
        <f t="shared" si="0"/>
        <v>12400</v>
      </c>
    </row>
    <row r="53" spans="1:7">
      <c r="A53" s="26" t="s">
        <v>85</v>
      </c>
      <c r="B53" s="27">
        <v>1</v>
      </c>
      <c r="C53" s="27"/>
      <c r="D53" s="27">
        <v>200</v>
      </c>
      <c r="E53" s="27"/>
      <c r="G53" s="28">
        <f t="shared" si="0"/>
        <v>200</v>
      </c>
    </row>
    <row r="54" spans="1:7">
      <c r="A54" s="26" t="s">
        <v>87</v>
      </c>
      <c r="B54" s="27"/>
      <c r="C54" s="27">
        <v>15</v>
      </c>
      <c r="D54" s="27">
        <v>400</v>
      </c>
      <c r="E54" s="27">
        <v>5828.76</v>
      </c>
      <c r="G54" s="28">
        <f t="shared" si="0"/>
        <v>0</v>
      </c>
    </row>
    <row r="55" spans="1:7">
      <c r="A55" s="26" t="s">
        <v>89</v>
      </c>
      <c r="B55" s="27"/>
      <c r="C55" s="27">
        <v>2</v>
      </c>
      <c r="D55" s="27">
        <v>300</v>
      </c>
      <c r="E55" s="27">
        <v>600</v>
      </c>
      <c r="G55" s="28">
        <f t="shared" si="0"/>
        <v>0</v>
      </c>
    </row>
    <row r="56" spans="1:7">
      <c r="A56" s="26" t="s">
        <v>90</v>
      </c>
      <c r="B56" s="27">
        <v>1</v>
      </c>
      <c r="C56" s="27">
        <v>2</v>
      </c>
      <c r="D56" s="27">
        <v>100</v>
      </c>
      <c r="E56" s="27">
        <v>200</v>
      </c>
      <c r="G56" s="28">
        <f t="shared" si="0"/>
        <v>100</v>
      </c>
    </row>
    <row r="57" spans="1:7">
      <c r="A57" s="26" t="s">
        <v>91</v>
      </c>
      <c r="B57" s="27">
        <v>2</v>
      </c>
      <c r="C57" s="27">
        <v>8</v>
      </c>
      <c r="D57" s="27">
        <v>300</v>
      </c>
      <c r="E57" s="27">
        <v>2369.16</v>
      </c>
      <c r="G57" s="28">
        <f t="shared" si="0"/>
        <v>600</v>
      </c>
    </row>
    <row r="58" spans="1:7">
      <c r="A58" s="26" t="s">
        <v>93</v>
      </c>
      <c r="B58" s="27"/>
      <c r="C58" s="27">
        <v>2</v>
      </c>
      <c r="D58" s="27">
        <v>500</v>
      </c>
      <c r="E58" s="27">
        <v>1000</v>
      </c>
      <c r="G58" s="28">
        <f t="shared" si="0"/>
        <v>0</v>
      </c>
    </row>
    <row r="59" spans="1:7">
      <c r="A59" s="26" t="s">
        <v>94</v>
      </c>
      <c r="B59" s="27">
        <v>14</v>
      </c>
      <c r="C59" s="27">
        <v>1</v>
      </c>
      <c r="D59" s="27">
        <v>200</v>
      </c>
      <c r="E59" s="27">
        <v>200</v>
      </c>
      <c r="G59" s="28">
        <f t="shared" si="0"/>
        <v>2800</v>
      </c>
    </row>
    <row r="60" spans="1:7">
      <c r="A60" s="26" t="s">
        <v>95</v>
      </c>
      <c r="B60" s="27">
        <v>8</v>
      </c>
      <c r="C60" s="27"/>
      <c r="D60" s="27">
        <v>150</v>
      </c>
      <c r="E60" s="27"/>
      <c r="G60" s="28">
        <f t="shared" si="0"/>
        <v>1200</v>
      </c>
    </row>
    <row r="61" spans="1:7">
      <c r="A61" s="26" t="s">
        <v>96</v>
      </c>
      <c r="B61" s="27">
        <v>14</v>
      </c>
      <c r="C61" s="27"/>
      <c r="D61" s="27">
        <v>150</v>
      </c>
      <c r="E61" s="27"/>
      <c r="G61" s="28">
        <f t="shared" si="0"/>
        <v>2100</v>
      </c>
    </row>
    <row r="62" spans="1:7">
      <c r="A62" s="26" t="s">
        <v>97</v>
      </c>
      <c r="B62" s="27">
        <v>14</v>
      </c>
      <c r="C62" s="27"/>
      <c r="D62" s="27">
        <v>150</v>
      </c>
      <c r="E62" s="27"/>
      <c r="G62" s="28">
        <f t="shared" si="0"/>
        <v>2100</v>
      </c>
    </row>
    <row r="63" spans="1:7">
      <c r="A63" s="26" t="s">
        <v>98</v>
      </c>
      <c r="B63" s="27">
        <v>8</v>
      </c>
      <c r="C63" s="27"/>
      <c r="D63" s="27">
        <v>200</v>
      </c>
      <c r="E63" s="27"/>
      <c r="G63" s="28">
        <f t="shared" si="0"/>
        <v>1600</v>
      </c>
    </row>
    <row r="64" spans="1:7">
      <c r="A64" s="26" t="s">
        <v>99</v>
      </c>
      <c r="B64" s="27"/>
      <c r="C64" s="27">
        <v>2</v>
      </c>
      <c r="D64" s="27">
        <v>700</v>
      </c>
      <c r="E64" s="27">
        <v>1400</v>
      </c>
      <c r="G64" s="28">
        <f t="shared" si="0"/>
        <v>0</v>
      </c>
    </row>
    <row r="65" spans="1:7">
      <c r="A65" s="26" t="s">
        <v>100</v>
      </c>
      <c r="B65" s="27">
        <v>14</v>
      </c>
      <c r="C65" s="27"/>
      <c r="D65" s="27">
        <v>200</v>
      </c>
      <c r="E65" s="27"/>
      <c r="G65" s="28">
        <f t="shared" si="0"/>
        <v>2800</v>
      </c>
    </row>
    <row r="66" spans="1:7">
      <c r="A66" s="26" t="s">
        <v>101</v>
      </c>
      <c r="B66" s="27">
        <v>8</v>
      </c>
      <c r="C66" s="27"/>
      <c r="D66" s="27">
        <v>150</v>
      </c>
      <c r="E66" s="27"/>
      <c r="G66" s="28">
        <f t="shared" si="0"/>
        <v>1200</v>
      </c>
    </row>
    <row r="67" spans="1:7">
      <c r="A67" s="26" t="s">
        <v>102</v>
      </c>
      <c r="B67" s="27">
        <v>62</v>
      </c>
      <c r="C67" s="27">
        <v>5</v>
      </c>
      <c r="D67" s="27">
        <v>200</v>
      </c>
      <c r="E67" s="27">
        <v>993.15</v>
      </c>
      <c r="G67" s="28">
        <f t="shared" si="0"/>
        <v>12400</v>
      </c>
    </row>
    <row r="68" spans="1:7">
      <c r="A68" s="26" t="s">
        <v>103</v>
      </c>
      <c r="B68" s="27">
        <v>1</v>
      </c>
      <c r="C68" s="27"/>
      <c r="D68" s="27">
        <v>200</v>
      </c>
      <c r="E68" s="27"/>
      <c r="G68" s="28">
        <f t="shared" si="0"/>
        <v>200</v>
      </c>
    </row>
    <row r="69" spans="1:7">
      <c r="A69" s="26" t="s">
        <v>104</v>
      </c>
      <c r="B69" s="27"/>
      <c r="C69" s="27">
        <v>2</v>
      </c>
      <c r="D69" s="27">
        <v>250</v>
      </c>
      <c r="E69" s="27">
        <v>500</v>
      </c>
      <c r="G69" s="28">
        <f t="shared" ref="G69:G83" si="1">B69*D69</f>
        <v>0</v>
      </c>
    </row>
    <row r="70" spans="1:7">
      <c r="A70" s="26" t="s">
        <v>105</v>
      </c>
      <c r="B70" s="27"/>
      <c r="C70" s="27">
        <v>2</v>
      </c>
      <c r="D70" s="27">
        <v>350</v>
      </c>
      <c r="E70" s="27">
        <v>700</v>
      </c>
      <c r="G70" s="28">
        <f t="shared" si="1"/>
        <v>0</v>
      </c>
    </row>
    <row r="71" spans="1:7">
      <c r="A71" s="26" t="s">
        <v>106</v>
      </c>
      <c r="B71" s="27"/>
      <c r="C71" s="27">
        <v>1</v>
      </c>
      <c r="D71" s="27">
        <v>800</v>
      </c>
      <c r="E71" s="27">
        <v>800</v>
      </c>
      <c r="G71" s="28">
        <f t="shared" si="1"/>
        <v>0</v>
      </c>
    </row>
    <row r="72" spans="1:7">
      <c r="A72" s="26" t="s">
        <v>107</v>
      </c>
      <c r="B72" s="27"/>
      <c r="C72" s="27">
        <v>2</v>
      </c>
      <c r="D72" s="27">
        <v>150</v>
      </c>
      <c r="E72" s="27">
        <v>300</v>
      </c>
      <c r="G72" s="28">
        <f t="shared" si="1"/>
        <v>0</v>
      </c>
    </row>
    <row r="73" spans="1:7">
      <c r="A73" s="26" t="s">
        <v>108</v>
      </c>
      <c r="B73" s="27"/>
      <c r="C73" s="27">
        <v>4</v>
      </c>
      <c r="D73" s="27">
        <v>250</v>
      </c>
      <c r="E73" s="27">
        <v>1000</v>
      </c>
      <c r="G73" s="28">
        <f t="shared" si="1"/>
        <v>0</v>
      </c>
    </row>
    <row r="74" spans="1:7">
      <c r="A74" s="26" t="s">
        <v>109</v>
      </c>
      <c r="B74" s="27"/>
      <c r="C74" s="27">
        <v>14</v>
      </c>
      <c r="D74" s="27">
        <v>500</v>
      </c>
      <c r="E74" s="27">
        <v>7000</v>
      </c>
      <c r="G74" s="28">
        <f t="shared" si="1"/>
        <v>0</v>
      </c>
    </row>
    <row r="75" spans="1:7">
      <c r="A75" s="26" t="s">
        <v>110</v>
      </c>
      <c r="B75" s="27">
        <v>63</v>
      </c>
      <c r="C75" s="27"/>
      <c r="D75" s="27">
        <v>100</v>
      </c>
      <c r="E75" s="27"/>
      <c r="G75" s="28">
        <f t="shared" si="1"/>
        <v>6300</v>
      </c>
    </row>
    <row r="76" spans="1:7">
      <c r="A76" s="26" t="s">
        <v>111</v>
      </c>
      <c r="B76" s="27">
        <v>1</v>
      </c>
      <c r="C76" s="27">
        <v>28</v>
      </c>
      <c r="D76" s="27">
        <v>1500</v>
      </c>
      <c r="E76" s="27">
        <v>41828.630000000005</v>
      </c>
      <c r="G76" s="28">
        <f t="shared" si="1"/>
        <v>1500</v>
      </c>
    </row>
    <row r="77" spans="1:7">
      <c r="A77" s="26" t="s">
        <v>112</v>
      </c>
      <c r="B77" s="27"/>
      <c r="C77" s="27">
        <v>10</v>
      </c>
      <c r="D77" s="27">
        <v>300</v>
      </c>
      <c r="E77" s="27">
        <v>3000</v>
      </c>
      <c r="G77" s="28">
        <f t="shared" si="1"/>
        <v>0</v>
      </c>
    </row>
    <row r="78" spans="1:7">
      <c r="A78" s="26" t="s">
        <v>113</v>
      </c>
      <c r="B78" s="27"/>
      <c r="C78" s="27">
        <v>1</v>
      </c>
      <c r="D78" s="27">
        <v>150</v>
      </c>
      <c r="E78" s="27">
        <v>150</v>
      </c>
      <c r="G78" s="28">
        <f t="shared" si="1"/>
        <v>0</v>
      </c>
    </row>
    <row r="79" spans="1:7">
      <c r="A79" s="26" t="s">
        <v>114</v>
      </c>
      <c r="B79" s="27"/>
      <c r="C79" s="27">
        <v>11</v>
      </c>
      <c r="D79" s="27">
        <v>100</v>
      </c>
      <c r="E79" s="27">
        <v>1100</v>
      </c>
      <c r="F79" s="28">
        <f>SUM(E17:E79)</f>
        <v>244243.25000000003</v>
      </c>
      <c r="G79" s="28">
        <f t="shared" si="1"/>
        <v>0</v>
      </c>
    </row>
    <row r="80" spans="1:7">
      <c r="A80" s="24" t="s">
        <v>115</v>
      </c>
      <c r="B80" s="25">
        <v>79</v>
      </c>
      <c r="C80" s="25">
        <v>1650</v>
      </c>
      <c r="D80" s="25">
        <v>1035.5740072202166</v>
      </c>
      <c r="E80" s="25">
        <v>1165920.25</v>
      </c>
    </row>
    <row r="81" spans="1:7">
      <c r="A81" s="26" t="s">
        <v>116</v>
      </c>
      <c r="B81" s="27">
        <v>78</v>
      </c>
      <c r="C81" s="27">
        <v>375</v>
      </c>
      <c r="D81" s="27">
        <v>80</v>
      </c>
      <c r="E81" s="27">
        <v>29866.079999999994</v>
      </c>
      <c r="F81" s="28">
        <f>SUM(E81)</f>
        <v>29866.079999999994</v>
      </c>
      <c r="G81" s="28">
        <f t="shared" si="1"/>
        <v>6240</v>
      </c>
    </row>
    <row r="82" spans="1:7">
      <c r="A82" s="24" t="s">
        <v>117</v>
      </c>
      <c r="B82" s="25"/>
      <c r="C82" s="25">
        <v>7</v>
      </c>
      <c r="D82" s="25">
        <v>514.28571428571433</v>
      </c>
      <c r="E82" s="25">
        <v>21600</v>
      </c>
      <c r="G82" s="28">
        <f t="shared" si="1"/>
        <v>0</v>
      </c>
    </row>
    <row r="83" spans="1:7">
      <c r="A83" s="26" t="s">
        <v>118</v>
      </c>
      <c r="B83" s="27"/>
      <c r="C83" s="27">
        <v>6</v>
      </c>
      <c r="D83" s="27">
        <v>600</v>
      </c>
      <c r="E83" s="27">
        <v>3600</v>
      </c>
      <c r="F83" s="28">
        <f>SUM(E83:E83)</f>
        <v>3600</v>
      </c>
      <c r="G83" s="28">
        <f t="shared" si="1"/>
        <v>0</v>
      </c>
    </row>
    <row r="84" spans="1:7">
      <c r="F84" s="28">
        <f>SUM(F2:F83)</f>
        <v>300119.33</v>
      </c>
      <c r="G84" s="28">
        <f>SUM(G4:G83)</f>
        <v>180240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6"/>
  <sheetViews>
    <sheetView workbookViewId="0">
      <selection activeCell="D11" sqref="D11"/>
    </sheetView>
  </sheetViews>
  <sheetFormatPr defaultRowHeight="15"/>
  <cols>
    <col min="1" max="1" width="38.140625" bestFit="1" customWidth="1"/>
    <col min="2" max="2" width="17.5703125" bestFit="1" customWidth="1"/>
    <col min="3" max="3" width="16.42578125" bestFit="1" customWidth="1"/>
    <col min="4" max="5" width="15.140625" bestFit="1" customWidth="1"/>
    <col min="6" max="7" width="11.5703125" style="28" bestFit="1" customWidth="1"/>
  </cols>
  <sheetData>
    <row r="1" spans="1:7">
      <c r="A1" s="20" t="s">
        <v>21</v>
      </c>
      <c r="B1" s="21" t="s">
        <v>22</v>
      </c>
      <c r="C1" s="21" t="s">
        <v>23</v>
      </c>
      <c r="D1" s="21" t="s">
        <v>24</v>
      </c>
      <c r="E1" s="21" t="s">
        <v>119</v>
      </c>
      <c r="G1" s="28" t="s">
        <v>120</v>
      </c>
    </row>
    <row r="2" spans="1:7">
      <c r="A2" s="22" t="s">
        <v>25</v>
      </c>
      <c r="B2" s="23">
        <v>296</v>
      </c>
      <c r="C2" s="23">
        <v>1393</v>
      </c>
      <c r="D2" s="23">
        <v>610.71151079136689</v>
      </c>
      <c r="E2" s="23">
        <v>797812</v>
      </c>
    </row>
    <row r="3" spans="1:7">
      <c r="A3" s="24" t="s">
        <v>26</v>
      </c>
      <c r="B3" s="25">
        <v>12</v>
      </c>
      <c r="C3" s="25">
        <v>167</v>
      </c>
      <c r="D3" s="25">
        <v>1485.0299401197606</v>
      </c>
      <c r="E3" s="25">
        <v>237900</v>
      </c>
    </row>
    <row r="4" spans="1:7">
      <c r="A4" s="26" t="s">
        <v>29</v>
      </c>
      <c r="B4" s="27"/>
      <c r="C4" s="27">
        <v>1</v>
      </c>
      <c r="D4" s="27">
        <v>1500</v>
      </c>
      <c r="E4" s="27">
        <v>2200</v>
      </c>
      <c r="G4" s="28">
        <f>D4*B4</f>
        <v>0</v>
      </c>
    </row>
    <row r="5" spans="1:7">
      <c r="A5" s="26" t="s">
        <v>30</v>
      </c>
      <c r="B5" s="27"/>
      <c r="C5" s="27">
        <v>1</v>
      </c>
      <c r="D5" s="27">
        <v>4000</v>
      </c>
      <c r="E5" s="27">
        <v>4000</v>
      </c>
      <c r="G5" s="28">
        <f t="shared" ref="G5:G64" si="0">D5*B5</f>
        <v>0</v>
      </c>
    </row>
    <row r="6" spans="1:7">
      <c r="A6" s="26" t="s">
        <v>33</v>
      </c>
      <c r="B6" s="27">
        <v>10</v>
      </c>
      <c r="C6" s="27"/>
      <c r="D6" s="27"/>
      <c r="E6" s="27"/>
      <c r="F6" s="28">
        <f>SUM(E4:E5)</f>
        <v>6200</v>
      </c>
      <c r="G6" s="28">
        <f t="shared" si="0"/>
        <v>0</v>
      </c>
    </row>
    <row r="7" spans="1:7">
      <c r="A7" s="24" t="s">
        <v>39</v>
      </c>
      <c r="B7" s="25"/>
      <c r="C7" s="25">
        <v>11</v>
      </c>
      <c r="D7" s="25">
        <v>2363.5454545454545</v>
      </c>
      <c r="E7" s="25">
        <v>23799</v>
      </c>
      <c r="G7" s="28">
        <f t="shared" si="0"/>
        <v>0</v>
      </c>
    </row>
    <row r="8" spans="1:7">
      <c r="A8" s="26" t="s">
        <v>40</v>
      </c>
      <c r="B8" s="27"/>
      <c r="C8" s="27">
        <v>10</v>
      </c>
      <c r="D8" s="27">
        <v>2000</v>
      </c>
      <c r="E8" s="27">
        <v>17800</v>
      </c>
      <c r="F8" s="28">
        <f>SUM(E7)</f>
        <v>23799</v>
      </c>
      <c r="G8" s="28">
        <f t="shared" si="0"/>
        <v>0</v>
      </c>
    </row>
    <row r="9" spans="1:7">
      <c r="A9" s="24" t="s">
        <v>41</v>
      </c>
      <c r="B9" s="25">
        <v>282</v>
      </c>
      <c r="C9" s="25">
        <v>434</v>
      </c>
      <c r="D9" s="25">
        <v>525.13824884792632</v>
      </c>
      <c r="E9" s="25">
        <v>203863</v>
      </c>
      <c r="F9" s="28">
        <f>E9</f>
        <v>203863</v>
      </c>
    </row>
    <row r="10" spans="1:7">
      <c r="A10" s="26" t="s">
        <v>42</v>
      </c>
      <c r="B10" s="27"/>
      <c r="C10" s="27">
        <v>5</v>
      </c>
      <c r="D10" s="27">
        <v>1200</v>
      </c>
      <c r="E10" s="27">
        <v>6000</v>
      </c>
      <c r="G10" s="28">
        <f t="shared" si="0"/>
        <v>0</v>
      </c>
    </row>
    <row r="11" spans="1:7">
      <c r="A11" s="26" t="s">
        <v>43</v>
      </c>
      <c r="B11" s="27">
        <v>18</v>
      </c>
      <c r="C11" s="27"/>
      <c r="D11" s="27"/>
      <c r="E11" s="27"/>
      <c r="G11" s="28">
        <f t="shared" si="0"/>
        <v>0</v>
      </c>
    </row>
    <row r="12" spans="1:7">
      <c r="A12" s="26" t="s">
        <v>45</v>
      </c>
      <c r="B12" s="27"/>
      <c r="C12" s="27">
        <v>1</v>
      </c>
      <c r="D12" s="27">
        <v>400</v>
      </c>
      <c r="E12" s="27">
        <v>400</v>
      </c>
      <c r="G12" s="28">
        <f t="shared" si="0"/>
        <v>0</v>
      </c>
    </row>
    <row r="13" spans="1:7">
      <c r="A13" s="26" t="s">
        <v>47</v>
      </c>
      <c r="B13" s="27"/>
      <c r="C13" s="27">
        <v>1</v>
      </c>
      <c r="D13" s="27">
        <v>700</v>
      </c>
      <c r="E13" s="27">
        <v>700</v>
      </c>
      <c r="G13" s="28">
        <f t="shared" si="0"/>
        <v>0</v>
      </c>
    </row>
    <row r="14" spans="1:7">
      <c r="A14" s="26" t="s">
        <v>48</v>
      </c>
      <c r="B14" s="27"/>
      <c r="C14" s="27">
        <v>1</v>
      </c>
      <c r="D14" s="27">
        <v>100</v>
      </c>
      <c r="E14" s="27">
        <v>100</v>
      </c>
      <c r="G14" s="28">
        <f t="shared" si="0"/>
        <v>0</v>
      </c>
    </row>
    <row r="15" spans="1:7">
      <c r="A15" s="26" t="s">
        <v>49</v>
      </c>
      <c r="B15" s="27"/>
      <c r="C15" s="27">
        <v>3</v>
      </c>
      <c r="D15" s="27">
        <v>100</v>
      </c>
      <c r="E15" s="27">
        <v>300</v>
      </c>
      <c r="G15" s="28">
        <f t="shared" si="0"/>
        <v>0</v>
      </c>
    </row>
    <row r="16" spans="1:7">
      <c r="A16" s="26" t="s">
        <v>50</v>
      </c>
      <c r="B16" s="27">
        <v>1</v>
      </c>
      <c r="C16" s="27">
        <v>6</v>
      </c>
      <c r="D16" s="27">
        <v>70</v>
      </c>
      <c r="E16" s="27">
        <v>273</v>
      </c>
      <c r="G16" s="28">
        <f t="shared" si="0"/>
        <v>70</v>
      </c>
    </row>
    <row r="17" spans="1:7">
      <c r="A17" s="26" t="s">
        <v>51</v>
      </c>
      <c r="B17" s="27">
        <v>1</v>
      </c>
      <c r="C17" s="27">
        <v>5</v>
      </c>
      <c r="D17" s="27">
        <v>70</v>
      </c>
      <c r="E17" s="27">
        <v>280</v>
      </c>
      <c r="G17" s="28">
        <f t="shared" si="0"/>
        <v>70</v>
      </c>
    </row>
    <row r="18" spans="1:7">
      <c r="A18" s="26" t="s">
        <v>52</v>
      </c>
      <c r="B18" s="27">
        <v>10</v>
      </c>
      <c r="C18" s="27"/>
      <c r="D18" s="27"/>
      <c r="E18" s="27"/>
      <c r="G18" s="28">
        <f t="shared" si="0"/>
        <v>0</v>
      </c>
    </row>
    <row r="19" spans="1:7">
      <c r="A19" s="26" t="s">
        <v>54</v>
      </c>
      <c r="B19" s="27">
        <v>1</v>
      </c>
      <c r="C19" s="27">
        <v>63</v>
      </c>
      <c r="D19" s="27">
        <v>438.09523809523807</v>
      </c>
      <c r="E19" s="27">
        <v>24960</v>
      </c>
      <c r="G19" s="28">
        <f t="shared" si="0"/>
        <v>438.09523809523807</v>
      </c>
    </row>
    <row r="20" spans="1:7">
      <c r="A20" s="26" t="s">
        <v>56</v>
      </c>
      <c r="B20" s="27">
        <v>10</v>
      </c>
      <c r="C20" s="27">
        <v>4</v>
      </c>
      <c r="D20" s="27">
        <v>150</v>
      </c>
      <c r="E20" s="27">
        <v>450</v>
      </c>
      <c r="G20" s="28">
        <f t="shared" si="0"/>
        <v>1500</v>
      </c>
    </row>
    <row r="21" spans="1:7">
      <c r="A21" s="26" t="s">
        <v>57</v>
      </c>
      <c r="B21" s="27"/>
      <c r="C21" s="27">
        <v>1</v>
      </c>
      <c r="D21" s="27">
        <v>375</v>
      </c>
      <c r="E21" s="27">
        <v>375</v>
      </c>
      <c r="G21" s="28">
        <f t="shared" si="0"/>
        <v>0</v>
      </c>
    </row>
    <row r="22" spans="1:7">
      <c r="A22" s="26" t="s">
        <v>62</v>
      </c>
      <c r="B22" s="27"/>
      <c r="C22" s="27">
        <v>5</v>
      </c>
      <c r="D22" s="27">
        <v>120</v>
      </c>
      <c r="E22" s="27">
        <v>600</v>
      </c>
      <c r="G22" s="28">
        <f t="shared" si="0"/>
        <v>0</v>
      </c>
    </row>
    <row r="23" spans="1:7">
      <c r="A23" s="26" t="s">
        <v>63</v>
      </c>
      <c r="B23" s="27">
        <v>1</v>
      </c>
      <c r="C23" s="27"/>
      <c r="D23" s="27"/>
      <c r="E23" s="27"/>
      <c r="G23" s="28">
        <f t="shared" si="0"/>
        <v>0</v>
      </c>
    </row>
    <row r="24" spans="1:7">
      <c r="A24" s="26" t="s">
        <v>64</v>
      </c>
      <c r="B24" s="27"/>
      <c r="C24" s="27">
        <v>1</v>
      </c>
      <c r="D24" s="27">
        <v>600</v>
      </c>
      <c r="E24" s="27">
        <v>600</v>
      </c>
      <c r="G24" s="28">
        <f t="shared" si="0"/>
        <v>0</v>
      </c>
    </row>
    <row r="25" spans="1:7">
      <c r="A25" s="26" t="s">
        <v>65</v>
      </c>
      <c r="B25" s="27"/>
      <c r="C25" s="27">
        <v>1</v>
      </c>
      <c r="D25" s="27">
        <v>850</v>
      </c>
      <c r="E25" s="27">
        <v>850</v>
      </c>
      <c r="G25" s="28">
        <f t="shared" si="0"/>
        <v>0</v>
      </c>
    </row>
    <row r="26" spans="1:7">
      <c r="A26" s="26" t="s">
        <v>66</v>
      </c>
      <c r="B26" s="27"/>
      <c r="C26" s="27">
        <v>1</v>
      </c>
      <c r="D26" s="27">
        <v>400</v>
      </c>
      <c r="E26" s="27">
        <v>0</v>
      </c>
      <c r="G26" s="28">
        <f t="shared" si="0"/>
        <v>0</v>
      </c>
    </row>
    <row r="27" spans="1:7">
      <c r="A27" s="26" t="s">
        <v>67</v>
      </c>
      <c r="B27" s="27">
        <v>10</v>
      </c>
      <c r="C27" s="27">
        <v>6</v>
      </c>
      <c r="D27" s="27">
        <v>50</v>
      </c>
      <c r="E27" s="27">
        <v>300</v>
      </c>
      <c r="G27" s="28">
        <f t="shared" si="0"/>
        <v>500</v>
      </c>
    </row>
    <row r="28" spans="1:7">
      <c r="A28" s="26" t="s">
        <v>68</v>
      </c>
      <c r="B28" s="27">
        <v>1</v>
      </c>
      <c r="C28" s="27">
        <v>52</v>
      </c>
      <c r="D28" s="27">
        <v>600</v>
      </c>
      <c r="E28" s="27">
        <v>26340</v>
      </c>
      <c r="G28" s="28">
        <f t="shared" si="0"/>
        <v>600</v>
      </c>
    </row>
    <row r="29" spans="1:7">
      <c r="A29" s="26" t="s">
        <v>69</v>
      </c>
      <c r="B29" s="27">
        <v>10</v>
      </c>
      <c r="C29" s="27">
        <v>2</v>
      </c>
      <c r="D29" s="27">
        <v>300</v>
      </c>
      <c r="E29" s="27">
        <v>300</v>
      </c>
      <c r="G29" s="28">
        <f t="shared" si="0"/>
        <v>3000</v>
      </c>
    </row>
    <row r="30" spans="1:7">
      <c r="A30" s="26" t="s">
        <v>71</v>
      </c>
      <c r="B30" s="27">
        <v>10</v>
      </c>
      <c r="C30" s="27">
        <v>2</v>
      </c>
      <c r="D30" s="27">
        <v>500</v>
      </c>
      <c r="E30" s="27">
        <v>500</v>
      </c>
      <c r="G30" s="28">
        <f t="shared" si="0"/>
        <v>5000</v>
      </c>
    </row>
    <row r="31" spans="1:7">
      <c r="A31" s="26" t="s">
        <v>72</v>
      </c>
      <c r="B31" s="27">
        <v>10</v>
      </c>
      <c r="C31" s="27">
        <v>2</v>
      </c>
      <c r="D31" s="27">
        <v>300</v>
      </c>
      <c r="E31" s="27">
        <v>300</v>
      </c>
      <c r="G31" s="28">
        <f t="shared" si="0"/>
        <v>3000</v>
      </c>
    </row>
    <row r="32" spans="1:7">
      <c r="A32" s="26" t="s">
        <v>74</v>
      </c>
      <c r="B32" s="27">
        <v>1</v>
      </c>
      <c r="C32" s="27"/>
      <c r="D32" s="27"/>
      <c r="E32" s="27"/>
      <c r="G32" s="28">
        <f t="shared" si="0"/>
        <v>0</v>
      </c>
    </row>
    <row r="33" spans="1:7">
      <c r="A33" s="26" t="s">
        <v>75</v>
      </c>
      <c r="B33" s="27"/>
      <c r="C33" s="27">
        <v>1</v>
      </c>
      <c r="D33" s="27">
        <v>3350</v>
      </c>
      <c r="E33" s="27">
        <v>3850</v>
      </c>
      <c r="G33" s="28">
        <f t="shared" si="0"/>
        <v>0</v>
      </c>
    </row>
    <row r="34" spans="1:7">
      <c r="A34" s="26" t="s">
        <v>76</v>
      </c>
      <c r="B34" s="27">
        <v>1</v>
      </c>
      <c r="C34" s="27">
        <v>59</v>
      </c>
      <c r="D34" s="27">
        <v>600</v>
      </c>
      <c r="E34" s="27">
        <v>32160</v>
      </c>
      <c r="G34" s="28">
        <f t="shared" si="0"/>
        <v>600</v>
      </c>
    </row>
    <row r="35" spans="1:7">
      <c r="A35" s="26" t="s">
        <v>77</v>
      </c>
      <c r="B35" s="27"/>
      <c r="C35" s="27">
        <v>1</v>
      </c>
      <c r="D35" s="27">
        <v>600</v>
      </c>
      <c r="E35" s="27">
        <v>600</v>
      </c>
      <c r="G35" s="28">
        <f t="shared" si="0"/>
        <v>0</v>
      </c>
    </row>
    <row r="36" spans="1:7">
      <c r="A36" s="26" t="s">
        <v>78</v>
      </c>
      <c r="B36" s="27">
        <v>1</v>
      </c>
      <c r="C36" s="27">
        <v>26</v>
      </c>
      <c r="D36" s="27">
        <v>600</v>
      </c>
      <c r="E36" s="27">
        <v>11940</v>
      </c>
      <c r="G36" s="28">
        <f t="shared" si="0"/>
        <v>600</v>
      </c>
    </row>
    <row r="37" spans="1:7">
      <c r="A37" s="26" t="s">
        <v>79</v>
      </c>
      <c r="B37" s="27">
        <v>1</v>
      </c>
      <c r="C37" s="27">
        <v>17</v>
      </c>
      <c r="D37" s="27">
        <v>800</v>
      </c>
      <c r="E37" s="27">
        <v>9520</v>
      </c>
      <c r="G37" s="28">
        <f t="shared" si="0"/>
        <v>800</v>
      </c>
    </row>
    <row r="38" spans="1:7">
      <c r="A38" s="26" t="s">
        <v>81</v>
      </c>
      <c r="B38" s="27"/>
      <c r="C38" s="27">
        <v>2</v>
      </c>
      <c r="D38" s="27">
        <v>1500</v>
      </c>
      <c r="E38" s="27">
        <v>2850</v>
      </c>
      <c r="G38" s="28">
        <f t="shared" si="0"/>
        <v>0</v>
      </c>
    </row>
    <row r="39" spans="1:7">
      <c r="A39" s="26" t="s">
        <v>83</v>
      </c>
      <c r="B39" s="27">
        <v>10</v>
      </c>
      <c r="C39" s="27"/>
      <c r="D39" s="27"/>
      <c r="E39" s="27"/>
      <c r="G39" s="28">
        <f t="shared" si="0"/>
        <v>0</v>
      </c>
    </row>
    <row r="40" spans="1:7">
      <c r="A40" s="26" t="s">
        <v>84</v>
      </c>
      <c r="B40" s="27">
        <v>10</v>
      </c>
      <c r="C40" s="27">
        <v>6</v>
      </c>
      <c r="D40" s="27">
        <v>200</v>
      </c>
      <c r="E40" s="27">
        <v>1200</v>
      </c>
      <c r="G40" s="28">
        <f t="shared" si="0"/>
        <v>2000</v>
      </c>
    </row>
    <row r="41" spans="1:7">
      <c r="A41" s="26" t="s">
        <v>86</v>
      </c>
      <c r="B41" s="27"/>
      <c r="C41" s="27">
        <v>1</v>
      </c>
      <c r="D41" s="27">
        <v>600</v>
      </c>
      <c r="E41" s="27">
        <v>600</v>
      </c>
      <c r="G41" s="28">
        <f t="shared" si="0"/>
        <v>0</v>
      </c>
    </row>
    <row r="42" spans="1:7">
      <c r="A42" s="26" t="s">
        <v>87</v>
      </c>
      <c r="B42" s="27"/>
      <c r="C42" s="27">
        <v>12</v>
      </c>
      <c r="D42" s="27">
        <v>400</v>
      </c>
      <c r="E42" s="27">
        <v>4760</v>
      </c>
      <c r="G42" s="28">
        <f t="shared" si="0"/>
        <v>0</v>
      </c>
    </row>
    <row r="43" spans="1:7">
      <c r="A43" s="26" t="s">
        <v>88</v>
      </c>
      <c r="B43" s="27"/>
      <c r="C43" s="27">
        <v>2</v>
      </c>
      <c r="D43" s="27">
        <v>900</v>
      </c>
      <c r="E43" s="27">
        <v>2100</v>
      </c>
      <c r="G43" s="28">
        <f t="shared" si="0"/>
        <v>0</v>
      </c>
    </row>
    <row r="44" spans="1:7">
      <c r="A44" s="26" t="s">
        <v>90</v>
      </c>
      <c r="B44" s="27"/>
      <c r="C44" s="27">
        <v>41</v>
      </c>
      <c r="D44" s="27">
        <v>100</v>
      </c>
      <c r="E44" s="27">
        <v>3700</v>
      </c>
      <c r="G44" s="28">
        <f t="shared" si="0"/>
        <v>0</v>
      </c>
    </row>
    <row r="45" spans="1:7">
      <c r="A45" s="26" t="s">
        <v>91</v>
      </c>
      <c r="B45" s="27"/>
      <c r="C45" s="27">
        <v>7</v>
      </c>
      <c r="D45" s="27">
        <v>300</v>
      </c>
      <c r="E45" s="27">
        <v>2100</v>
      </c>
      <c r="G45" s="28">
        <f t="shared" si="0"/>
        <v>0</v>
      </c>
    </row>
    <row r="46" spans="1:7">
      <c r="A46" s="26" t="s">
        <v>92</v>
      </c>
      <c r="B46" s="27"/>
      <c r="C46" s="27">
        <v>1</v>
      </c>
      <c r="D46" s="27">
        <v>615</v>
      </c>
      <c r="E46" s="27">
        <v>615</v>
      </c>
      <c r="G46" s="28">
        <f t="shared" si="0"/>
        <v>0</v>
      </c>
    </row>
    <row r="47" spans="1:7">
      <c r="A47" s="26" t="s">
        <v>94</v>
      </c>
      <c r="B47" s="27">
        <v>18</v>
      </c>
      <c r="C47" s="27"/>
      <c r="D47" s="27">
        <v>200</v>
      </c>
      <c r="E47" s="27"/>
      <c r="G47" s="28">
        <f t="shared" si="0"/>
        <v>3600</v>
      </c>
    </row>
    <row r="48" spans="1:7">
      <c r="A48" s="26" t="s">
        <v>95</v>
      </c>
      <c r="B48" s="27">
        <v>27</v>
      </c>
      <c r="C48" s="27"/>
      <c r="D48" s="27"/>
      <c r="E48" s="27"/>
      <c r="G48" s="28">
        <f t="shared" si="0"/>
        <v>0</v>
      </c>
    </row>
    <row r="49" spans="1:7">
      <c r="A49" s="26" t="s">
        <v>96</v>
      </c>
      <c r="B49" s="27">
        <v>18</v>
      </c>
      <c r="C49" s="27"/>
      <c r="D49" s="27"/>
      <c r="E49" s="27"/>
      <c r="G49" s="28">
        <f t="shared" si="0"/>
        <v>0</v>
      </c>
    </row>
    <row r="50" spans="1:7">
      <c r="A50" s="26" t="s">
        <v>97</v>
      </c>
      <c r="B50" s="27">
        <v>18</v>
      </c>
      <c r="C50" s="27"/>
      <c r="D50" s="27"/>
      <c r="E50" s="27"/>
      <c r="G50" s="28">
        <f t="shared" si="0"/>
        <v>0</v>
      </c>
    </row>
    <row r="51" spans="1:7">
      <c r="A51" s="26" t="s">
        <v>98</v>
      </c>
      <c r="B51" s="27">
        <v>27</v>
      </c>
      <c r="C51" s="27"/>
      <c r="D51" s="27"/>
      <c r="E51" s="27"/>
      <c r="G51" s="28">
        <f t="shared" si="0"/>
        <v>0</v>
      </c>
    </row>
    <row r="52" spans="1:7">
      <c r="A52" s="26" t="s">
        <v>100</v>
      </c>
      <c r="B52" s="27">
        <v>18</v>
      </c>
      <c r="C52" s="27"/>
      <c r="D52" s="27"/>
      <c r="E52" s="27"/>
      <c r="G52" s="28">
        <f t="shared" si="0"/>
        <v>0</v>
      </c>
    </row>
    <row r="53" spans="1:7">
      <c r="A53" s="26" t="s">
        <v>101</v>
      </c>
      <c r="B53" s="27">
        <v>27</v>
      </c>
      <c r="C53" s="27"/>
      <c r="D53" s="27"/>
      <c r="E53" s="27"/>
      <c r="G53" s="28">
        <f t="shared" si="0"/>
        <v>0</v>
      </c>
    </row>
    <row r="54" spans="1:7">
      <c r="A54" s="26" t="s">
        <v>102</v>
      </c>
      <c r="B54" s="27">
        <v>10</v>
      </c>
      <c r="C54" s="27">
        <v>6</v>
      </c>
      <c r="D54" s="27">
        <v>200</v>
      </c>
      <c r="E54" s="27">
        <v>1200</v>
      </c>
      <c r="G54" s="28">
        <f t="shared" si="0"/>
        <v>2000</v>
      </c>
    </row>
    <row r="55" spans="1:7">
      <c r="A55" s="26" t="s">
        <v>108</v>
      </c>
      <c r="B55" s="27"/>
      <c r="C55" s="27">
        <v>1</v>
      </c>
      <c r="D55" s="27">
        <v>250</v>
      </c>
      <c r="E55" s="27">
        <v>0</v>
      </c>
      <c r="G55" s="28">
        <f t="shared" si="0"/>
        <v>0</v>
      </c>
    </row>
    <row r="56" spans="1:7">
      <c r="A56" s="26" t="s">
        <v>109</v>
      </c>
      <c r="B56" s="27">
        <v>1</v>
      </c>
      <c r="C56" s="27">
        <v>13</v>
      </c>
      <c r="D56" s="27">
        <v>500</v>
      </c>
      <c r="E56" s="27">
        <v>4850</v>
      </c>
      <c r="G56" s="28">
        <f t="shared" si="0"/>
        <v>500</v>
      </c>
    </row>
    <row r="57" spans="1:7">
      <c r="A57" s="26" t="s">
        <v>110</v>
      </c>
      <c r="B57" s="27">
        <v>10</v>
      </c>
      <c r="C57" s="27">
        <v>1</v>
      </c>
      <c r="D57" s="27">
        <v>100</v>
      </c>
      <c r="E57" s="27">
        <v>100</v>
      </c>
      <c r="G57" s="28">
        <f t="shared" si="0"/>
        <v>1000</v>
      </c>
    </row>
    <row r="58" spans="1:7">
      <c r="A58" s="26" t="s">
        <v>111</v>
      </c>
      <c r="B58" s="27"/>
      <c r="C58" s="27">
        <v>34</v>
      </c>
      <c r="D58" s="27">
        <v>1500</v>
      </c>
      <c r="E58" s="27">
        <v>49500</v>
      </c>
      <c r="G58" s="28">
        <f t="shared" si="0"/>
        <v>0</v>
      </c>
    </row>
    <row r="59" spans="1:7">
      <c r="A59" s="26" t="s">
        <v>112</v>
      </c>
      <c r="B59" s="27"/>
      <c r="C59" s="27">
        <v>24</v>
      </c>
      <c r="D59" s="27">
        <v>300</v>
      </c>
      <c r="E59" s="27">
        <v>6900</v>
      </c>
      <c r="G59" s="28">
        <f t="shared" si="0"/>
        <v>0</v>
      </c>
    </row>
    <row r="60" spans="1:7">
      <c r="A60" s="26" t="s">
        <v>113</v>
      </c>
      <c r="B60" s="27"/>
      <c r="C60" s="27">
        <v>4</v>
      </c>
      <c r="D60" s="27">
        <v>150</v>
      </c>
      <c r="E60" s="27">
        <v>600</v>
      </c>
      <c r="G60" s="28">
        <f t="shared" si="0"/>
        <v>0</v>
      </c>
    </row>
    <row r="61" spans="1:7">
      <c r="A61" s="26" t="s">
        <v>114</v>
      </c>
      <c r="B61" s="27">
        <v>1</v>
      </c>
      <c r="C61" s="27">
        <v>13</v>
      </c>
      <c r="D61" s="27">
        <v>100</v>
      </c>
      <c r="E61" s="27">
        <v>1090</v>
      </c>
      <c r="G61" s="28">
        <f t="shared" si="0"/>
        <v>100</v>
      </c>
    </row>
    <row r="62" spans="1:7">
      <c r="A62" s="24" t="s">
        <v>115</v>
      </c>
      <c r="B62" s="25"/>
      <c r="C62" s="25">
        <v>29</v>
      </c>
      <c r="D62" s="25">
        <v>47.407407407407405</v>
      </c>
      <c r="E62" s="25">
        <v>11440</v>
      </c>
      <c r="G62" s="28">
        <f t="shared" si="0"/>
        <v>0</v>
      </c>
    </row>
    <row r="63" spans="1:7">
      <c r="A63" s="26" t="s">
        <v>116</v>
      </c>
      <c r="B63" s="27"/>
      <c r="C63" s="27">
        <v>13</v>
      </c>
      <c r="D63" s="27">
        <v>80</v>
      </c>
      <c r="E63" s="27">
        <v>960</v>
      </c>
      <c r="F63" s="28">
        <f>SUM(E63)</f>
        <v>960</v>
      </c>
      <c r="G63" s="28">
        <f t="shared" si="0"/>
        <v>0</v>
      </c>
    </row>
    <row r="64" spans="1:7">
      <c r="A64" s="24" t="s">
        <v>117</v>
      </c>
      <c r="B64" s="25"/>
      <c r="C64" s="25">
        <v>4</v>
      </c>
      <c r="D64" s="25">
        <v>600</v>
      </c>
      <c r="E64" s="25">
        <v>2340</v>
      </c>
      <c r="G64" s="28">
        <f t="shared" si="0"/>
        <v>0</v>
      </c>
    </row>
    <row r="65" spans="1:7">
      <c r="A65" s="26" t="s">
        <v>118</v>
      </c>
      <c r="B65" s="27"/>
      <c r="C65" s="27">
        <v>4</v>
      </c>
      <c r="D65" s="27">
        <v>600</v>
      </c>
      <c r="E65" s="27">
        <v>2340</v>
      </c>
      <c r="F65" s="28">
        <f>SUM(E65)</f>
        <v>2340</v>
      </c>
      <c r="G65" s="28">
        <f>D65*B65</f>
        <v>0</v>
      </c>
    </row>
    <row r="66" spans="1:7">
      <c r="F66" s="28">
        <f>SUM(F1:F65)</f>
        <v>237162</v>
      </c>
      <c r="G66" s="28">
        <f>SUM(G4:G65)</f>
        <v>25378.095238095237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Ram material consumed</vt:lpstr>
      <vt:lpstr>IPD Revenue</vt:lpstr>
      <vt:lpstr>OPD 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Centre Finance</dc:creator>
  <cp:lastModifiedBy>Finance Department 2</cp:lastModifiedBy>
  <dcterms:created xsi:type="dcterms:W3CDTF">2023-10-30T11:00:06Z</dcterms:created>
  <dcterms:modified xsi:type="dcterms:W3CDTF">2023-11-25T11:15:09Z</dcterms:modified>
</cp:coreProperties>
</file>