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160"/>
  </bookViews>
  <sheets>
    <sheet name="Sheet1" sheetId="1" r:id="rId1"/>
    <sheet name="Rawmaterial consumed" sheetId="4" r:id="rId2"/>
    <sheet name="OPD" sheetId="2" r:id="rId3"/>
    <sheet name="IPD" sheetId="3" r:id="rId4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/>
  <c r="F60" i="3" l="1"/>
  <c r="E13" i="1"/>
  <c r="D13"/>
  <c r="C5" i="4"/>
  <c r="E6" i="1"/>
  <c r="D6"/>
  <c r="F5" i="3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9"/>
  <c r="F61"/>
  <c r="F62"/>
  <c r="F4"/>
  <c r="E63"/>
  <c r="D7" i="1" s="1"/>
  <c r="E7" s="1"/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4"/>
  <c r="E64"/>
  <c r="D19" i="1"/>
  <c r="E19" s="1"/>
  <c r="E16"/>
  <c r="E15"/>
  <c r="E14"/>
  <c r="F64" i="2" l="1"/>
  <c r="E9" i="1" s="1"/>
  <c r="D11"/>
  <c r="F63" i="3"/>
  <c r="E8" i="1" s="1"/>
  <c r="E11" l="1"/>
  <c r="D17"/>
  <c r="E21" s="1"/>
  <c r="D21" l="1"/>
</calcChain>
</file>

<file path=xl/sharedStrings.xml><?xml version="1.0" encoding="utf-8"?>
<sst xmlns="http://schemas.openxmlformats.org/spreadsheetml/2006/main" count="158" uniqueCount="102">
  <si>
    <t>Pathlab</t>
  </si>
  <si>
    <t>Cost sheet</t>
  </si>
  <si>
    <t>Particulars</t>
  </si>
  <si>
    <t>Amount</t>
  </si>
  <si>
    <t>Revenue from OPD</t>
  </si>
  <si>
    <t>Revenue from IPD</t>
  </si>
  <si>
    <t>Included In Package IPD</t>
  </si>
  <si>
    <t>Less:</t>
  </si>
  <si>
    <t>Variable Cost</t>
  </si>
  <si>
    <t>Raw material consumed</t>
  </si>
  <si>
    <t>Outsource Pateint Test</t>
  </si>
  <si>
    <t>Manpower Expense (Employee Salary)</t>
  </si>
  <si>
    <t>Pathologist (Dr. Anubhuti Fee)</t>
  </si>
  <si>
    <t>Operator's Share (25% Share to Doctors)</t>
  </si>
  <si>
    <t>Fixed Cost</t>
  </si>
  <si>
    <t>Administrative overhead</t>
  </si>
  <si>
    <t>Net Profit</t>
  </si>
  <si>
    <t>(For the period March2023)</t>
  </si>
  <si>
    <t>Row Labels</t>
  </si>
  <si>
    <t>Sum of Qty In Pack</t>
  </si>
  <si>
    <t>Sum of Order Qty</t>
  </si>
  <si>
    <t>Average of Rate</t>
  </si>
  <si>
    <t>Sum of Net Amt</t>
  </si>
  <si>
    <t>Mar</t>
  </si>
  <si>
    <t>Diagnostics</t>
  </si>
  <si>
    <t>Chloride</t>
  </si>
  <si>
    <t>Sr. Folic Acid</t>
  </si>
  <si>
    <t>Sr. Vitamin B12</t>
  </si>
  <si>
    <t>Widal</t>
  </si>
  <si>
    <t>IP/OP Package</t>
  </si>
  <si>
    <t>Cathlab Profile</t>
  </si>
  <si>
    <t>Pathology</t>
  </si>
  <si>
    <t>ABG</t>
  </si>
  <si>
    <t>Alkaline Phosphatase(ALP)</t>
  </si>
  <si>
    <t>Blood Group&amp; RH Factor</t>
  </si>
  <si>
    <t>Blood Sugar Fasting</t>
  </si>
  <si>
    <t>Blood Sugar Postpendial</t>
  </si>
  <si>
    <t>Blood Urea</t>
  </si>
  <si>
    <t>CBC (Complete Blood Count)</t>
  </si>
  <si>
    <t>CPK MB</t>
  </si>
  <si>
    <t>Creatinine</t>
  </si>
  <si>
    <t>CRP</t>
  </si>
  <si>
    <t>Electrolyte (NA+,K+,Cl )</t>
  </si>
  <si>
    <t>ESR</t>
  </si>
  <si>
    <t>HB%</t>
  </si>
  <si>
    <t>HbA1C</t>
  </si>
  <si>
    <t>HBsAg</t>
  </si>
  <si>
    <t>HCV</t>
  </si>
  <si>
    <t>HIV</t>
  </si>
  <si>
    <t>Iron Profile with Ferttin</t>
  </si>
  <si>
    <t>KFT (Urea/MAT/NA/K)</t>
  </si>
  <si>
    <t>Lipid Profile</t>
  </si>
  <si>
    <t>Liver Function Test</t>
  </si>
  <si>
    <t>N.Pro BNP</t>
  </si>
  <si>
    <t>PBS(Peripheral Blood Semar)</t>
  </si>
  <si>
    <t>Platelet Count(PLT)</t>
  </si>
  <si>
    <t>Potassium (K+)</t>
  </si>
  <si>
    <t>Prothrombine Time(PT-INR)</t>
  </si>
  <si>
    <t>RAPID MP(Optimal,Antigen)</t>
  </si>
  <si>
    <t>RBS</t>
  </si>
  <si>
    <t>RFT (UREA,CREATININE)</t>
  </si>
  <si>
    <t>Rheumatiod Factor(RF)</t>
  </si>
  <si>
    <t>S.Amylase</t>
  </si>
  <si>
    <t>S.Billirubin Total &amp; Direct</t>
  </si>
  <si>
    <t>S.Cholestrol</t>
  </si>
  <si>
    <t>S.G.O.T/AST</t>
  </si>
  <si>
    <t>S.G.P.T/ALT</t>
  </si>
  <si>
    <t>S.HDL</t>
  </si>
  <si>
    <t>S.Lipase</t>
  </si>
  <si>
    <t>S.Protine (Total)/S.Albumin</t>
  </si>
  <si>
    <t>S.Trygliceride</t>
  </si>
  <si>
    <t>Sodium (Na+)</t>
  </si>
  <si>
    <t>Stool Culture</t>
  </si>
  <si>
    <t>Stool Routine</t>
  </si>
  <si>
    <t>T3,T4,TSH</t>
  </si>
  <si>
    <t>TLC,DLC OF WBC(TC,DC)</t>
  </si>
  <si>
    <t>TROPONIN I, (hs TnI)</t>
  </si>
  <si>
    <t>TSH</t>
  </si>
  <si>
    <t>Uric Acid</t>
  </si>
  <si>
    <t>URINE Routine</t>
  </si>
  <si>
    <t>VDRL</t>
  </si>
  <si>
    <t>Service Material</t>
  </si>
  <si>
    <t>CBG(Glucometer Test)</t>
  </si>
  <si>
    <t>Urology</t>
  </si>
  <si>
    <t>URINE CULTURE AND SENSITIVITY</t>
  </si>
  <si>
    <t>Biochemistry</t>
  </si>
  <si>
    <t>Gram Stain</t>
  </si>
  <si>
    <t>PLEURAL FLUID SUGAR / PROTEIN / AFB</t>
  </si>
  <si>
    <t>Sputam ZN Stain for AFB</t>
  </si>
  <si>
    <t>ADA</t>
  </si>
  <si>
    <t>Bleeding Time &amp; Clotting Time (BT,CT)</t>
  </si>
  <si>
    <t>HPE (Small)</t>
  </si>
  <si>
    <t>LDH</t>
  </si>
  <si>
    <t>PROCALCITONINE</t>
  </si>
  <si>
    <t>Sputum For AFB</t>
  </si>
  <si>
    <t>SR. PROCALCITONIN</t>
  </si>
  <si>
    <t>Stool Occuit Blood Test</t>
  </si>
  <si>
    <t xml:space="preserve"> </t>
  </si>
  <si>
    <t>Opening stock</t>
  </si>
  <si>
    <t>Purchase</t>
  </si>
  <si>
    <t>Closing Stock</t>
  </si>
  <si>
    <t>Package Revenue in OPD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</si>
</sst>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6" tint="0.79998168889431442"/>
        <bgColor theme="6" tint="0.79998168889431442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thin">
        <color theme="6" tint="0.79998168889431442"/>
      </bottom>
      <diagonal/>
    </border>
    <border>
      <left/>
      <right/>
      <top/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 style="thin">
        <color theme="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3" fontId="2" fillId="0" borderId="4" xfId="1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43" fontId="1" fillId="0" borderId="7" xfId="1" applyFont="1" applyBorder="1" applyAlignment="1">
      <alignment vertical="center"/>
    </xf>
    <xf numFmtId="43" fontId="1" fillId="0" borderId="8" xfId="1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43" fontId="1" fillId="0" borderId="11" xfId="1" applyFont="1" applyBorder="1" applyAlignment="1">
      <alignment vertical="center"/>
    </xf>
    <xf numFmtId="43" fontId="2" fillId="0" borderId="11" xfId="1" applyFont="1" applyBorder="1" applyAlignment="1">
      <alignment vertical="center"/>
    </xf>
    <xf numFmtId="43" fontId="0" fillId="0" borderId="8" xfId="1" applyFont="1" applyBorder="1" applyAlignment="1">
      <alignment vertical="center"/>
    </xf>
    <xf numFmtId="43" fontId="2" fillId="0" borderId="4" xfId="1" applyFont="1" applyBorder="1" applyAlignment="1">
      <alignment vertical="center"/>
    </xf>
    <xf numFmtId="43" fontId="2" fillId="0" borderId="12" xfId="1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43" fontId="0" fillId="0" borderId="11" xfId="1" applyFont="1" applyBorder="1" applyAlignment="1">
      <alignment vertical="center"/>
    </xf>
    <xf numFmtId="0" fontId="0" fillId="0" borderId="10" xfId="0" applyBorder="1" applyAlignment="1">
      <alignment horizontal="left" vertical="center"/>
    </xf>
    <xf numFmtId="43" fontId="4" fillId="0" borderId="15" xfId="1" applyFont="1" applyBorder="1" applyAlignment="1">
      <alignment vertical="center"/>
    </xf>
    <xf numFmtId="43" fontId="4" fillId="0" borderId="16" xfId="1" applyFont="1" applyBorder="1" applyAlignment="1">
      <alignment vertical="center"/>
    </xf>
    <xf numFmtId="0" fontId="5" fillId="2" borderId="17" xfId="0" applyFont="1" applyFill="1" applyBorder="1"/>
    <xf numFmtId="0" fontId="5" fillId="2" borderId="18" xfId="0" applyFont="1" applyFill="1" applyBorder="1"/>
    <xf numFmtId="0" fontId="5" fillId="3" borderId="19" xfId="0" applyFont="1" applyFill="1" applyBorder="1" applyAlignment="1">
      <alignment horizontal="left"/>
    </xf>
    <xf numFmtId="0" fontId="5" fillId="3" borderId="19" xfId="0" applyFont="1" applyFill="1" applyBorder="1"/>
    <xf numFmtId="0" fontId="6" fillId="4" borderId="20" xfId="0" applyFont="1" applyFill="1" applyBorder="1" applyAlignment="1">
      <alignment horizontal="left" indent="1"/>
    </xf>
    <xf numFmtId="0" fontId="6" fillId="4" borderId="20" xfId="0" applyFont="1" applyFill="1" applyBorder="1"/>
    <xf numFmtId="0" fontId="6" fillId="0" borderId="19" xfId="0" applyFont="1" applyBorder="1" applyAlignment="1">
      <alignment horizontal="left" indent="2"/>
    </xf>
    <xf numFmtId="0" fontId="6" fillId="0" borderId="19" xfId="0" applyFont="1" applyBorder="1"/>
    <xf numFmtId="43" fontId="5" fillId="2" borderId="18" xfId="1" applyFont="1" applyFill="1" applyBorder="1"/>
    <xf numFmtId="43" fontId="0" fillId="0" borderId="0" xfId="1" applyFont="1"/>
    <xf numFmtId="43" fontId="5" fillId="3" borderId="19" xfId="1" applyFont="1" applyFill="1" applyBorder="1"/>
    <xf numFmtId="43" fontId="6" fillId="4" borderId="20" xfId="1" applyFont="1" applyFill="1" applyBorder="1"/>
    <xf numFmtId="43" fontId="6" fillId="0" borderId="19" xfId="1" applyFont="1" applyBorder="1"/>
    <xf numFmtId="4" fontId="7" fillId="0" borderId="21" xfId="0" applyNumberFormat="1" applyFont="1" applyBorder="1"/>
    <xf numFmtId="4" fontId="0" fillId="0" borderId="0" xfId="0" applyNumberFormat="1"/>
    <xf numFmtId="0" fontId="6" fillId="0" borderId="19" xfId="0" applyFont="1" applyBorder="1" applyAlignment="1">
      <alignment horizontal="left" inden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21"/>
  <sheetViews>
    <sheetView tabSelected="1" workbookViewId="0">
      <selection activeCell="E18" sqref="E18"/>
    </sheetView>
  </sheetViews>
  <sheetFormatPr defaultRowHeight="15"/>
  <cols>
    <col min="2" max="2" width="5.28515625" bestFit="1" customWidth="1"/>
    <col min="3" max="3" width="36.85546875" bestFit="1" customWidth="1"/>
    <col min="4" max="4" width="14.28515625" bestFit="1" customWidth="1"/>
    <col min="5" max="5" width="13.5703125" bestFit="1" customWidth="1"/>
  </cols>
  <sheetData>
    <row r="2" spans="2:5" ht="18.75">
      <c r="B2" s="36" t="s">
        <v>0</v>
      </c>
      <c r="C2" s="36"/>
      <c r="D2" s="36"/>
      <c r="E2" s="36"/>
    </row>
    <row r="3" spans="2:5" ht="18.75">
      <c r="B3" s="36" t="s">
        <v>1</v>
      </c>
      <c r="C3" s="36"/>
      <c r="D3" s="36"/>
      <c r="E3" s="36"/>
    </row>
    <row r="4" spans="2:5" ht="15.75" thickBot="1">
      <c r="B4" s="37" t="s">
        <v>17</v>
      </c>
      <c r="C4" s="37"/>
      <c r="D4" s="37"/>
      <c r="E4" s="37"/>
    </row>
    <row r="5" spans="2:5" ht="15.75" thickBot="1">
      <c r="B5" s="1"/>
      <c r="C5" s="2" t="s">
        <v>2</v>
      </c>
      <c r="D5" s="3" t="s">
        <v>3</v>
      </c>
      <c r="E5" s="3" t="s">
        <v>3</v>
      </c>
    </row>
    <row r="6" spans="2:5">
      <c r="B6" s="4"/>
      <c r="C6" s="5" t="s">
        <v>4</v>
      </c>
      <c r="D6" s="6">
        <f>OPD!E64</f>
        <v>271235.01</v>
      </c>
      <c r="E6" s="7">
        <f>D6</f>
        <v>271235.01</v>
      </c>
    </row>
    <row r="7" spans="2:5">
      <c r="B7" s="8"/>
      <c r="C7" s="9" t="s">
        <v>5</v>
      </c>
      <c r="D7" s="10">
        <f>IPD!E63</f>
        <v>373373.53</v>
      </c>
      <c r="E7" s="10">
        <f>D7</f>
        <v>373373.53</v>
      </c>
    </row>
    <row r="8" spans="2:5">
      <c r="B8" s="8"/>
      <c r="C8" s="9" t="s">
        <v>6</v>
      </c>
      <c r="D8" s="11">
        <v>0</v>
      </c>
      <c r="E8" s="12">
        <f>IPD!F63</f>
        <v>214001.30434782608</v>
      </c>
    </row>
    <row r="9" spans="2:5">
      <c r="B9" s="8"/>
      <c r="C9" s="9" t="s">
        <v>101</v>
      </c>
      <c r="D9" s="11">
        <v>0</v>
      </c>
      <c r="E9" s="12">
        <f>OPD!F64</f>
        <v>52500</v>
      </c>
    </row>
    <row r="10" spans="2:5" ht="15.75" thickBot="1">
      <c r="B10" s="8"/>
      <c r="C10" s="9"/>
      <c r="D10" s="11"/>
      <c r="E10" s="12"/>
    </row>
    <row r="11" spans="2:5" ht="15.75" thickBot="1">
      <c r="B11" s="8"/>
      <c r="C11" s="9"/>
      <c r="D11" s="13">
        <f>SUM(D6:D9)</f>
        <v>644608.54</v>
      </c>
      <c r="E11" s="14">
        <f>SUM(E6:E9)</f>
        <v>911109.84434782609</v>
      </c>
    </row>
    <row r="12" spans="2:5">
      <c r="B12" s="8" t="s">
        <v>7</v>
      </c>
      <c r="C12" s="15" t="s">
        <v>8</v>
      </c>
      <c r="D12" s="16"/>
      <c r="E12" s="12"/>
    </row>
    <row r="13" spans="2:5">
      <c r="B13" s="8"/>
      <c r="C13" s="17" t="s">
        <v>9</v>
      </c>
      <c r="D13" s="16">
        <f>'Rawmaterial consumed'!C5</f>
        <v>167607.69</v>
      </c>
      <c r="E13" s="12">
        <f>D13</f>
        <v>167607.69</v>
      </c>
    </row>
    <row r="14" spans="2:5">
      <c r="B14" s="8"/>
      <c r="C14" s="17" t="s">
        <v>10</v>
      </c>
      <c r="D14" s="16">
        <v>43800</v>
      </c>
      <c r="E14" s="12">
        <f>D14</f>
        <v>43800</v>
      </c>
    </row>
    <row r="15" spans="2:5">
      <c r="B15" s="8"/>
      <c r="C15" s="9" t="s">
        <v>11</v>
      </c>
      <c r="D15" s="16">
        <v>49799</v>
      </c>
      <c r="E15" s="12">
        <f>D15</f>
        <v>49799</v>
      </c>
    </row>
    <row r="16" spans="2:5">
      <c r="B16" s="8"/>
      <c r="C16" s="9" t="s">
        <v>12</v>
      </c>
      <c r="D16" s="16">
        <v>50000</v>
      </c>
      <c r="E16" s="12">
        <f>D16</f>
        <v>50000</v>
      </c>
    </row>
    <row r="17" spans="2:8">
      <c r="B17" s="8"/>
      <c r="C17" s="9" t="s">
        <v>13</v>
      </c>
      <c r="D17" s="16">
        <f>D11*0.25</f>
        <v>161152.13500000001</v>
      </c>
      <c r="E17" s="16">
        <f>D17</f>
        <v>161152.13500000001</v>
      </c>
      <c r="H17" t="s">
        <v>97</v>
      </c>
    </row>
    <row r="18" spans="2:8">
      <c r="B18" s="8" t="s">
        <v>7</v>
      </c>
      <c r="C18" s="15" t="s">
        <v>14</v>
      </c>
      <c r="D18" s="16"/>
      <c r="E18" s="12"/>
    </row>
    <row r="19" spans="2:8">
      <c r="B19" s="8"/>
      <c r="C19" s="9" t="s">
        <v>15</v>
      </c>
      <c r="D19" s="16">
        <f>E42</f>
        <v>0</v>
      </c>
      <c r="E19" s="12">
        <f t="shared" ref="E19" si="0">D19</f>
        <v>0</v>
      </c>
    </row>
    <row r="20" spans="2:8" ht="15.75" thickBot="1">
      <c r="B20" s="8"/>
      <c r="C20" s="9"/>
      <c r="D20" s="16"/>
      <c r="E20" s="12"/>
    </row>
    <row r="21" spans="2:8" ht="15.75" thickBot="1">
      <c r="B21" s="38" t="s">
        <v>16</v>
      </c>
      <c r="C21" s="39"/>
      <c r="D21" s="18">
        <f>D11-(SUM(D12:D20))</f>
        <v>172249.71500000003</v>
      </c>
      <c r="E21" s="19">
        <f>E11-(SUM(E12:E20))</f>
        <v>438751.01934782608</v>
      </c>
    </row>
  </sheetData>
  <mergeCells count="4">
    <mergeCell ref="B2:E2"/>
    <mergeCell ref="B3:E3"/>
    <mergeCell ref="B4:E4"/>
    <mergeCell ref="B21:C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"/>
  <sheetViews>
    <sheetView workbookViewId="0">
      <selection activeCell="C5" sqref="C5"/>
    </sheetView>
  </sheetViews>
  <sheetFormatPr defaultRowHeight="15"/>
  <cols>
    <col min="2" max="2" width="13.7109375" bestFit="1" customWidth="1"/>
    <col min="3" max="3" width="13.5703125" bestFit="1" customWidth="1"/>
  </cols>
  <sheetData>
    <row r="2" spans="2:3">
      <c r="B2" t="s">
        <v>98</v>
      </c>
      <c r="C2">
        <v>147282.95099999997</v>
      </c>
    </row>
    <row r="3" spans="2:3" ht="15.75">
      <c r="B3" t="s">
        <v>99</v>
      </c>
      <c r="C3" s="33">
        <v>174421</v>
      </c>
    </row>
    <row r="4" spans="2:3">
      <c r="B4" t="s">
        <v>100</v>
      </c>
      <c r="C4">
        <v>154096.261</v>
      </c>
    </row>
    <row r="5" spans="2:3">
      <c r="C5" s="34">
        <f>C2+C3-C4</f>
        <v>167607.69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4"/>
  <sheetViews>
    <sheetView topLeftCell="A4" workbookViewId="0">
      <selection activeCell="F9" sqref="F9"/>
    </sheetView>
  </sheetViews>
  <sheetFormatPr defaultRowHeight="15"/>
  <cols>
    <col min="1" max="1" width="33.140625" bestFit="1" customWidth="1"/>
    <col min="2" max="2" width="17.5703125" bestFit="1" customWidth="1"/>
    <col min="3" max="3" width="16.42578125" bestFit="1" customWidth="1"/>
    <col min="4" max="5" width="15.140625" bestFit="1" customWidth="1"/>
  </cols>
  <sheetData>
    <row r="1" spans="1:6">
      <c r="A1" s="20" t="s">
        <v>18</v>
      </c>
      <c r="B1" s="21" t="s">
        <v>19</v>
      </c>
      <c r="C1" s="21" t="s">
        <v>20</v>
      </c>
      <c r="D1" s="21" t="s">
        <v>21</v>
      </c>
      <c r="E1" s="21" t="s">
        <v>22</v>
      </c>
    </row>
    <row r="2" spans="1:6">
      <c r="A2" s="22" t="s">
        <v>23</v>
      </c>
      <c r="B2" s="23">
        <v>281</v>
      </c>
      <c r="C2" s="23">
        <v>1640</v>
      </c>
      <c r="D2" s="23">
        <v>571.24617268830377</v>
      </c>
      <c r="E2" s="23"/>
    </row>
    <row r="3" spans="1:6">
      <c r="A3" s="24" t="s">
        <v>24</v>
      </c>
      <c r="B3" s="25">
        <v>13</v>
      </c>
      <c r="C3" s="25">
        <v>159</v>
      </c>
      <c r="D3" s="25">
        <v>1455.8490566037735</v>
      </c>
      <c r="E3" s="25"/>
    </row>
    <row r="4" spans="1:6">
      <c r="A4" s="26" t="s">
        <v>25</v>
      </c>
      <c r="B4" s="27">
        <v>13</v>
      </c>
      <c r="C4" s="27"/>
      <c r="D4" s="27">
        <v>200</v>
      </c>
      <c r="E4" s="27"/>
      <c r="F4">
        <f>B4*D4</f>
        <v>2600</v>
      </c>
    </row>
    <row r="5" spans="1:6">
      <c r="A5" s="26" t="s">
        <v>26</v>
      </c>
      <c r="B5" s="27"/>
      <c r="C5" s="27">
        <v>1</v>
      </c>
      <c r="D5" s="27">
        <v>2800</v>
      </c>
      <c r="E5" s="27">
        <v>2176.17</v>
      </c>
      <c r="F5">
        <f t="shared" ref="F5:F63" si="0">B5*D5</f>
        <v>0</v>
      </c>
    </row>
    <row r="6" spans="1:6">
      <c r="A6" s="26" t="s">
        <v>27</v>
      </c>
      <c r="B6" s="27"/>
      <c r="C6" s="27">
        <v>1</v>
      </c>
      <c r="D6" s="27">
        <v>1800</v>
      </c>
      <c r="E6" s="27">
        <v>1398.97</v>
      </c>
      <c r="F6">
        <f t="shared" si="0"/>
        <v>0</v>
      </c>
    </row>
    <row r="7" spans="1:6">
      <c r="A7" s="26" t="s">
        <v>28</v>
      </c>
      <c r="B7" s="27"/>
      <c r="C7" s="27">
        <v>1</v>
      </c>
      <c r="D7" s="27">
        <v>180</v>
      </c>
      <c r="E7" s="27">
        <v>180</v>
      </c>
      <c r="F7">
        <f t="shared" si="0"/>
        <v>0</v>
      </c>
    </row>
    <row r="8" spans="1:6">
      <c r="A8" s="24" t="s">
        <v>29</v>
      </c>
      <c r="B8" s="25"/>
      <c r="C8" s="25">
        <v>13</v>
      </c>
      <c r="D8" s="25">
        <v>2000</v>
      </c>
      <c r="E8" s="25"/>
      <c r="F8">
        <f t="shared" si="0"/>
        <v>0</v>
      </c>
    </row>
    <row r="9" spans="1:6">
      <c r="A9" s="26" t="s">
        <v>30</v>
      </c>
      <c r="B9" s="27"/>
      <c r="C9" s="27">
        <v>13</v>
      </c>
      <c r="D9" s="27">
        <v>2000</v>
      </c>
      <c r="E9" s="27">
        <v>22000</v>
      </c>
      <c r="F9">
        <f t="shared" si="0"/>
        <v>0</v>
      </c>
    </row>
    <row r="10" spans="1:6">
      <c r="A10" s="24" t="s">
        <v>31</v>
      </c>
      <c r="B10" s="25"/>
      <c r="C10" s="25">
        <v>516</v>
      </c>
      <c r="D10" s="25">
        <v>505.43604651162792</v>
      </c>
      <c r="E10" s="25"/>
      <c r="F10">
        <f t="shared" si="0"/>
        <v>0</v>
      </c>
    </row>
    <row r="11" spans="1:6">
      <c r="A11" s="26" t="s">
        <v>32</v>
      </c>
      <c r="B11" s="27"/>
      <c r="C11" s="27">
        <v>2</v>
      </c>
      <c r="D11" s="27">
        <v>1200</v>
      </c>
      <c r="E11" s="27">
        <v>2400</v>
      </c>
      <c r="F11">
        <f t="shared" si="0"/>
        <v>0</v>
      </c>
    </row>
    <row r="12" spans="1:6">
      <c r="A12" s="26" t="s">
        <v>33</v>
      </c>
      <c r="B12" s="27">
        <v>15</v>
      </c>
      <c r="C12" s="27"/>
      <c r="D12" s="27">
        <v>150</v>
      </c>
      <c r="E12" s="27"/>
      <c r="F12">
        <f t="shared" si="0"/>
        <v>2250</v>
      </c>
    </row>
    <row r="13" spans="1:6">
      <c r="A13" s="26" t="s">
        <v>34</v>
      </c>
      <c r="B13" s="27"/>
      <c r="C13" s="27">
        <v>5</v>
      </c>
      <c r="D13" s="27">
        <v>100</v>
      </c>
      <c r="E13" s="27">
        <v>500</v>
      </c>
      <c r="F13">
        <f t="shared" si="0"/>
        <v>0</v>
      </c>
    </row>
    <row r="14" spans="1:6">
      <c r="A14" s="26" t="s">
        <v>35</v>
      </c>
      <c r="B14" s="27"/>
      <c r="C14" s="27">
        <v>3</v>
      </c>
      <c r="D14" s="27">
        <v>70</v>
      </c>
      <c r="E14" s="27">
        <v>210</v>
      </c>
      <c r="F14">
        <f t="shared" si="0"/>
        <v>0</v>
      </c>
    </row>
    <row r="15" spans="1:6">
      <c r="A15" s="26" t="s">
        <v>36</v>
      </c>
      <c r="B15" s="27"/>
      <c r="C15" s="27">
        <v>2</v>
      </c>
      <c r="D15" s="27">
        <v>70</v>
      </c>
      <c r="E15" s="27">
        <v>140</v>
      </c>
      <c r="F15">
        <f t="shared" si="0"/>
        <v>0</v>
      </c>
    </row>
    <row r="16" spans="1:6">
      <c r="A16" s="26" t="s">
        <v>37</v>
      </c>
      <c r="B16" s="27">
        <v>13</v>
      </c>
      <c r="C16" s="27"/>
      <c r="D16" s="27">
        <v>150</v>
      </c>
      <c r="E16" s="27"/>
      <c r="F16">
        <f t="shared" si="0"/>
        <v>1950</v>
      </c>
    </row>
    <row r="17" spans="1:6">
      <c r="A17" s="26" t="s">
        <v>38</v>
      </c>
      <c r="B17" s="27"/>
      <c r="C17" s="27">
        <v>66</v>
      </c>
      <c r="D17" s="27">
        <v>484.84848484848487</v>
      </c>
      <c r="E17" s="27">
        <v>29600</v>
      </c>
      <c r="F17">
        <f t="shared" si="0"/>
        <v>0</v>
      </c>
    </row>
    <row r="18" spans="1:6">
      <c r="A18" s="26" t="s">
        <v>39</v>
      </c>
      <c r="B18" s="27"/>
      <c r="C18" s="27">
        <v>1</v>
      </c>
      <c r="D18" s="27">
        <v>500</v>
      </c>
      <c r="E18" s="27">
        <v>500</v>
      </c>
      <c r="F18">
        <f t="shared" si="0"/>
        <v>0</v>
      </c>
    </row>
    <row r="19" spans="1:6">
      <c r="A19" s="26" t="s">
        <v>40</v>
      </c>
      <c r="B19" s="27">
        <v>13</v>
      </c>
      <c r="C19" s="27">
        <v>4</v>
      </c>
      <c r="D19" s="27">
        <v>150</v>
      </c>
      <c r="E19" s="27">
        <v>600</v>
      </c>
      <c r="F19">
        <f t="shared" si="0"/>
        <v>1950</v>
      </c>
    </row>
    <row r="20" spans="1:6">
      <c r="A20" s="26" t="s">
        <v>41</v>
      </c>
      <c r="B20" s="27"/>
      <c r="C20" s="27">
        <v>2</v>
      </c>
      <c r="D20" s="27">
        <v>375</v>
      </c>
      <c r="E20" s="27">
        <v>750</v>
      </c>
      <c r="F20">
        <f t="shared" si="0"/>
        <v>0</v>
      </c>
    </row>
    <row r="21" spans="1:6">
      <c r="A21" s="26" t="s">
        <v>42</v>
      </c>
      <c r="B21" s="27"/>
      <c r="C21" s="27">
        <v>1</v>
      </c>
      <c r="D21" s="27">
        <v>500</v>
      </c>
      <c r="E21" s="27">
        <v>500</v>
      </c>
      <c r="F21">
        <f t="shared" si="0"/>
        <v>0</v>
      </c>
    </row>
    <row r="22" spans="1:6">
      <c r="A22" s="26" t="s">
        <v>43</v>
      </c>
      <c r="B22" s="27"/>
      <c r="C22" s="27">
        <v>7</v>
      </c>
      <c r="D22" s="27">
        <v>120</v>
      </c>
      <c r="E22" s="27">
        <v>840</v>
      </c>
      <c r="F22">
        <f t="shared" si="0"/>
        <v>0</v>
      </c>
    </row>
    <row r="23" spans="1:6">
      <c r="A23" s="26" t="s">
        <v>44</v>
      </c>
      <c r="B23" s="27">
        <v>13</v>
      </c>
      <c r="C23" s="27">
        <v>5</v>
      </c>
      <c r="D23" s="27">
        <v>50</v>
      </c>
      <c r="E23" s="27">
        <v>250</v>
      </c>
      <c r="F23">
        <f t="shared" si="0"/>
        <v>650</v>
      </c>
    </row>
    <row r="24" spans="1:6">
      <c r="A24" s="26" t="s">
        <v>45</v>
      </c>
      <c r="B24" s="27"/>
      <c r="C24" s="27">
        <v>54</v>
      </c>
      <c r="D24" s="27">
        <v>600</v>
      </c>
      <c r="E24" s="27">
        <v>29146.32</v>
      </c>
      <c r="F24">
        <f t="shared" si="0"/>
        <v>0</v>
      </c>
    </row>
    <row r="25" spans="1:6">
      <c r="A25" s="26" t="s">
        <v>46</v>
      </c>
      <c r="B25" s="27">
        <v>13</v>
      </c>
      <c r="C25" s="27">
        <v>4</v>
      </c>
      <c r="D25" s="27">
        <v>300</v>
      </c>
      <c r="E25" s="27">
        <v>1200</v>
      </c>
      <c r="F25">
        <f t="shared" si="0"/>
        <v>3900</v>
      </c>
    </row>
    <row r="26" spans="1:6">
      <c r="A26" s="26" t="s">
        <v>47</v>
      </c>
      <c r="B26" s="27">
        <v>13</v>
      </c>
      <c r="C26" s="27">
        <v>4</v>
      </c>
      <c r="D26" s="27">
        <v>500</v>
      </c>
      <c r="E26" s="27">
        <v>2000</v>
      </c>
      <c r="F26">
        <f t="shared" si="0"/>
        <v>6500</v>
      </c>
    </row>
    <row r="27" spans="1:6">
      <c r="A27" s="26" t="s">
        <v>48</v>
      </c>
      <c r="B27" s="27">
        <v>13</v>
      </c>
      <c r="C27" s="27">
        <v>5</v>
      </c>
      <c r="D27" s="27">
        <v>300</v>
      </c>
      <c r="E27" s="27">
        <v>1500</v>
      </c>
      <c r="F27">
        <f t="shared" si="0"/>
        <v>3900</v>
      </c>
    </row>
    <row r="28" spans="1:6">
      <c r="A28" s="26" t="s">
        <v>49</v>
      </c>
      <c r="B28" s="27"/>
      <c r="C28" s="27">
        <v>1</v>
      </c>
      <c r="D28" s="27">
        <v>3850</v>
      </c>
      <c r="E28" s="27">
        <v>2992.23</v>
      </c>
      <c r="F28">
        <f t="shared" si="0"/>
        <v>0</v>
      </c>
    </row>
    <row r="29" spans="1:6">
      <c r="A29" s="26" t="s">
        <v>50</v>
      </c>
      <c r="B29" s="27"/>
      <c r="C29" s="27">
        <v>61</v>
      </c>
      <c r="D29" s="27">
        <v>600</v>
      </c>
      <c r="E29" s="27">
        <v>33946.32</v>
      </c>
      <c r="F29">
        <f t="shared" si="0"/>
        <v>0</v>
      </c>
    </row>
    <row r="30" spans="1:6">
      <c r="A30" s="26" t="s">
        <v>51</v>
      </c>
      <c r="B30" s="27"/>
      <c r="C30" s="27">
        <v>21</v>
      </c>
      <c r="D30" s="27">
        <v>600</v>
      </c>
      <c r="E30" s="27">
        <v>11280</v>
      </c>
      <c r="F30">
        <f t="shared" si="0"/>
        <v>0</v>
      </c>
    </row>
    <row r="31" spans="1:6">
      <c r="A31" s="26" t="s">
        <v>52</v>
      </c>
      <c r="B31" s="27"/>
      <c r="C31" s="27">
        <v>15</v>
      </c>
      <c r="D31" s="27">
        <v>800</v>
      </c>
      <c r="E31" s="27">
        <v>8800</v>
      </c>
      <c r="F31">
        <f t="shared" si="0"/>
        <v>0</v>
      </c>
    </row>
    <row r="32" spans="1:6">
      <c r="A32" s="26" t="s">
        <v>53</v>
      </c>
      <c r="B32" s="27"/>
      <c r="C32" s="27">
        <v>10</v>
      </c>
      <c r="D32" s="27">
        <v>1500</v>
      </c>
      <c r="E32" s="27">
        <v>15000</v>
      </c>
      <c r="F32">
        <f t="shared" si="0"/>
        <v>0</v>
      </c>
    </row>
    <row r="33" spans="1:6">
      <c r="A33" s="26" t="s">
        <v>54</v>
      </c>
      <c r="B33" s="27"/>
      <c r="C33" s="27">
        <v>3</v>
      </c>
      <c r="D33" s="27">
        <v>200</v>
      </c>
      <c r="E33" s="27">
        <v>560</v>
      </c>
      <c r="F33">
        <f t="shared" si="0"/>
        <v>0</v>
      </c>
    </row>
    <row r="34" spans="1:6">
      <c r="A34" s="26" t="s">
        <v>55</v>
      </c>
      <c r="B34" s="27">
        <v>13</v>
      </c>
      <c r="C34" s="27"/>
      <c r="D34" s="27">
        <v>100</v>
      </c>
      <c r="E34" s="27"/>
      <c r="F34">
        <f t="shared" si="0"/>
        <v>1300</v>
      </c>
    </row>
    <row r="35" spans="1:6">
      <c r="A35" s="26" t="s">
        <v>56</v>
      </c>
      <c r="B35" s="27">
        <v>13</v>
      </c>
      <c r="C35" s="27">
        <v>17</v>
      </c>
      <c r="D35" s="27">
        <v>200</v>
      </c>
      <c r="E35" s="27">
        <v>3400</v>
      </c>
      <c r="F35">
        <f t="shared" si="0"/>
        <v>2600</v>
      </c>
    </row>
    <row r="36" spans="1:6">
      <c r="A36" s="26" t="s">
        <v>57</v>
      </c>
      <c r="B36" s="27"/>
      <c r="C36" s="27">
        <v>17</v>
      </c>
      <c r="D36" s="27">
        <v>400</v>
      </c>
      <c r="E36" s="27">
        <v>6800</v>
      </c>
      <c r="F36">
        <f t="shared" si="0"/>
        <v>0</v>
      </c>
    </row>
    <row r="37" spans="1:6">
      <c r="A37" s="26" t="s">
        <v>58</v>
      </c>
      <c r="B37" s="27"/>
      <c r="C37" s="27">
        <v>4</v>
      </c>
      <c r="D37" s="27">
        <v>300</v>
      </c>
      <c r="E37" s="27">
        <v>1200</v>
      </c>
      <c r="F37">
        <f t="shared" si="0"/>
        <v>0</v>
      </c>
    </row>
    <row r="38" spans="1:6">
      <c r="A38" s="26" t="s">
        <v>59</v>
      </c>
      <c r="B38" s="27"/>
      <c r="C38" s="27">
        <v>45</v>
      </c>
      <c r="D38" s="27">
        <v>100</v>
      </c>
      <c r="E38" s="27">
        <v>4280</v>
      </c>
      <c r="F38">
        <f t="shared" si="0"/>
        <v>0</v>
      </c>
    </row>
    <row r="39" spans="1:6">
      <c r="A39" s="26" t="s">
        <v>60</v>
      </c>
      <c r="B39" s="27"/>
      <c r="C39" s="27">
        <v>16</v>
      </c>
      <c r="D39" s="27">
        <v>300</v>
      </c>
      <c r="E39" s="27">
        <v>4800</v>
      </c>
      <c r="F39">
        <f t="shared" si="0"/>
        <v>0</v>
      </c>
    </row>
    <row r="40" spans="1:6">
      <c r="A40" s="26" t="s">
        <v>61</v>
      </c>
      <c r="B40" s="27"/>
      <c r="C40" s="27">
        <v>1</v>
      </c>
      <c r="D40" s="27">
        <v>615</v>
      </c>
      <c r="E40" s="27">
        <v>615</v>
      </c>
      <c r="F40">
        <f t="shared" si="0"/>
        <v>0</v>
      </c>
    </row>
    <row r="41" spans="1:6">
      <c r="A41" s="26" t="s">
        <v>62</v>
      </c>
      <c r="B41" s="27"/>
      <c r="C41" s="27">
        <v>2</v>
      </c>
      <c r="D41" s="27">
        <v>500</v>
      </c>
      <c r="E41" s="27">
        <v>1000</v>
      </c>
      <c r="F41">
        <f t="shared" si="0"/>
        <v>0</v>
      </c>
    </row>
    <row r="42" spans="1:6">
      <c r="A42" s="26" t="s">
        <v>63</v>
      </c>
      <c r="B42" s="27">
        <v>15</v>
      </c>
      <c r="C42" s="27">
        <v>3</v>
      </c>
      <c r="D42" s="27">
        <v>200</v>
      </c>
      <c r="E42" s="27">
        <v>600</v>
      </c>
      <c r="F42">
        <f t="shared" si="0"/>
        <v>3000</v>
      </c>
    </row>
    <row r="43" spans="1:6">
      <c r="A43" s="26" t="s">
        <v>64</v>
      </c>
      <c r="B43" s="27">
        <v>21</v>
      </c>
      <c r="C43" s="27"/>
      <c r="D43" s="27">
        <v>150</v>
      </c>
      <c r="E43" s="27"/>
      <c r="F43">
        <f t="shared" si="0"/>
        <v>3150</v>
      </c>
    </row>
    <row r="44" spans="1:6">
      <c r="A44" s="26" t="s">
        <v>65</v>
      </c>
      <c r="B44" s="27">
        <v>15</v>
      </c>
      <c r="C44" s="27">
        <v>1</v>
      </c>
      <c r="D44" s="27">
        <v>150</v>
      </c>
      <c r="E44" s="27">
        <v>150</v>
      </c>
      <c r="F44">
        <f t="shared" si="0"/>
        <v>2250</v>
      </c>
    </row>
    <row r="45" spans="1:6">
      <c r="A45" s="26" t="s">
        <v>66</v>
      </c>
      <c r="B45" s="27">
        <v>15</v>
      </c>
      <c r="C45" s="27">
        <v>1</v>
      </c>
      <c r="D45" s="27">
        <v>150</v>
      </c>
      <c r="E45" s="27">
        <v>150</v>
      </c>
      <c r="F45">
        <f t="shared" si="0"/>
        <v>2250</v>
      </c>
    </row>
    <row r="46" spans="1:6">
      <c r="A46" s="26" t="s">
        <v>67</v>
      </c>
      <c r="B46" s="27">
        <v>21</v>
      </c>
      <c r="C46" s="27"/>
      <c r="D46" s="27">
        <v>200</v>
      </c>
      <c r="E46" s="27"/>
      <c r="F46">
        <f t="shared" si="0"/>
        <v>4200</v>
      </c>
    </row>
    <row r="47" spans="1:6">
      <c r="A47" s="26" t="s">
        <v>68</v>
      </c>
      <c r="B47" s="27"/>
      <c r="C47" s="27">
        <v>2</v>
      </c>
      <c r="D47" s="27">
        <v>700</v>
      </c>
      <c r="E47" s="27">
        <v>1400</v>
      </c>
      <c r="F47">
        <f t="shared" si="0"/>
        <v>0</v>
      </c>
    </row>
    <row r="48" spans="1:6">
      <c r="A48" s="26" t="s">
        <v>69</v>
      </c>
      <c r="B48" s="27">
        <v>15</v>
      </c>
      <c r="C48" s="27"/>
      <c r="D48" s="27">
        <v>200</v>
      </c>
      <c r="E48" s="27"/>
      <c r="F48">
        <f t="shared" si="0"/>
        <v>3000</v>
      </c>
    </row>
    <row r="49" spans="1:6">
      <c r="A49" s="26" t="s">
        <v>70</v>
      </c>
      <c r="B49" s="27">
        <v>21</v>
      </c>
      <c r="C49" s="27"/>
      <c r="D49" s="27">
        <v>150</v>
      </c>
      <c r="E49" s="27"/>
      <c r="F49">
        <f t="shared" si="0"/>
        <v>3150</v>
      </c>
    </row>
    <row r="50" spans="1:6">
      <c r="A50" s="26" t="s">
        <v>71</v>
      </c>
      <c r="B50" s="27">
        <v>13</v>
      </c>
      <c r="C50" s="27">
        <v>17</v>
      </c>
      <c r="D50" s="27">
        <v>200</v>
      </c>
      <c r="E50" s="27">
        <v>3400</v>
      </c>
      <c r="F50">
        <f t="shared" si="0"/>
        <v>2600</v>
      </c>
    </row>
    <row r="51" spans="1:6">
      <c r="A51" s="26" t="s">
        <v>72</v>
      </c>
      <c r="B51" s="27"/>
      <c r="C51" s="27">
        <v>1</v>
      </c>
      <c r="D51" s="27">
        <v>700</v>
      </c>
      <c r="E51" s="27">
        <v>0</v>
      </c>
      <c r="F51">
        <f t="shared" si="0"/>
        <v>0</v>
      </c>
    </row>
    <row r="52" spans="1:6">
      <c r="A52" s="26" t="s">
        <v>73</v>
      </c>
      <c r="B52" s="27"/>
      <c r="C52" s="27">
        <v>1</v>
      </c>
      <c r="D52" s="27">
        <v>200</v>
      </c>
      <c r="E52" s="27">
        <v>0</v>
      </c>
      <c r="F52">
        <f t="shared" si="0"/>
        <v>0</v>
      </c>
    </row>
    <row r="53" spans="1:6">
      <c r="A53" s="26" t="s">
        <v>74</v>
      </c>
      <c r="B53" s="27"/>
      <c r="C53" s="27">
        <v>17</v>
      </c>
      <c r="D53" s="27">
        <v>500</v>
      </c>
      <c r="E53" s="27">
        <v>8400</v>
      </c>
      <c r="F53">
        <f t="shared" si="0"/>
        <v>0</v>
      </c>
    </row>
    <row r="54" spans="1:6">
      <c r="A54" s="26" t="s">
        <v>75</v>
      </c>
      <c r="B54" s="27">
        <v>13</v>
      </c>
      <c r="C54" s="27">
        <v>3</v>
      </c>
      <c r="D54" s="27">
        <v>100</v>
      </c>
      <c r="E54" s="27">
        <v>300</v>
      </c>
      <c r="F54">
        <f t="shared" si="0"/>
        <v>1300</v>
      </c>
    </row>
    <row r="55" spans="1:6">
      <c r="A55" s="26" t="s">
        <v>76</v>
      </c>
      <c r="B55" s="27"/>
      <c r="C55" s="27">
        <v>36</v>
      </c>
      <c r="D55" s="27">
        <v>1500</v>
      </c>
      <c r="E55" s="27">
        <v>50700</v>
      </c>
      <c r="F55">
        <f t="shared" si="0"/>
        <v>0</v>
      </c>
    </row>
    <row r="56" spans="1:6">
      <c r="A56" s="26" t="s">
        <v>77</v>
      </c>
      <c r="B56" s="27"/>
      <c r="C56" s="27">
        <v>35</v>
      </c>
      <c r="D56" s="27">
        <v>300</v>
      </c>
      <c r="E56" s="27">
        <v>9840</v>
      </c>
      <c r="F56">
        <f t="shared" si="0"/>
        <v>0</v>
      </c>
    </row>
    <row r="57" spans="1:6">
      <c r="A57" s="26" t="s">
        <v>78</v>
      </c>
      <c r="B57" s="27"/>
      <c r="C57" s="27">
        <v>1</v>
      </c>
      <c r="D57" s="27">
        <v>150</v>
      </c>
      <c r="E57" s="27">
        <v>150</v>
      </c>
      <c r="F57">
        <f t="shared" si="0"/>
        <v>0</v>
      </c>
    </row>
    <row r="58" spans="1:6">
      <c r="A58" s="26" t="s">
        <v>79</v>
      </c>
      <c r="B58" s="27"/>
      <c r="C58" s="27">
        <v>18</v>
      </c>
      <c r="D58" s="27">
        <v>100</v>
      </c>
      <c r="E58" s="27">
        <v>1580</v>
      </c>
      <c r="F58">
        <f t="shared" si="0"/>
        <v>0</v>
      </c>
    </row>
    <row r="59" spans="1:6">
      <c r="A59" s="26" t="s">
        <v>80</v>
      </c>
      <c r="B59" s="27"/>
      <c r="C59" s="27">
        <v>2</v>
      </c>
      <c r="D59" s="27">
        <v>100</v>
      </c>
      <c r="E59" s="27">
        <v>200</v>
      </c>
      <c r="F59">
        <f t="shared" si="0"/>
        <v>0</v>
      </c>
    </row>
    <row r="60" spans="1:6">
      <c r="A60" s="24" t="s">
        <v>81</v>
      </c>
      <c r="B60" s="25"/>
      <c r="C60" s="25">
        <v>68</v>
      </c>
      <c r="D60" s="25">
        <v>53.939393939393938</v>
      </c>
      <c r="E60" s="25"/>
      <c r="F60">
        <f t="shared" si="0"/>
        <v>0</v>
      </c>
    </row>
    <row r="61" spans="1:6">
      <c r="A61" s="26" t="s">
        <v>82</v>
      </c>
      <c r="B61" s="27"/>
      <c r="C61" s="27">
        <v>40</v>
      </c>
      <c r="D61" s="27">
        <v>80</v>
      </c>
      <c r="E61" s="27">
        <v>3200</v>
      </c>
      <c r="F61">
        <f t="shared" si="0"/>
        <v>0</v>
      </c>
    </row>
    <row r="62" spans="1:6">
      <c r="A62" s="24" t="s">
        <v>83</v>
      </c>
      <c r="B62" s="25"/>
      <c r="C62" s="25">
        <v>1</v>
      </c>
      <c r="D62" s="25">
        <v>600</v>
      </c>
      <c r="E62" s="25"/>
      <c r="F62">
        <f t="shared" si="0"/>
        <v>0</v>
      </c>
    </row>
    <row r="63" spans="1:6">
      <c r="A63" s="26" t="s">
        <v>84</v>
      </c>
      <c r="B63" s="27"/>
      <c r="C63" s="27">
        <v>1</v>
      </c>
      <c r="D63" s="27">
        <v>600</v>
      </c>
      <c r="E63" s="27">
        <v>600</v>
      </c>
      <c r="F63">
        <f t="shared" si="0"/>
        <v>0</v>
      </c>
    </row>
    <row r="64" spans="1:6">
      <c r="E64">
        <f>SUM(E2:E63)</f>
        <v>271235.01</v>
      </c>
      <c r="F64">
        <f>SUM(F4:F63)</f>
        <v>52500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3"/>
  <sheetViews>
    <sheetView topLeftCell="A13" workbookViewId="0">
      <selection activeCell="F13" sqref="F13"/>
    </sheetView>
  </sheetViews>
  <sheetFormatPr defaultRowHeight="15"/>
  <cols>
    <col min="1" max="1" width="39.28515625" bestFit="1" customWidth="1"/>
    <col min="2" max="2" width="17.5703125" bestFit="1" customWidth="1"/>
    <col min="3" max="3" width="16.42578125" bestFit="1" customWidth="1"/>
    <col min="4" max="4" width="15.140625" bestFit="1" customWidth="1"/>
    <col min="5" max="5" width="15.28515625" style="29" bestFit="1" customWidth="1"/>
    <col min="6" max="6" width="11.5703125" style="29" bestFit="1" customWidth="1"/>
  </cols>
  <sheetData>
    <row r="1" spans="1:6">
      <c r="A1" s="20" t="s">
        <v>18</v>
      </c>
      <c r="B1" s="21" t="s">
        <v>19</v>
      </c>
      <c r="C1" s="21" t="s">
        <v>20</v>
      </c>
      <c r="D1" s="21" t="s">
        <v>21</v>
      </c>
      <c r="E1" s="28" t="s">
        <v>22</v>
      </c>
    </row>
    <row r="2" spans="1:6">
      <c r="A2" s="22" t="s">
        <v>23</v>
      </c>
      <c r="B2" s="23">
        <v>1215</v>
      </c>
      <c r="C2" s="23">
        <v>3185.5</v>
      </c>
      <c r="D2" s="23">
        <v>1804.3689986282579</v>
      </c>
      <c r="E2" s="30"/>
    </row>
    <row r="3" spans="1:6">
      <c r="A3" s="24" t="s">
        <v>24</v>
      </c>
      <c r="B3" s="25">
        <v>76</v>
      </c>
      <c r="C3" s="25">
        <v>82</v>
      </c>
      <c r="D3" s="25">
        <v>636.58536585365857</v>
      </c>
      <c r="E3" s="31"/>
    </row>
    <row r="4" spans="1:6">
      <c r="A4" s="26" t="s">
        <v>85</v>
      </c>
      <c r="B4" s="27"/>
      <c r="C4" s="27">
        <v>3</v>
      </c>
      <c r="D4" s="27">
        <v>350</v>
      </c>
      <c r="E4" s="32">
        <v>1015</v>
      </c>
      <c r="F4" s="29">
        <f>D4*B4</f>
        <v>0</v>
      </c>
    </row>
    <row r="5" spans="1:6">
      <c r="A5" s="26" t="s">
        <v>25</v>
      </c>
      <c r="B5" s="27">
        <v>70</v>
      </c>
      <c r="C5" s="27"/>
      <c r="D5" s="27">
        <v>200</v>
      </c>
      <c r="E5" s="32"/>
      <c r="F5" s="29">
        <f t="shared" ref="F5:F62" si="0">D5*B5</f>
        <v>14000</v>
      </c>
    </row>
    <row r="6" spans="1:6">
      <c r="A6" s="26" t="s">
        <v>86</v>
      </c>
      <c r="B6" s="27"/>
      <c r="C6" s="27">
        <v>2</v>
      </c>
      <c r="D6" s="27">
        <v>250</v>
      </c>
      <c r="E6" s="32">
        <v>475</v>
      </c>
      <c r="F6" s="29">
        <f t="shared" si="0"/>
        <v>0</v>
      </c>
    </row>
    <row r="7" spans="1:6">
      <c r="A7" s="26" t="s">
        <v>87</v>
      </c>
      <c r="B7" s="27"/>
      <c r="C7" s="27">
        <v>1</v>
      </c>
      <c r="D7" s="27">
        <v>1000</v>
      </c>
      <c r="E7" s="32">
        <v>1000</v>
      </c>
      <c r="F7" s="29">
        <f t="shared" si="0"/>
        <v>0</v>
      </c>
    </row>
    <row r="8" spans="1:6">
      <c r="A8" s="26" t="s">
        <v>88</v>
      </c>
      <c r="B8" s="27"/>
      <c r="C8" s="27">
        <v>1</v>
      </c>
      <c r="D8" s="27">
        <v>250</v>
      </c>
      <c r="E8" s="32">
        <v>250</v>
      </c>
      <c r="F8" s="29">
        <f t="shared" si="0"/>
        <v>0</v>
      </c>
    </row>
    <row r="9" spans="1:6">
      <c r="A9" s="24" t="s">
        <v>31</v>
      </c>
      <c r="B9" s="25">
        <v>822</v>
      </c>
      <c r="C9" s="25">
        <v>358</v>
      </c>
      <c r="D9" s="25"/>
      <c r="E9" s="31"/>
      <c r="F9" s="29">
        <f t="shared" si="0"/>
        <v>0</v>
      </c>
    </row>
    <row r="10" spans="1:6">
      <c r="A10" s="26" t="s">
        <v>32</v>
      </c>
      <c r="B10" s="27">
        <v>4</v>
      </c>
      <c r="C10" s="27">
        <v>20</v>
      </c>
      <c r="D10" s="27">
        <v>1200</v>
      </c>
      <c r="E10" s="32">
        <v>24000</v>
      </c>
      <c r="F10" s="29">
        <f t="shared" si="0"/>
        <v>4800</v>
      </c>
    </row>
    <row r="11" spans="1:6">
      <c r="A11" s="26" t="s">
        <v>89</v>
      </c>
      <c r="B11" s="27"/>
      <c r="C11" s="27">
        <v>4</v>
      </c>
      <c r="D11" s="27">
        <v>1100</v>
      </c>
      <c r="E11" s="32">
        <v>4290</v>
      </c>
      <c r="F11" s="29">
        <f t="shared" si="0"/>
        <v>0</v>
      </c>
    </row>
    <row r="12" spans="1:6">
      <c r="A12" s="26" t="s">
        <v>33</v>
      </c>
      <c r="B12" s="27">
        <v>15</v>
      </c>
      <c r="C12" s="27"/>
      <c r="D12" s="27">
        <v>150</v>
      </c>
      <c r="E12" s="32"/>
      <c r="F12" s="29">
        <f t="shared" si="0"/>
        <v>2250</v>
      </c>
    </row>
    <row r="13" spans="1:6">
      <c r="A13" s="26" t="s">
        <v>90</v>
      </c>
      <c r="B13" s="27"/>
      <c r="C13" s="27">
        <v>3</v>
      </c>
      <c r="D13" s="27">
        <v>100</v>
      </c>
      <c r="E13" s="32">
        <v>274.77</v>
      </c>
      <c r="F13" s="29">
        <f t="shared" si="0"/>
        <v>0</v>
      </c>
    </row>
    <row r="14" spans="1:6">
      <c r="A14" s="26" t="s">
        <v>34</v>
      </c>
      <c r="B14" s="27"/>
      <c r="C14" s="27">
        <v>7</v>
      </c>
      <c r="D14" s="27">
        <v>100</v>
      </c>
      <c r="E14" s="32">
        <v>674.77</v>
      </c>
      <c r="F14" s="29">
        <f t="shared" si="0"/>
        <v>0</v>
      </c>
    </row>
    <row r="15" spans="1:6">
      <c r="A15" s="26" t="s">
        <v>37</v>
      </c>
      <c r="B15" s="27">
        <v>70</v>
      </c>
      <c r="C15" s="27">
        <v>1</v>
      </c>
      <c r="D15" s="27">
        <v>150</v>
      </c>
      <c r="E15" s="32">
        <v>150</v>
      </c>
      <c r="F15" s="29">
        <f t="shared" si="0"/>
        <v>10500</v>
      </c>
    </row>
    <row r="16" spans="1:6">
      <c r="A16" s="26" t="s">
        <v>38</v>
      </c>
      <c r="B16" s="27">
        <v>3</v>
      </c>
      <c r="C16" s="27">
        <v>46</v>
      </c>
      <c r="D16" s="27">
        <v>480.43478260869563</v>
      </c>
      <c r="E16" s="32">
        <v>21803.87</v>
      </c>
      <c r="F16" s="29">
        <f t="shared" si="0"/>
        <v>1441.304347826087</v>
      </c>
    </row>
    <row r="17" spans="1:6">
      <c r="A17" s="26" t="s">
        <v>40</v>
      </c>
      <c r="B17" s="27">
        <v>72</v>
      </c>
      <c r="C17" s="27">
        <v>3</v>
      </c>
      <c r="D17" s="27">
        <v>150</v>
      </c>
      <c r="E17" s="32">
        <v>450</v>
      </c>
      <c r="F17" s="29">
        <f t="shared" si="0"/>
        <v>10800</v>
      </c>
    </row>
    <row r="18" spans="1:6">
      <c r="A18" s="26" t="s">
        <v>41</v>
      </c>
      <c r="B18" s="27"/>
      <c r="C18" s="27">
        <v>1</v>
      </c>
      <c r="D18" s="27">
        <v>375</v>
      </c>
      <c r="E18" s="32">
        <v>337.5</v>
      </c>
      <c r="F18" s="29">
        <f t="shared" si="0"/>
        <v>0</v>
      </c>
    </row>
    <row r="19" spans="1:6">
      <c r="A19" s="26" t="s">
        <v>43</v>
      </c>
      <c r="B19" s="27"/>
      <c r="C19" s="27">
        <v>4</v>
      </c>
      <c r="D19" s="27">
        <v>120</v>
      </c>
      <c r="E19" s="32">
        <v>456</v>
      </c>
      <c r="F19" s="29">
        <f t="shared" si="0"/>
        <v>0</v>
      </c>
    </row>
    <row r="20" spans="1:6">
      <c r="A20" s="26" t="s">
        <v>44</v>
      </c>
      <c r="B20" s="27">
        <v>70</v>
      </c>
      <c r="C20" s="27"/>
      <c r="D20" s="27">
        <v>100</v>
      </c>
      <c r="E20" s="32"/>
      <c r="F20" s="29">
        <f t="shared" si="0"/>
        <v>7000</v>
      </c>
    </row>
    <row r="21" spans="1:6">
      <c r="A21" s="26" t="s">
        <v>45</v>
      </c>
      <c r="B21" s="27">
        <v>3</v>
      </c>
      <c r="C21" s="27">
        <v>20</v>
      </c>
      <c r="D21" s="27">
        <v>570</v>
      </c>
      <c r="E21" s="32">
        <v>10588.64</v>
      </c>
      <c r="F21" s="29">
        <f t="shared" si="0"/>
        <v>1710</v>
      </c>
    </row>
    <row r="22" spans="1:6">
      <c r="A22" s="26" t="s">
        <v>46</v>
      </c>
      <c r="B22" s="27">
        <v>71</v>
      </c>
      <c r="C22" s="27">
        <v>10</v>
      </c>
      <c r="D22" s="27">
        <v>300</v>
      </c>
      <c r="E22" s="32">
        <v>2924.32</v>
      </c>
      <c r="F22" s="29">
        <f t="shared" si="0"/>
        <v>21300</v>
      </c>
    </row>
    <row r="23" spans="1:6">
      <c r="A23" s="26" t="s">
        <v>47</v>
      </c>
      <c r="B23" s="27">
        <v>71</v>
      </c>
      <c r="C23" s="27">
        <v>10</v>
      </c>
      <c r="D23" s="27">
        <v>500</v>
      </c>
      <c r="E23" s="32">
        <v>4873.87</v>
      </c>
      <c r="F23" s="29">
        <f t="shared" si="0"/>
        <v>35500</v>
      </c>
    </row>
    <row r="24" spans="1:6">
      <c r="A24" s="26" t="s">
        <v>48</v>
      </c>
      <c r="B24" s="27">
        <v>71</v>
      </c>
      <c r="C24" s="27">
        <v>10</v>
      </c>
      <c r="D24" s="27">
        <v>300</v>
      </c>
      <c r="E24" s="32">
        <v>2924.32</v>
      </c>
      <c r="F24" s="29">
        <f t="shared" si="0"/>
        <v>21300</v>
      </c>
    </row>
    <row r="25" spans="1:6">
      <c r="A25" s="26" t="s">
        <v>91</v>
      </c>
      <c r="B25" s="27"/>
      <c r="C25" s="27">
        <v>3</v>
      </c>
      <c r="D25" s="27">
        <v>800</v>
      </c>
      <c r="E25" s="32">
        <v>2400</v>
      </c>
      <c r="F25" s="29">
        <f t="shared" si="0"/>
        <v>0</v>
      </c>
    </row>
    <row r="26" spans="1:6">
      <c r="A26" s="26" t="s">
        <v>49</v>
      </c>
      <c r="B26" s="27"/>
      <c r="C26" s="27">
        <v>1</v>
      </c>
      <c r="D26" s="27">
        <v>3850</v>
      </c>
      <c r="E26" s="32">
        <v>3850</v>
      </c>
      <c r="F26" s="29">
        <f t="shared" si="0"/>
        <v>0</v>
      </c>
    </row>
    <row r="27" spans="1:6">
      <c r="A27" s="26" t="s">
        <v>50</v>
      </c>
      <c r="B27" s="27">
        <v>3</v>
      </c>
      <c r="C27" s="27">
        <v>45</v>
      </c>
      <c r="D27" s="27">
        <v>600</v>
      </c>
      <c r="E27" s="32">
        <v>26608.639999999999</v>
      </c>
      <c r="F27" s="29">
        <f t="shared" si="0"/>
        <v>1800</v>
      </c>
    </row>
    <row r="28" spans="1:6">
      <c r="A28" s="26" t="s">
        <v>92</v>
      </c>
      <c r="B28" s="27"/>
      <c r="C28" s="27">
        <v>2</v>
      </c>
      <c r="D28" s="27">
        <v>700</v>
      </c>
      <c r="E28" s="32">
        <v>1330</v>
      </c>
      <c r="F28" s="29">
        <f t="shared" si="0"/>
        <v>0</v>
      </c>
    </row>
    <row r="29" spans="1:6">
      <c r="A29" s="26" t="s">
        <v>51</v>
      </c>
      <c r="B29" s="27"/>
      <c r="C29" s="27">
        <v>2</v>
      </c>
      <c r="D29" s="27">
        <v>600</v>
      </c>
      <c r="E29" s="32">
        <v>1140</v>
      </c>
      <c r="F29" s="29">
        <f t="shared" si="0"/>
        <v>0</v>
      </c>
    </row>
    <row r="30" spans="1:6">
      <c r="A30" s="26" t="s">
        <v>52</v>
      </c>
      <c r="B30" s="27"/>
      <c r="C30" s="27">
        <v>15</v>
      </c>
      <c r="D30" s="27">
        <v>800</v>
      </c>
      <c r="E30" s="32">
        <v>11638.19</v>
      </c>
      <c r="F30" s="29">
        <f t="shared" si="0"/>
        <v>0</v>
      </c>
    </row>
    <row r="31" spans="1:6">
      <c r="A31" s="26" t="s">
        <v>53</v>
      </c>
      <c r="B31" s="27"/>
      <c r="C31" s="27">
        <v>16</v>
      </c>
      <c r="D31" s="27">
        <v>1500</v>
      </c>
      <c r="E31" s="32">
        <v>23850</v>
      </c>
      <c r="F31" s="29">
        <f t="shared" si="0"/>
        <v>0</v>
      </c>
    </row>
    <row r="32" spans="1:6">
      <c r="A32" s="26" t="s">
        <v>54</v>
      </c>
      <c r="B32" s="27"/>
      <c r="C32" s="27">
        <v>3</v>
      </c>
      <c r="D32" s="27">
        <v>200</v>
      </c>
      <c r="E32" s="32">
        <v>600</v>
      </c>
      <c r="F32" s="29">
        <f t="shared" si="0"/>
        <v>0</v>
      </c>
    </row>
    <row r="33" spans="1:6">
      <c r="A33" s="26" t="s">
        <v>55</v>
      </c>
      <c r="B33" s="27">
        <v>70</v>
      </c>
      <c r="C33" s="27"/>
      <c r="D33" s="27">
        <v>100</v>
      </c>
      <c r="E33" s="32"/>
      <c r="F33" s="29">
        <f t="shared" si="0"/>
        <v>7000</v>
      </c>
    </row>
    <row r="34" spans="1:6">
      <c r="A34" s="26" t="s">
        <v>56</v>
      </c>
      <c r="B34" s="27">
        <v>73</v>
      </c>
      <c r="C34" s="27">
        <v>19</v>
      </c>
      <c r="D34" s="27">
        <v>200</v>
      </c>
      <c r="E34" s="32">
        <v>3800</v>
      </c>
      <c r="F34" s="29">
        <f t="shared" si="0"/>
        <v>14600</v>
      </c>
    </row>
    <row r="35" spans="1:6">
      <c r="A35" s="26" t="s">
        <v>93</v>
      </c>
      <c r="B35" s="27"/>
      <c r="C35" s="27">
        <v>2</v>
      </c>
      <c r="D35" s="27">
        <v>700</v>
      </c>
      <c r="E35" s="32">
        <v>1400</v>
      </c>
      <c r="F35" s="29">
        <f t="shared" si="0"/>
        <v>0</v>
      </c>
    </row>
    <row r="36" spans="1:6">
      <c r="A36" s="26" t="s">
        <v>57</v>
      </c>
      <c r="B36" s="27"/>
      <c r="C36" s="27">
        <v>11</v>
      </c>
      <c r="D36" s="27">
        <v>400</v>
      </c>
      <c r="E36" s="32">
        <v>4400</v>
      </c>
      <c r="F36" s="29">
        <f t="shared" si="0"/>
        <v>0</v>
      </c>
    </row>
    <row r="37" spans="1:6">
      <c r="A37" s="26" t="s">
        <v>58</v>
      </c>
      <c r="B37" s="27"/>
      <c r="C37" s="27">
        <v>1</v>
      </c>
      <c r="D37" s="27">
        <v>300</v>
      </c>
      <c r="E37" s="32">
        <v>270</v>
      </c>
      <c r="F37" s="29">
        <f t="shared" si="0"/>
        <v>0</v>
      </c>
    </row>
    <row r="38" spans="1:6">
      <c r="A38" s="26" t="s">
        <v>59</v>
      </c>
      <c r="B38" s="27"/>
      <c r="C38" s="27">
        <v>6</v>
      </c>
      <c r="D38" s="27">
        <v>100</v>
      </c>
      <c r="E38" s="32">
        <v>590</v>
      </c>
      <c r="F38" s="29">
        <f t="shared" si="0"/>
        <v>0</v>
      </c>
    </row>
    <row r="39" spans="1:6">
      <c r="A39" s="26" t="s">
        <v>60</v>
      </c>
      <c r="B39" s="27">
        <v>7</v>
      </c>
      <c r="C39" s="27">
        <v>14</v>
      </c>
      <c r="D39" s="27">
        <v>300</v>
      </c>
      <c r="E39" s="32">
        <v>4170</v>
      </c>
      <c r="F39" s="29">
        <f t="shared" si="0"/>
        <v>2100</v>
      </c>
    </row>
    <row r="40" spans="1:6">
      <c r="A40" s="26" t="s">
        <v>62</v>
      </c>
      <c r="B40" s="27">
        <v>1</v>
      </c>
      <c r="C40" s="27">
        <v>1</v>
      </c>
      <c r="D40" s="27">
        <v>500</v>
      </c>
      <c r="E40" s="32">
        <v>500</v>
      </c>
      <c r="F40" s="29">
        <f t="shared" si="0"/>
        <v>500</v>
      </c>
    </row>
    <row r="41" spans="1:6">
      <c r="A41" s="26" t="s">
        <v>63</v>
      </c>
      <c r="B41" s="27">
        <v>15</v>
      </c>
      <c r="C41" s="27">
        <v>1</v>
      </c>
      <c r="D41" s="27">
        <v>200</v>
      </c>
      <c r="E41" s="32">
        <v>200</v>
      </c>
      <c r="F41" s="29">
        <f t="shared" si="0"/>
        <v>3000</v>
      </c>
    </row>
    <row r="42" spans="1:6">
      <c r="A42" s="26" t="s">
        <v>64</v>
      </c>
      <c r="B42" s="27">
        <v>2</v>
      </c>
      <c r="C42" s="27"/>
      <c r="D42" s="27">
        <v>150</v>
      </c>
      <c r="E42" s="32"/>
      <c r="F42" s="29">
        <f t="shared" si="0"/>
        <v>300</v>
      </c>
    </row>
    <row r="43" spans="1:6">
      <c r="A43" s="26" t="s">
        <v>65</v>
      </c>
      <c r="B43" s="27">
        <v>15</v>
      </c>
      <c r="C43" s="27"/>
      <c r="D43" s="27">
        <v>150</v>
      </c>
      <c r="E43" s="32"/>
      <c r="F43" s="29">
        <f t="shared" si="0"/>
        <v>2250</v>
      </c>
    </row>
    <row r="44" spans="1:6">
      <c r="A44" s="26" t="s">
        <v>66</v>
      </c>
      <c r="B44" s="27">
        <v>15</v>
      </c>
      <c r="C44" s="27"/>
      <c r="D44" s="27">
        <v>150</v>
      </c>
      <c r="E44" s="32"/>
      <c r="F44" s="29">
        <f t="shared" si="0"/>
        <v>2250</v>
      </c>
    </row>
    <row r="45" spans="1:6">
      <c r="A45" s="26" t="s">
        <v>67</v>
      </c>
      <c r="B45" s="27">
        <v>2</v>
      </c>
      <c r="C45" s="27"/>
      <c r="D45" s="27">
        <v>200</v>
      </c>
      <c r="E45" s="32"/>
      <c r="F45" s="29">
        <f t="shared" si="0"/>
        <v>400</v>
      </c>
    </row>
    <row r="46" spans="1:6">
      <c r="A46" s="26" t="s">
        <v>68</v>
      </c>
      <c r="B46" s="27">
        <v>1</v>
      </c>
      <c r="C46" s="27">
        <v>1</v>
      </c>
      <c r="D46" s="27">
        <v>700</v>
      </c>
      <c r="E46" s="32">
        <v>700</v>
      </c>
      <c r="F46" s="29">
        <f t="shared" si="0"/>
        <v>700</v>
      </c>
    </row>
    <row r="47" spans="1:6">
      <c r="A47" s="26" t="s">
        <v>69</v>
      </c>
      <c r="B47" s="27">
        <v>15</v>
      </c>
      <c r="C47" s="27"/>
      <c r="D47" s="27">
        <v>200</v>
      </c>
      <c r="E47" s="32"/>
      <c r="F47" s="29">
        <f t="shared" si="0"/>
        <v>3000</v>
      </c>
    </row>
    <row r="48" spans="1:6">
      <c r="A48" s="26" t="s">
        <v>70</v>
      </c>
      <c r="B48" s="27">
        <v>2</v>
      </c>
      <c r="C48" s="27"/>
      <c r="D48" s="27">
        <v>150</v>
      </c>
      <c r="E48" s="32"/>
      <c r="F48" s="29">
        <f t="shared" si="0"/>
        <v>300</v>
      </c>
    </row>
    <row r="49" spans="1:6">
      <c r="A49" s="26" t="s">
        <v>71</v>
      </c>
      <c r="B49" s="27">
        <v>73</v>
      </c>
      <c r="C49" s="27">
        <v>18</v>
      </c>
      <c r="D49" s="27">
        <v>200</v>
      </c>
      <c r="E49" s="32">
        <v>3600</v>
      </c>
      <c r="F49" s="29">
        <f t="shared" si="0"/>
        <v>14600</v>
      </c>
    </row>
    <row r="50" spans="1:6">
      <c r="A50" s="26" t="s">
        <v>94</v>
      </c>
      <c r="B50" s="27"/>
      <c r="C50" s="27">
        <v>1</v>
      </c>
      <c r="D50" s="27">
        <v>250</v>
      </c>
      <c r="E50" s="32">
        <v>225</v>
      </c>
      <c r="F50" s="29">
        <f t="shared" si="0"/>
        <v>0</v>
      </c>
    </row>
    <row r="51" spans="1:6">
      <c r="A51" s="26" t="s">
        <v>95</v>
      </c>
      <c r="B51" s="27"/>
      <c r="C51" s="27">
        <v>1</v>
      </c>
      <c r="D51" s="27">
        <v>800</v>
      </c>
      <c r="E51" s="32">
        <v>720</v>
      </c>
      <c r="F51" s="29">
        <f t="shared" si="0"/>
        <v>0</v>
      </c>
    </row>
    <row r="52" spans="1:6">
      <c r="A52" s="26" t="s">
        <v>96</v>
      </c>
      <c r="B52" s="27"/>
      <c r="C52" s="27">
        <v>3</v>
      </c>
      <c r="D52" s="27">
        <v>150</v>
      </c>
      <c r="E52" s="32">
        <v>450</v>
      </c>
      <c r="F52" s="29">
        <f t="shared" si="0"/>
        <v>0</v>
      </c>
    </row>
    <row r="53" spans="1:6">
      <c r="A53" s="26" t="s">
        <v>74</v>
      </c>
      <c r="B53" s="27"/>
      <c r="C53" s="27">
        <v>9</v>
      </c>
      <c r="D53" s="27">
        <v>500</v>
      </c>
      <c r="E53" s="32">
        <v>4450</v>
      </c>
      <c r="F53" s="29">
        <f t="shared" si="0"/>
        <v>0</v>
      </c>
    </row>
    <row r="54" spans="1:6">
      <c r="A54" s="26" t="s">
        <v>75</v>
      </c>
      <c r="B54" s="27">
        <v>70</v>
      </c>
      <c r="C54" s="27">
        <v>2</v>
      </c>
      <c r="D54" s="27">
        <v>100</v>
      </c>
      <c r="E54" s="32">
        <v>200</v>
      </c>
      <c r="F54" s="29">
        <f t="shared" si="0"/>
        <v>7000</v>
      </c>
    </row>
    <row r="55" spans="1:6">
      <c r="A55" s="26" t="s">
        <v>76</v>
      </c>
      <c r="B55" s="27">
        <v>6</v>
      </c>
      <c r="C55" s="27">
        <v>23</v>
      </c>
      <c r="D55" s="27">
        <v>1500</v>
      </c>
      <c r="E55" s="32">
        <v>34350</v>
      </c>
      <c r="F55" s="29">
        <f t="shared" si="0"/>
        <v>9000</v>
      </c>
    </row>
    <row r="56" spans="1:6">
      <c r="A56" s="26" t="s">
        <v>77</v>
      </c>
      <c r="B56" s="27">
        <v>2</v>
      </c>
      <c r="C56" s="27">
        <v>6</v>
      </c>
      <c r="D56" s="27">
        <v>300</v>
      </c>
      <c r="E56" s="32">
        <v>1800</v>
      </c>
      <c r="F56" s="29">
        <f t="shared" si="0"/>
        <v>600</v>
      </c>
    </row>
    <row r="57" spans="1:6">
      <c r="A57" s="26" t="s">
        <v>79</v>
      </c>
      <c r="B57" s="27"/>
      <c r="C57" s="27">
        <v>13</v>
      </c>
      <c r="D57" s="27">
        <v>100</v>
      </c>
      <c r="E57" s="32">
        <v>1280</v>
      </c>
      <c r="F57" s="29">
        <f t="shared" si="0"/>
        <v>0</v>
      </c>
    </row>
    <row r="58" spans="1:6">
      <c r="A58" s="24" t="s">
        <v>81</v>
      </c>
      <c r="B58" s="25">
        <v>153</v>
      </c>
      <c r="C58" s="25">
        <v>1418.5</v>
      </c>
      <c r="D58" s="25">
        <v>970.62256809338521</v>
      </c>
      <c r="E58" s="31"/>
    </row>
    <row r="59" spans="1:6">
      <c r="A59" s="26" t="s">
        <v>82</v>
      </c>
      <c r="B59" s="27">
        <v>150</v>
      </c>
      <c r="C59" s="27">
        <v>327</v>
      </c>
      <c r="D59" s="27">
        <v>80</v>
      </c>
      <c r="E59" s="32">
        <v>25923.64</v>
      </c>
      <c r="F59" s="29">
        <f t="shared" si="0"/>
        <v>12000</v>
      </c>
    </row>
    <row r="60" spans="1:6">
      <c r="A60" s="35" t="s">
        <v>30</v>
      </c>
      <c r="B60" s="27">
        <v>1</v>
      </c>
      <c r="C60" s="27">
        <v>69</v>
      </c>
      <c r="D60" s="27">
        <v>2000</v>
      </c>
      <c r="E60" s="32">
        <v>131400</v>
      </c>
      <c r="F60" s="29">
        <f t="shared" si="0"/>
        <v>2000</v>
      </c>
    </row>
    <row r="61" spans="1:6">
      <c r="A61" s="24" t="s">
        <v>83</v>
      </c>
      <c r="B61" s="25"/>
      <c r="C61" s="25">
        <v>8</v>
      </c>
      <c r="D61" s="25">
        <v>637.5</v>
      </c>
      <c r="E61" s="31"/>
      <c r="F61" s="29">
        <f t="shared" si="0"/>
        <v>0</v>
      </c>
    </row>
    <row r="62" spans="1:6">
      <c r="A62" s="26" t="s">
        <v>84</v>
      </c>
      <c r="B62" s="27"/>
      <c r="C62" s="27">
        <v>8</v>
      </c>
      <c r="D62" s="27">
        <v>637.5</v>
      </c>
      <c r="E62" s="32">
        <v>5040</v>
      </c>
      <c r="F62" s="29">
        <f t="shared" si="0"/>
        <v>0</v>
      </c>
    </row>
    <row r="63" spans="1:6">
      <c r="E63" s="29">
        <f>SUM(E3:E62)</f>
        <v>373373.53</v>
      </c>
      <c r="F63" s="29">
        <f>SUM(F4:F62)</f>
        <v>214001.30434782608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Rawmaterial consumed</vt:lpstr>
      <vt:lpstr>OPD</vt:lpstr>
      <vt:lpstr>IPD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Finance Department 2</cp:lastModifiedBy>
  <dcterms:created xsi:type="dcterms:W3CDTF">2015-06-05T18:17:20Z</dcterms:created>
  <dcterms:modified xsi:type="dcterms:W3CDTF">2023-11-25T11:16:00Z</dcterms:modified>
</cp:coreProperties>
</file>