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haha\OneDrive\Desktop\Supplementary_data\Data analysis\"/>
    </mc:Choice>
  </mc:AlternateContent>
  <bookViews>
    <workbookView xWindow="0" yWindow="0" windowWidth="23040" windowHeight="8496"/>
  </bookViews>
  <sheets>
    <sheet name="raw" sheetId="4" r:id="rId1"/>
    <sheet name="Clean" sheetId="7" r:id="rId2"/>
    <sheet name="Pie charts" sheetId="9" r:id="rId3"/>
  </sheets>
  <definedNames>
    <definedName name="_xlnm._FilterDatabase" localSheetId="0" hidden="1">raw!$A$1:$CW$111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93" i="4" l="1"/>
  <c r="AM88" i="4"/>
  <c r="AM86" i="4"/>
  <c r="AM85" i="4"/>
  <c r="K67" i="4"/>
  <c r="AM66" i="4"/>
  <c r="AM64" i="4"/>
  <c r="AM59" i="4"/>
  <c r="AM58" i="4"/>
  <c r="AM57" i="4"/>
  <c r="AM54" i="4"/>
  <c r="AM53" i="4"/>
  <c r="AM49" i="4"/>
  <c r="AM47" i="4"/>
  <c r="AM44" i="4"/>
  <c r="AM41" i="4"/>
  <c r="AM37" i="4"/>
  <c r="AM34" i="4"/>
  <c r="AM26" i="4"/>
  <c r="AM24" i="4"/>
  <c r="AM21" i="4"/>
  <c r="AM19" i="4"/>
  <c r="AM17" i="4"/>
  <c r="AM16" i="4"/>
  <c r="AM10" i="4"/>
  <c r="AM8" i="4"/>
</calcChain>
</file>

<file path=xl/sharedStrings.xml><?xml version="1.0" encoding="utf-8"?>
<sst xmlns="http://schemas.openxmlformats.org/spreadsheetml/2006/main" count="4529" uniqueCount="1097">
  <si>
    <t>(1.1) Is the study included or excluded?</t>
  </si>
  <si>
    <t>Title</t>
  </si>
  <si>
    <t>Answer</t>
  </si>
  <si>
    <t>Comments</t>
  </si>
  <si>
    <t>DOI</t>
  </si>
  <si>
    <t>10.1002/adma.202313672</t>
  </si>
  <si>
    <t>10.1002/adhm.202202221</t>
  </si>
  <si>
    <t>10.1080/09205063.2021.1963930</t>
  </si>
  <si>
    <t>10.1002/adma.202307896</t>
  </si>
  <si>
    <t>10.1002/adma.202102981</t>
  </si>
  <si>
    <t>10.1186/s12951-022-01396-8</t>
  </si>
  <si>
    <t>10.1016/j.bioadv.2022.212868</t>
  </si>
  <si>
    <t>10.1038/s41598-023-38456-4</t>
  </si>
  <si>
    <t>10.1016/j.brainres.2022.148163</t>
  </si>
  <si>
    <t>10.1002/adhm.202201255</t>
  </si>
  <si>
    <t>10.1016/j.bioadv.2022.212727</t>
  </si>
  <si>
    <t>10.1016/j.bioadv.2023.213284</t>
  </si>
  <si>
    <t>10.1016/j.bios.2020.112568</t>
  </si>
  <si>
    <t>10.1002/adhm.202304300</t>
  </si>
  <si>
    <t>10.1002/mabi.202000374</t>
  </si>
  <si>
    <t>10.1021/acsnano.1c11627</t>
  </si>
  <si>
    <t>10.1016/j.msec.2020.111518</t>
  </si>
  <si>
    <t>10.1021/acsbiomaterials.9b01449</t>
  </si>
  <si>
    <t>10.1002/jbm.a.37294</t>
  </si>
  <si>
    <t>10.1016/j.actbio.2023.07.029</t>
  </si>
  <si>
    <t>10.1021/acsami.2c17025</t>
  </si>
  <si>
    <t>10.1186/s12951-022-01340-w</t>
  </si>
  <si>
    <t>10.1039/d2nr06545b</t>
  </si>
  <si>
    <t>10.3390/molecules27238326</t>
  </si>
  <si>
    <t>10.1016/j.bioadv.2022.212971</t>
  </si>
  <si>
    <t>10.1088/1748-605X/ad1576</t>
  </si>
  <si>
    <t>10.1016/j.msec.2020.111739</t>
  </si>
  <si>
    <t>10.1016/j.bios.2020.112125</t>
  </si>
  <si>
    <t>10.1002/jbm.a.37549</t>
  </si>
  <si>
    <t>10.1039/d0bm01466d</t>
  </si>
  <si>
    <t>10.1039/d2nr01817a</t>
  </si>
  <si>
    <t>10.1038/s41598-024-65286-9</t>
  </si>
  <si>
    <t>10.3390/cells9030682</t>
  </si>
  <si>
    <t>10.1021/acsabm.4c00523</t>
  </si>
  <si>
    <t>10.1016/j.msec.2019.110560</t>
  </si>
  <si>
    <t>10.1021/acsami.3c19410</t>
  </si>
  <si>
    <t>10.1021/acs.nanolett.0c02986</t>
  </si>
  <si>
    <t>10.1016/j.actbio.2024.06.028</t>
  </si>
  <si>
    <t>10.1016/j.tice.2022.101995</t>
  </si>
  <si>
    <t>10.1016/j.mtbio.2022.100437</t>
  </si>
  <si>
    <t>10.1021/acsami.1c14679</t>
  </si>
  <si>
    <t>10.34172/bi.2023.24266</t>
  </si>
  <si>
    <t>10.1002/adfm.202003759</t>
  </si>
  <si>
    <t>10.1007/s12274-021-3961-3</t>
  </si>
  <si>
    <t>10.1002/adfm.202314610</t>
  </si>
  <si>
    <t>10.1016/j.ceramint.2023.03.193</t>
  </si>
  <si>
    <t>10.1016/j.bioactmat.2024.01.021</t>
  </si>
  <si>
    <t>10.1016/j.biomaterials.2022.121413</t>
  </si>
  <si>
    <t>10.1002/adfm.202000177</t>
  </si>
  <si>
    <t>10.1016/j.cej.2022.138788</t>
  </si>
  <si>
    <t>10.1186/s40824-023-00347-0</t>
  </si>
  <si>
    <t>10.1016/j.bioactmat.2021.11.032</t>
  </si>
  <si>
    <t>10.1016/j.cej.2024.149521</t>
  </si>
  <si>
    <t>10.1002/adfm.202104440</t>
  </si>
  <si>
    <t>10.1021/acsbiomaterials.3c01226</t>
  </si>
  <si>
    <t>10.1021/acs.chemmater.0c02906</t>
  </si>
  <si>
    <t>10.1016/j.cej.2022.137180</t>
  </si>
  <si>
    <t>10.1016/j.matdes.2020.109092</t>
  </si>
  <si>
    <t>10.1021/acsmaterialslett.4c00081</t>
  </si>
  <si>
    <t>10.1016/j.nanoen.2024.110123</t>
  </si>
  <si>
    <t>10.1016/j.engreg.2024.02.001</t>
  </si>
  <si>
    <t>10.1002/smll.202310483</t>
  </si>
  <si>
    <t>10.1002/smll.202309793</t>
  </si>
  <si>
    <t>10.1002/adhm.202301894</t>
  </si>
  <si>
    <t>10.1016/j.compositesb.2024.111241</t>
  </si>
  <si>
    <t>10.1016/j.matt.2023.11.006</t>
  </si>
  <si>
    <t>10.1016/j.colsurfb.2023.113652</t>
  </si>
  <si>
    <t>10.1016/j.cej.2024.152238</t>
  </si>
  <si>
    <t>10.1002/smll.202310194</t>
  </si>
  <si>
    <t>10.1186/s12951-024-02359-x</t>
  </si>
  <si>
    <t>10.1016/j.cej.2023.147745</t>
  </si>
  <si>
    <t>10.1002/adma.202311264</t>
  </si>
  <si>
    <t>10.1002/adma.202305374</t>
  </si>
  <si>
    <t>10.1016/j.colsurfa.2024.134822</t>
  </si>
  <si>
    <t>10.1039/d2tb01979e</t>
  </si>
  <si>
    <t>10.1002/advs.202300339</t>
  </si>
  <si>
    <t>10.1016/j.matdes.2023.112181</t>
  </si>
  <si>
    <t>10.1002/adhm.202301151</t>
  </si>
  <si>
    <t>10.1021/acsanm.3c04669</t>
  </si>
  <si>
    <t>10.1016/j.carbpol.2023.120918</t>
  </si>
  <si>
    <t>10.1088/1758-5090/acdbec</t>
  </si>
  <si>
    <t>10.1016/j.eurpolymj.2022.111225</t>
  </si>
  <si>
    <t>10.3389/fmats.2022.914994</t>
  </si>
  <si>
    <t>10.1186/s40824-022-00310-5</t>
  </si>
  <si>
    <t>10.1080/09205063.2023.2230841</t>
  </si>
  <si>
    <t>10.1186/s12951-022-01669-2</t>
  </si>
  <si>
    <t>10.3390/gels7040154</t>
  </si>
  <si>
    <t>10.1002/adfm.202010837</t>
  </si>
  <si>
    <t>10.30498/IJB.2022.310552.3179</t>
  </si>
  <si>
    <t>10.1021/acsabm.0c00430</t>
  </si>
  <si>
    <t>10.1021/acsami.1c01904</t>
  </si>
  <si>
    <t>10.1039/d0bm01963a</t>
  </si>
  <si>
    <t>10.1016/j.ijbiomac.2020.11.199</t>
  </si>
  <si>
    <t>10.1016/j.biomaterials.2021.121212</t>
  </si>
  <si>
    <t>10.1002/adhm.202100695</t>
  </si>
  <si>
    <t>10.1016/j.bioactmat.2020.12.017</t>
  </si>
  <si>
    <t>10.1016/j.carbpol.2021.118254</t>
  </si>
  <si>
    <t>10.1002/adfm.201910323</t>
  </si>
  <si>
    <t>Multifunctional Conductive and Electrogenic Hydrogel Repaired Spinal Cord Injury via Immunoregulation and Enhancement of Neuronal Differentiation.</t>
  </si>
  <si>
    <t>Tunable Conductive Hydrogel Scaffolds for Neural Cell Differentiation.</t>
  </si>
  <si>
    <t>Development and evaluation of hyaluronan nanocomposite conduits for neural tissue regeneration.</t>
  </si>
  <si>
    <t>Ultrasound-Responsive Aligned Piezoelectric Nanofibers Derived Hydrogel Conduits for Peripheral Nerve Regeneration.</t>
  </si>
  <si>
    <t>Carbon Nanotube-Hydrogel Composites Facilitate Neuronal Differentiation While Maintaining Homeostasis of Network Activity.</t>
  </si>
  <si>
    <t>Conducting molybdenum sulfide/graphene oxide/polyvinyl alcohol nanocomposite hydrogel for repairing spinal cord injury.</t>
  </si>
  <si>
    <t>Three-dimensional electroconductive carbon nanotube-based hydrogel scaffolds enhance neural differentiation of stem cells from apical papilla.</t>
  </si>
  <si>
    <t>Conductive nerve conduit with piezoelectric properties for enhanced PC12 differentiation.</t>
  </si>
  <si>
    <t>Electrical stimulation enhances the neuronal differentiation of neural stem cells in three-dimensional conductive scaffolds through the voltage-gated calcium ion channel.</t>
  </si>
  <si>
    <t>A Bioactive and Photoresponsive Platform for Wireless Electrical Stimulation to Promote Neurogenesis.</t>
  </si>
  <si>
    <t>Multifunctional biomimetic hydrogel based on graphene nanoparticles and sodium alginate for peripheral nerve injury therapy.</t>
  </si>
  <si>
    <t>Injectable 2D flexible hydrogel sheets for optoelectrical/biochemical dual stimulation of neurons.</t>
  </si>
  <si>
    <t>Microfabricated and 3-D printed electroconductive hydrogels of PEDOT:PSS and their application in bioelectronics.</t>
  </si>
  <si>
    <t>Injectable, Electroconductive, Free Radical Scavenging Silk Fibroin/Black Phosphorus/Glycyrrhizic Acid Nanocomposite Hydrogel for Enhancing Spinal Cord Repair.</t>
  </si>
  <si>
    <t>In Situ Formation of 3D Conductive and Cell-Laden Graphene Hydrogel for Electrically Regulating Cellular Behavior.</t>
  </si>
  <si>
    <t>Conductive Nerve Guidance Conduits Based on Morpho Butterfly Wings for Peripheral Nerve Repair.</t>
  </si>
  <si>
    <t>Highly elastic, electroconductive, immunomodulatory graphene crosslinked collagen cryogel for spinal cord regeneration.</t>
  </si>
  <si>
    <t>Spontaneously Micropatterned Silk/Gelatin Scaffolds with Topographical, Biological, and Electrical Stimuli for Neuronal Regulation.</t>
  </si>
  <si>
    <t>Conductive and injectable hyaluronic acid/gelatin/gold nanorod hydrogels for enhanced surgical translation and bioprinting.</t>
  </si>
  <si>
    <t>Magnetic manipulation of Fe(3)O(4)@BaTiO(3) nanochains to regulate extracellular topographical and electrical cues.</t>
  </si>
  <si>
    <t>In Vivo Chronic Brain Cortex Signal Recording Based on a Soft Conductive Hydrogel Biointerface.</t>
  </si>
  <si>
    <t>Tailoring conductive inverse opal films with anisotropic elliptical porous patterns for nerve cell orientation.</t>
  </si>
  <si>
    <t>Self-assembled three-dimensional hydrogels based on graphene derivatives and cerium oxide nanoparticles: scaffolds for co-culture of oligodendrocytes and neurons derived from neural stem cells.</t>
  </si>
  <si>
    <t>Carboxymethyl Chitosan and Gelatin Hydrogel Scaffolds Incorporated with Conductive PEDOT Nanoparticles for Improved Neural Stem Cell Proliferation and Neuronal Differentiation.</t>
  </si>
  <si>
    <t>Graphene-collagen cryogel controls neuroinflammation and fosters accelerated axonal regeneration in spinal cord injury.</t>
  </si>
  <si>
    <t>Enhancement of nerve regeneration through schwann cell-mediated healing in a 3D printed polyacrylonitrile conduit incorporating hydrogel and graphene quantum dots: a study on rat sciatic nerve injury model.</t>
  </si>
  <si>
    <t>An in situ hydrogel-forming scaffold loaded by PLGA microspheres containing carbon nanotube as a suitable niche for neural differentiation.</t>
  </si>
  <si>
    <t>Combinatorial biophysical cue sensor array for controlling neural stem cell fate.</t>
  </si>
  <si>
    <t>Microchip encapsulation and microRNA-7 overexpression of trabecular meshwork mesenchymal stem/stromal cells improve motor function after spinal cord injury.</t>
  </si>
  <si>
    <t>Conductive and antimicrobial macroporous nanocomposite hydrogels generated from air-in-water Pickering emulsions for neural stem cell differentiation and skin wound healing.</t>
  </si>
  <si>
    <t>Effects of hydrophilic fullerene nanoarchitectured structures on the behaviour of neural stem cells.</t>
  </si>
  <si>
    <t>Electrical stimulation enhances sciatic nerve regeneration using a silk-based conductive scaffold beyond traditional nerve guide conduits.</t>
  </si>
  <si>
    <t>3D Printed Conductive Nanocellulose Scaffolds for the Differentiation of Human Neuroblastoma Cells.</t>
  </si>
  <si>
    <t>Integrating Graphene Oxide-Hydrogels and Electrical Stimulation for Controlled Neurotrophic Factor Encapsulation: A Promising Approach for Efficient Nerve Tissue Regeneration.</t>
  </si>
  <si>
    <t>The electrostimulation and scar inhibition effect of chitosan/oxidized hydroxyethyl cellulose/reduced graphene oxide/asiaticoside liposome based hydrogel on peripheral nerve regeneration in vitro.</t>
  </si>
  <si>
    <t>Conductive and Enhanced Mechanical Strength of Mo(2)Ti(2)C(3) MXene-Based Hydrogel Promotes Neurogenesis and Bone Regeneration in Bone Defect Repair.</t>
  </si>
  <si>
    <t>A 3D Printable Electroconductive Biocomposite Bioink Based on Silk Fibroin-Conjugated Graphene Oxide.</t>
  </si>
  <si>
    <t>Red-light-excited TiO(2)/Bi(2)S(3) heterojunction nanotubes and photoelectric hydrogels mediate epidermal-neural network reconstruction in deep burns.</t>
  </si>
  <si>
    <t>Fabrication and detection of a novel hybrid conductive scaffold based on alginate/gelatin/carboxylated carbon nanotubes (Alg/Gel/mMWCNTs) for neural tissue engineering</t>
  </si>
  <si>
    <t>Self-snapping hydrogel-based electroactive microchannels as nerve guidance conduits</t>
  </si>
  <si>
    <t>Antioxidative and Conductive Nanoparticles-Embedded Cell Niche for Neural Differentiation and Spinal Cord Injury Repair</t>
  </si>
  <si>
    <t>Enhanced growth and differentiation of neural stem cells on alginate/collagen/reduced graphene oxide composite hydrogel incorporated with lithium chloride</t>
  </si>
  <si>
    <t>Electrically Conductive Hydrogel Nerve Guidance Conduits for Peripheral Nerve Regeneration</t>
  </si>
  <si>
    <t>Graphene foam/hydrogel scaffolds for regeneration of peripheral nerve using ADSCs in a diabetic mouse model</t>
  </si>
  <si>
    <t>Biomimetic Silk Fibroin Hydrogel for Enhanced Peripheral Nerve Regeneration: Synergistic Effects of Graphene Oxide and Fibroblast Exosome</t>
  </si>
  <si>
    <t>Combined treatment using novel multifunctional MAu-GelMA hydrogel loaded with neural stem cells and electrical stimulation promotes functional recovery from spinal cord injury</t>
  </si>
  <si>
    <t>Axon-like aligned conductive CNT/GelMA hydrogel fibers combined with electrical stimulation for spinal cord injury recovery</t>
  </si>
  <si>
    <t>Self-powered smart patch promotes skin nerve regeneration and sensation restoration by delivering biological-electrical signals in program</t>
  </si>
  <si>
    <t>Black-Phosphorus-Incorporated Hydrogel as a Conductive and Biodegradable Platform for Enhancement of the Neural Differentiation of Mesenchymal Stem Cells</t>
  </si>
  <si>
    <t>3D bioprinted conductive spinal cord biomimetic scaffolds for promoting neuronal differentiation of neural stem cells and repairing of spinal cord injury</t>
  </si>
  <si>
    <t>Bioactive self-healing hydrogel based on tannic acid modified gold nano-crosslinker as an injectable brain implant for treating Parkinson's disease</t>
  </si>
  <si>
    <t>A conductive supramolecular hydrogel creates ideal endogenous niches to promote spinal cord injury repair</t>
  </si>
  <si>
    <t>Magnetic on-off manipulated matrix mechanic vibration to enhance cell clutches-reinforcement and Ca2+influx facilitating BMSCs neural differentiation and TBI repair</t>
  </si>
  <si>
    <t>Two-Dimensional-Germanium Phosphide-Reinforced Conductive and Biodegradable Hydrogel Scaffolds Enhance Spinal Cord Injury Repair</t>
  </si>
  <si>
    <t>Advancing Peripheral Nerve Regeneration: 3D Bioprinting of GelMA-Based Cell-Laden Electroactive Bioinks for Nerve Conduits</t>
  </si>
  <si>
    <t>An Injectable, Electroconductive Hydrogel/Scaffold for Neural Repair and Motion Sensing</t>
  </si>
  <si>
    <t>An anti-inflammatory electroconductive hydrogel with self-healing property for the treatment of Parkinson?s disease</t>
  </si>
  <si>
    <t>Injectable, anti-in fl ammatory and conductive hydrogels based on graphene oxide and diacerein-terminated four-armed polyethylene glycol for spinal cord injury repair</t>
  </si>
  <si>
    <t>Restoration of Motor and Bladder Functions after Spinal Cord Injury via Sustained Wogonin Release from Carbon Nanotube Incorporated Hydrogels</t>
  </si>
  <si>
    <t>Biodegradable conductive hydrogels generating magnetic-field-driven wireless electrical stimulation enhance the spinal cord injury repair</t>
  </si>
  <si>
    <t>Engineering neuroregenerative microenvironment via aligned hydrogel-assisted magnetic stimulation for complete spinal cord injury repair</t>
  </si>
  <si>
    <t>Bioactive Nb2C MXene-Functionalized Hydrogel with Microenvironment Remodeling and Enhanced Neurogenesis to Promote Skeletal Muscle Regeneration and Functional Restoration</t>
  </si>
  <si>
    <t>Multifunctional Biodegradable Conductive Hydrogel Regulating Microenvironment for Stem Cell Therapy Enhances the Nerve Tissue Repair</t>
  </si>
  <si>
    <t>Electroconductive Collagen-Carbon Nanodots Nanocomposite Elicits Neurite Outgrowth, Supports Neurogenic Differentiation and Accelerates Electrophysiological Maturation of Neural Progenitor Spheroids</t>
  </si>
  <si>
    <t>A 3D printable gelatin methacryloyl/chitosan hydrogel assembled with conductive PEDOT for neural tissue engineering</t>
  </si>
  <si>
    <t>Self-assembled silk fibroin injectable hydrogels based on layered double hydroxides for spinal cord injury repair</t>
  </si>
  <si>
    <t>Conductive 3D Ti3C2Tx MXene-Matrigel hydrogels promote proliferation and neuronal differentiation of neural stem cells</t>
  </si>
  <si>
    <t>Injectable Hydrogel System Incorporating Black Phosphorus Nanosheets and Tazarotene Drug for Enhanced Vascular and Nerve Regeneration in Spinal Cord Injury Repair</t>
  </si>
  <si>
    <t>Injectable Bombyx mori (B. mori) silk fibroin/MXene conductive hydrogel for electrically stimulating neural stem cells into neurons for treating brain damage</t>
  </si>
  <si>
    <t>In Situ-Sprayed Bioinspired Adhesive Conductive Hydrogels for Cavernous Nerve Repair</t>
  </si>
  <si>
    <t>A Novel Superparamagnetic Multifunctional Nerve Scaffold: A Remote Actuation Strategy to Boost In Situ Extracellular Vesicles Production for Enhanced Peripheral Nerve Repair</t>
  </si>
  <si>
    <t>3D printed reduced graphene oxide-GelMA hybrid hydrogel scaffolds for potential neuralized bone regeneration</t>
  </si>
  <si>
    <t>Photothermal Controlled-Release Immunomodulatory Nanoplatform for Restoring Nerve Structure and Mechanical Nociception in Infectious Diabetic Ulcers</t>
  </si>
  <si>
    <t>The effects of aligned poly(lactic-co-glycolic acid) nanofibrous mat containing gold nanoparticles after planting onto an injured spinal cord</t>
  </si>
  <si>
    <t>Copper Ion-Modified Germanium Phosphorus Nanosheets Integrated with an Electroactive and Biodegradable Hydrogel for Neuro-Vascularized Bone Regeneration</t>
  </si>
  <si>
    <t>Injectable Near-Infrared Photothermal Responsive Drug-Loaded Multiwalled Carbon Nanotube Hydrogels for Spinal Cord Injury Repair</t>
  </si>
  <si>
    <t>Magnetic chitosan hydrogel induces neuronal differentiation of neural stem cells by activating RAS-dependent signal cascade</t>
  </si>
  <si>
    <t>External magnetic field non-invasively stimulates spinal cord regeneration in rat via a magnetic-responsive aligned fibrin hydrogel</t>
  </si>
  <si>
    <t>Electroconductive and porous graphene-xanthan gum gel scaffold for spinal cord regeneration</t>
  </si>
  <si>
    <t>Conductive GelMA/PEDOT: PSS Hybrid Hydrogel as a Neural Stem Cell Niche for Treating Cerebral Ischemia-Reperfusion Injury</t>
  </si>
  <si>
    <t>Electroconductive PEDOT nanoparticle integrated scaffolds for spinal cord tissue repair</t>
  </si>
  <si>
    <t>PEG-SH-GNPs-SAPNS@miR-29a delivery system promotes neural regeneration and recovery of motor function after spinal cord injury</t>
  </si>
  <si>
    <t>GelMA-MXene hydrogel nerve conduits with microgrooves for spinal cord injury repair</t>
  </si>
  <si>
    <t>Application of â€œmagnetic anchorsâ€ to align collagen fibres for axonal guidance</t>
  </si>
  <si>
    <t>Magnetic Assembly of a Multifunctional Guidance Conduit for Peripheral Nerve Repair</t>
  </si>
  <si>
    <t>Effect of Olibanum Extract/Graphene Oxide on Differentiation of Bone Marrow Mesenchymal Stem Cells into Neuron-Like Cells on Freeze Dried Scaffolds</t>
  </si>
  <si>
    <t>Nanocomposite-Coated Silk-Based Artificial Conduits: The Influence of Structures on Regeneration of the Peripheral Nerve</t>
  </si>
  <si>
    <t>Biocompatible Chitin Hydrogel Incorporated with PEDOT Nanoparticles for Peripheral Nerve Repair</t>
  </si>
  <si>
    <t>Smart graphene-based hydrogel promotes recruitment and neural-like differentiation of bone marrow derived mesenchymal stem cells in rat skin</t>
  </si>
  <si>
    <t>Alginate-magnetic short nanofibers 3D composite hydrogel enhances the encapsulated human olfactory mucosa stem cells bioactivity for potential nerve regeneration application</t>
  </si>
  <si>
    <t>Development of a magnetically aligned regenerative tissue-engineered electronic nerve interface for peripheral nerve applications</t>
  </si>
  <si>
    <t>Magnetoelectric Nanoparticles Incorporated Biomimetic Matrix for Wireless Electrical Stimulation and Nerve Regeneration</t>
  </si>
  <si>
    <t>Injectable silk sericin scaffolds with programmable shape-memory property and neuro-differentiation-promoting activity for individualized brain repair of severe ischemic stroke</t>
  </si>
  <si>
    <t>Rheology and direct write printing of chitosan - graphene oxide nanocomposite hydrogels for differentiation of neuroblastoma cells</t>
  </si>
  <si>
    <t>3D-Printed Soft Magnetoelectric Microswimmers for Delivery and Differentiation of Neuron-Like Cells</t>
  </si>
  <si>
    <t xml:space="preserve"> Year of publication</t>
  </si>
  <si>
    <t>Included</t>
  </si>
  <si>
    <t>Animal</t>
  </si>
  <si>
    <t>Cell line</t>
  </si>
  <si>
    <t>PC12</t>
  </si>
  <si>
    <t>Mono-culture</t>
  </si>
  <si>
    <t>Yes</t>
  </si>
  <si>
    <t>3d-2w</t>
  </si>
  <si>
    <t>Synthetic</t>
  </si>
  <si>
    <t>PVA</t>
  </si>
  <si>
    <t>Crosslinking</t>
  </si>
  <si>
    <t>Thermal gelation</t>
  </si>
  <si>
    <t>General 3D structure</t>
  </si>
  <si>
    <t xml:space="preserve">Carbon-based </t>
  </si>
  <si>
    <t>OP1</t>
  </si>
  <si>
    <t>1D</t>
  </si>
  <si>
    <t>Storage or loss modulus (G’/G’’)</t>
  </si>
  <si>
    <t>DC</t>
  </si>
  <si>
    <t>NGF</t>
  </si>
  <si>
    <t xml:space="preserve">Neural protein marker analysis </t>
  </si>
  <si>
    <t>No</t>
  </si>
  <si>
    <t>Immunostaining</t>
  </si>
  <si>
    <t>Stem cells</t>
  </si>
  <si>
    <t>cells/well</t>
  </si>
  <si>
    <t>Natural</t>
  </si>
  <si>
    <t xml:space="preserve">Mixed(Protein-based, Polysaccharide-based) </t>
  </si>
  <si>
    <t>Chitosan,Silk</t>
  </si>
  <si>
    <t xml:space="preserve">Covalent </t>
  </si>
  <si>
    <t>2D</t>
  </si>
  <si>
    <t>C+E</t>
  </si>
  <si>
    <t>Unclear</t>
  </si>
  <si>
    <t>Not reported</t>
  </si>
  <si>
    <t>Neuronal Cells and Function</t>
  </si>
  <si>
    <t>MAP2</t>
  </si>
  <si>
    <t>Other (Motor and sensory-evoked potential)</t>
  </si>
  <si>
    <t>Behavioral Testing, Electrophysiological Measurements</t>
  </si>
  <si>
    <t>2w-3m</t>
  </si>
  <si>
    <t>Polysaccharide-based</t>
  </si>
  <si>
    <t>Alginate</t>
  </si>
  <si>
    <t>Ionic</t>
  </si>
  <si>
    <t>CNT, Graphene</t>
  </si>
  <si>
    <t>0D</t>
  </si>
  <si>
    <t>CNS</t>
  </si>
  <si>
    <t>AC</t>
  </si>
  <si>
    <t>mV</t>
  </si>
  <si>
    <t>Tuj1, MAP2</t>
  </si>
  <si>
    <t>Nestin,Sox2</t>
  </si>
  <si>
    <t>GFAP</t>
  </si>
  <si>
    <t>MBP</t>
  </si>
  <si>
    <t>Tuj1, NeuN</t>
  </si>
  <si>
    <t>Neural Stem Cells, Neuronal Cells and Function,  Oligodendrocytes, Astrocytes</t>
  </si>
  <si>
    <t>Co-culture</t>
  </si>
  <si>
    <r>
      <t>Glial Cells</t>
    </r>
    <r>
      <rPr>
        <sz val="11"/>
        <color theme="1"/>
        <rFont val="Times New Roman"/>
        <family val="1"/>
      </rPr>
      <t xml:space="preserve"> </t>
    </r>
  </si>
  <si>
    <t>cells/disc</t>
  </si>
  <si>
    <t>HA</t>
  </si>
  <si>
    <t>Conduit</t>
  </si>
  <si>
    <t>CNT</t>
  </si>
  <si>
    <t>Swelling test, mechanical test, electrical property</t>
  </si>
  <si>
    <t>Young modulus</t>
  </si>
  <si>
    <t>PNS</t>
  </si>
  <si>
    <t>C</t>
  </si>
  <si>
    <t>Western blot</t>
  </si>
  <si>
    <t>Tuj1, Other (Tyrosine hydroxylase )</t>
  </si>
  <si>
    <t>cell/well</t>
  </si>
  <si>
    <t>Mixed</t>
  </si>
  <si>
    <t>NIPAM,AAm,GelMA</t>
  </si>
  <si>
    <t>Photopolymerization</t>
  </si>
  <si>
    <t>Ceramic-based</t>
  </si>
  <si>
    <t>Barium Titanate</t>
  </si>
  <si>
    <t xml:space="preserve">Other </t>
  </si>
  <si>
    <t>Tensile strain</t>
  </si>
  <si>
    <t>C, C+E</t>
  </si>
  <si>
    <t>Wireless electrical stimulation (magnetic)</t>
  </si>
  <si>
    <t>Wireless electrical stimulation (ultrasound)</t>
  </si>
  <si>
    <t>Neural protein marker analysis , Morphology</t>
  </si>
  <si>
    <t>Tuj1</t>
  </si>
  <si>
    <t>Human</t>
  </si>
  <si>
    <t>PEG</t>
  </si>
  <si>
    <t>Neuronal Cells and Function, Astrocytes</t>
  </si>
  <si>
    <t>MAP2, NeuN</t>
  </si>
  <si>
    <t>Both</t>
  </si>
  <si>
    <t>SH-SY5Y</t>
  </si>
  <si>
    <t>Other (human neuroblastoma cells)</t>
  </si>
  <si>
    <t>Physical</t>
  </si>
  <si>
    <t>Mechanical test,electrical property, Swelling test,Degredation test</t>
  </si>
  <si>
    <t>CNS (SCI)</t>
  </si>
  <si>
    <t>Neural protein marker analysis ,Neural gene marker analysis</t>
  </si>
  <si>
    <t>Tuj1, other (chAT, HB9)</t>
  </si>
  <si>
    <t>Gelatin</t>
  </si>
  <si>
    <t>CNT,GO</t>
  </si>
  <si>
    <t xml:space="preserve">Conductivity measurements (2 probe) </t>
  </si>
  <si>
    <t>Basic Fibroblast Growth Factor (bFGF)</t>
  </si>
  <si>
    <t>7-14 days</t>
  </si>
  <si>
    <t>Morphology, Neural protein marker analysis ,Neural gene marker analysis</t>
  </si>
  <si>
    <t>cells/hydrogel</t>
  </si>
  <si>
    <t>Chitosan, gelatin</t>
  </si>
  <si>
    <t>Silk</t>
  </si>
  <si>
    <t>Injectable</t>
  </si>
  <si>
    <t xml:space="preserve">cell adhesion, cell proliferation, Neural Protein Expression Analysis, Neural Gene Expression Analysis </t>
  </si>
  <si>
    <t xml:space="preserve"> electrical property, Degredation test</t>
  </si>
  <si>
    <t>Conductivity measurements (oscilloscope)</t>
  </si>
  <si>
    <t>Other (general differentiation)</t>
  </si>
  <si>
    <t>Nerual stem cells, Neuronal Cells and Function</t>
  </si>
  <si>
    <t>Nestin</t>
  </si>
  <si>
    <t>Neural Stem Cells, Neuronal Cells and Function</t>
  </si>
  <si>
    <t>cells/mL</t>
  </si>
  <si>
    <t>Polymer-based</t>
  </si>
  <si>
    <t>PEDOT</t>
  </si>
  <si>
    <t>OP2</t>
  </si>
  <si>
    <t>Compressive modulus</t>
  </si>
  <si>
    <t xml:space="preserve">Conductivity measurements (4 probe) </t>
  </si>
  <si>
    <t>DC (pulsed)</t>
  </si>
  <si>
    <t>50 mv (cross section not reported)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</si>
  <si>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retinoic acid (RA)</t>
    </r>
  </si>
  <si>
    <t>1 uM</t>
  </si>
  <si>
    <t>Neurite Growth/Length</t>
  </si>
  <si>
    <t>Neuronal Cells and Function, Oligodendrocytes</t>
  </si>
  <si>
    <t>O4</t>
  </si>
  <si>
    <t>Nestin, Sox2</t>
  </si>
  <si>
    <t xml:space="preserve">HA, Collagen </t>
  </si>
  <si>
    <t>Physical, photopolymerization</t>
  </si>
  <si>
    <t>Polythiophene</t>
  </si>
  <si>
    <t>yes</t>
  </si>
  <si>
    <t>Other(Photocurrent via patch/voltage clamp)</t>
  </si>
  <si>
    <t>Animal (rat)</t>
  </si>
  <si>
    <t>Stem cells (BMSCs)</t>
  </si>
  <si>
    <t>Wireless electrical stimulation (optical)</t>
  </si>
  <si>
    <t>C+N+E</t>
  </si>
  <si>
    <t xml:space="preserve"> Ultrasound [Frequency = 1 MHz, Intensity = 0.75 (W/cm²)]</t>
  </si>
  <si>
    <t>Optical [ Duration: 500ms, frequency = 1 Hz, intensity =6 (mW/cm²)]</t>
  </si>
  <si>
    <t>Immunostaining, Western blot</t>
  </si>
  <si>
    <t>Tuj1, PSD95</t>
  </si>
  <si>
    <t>In vivo analysis</t>
  </si>
  <si>
    <t>In vivo (2w-3m)</t>
  </si>
  <si>
    <t>Graphene</t>
  </si>
  <si>
    <t>PNS (Sciatic nerve)</t>
  </si>
  <si>
    <t>In vivo ( C )</t>
  </si>
  <si>
    <t>In vivo (Neural protein marker analysis)</t>
  </si>
  <si>
    <t>In vivo (Immunostaining)</t>
  </si>
  <si>
    <t>Neuronal Cells and Function,  Oligodendrocytes, Astrocytes</t>
  </si>
  <si>
    <t>Tuj1, NF-H</t>
  </si>
  <si>
    <t xml:space="preserve"> S100β</t>
  </si>
  <si>
    <t>Gelatin, Alginate</t>
  </si>
  <si>
    <t>Optical [ frequency = 1 Hz, intensity =13.4 mW]</t>
  </si>
  <si>
    <t xml:space="preserve">Neural protein marker analysis , Morphology, Electrophysiological assessment </t>
  </si>
  <si>
    <t>Action Potential Generation, membrane properties</t>
  </si>
  <si>
    <t>Other [p(HEMA-co-EGMA))</t>
  </si>
  <si>
    <t>3D bioprinting</t>
  </si>
  <si>
    <t>Other ( Microlithography)</t>
  </si>
  <si>
    <t>Other (trinagle, disk)</t>
  </si>
  <si>
    <t>Impedance-based method (EIS)</t>
  </si>
  <si>
    <t>Morphology</t>
  </si>
  <si>
    <t>Animal (mice)</t>
  </si>
  <si>
    <t>Stem cells (NSCs)</t>
  </si>
  <si>
    <t>Protein-based</t>
  </si>
  <si>
    <t>Storage or loss modulus (G’/G’’), Young modulus, Compressive modulus</t>
  </si>
  <si>
    <t>Neuronal Cells and Function, Oligodendrocytes, Astrocytes</t>
  </si>
  <si>
    <t>Other (SCEP)</t>
  </si>
  <si>
    <t xml:space="preserve">electrical property </t>
  </si>
  <si>
    <t xml:space="preserve">Morphology, Neural protein marker analysis </t>
  </si>
  <si>
    <t>Motor Function (Walking track analysis)</t>
  </si>
  <si>
    <t>Stem cells (BM-MSCs)</t>
  </si>
  <si>
    <t>Collagen</t>
  </si>
  <si>
    <t>Tuj1,MAP2,NeuN</t>
  </si>
  <si>
    <t>Gelatin, Silk</t>
  </si>
  <si>
    <t xml:space="preserve">Physical </t>
  </si>
  <si>
    <t>Other ( placement after hydrogel synthesis)</t>
  </si>
  <si>
    <t>Cell viability,Neural Protein Expression Analysis</t>
  </si>
  <si>
    <t>Mechanical test,Swelling test</t>
  </si>
  <si>
    <t>AC (Biphasic)</t>
  </si>
  <si>
    <t>uA</t>
  </si>
  <si>
    <t>Extrusion</t>
  </si>
  <si>
    <t>Metal-based</t>
  </si>
  <si>
    <t>Gold</t>
  </si>
  <si>
    <t>Injectable, General 3D structure</t>
  </si>
  <si>
    <t>Gelatin, Collagen</t>
  </si>
  <si>
    <t>Mechanical test</t>
  </si>
  <si>
    <t xml:space="preserve">C +E </t>
  </si>
  <si>
    <t xml:space="preserve">Neural protein marker analysis , Electrophysiological assessment </t>
  </si>
  <si>
    <t>membrane properties</t>
  </si>
  <si>
    <t>immune/inflammation markers</t>
  </si>
  <si>
    <t>Progenitor cells (NPCs)</t>
  </si>
  <si>
    <t>Silver</t>
  </si>
  <si>
    <t>Neural Protein Expression Analysis</t>
  </si>
  <si>
    <t>Impedance-based method, Conductivity measurements (4 probe)</t>
  </si>
  <si>
    <t>Histological analysis, Electrophysiological Measurements</t>
  </si>
  <si>
    <t>Local Field Potential (LFP)</t>
  </si>
  <si>
    <t>Film/sheet</t>
  </si>
  <si>
    <t>Conductivity measurements (Unclear)</t>
  </si>
  <si>
    <t>50 ug/mL</t>
  </si>
  <si>
    <t>GO</t>
  </si>
  <si>
    <t xml:space="preserve">Cell adhesion, Neural Protein Expression Analysis, Neural Gene Expression Analysis </t>
  </si>
  <si>
    <t xml:space="preserve">C +N </t>
  </si>
  <si>
    <t>NeuroCult</t>
  </si>
  <si>
    <t>Nerual stem cells,Neuronal Cells and Function, Oligodendrocytes, Astrocytes</t>
  </si>
  <si>
    <t>MAP2, other (DCX)</t>
  </si>
  <si>
    <t>Olig2</t>
  </si>
  <si>
    <t>cell/mL</t>
  </si>
  <si>
    <t>Chitosan,Gelatin</t>
  </si>
  <si>
    <t>Neuronal Cells and Function, Oligodendrocytes,Astrocytes</t>
  </si>
  <si>
    <t>Other (Graphene)</t>
  </si>
  <si>
    <t>Self-assembly</t>
  </si>
  <si>
    <t>Neural Protein Expression Analysis, Neural Gene Expression Analysis</t>
  </si>
  <si>
    <t>CSN (SCI)</t>
  </si>
  <si>
    <t>C+N</t>
  </si>
  <si>
    <t xml:space="preserve">C+N </t>
  </si>
  <si>
    <t>Neuronal Cells and Function,Astrocytes</t>
  </si>
  <si>
    <t>GFAP, Other( Vimentin) ,Other( Connexin 43)</t>
  </si>
  <si>
    <t>GFAP,Vimentin</t>
  </si>
  <si>
    <t>Stem cells (MSCs)</t>
  </si>
  <si>
    <t>Other(PAAm)</t>
  </si>
  <si>
    <t>Other  (Polyacrylonitrile (PAN))</t>
  </si>
  <si>
    <t>Other (P-75)</t>
  </si>
  <si>
    <t>Other (P75)</t>
  </si>
  <si>
    <t>Motor Function ( sciatic function index), Sensory Function (hot plate latency)</t>
  </si>
  <si>
    <t>Other (g-c3N4)</t>
  </si>
  <si>
    <t>Carbon-based</t>
  </si>
  <si>
    <t>Porosity,  mechanical test, degredation test</t>
  </si>
  <si>
    <t>mechanical test, swelling test</t>
  </si>
  <si>
    <t>C + N</t>
  </si>
  <si>
    <t>Cells/mL</t>
  </si>
  <si>
    <t>Alginate,Gelatin</t>
  </si>
  <si>
    <t>Covalent,Ionic</t>
  </si>
  <si>
    <t>mechanical test, swelling test, porosity, electrical property</t>
  </si>
  <si>
    <t>C + E</t>
  </si>
  <si>
    <t xml:space="preserve">Animal </t>
  </si>
  <si>
    <t>Fibroblast (NIH-3T3)</t>
  </si>
  <si>
    <t>Collagen,HA</t>
  </si>
  <si>
    <t>Mixed (Carbon-based, semiconductor-based)</t>
  </si>
  <si>
    <t>CNT, Bi2S3</t>
  </si>
  <si>
    <t>Mixed (Metal-based, Ceramic-based)</t>
  </si>
  <si>
    <t>Fe3O4, BaTio3</t>
  </si>
  <si>
    <t>Mixed (Carbon-based, metal-based)</t>
  </si>
  <si>
    <t>GO, Fe3O4</t>
  </si>
  <si>
    <t>ZnO,GO, Polyaniline</t>
  </si>
  <si>
    <t>Mixed(carbon-based, semiconductor-based)</t>
  </si>
  <si>
    <t>GO, MoS2</t>
  </si>
  <si>
    <t>Crosslinking, self-assembly</t>
  </si>
  <si>
    <t>mechanical test, swelling test, degredation test</t>
  </si>
  <si>
    <t>Optical (not reported)</t>
  </si>
  <si>
    <t>not reported</t>
  </si>
  <si>
    <t>Animal(mice)</t>
  </si>
  <si>
    <t>Neuro2a</t>
  </si>
  <si>
    <t>DLP</t>
  </si>
  <si>
    <t>rGO</t>
  </si>
  <si>
    <t>C, C +N</t>
  </si>
  <si>
    <t>RA</t>
  </si>
  <si>
    <t>10uM</t>
  </si>
  <si>
    <t>Tuj1, NeuN, NF-L</t>
  </si>
  <si>
    <t>Tuj1,NeuN</t>
  </si>
  <si>
    <t>C2C12</t>
  </si>
  <si>
    <t>Gelatin,chitosan</t>
  </si>
  <si>
    <t>Mxene</t>
  </si>
  <si>
    <t xml:space="preserve"> rheological test, Mechanical test,electrical property</t>
  </si>
  <si>
    <t xml:space="preserve"> rheological test, Mechanical test</t>
  </si>
  <si>
    <t>Mechanical test,  rheological test, electrical property</t>
  </si>
  <si>
    <t xml:space="preserve"> rheological test, Swelling test,Porosity, Biocompatibility, electrical property, mechanical test, degredation test</t>
  </si>
  <si>
    <t>Mechanical test,  rheological test, electrical property, swelling test</t>
  </si>
  <si>
    <t xml:space="preserve"> rheological test, electrical property</t>
  </si>
  <si>
    <t xml:space="preserve"> rheological test, Swelling test, mechanical test</t>
  </si>
  <si>
    <t>mechanical test, swelling test, electrical property, rheological test</t>
  </si>
  <si>
    <t>Mechanical test,rheological test</t>
  </si>
  <si>
    <t>Storage or loss modulus (G’/G’’), Young modulus</t>
  </si>
  <si>
    <t>PNS ( neurogenesis in epithelia)</t>
  </si>
  <si>
    <t>PNS ( neurogenesis in bone)</t>
  </si>
  <si>
    <t>Tuj1, 5-HT, NGF, BDNF</t>
  </si>
  <si>
    <t>Chitosan, cellulose</t>
  </si>
  <si>
    <t>Covalent</t>
  </si>
  <si>
    <t>mechanical test, swelling test, porosity, electrical property,degredation test</t>
  </si>
  <si>
    <t>250 mv(cross section not reported)</t>
  </si>
  <si>
    <t xml:space="preserve">Neural Protein Expression Analysis,Neural Gene Expression Analysis </t>
  </si>
  <si>
    <t>C+N/ C+N+E</t>
  </si>
  <si>
    <t>Neural protein marker analysis ,Neural gene marker analysis, Morphology</t>
  </si>
  <si>
    <t>Tuj1, other(GAP43)</t>
  </si>
  <si>
    <t>Tuj1, Other(GAP32)</t>
  </si>
  <si>
    <t xml:space="preserve">Alginate,cellulose </t>
  </si>
  <si>
    <t>Extrusion (FRESH)</t>
  </si>
  <si>
    <t>cell adhesion</t>
  </si>
  <si>
    <t>electrical property,rheological test</t>
  </si>
  <si>
    <t>BDNF</t>
  </si>
  <si>
    <t>Neural gene marker analysis ,Morphology</t>
  </si>
  <si>
    <t xml:space="preserve">Tuj1 </t>
  </si>
  <si>
    <t>silk,collagen</t>
  </si>
  <si>
    <t xml:space="preserve">Polysaccharide-based </t>
  </si>
  <si>
    <t>cell viability (MTT), Neural Protein Expression Analysis</t>
  </si>
  <si>
    <t>v</t>
  </si>
  <si>
    <t>Chitosan</t>
  </si>
  <si>
    <t>1D,2D</t>
  </si>
  <si>
    <t>rheological test</t>
  </si>
  <si>
    <t>Tuj1,MAP2</t>
  </si>
  <si>
    <t>CNPase</t>
  </si>
  <si>
    <t>cells/cm2</t>
  </si>
  <si>
    <t>mechanical test, swelling test, porosity, electrical property,rheological test</t>
  </si>
  <si>
    <t>Storage or loss modulus (G’/G’’),Compressive modulus</t>
  </si>
  <si>
    <t>Histological analysis</t>
  </si>
  <si>
    <t xml:space="preserve">Cell viability (MTT) , Neural Protein Expression Analysis,Neural Gene Expression Analysis </t>
  </si>
  <si>
    <t>Histological analysis, Behavioral Testing</t>
  </si>
  <si>
    <t>Motor Function (BBB score)</t>
  </si>
  <si>
    <t>Polyurethane, PEG</t>
  </si>
  <si>
    <t>Ag,rGO</t>
  </si>
  <si>
    <t xml:space="preserve">Neural Gene Expression Analysis </t>
  </si>
  <si>
    <t>C + N +E</t>
  </si>
  <si>
    <t>1000 mV (cross section not reported)</t>
  </si>
  <si>
    <t>Mixed (Natural,Synthetic)</t>
  </si>
  <si>
    <t>HA,Poloxamer,alginate</t>
  </si>
  <si>
    <t xml:space="preserve">Cell viability (MTT) , Cell adherence, Neural Protein Expression Analysis,Neural Gene Expression Analysis </t>
  </si>
  <si>
    <t>C + n</t>
  </si>
  <si>
    <t>1 uM, 10Mm</t>
  </si>
  <si>
    <t>Nestin,SOX2</t>
  </si>
  <si>
    <t>Tuj1,SYP1</t>
  </si>
  <si>
    <t>Gelatin,PEG, Gellan Gum</t>
  </si>
  <si>
    <t>Other ( Carbon nanofiber)</t>
  </si>
  <si>
    <t>mechanical test, swelling test, porosity, electrical property,degredation test,rheological test</t>
  </si>
  <si>
    <t>YES</t>
  </si>
  <si>
    <t>C +N</t>
  </si>
  <si>
    <t>Semiconductor-based</t>
  </si>
  <si>
    <t>Germanium phosphide (GeP)</t>
  </si>
  <si>
    <t>mechanical test, swelling test,electrical property,rheological test</t>
  </si>
  <si>
    <t xml:space="preserve">Impedance-based methods ,Conductivity measurements (4 probe) </t>
  </si>
  <si>
    <t>Nerual stem cells,Neuronal Cells and Function, Astrocytes</t>
  </si>
  <si>
    <t>Other ( Motor Evoked Potentials (MEPs))</t>
  </si>
  <si>
    <t>HA,Collagen</t>
  </si>
  <si>
    <t>mechanical test, swelling test, porosity, degredation test,rheological test</t>
  </si>
  <si>
    <t>CNS (Brain)</t>
  </si>
  <si>
    <t>Morphology, Neural protein marker analysis</t>
  </si>
  <si>
    <t>Tuj1,PSD95, NF</t>
  </si>
  <si>
    <t>Cognitive Ability (Morris water maze)</t>
  </si>
  <si>
    <t>NF,MBP,PSD95,GAP43</t>
  </si>
  <si>
    <t>Agarose,Gelatin</t>
  </si>
  <si>
    <t xml:space="preserve"> swelling test,electrical property,rheological test</t>
  </si>
  <si>
    <t xml:space="preserve">Impedance-based method </t>
  </si>
  <si>
    <t>Neuronal Cells and Function, Astrocyte, neurotrophic factors</t>
  </si>
  <si>
    <t xml:space="preserve">Single-Unit recording </t>
  </si>
  <si>
    <t>TH, GFAP</t>
  </si>
  <si>
    <t>HA,Gelatin</t>
  </si>
  <si>
    <t xml:space="preserve">Impedance-based method (EIS),Conductivity measurements (2 probe) </t>
  </si>
  <si>
    <t>Tuj1, MAP2, GFAP, NF,MBP,Olig2</t>
  </si>
  <si>
    <t>mechanical test, swelling test, electrical property,degredation test,rheological test</t>
  </si>
  <si>
    <t>Histological analysis,</t>
  </si>
  <si>
    <t>rGo</t>
  </si>
  <si>
    <t>Cell migration (RTCA DP),Neural Protein Expression Analysis</t>
  </si>
  <si>
    <t>electrical property,,rheological test</t>
  </si>
  <si>
    <t>Neural protein marker analysis</t>
  </si>
  <si>
    <t>Nerual stem cells,Neuronal Cells and Function</t>
  </si>
  <si>
    <t>Sensory function (scratching model)</t>
  </si>
  <si>
    <t>Nestin, Tuj1</t>
  </si>
  <si>
    <t>Photopolymerization, Covalent</t>
  </si>
  <si>
    <t xml:space="preserve"> swelling test, electrical property,degredation test</t>
  </si>
  <si>
    <t>MAP2, NF</t>
  </si>
  <si>
    <t>Motor function (BBB), Sensory function (pain)</t>
  </si>
  <si>
    <t>Tuj1, NF</t>
  </si>
  <si>
    <t>Gold, Mxene</t>
  </si>
  <si>
    <t>0D,2D</t>
  </si>
  <si>
    <t>mechanical test, swelling test, electrical property</t>
  </si>
  <si>
    <t>Tensile strength</t>
  </si>
  <si>
    <t>mv</t>
  </si>
  <si>
    <t>Synapsis formation/connectivity,Neurite Growth/Length</t>
  </si>
  <si>
    <t>Nerual stem cells</t>
  </si>
  <si>
    <t xml:space="preserve">Stem cells </t>
  </si>
  <si>
    <t>PEG,Silk</t>
  </si>
  <si>
    <t>mechanical test, swelling test, electrical property,rheological test</t>
  </si>
  <si>
    <t xml:space="preserve">Electrochemical methods (CV), Conductivity measurements (2 probe) </t>
  </si>
  <si>
    <t>In vivo(Neural protein marker analysis ,Neural gene marker analysis), Morphology</t>
  </si>
  <si>
    <t>Other (myelination), Neurite Growth/Length</t>
  </si>
  <si>
    <t>Other (compound Muscle action potential)</t>
  </si>
  <si>
    <t>Stem cells (ADSCs)</t>
  </si>
  <si>
    <t>Other (layered)</t>
  </si>
  <si>
    <t>mechanical test, porosity, electrical property</t>
  </si>
  <si>
    <t xml:space="preserve">yes </t>
  </si>
  <si>
    <t>In vivo(Neural protein marker analysis ,Neural gene marker analysis)</t>
  </si>
  <si>
    <t>protein-based</t>
  </si>
  <si>
    <t>NF, GFAP,SYN</t>
  </si>
  <si>
    <t>Collagen, Alginate</t>
  </si>
  <si>
    <t xml:space="preserve">Cell viability(MTT) , Neural Protein Expression Analysis,Neural Gene Expression Analysis </t>
  </si>
  <si>
    <t>porosity, swelling test, electrical property,rheological test</t>
  </si>
  <si>
    <t>NF-H,SYN</t>
  </si>
  <si>
    <t>NF, SYN</t>
  </si>
  <si>
    <t>NO</t>
  </si>
  <si>
    <t>mechanical test,electrical property</t>
  </si>
  <si>
    <t>in vivo(Neural Protein Expression Analysis)</t>
  </si>
  <si>
    <t xml:space="preserve">Electrochemical methods (CV), Conductivity measurements (4 probe),Impedance-based method </t>
  </si>
  <si>
    <t>In vivo(Neural protein marker analysis ), Morphology</t>
  </si>
  <si>
    <t>crosslinking</t>
  </si>
  <si>
    <t xml:space="preserve">In vivo(Neural Protein Expression Analysis),Neural Gene Expression Analysis </t>
  </si>
  <si>
    <t>Morphology,Neural gene marker analysis</t>
  </si>
  <si>
    <t>SOX2</t>
  </si>
  <si>
    <t>Tuj1, Other(NSE)</t>
  </si>
  <si>
    <t>MBP, Other(MOG)</t>
  </si>
  <si>
    <t>ELISA</t>
  </si>
  <si>
    <t>neurotrophic factors</t>
  </si>
  <si>
    <t>BDNF, NGF, Other (GDNF), Other( CNTF)</t>
  </si>
  <si>
    <t>&lt;3d</t>
  </si>
  <si>
    <t>mechanical test, electrical property,degredation test,rheological test</t>
  </si>
  <si>
    <t>Tuj1,MBP,BDNF</t>
  </si>
  <si>
    <t>mechanical test, electrical property,degredation test,rheological test,porosity</t>
  </si>
  <si>
    <t xml:space="preserve">Electrochemical methods </t>
  </si>
  <si>
    <t>CNS(SCI)</t>
  </si>
  <si>
    <t xml:space="preserve"> Neural protein marker analysis ,Neural gene marker analysis</t>
  </si>
  <si>
    <t>GFAP,NF,MBP,Tuj1,Nestin,NF</t>
  </si>
  <si>
    <t>In vivo(Neural Protein Expression Analysis)</t>
  </si>
  <si>
    <t>mechanical test, electrical property,rheological test</t>
  </si>
  <si>
    <t xml:space="preserve">Conductivity measurements </t>
  </si>
  <si>
    <t>In vivo(Neural protein marker analysis )</t>
  </si>
  <si>
    <t>Polyurethane,chitosan</t>
  </si>
  <si>
    <t>swelling test, electrical property,rheological test,degredation test</t>
  </si>
  <si>
    <t>GFAP,TH</t>
  </si>
  <si>
    <t>Chitosan,polyurethane</t>
  </si>
  <si>
    <t xml:space="preserve"> Neural protein marker analysis </t>
  </si>
  <si>
    <t>Motor Function (rescute rate)</t>
  </si>
  <si>
    <t>Human (umbilical cord)</t>
  </si>
  <si>
    <t>Other (Pullulan)</t>
  </si>
  <si>
    <t>PNS ( neurogenesis in musculature)</t>
  </si>
  <si>
    <t>Motor Function (Walking track)</t>
  </si>
  <si>
    <t>Tuj1,NF</t>
  </si>
  <si>
    <t xml:space="preserve">Mixed(ECM-based, Polysaccharide-based) </t>
  </si>
  <si>
    <t>ECM (Spinal cord),Gelatin</t>
  </si>
  <si>
    <t>Silicon phosphorus (SiP)</t>
  </si>
  <si>
    <t>Astrocytes</t>
  </si>
  <si>
    <t>Progenitor cells (IPSCs-derived neural spheroids)</t>
  </si>
  <si>
    <t>Cell viability(LDH), Neural Protein Expression Analysis,</t>
  </si>
  <si>
    <t>0.0001M,0.0001M</t>
  </si>
  <si>
    <t>Tuj1,NF-H,MAP2</t>
  </si>
  <si>
    <t>Tuj1,MAP2,SYN,other (GAP-43)</t>
  </si>
  <si>
    <t>Storage or loss modulus (G’/G’’), Young modulus, Tensile strength</t>
  </si>
  <si>
    <t>Impedance-based methods ,Conductivity measurements</t>
  </si>
  <si>
    <t xml:space="preserve">Morphology, Neural Gene marker analysis </t>
  </si>
  <si>
    <t>NF-H,other(GAP-43)</t>
  </si>
  <si>
    <t>other(MgMn-based layered double hydroxides)</t>
  </si>
  <si>
    <t>Morphology, in vivo(Neural protein marker analysis )</t>
  </si>
  <si>
    <t>Motor Function (BMS score)</t>
  </si>
  <si>
    <t>Tuj1,GFAP,NGF,GDNF,MAP2,SYN</t>
  </si>
  <si>
    <t>Matrigel</t>
  </si>
  <si>
    <t>swelling test, electrical property</t>
  </si>
  <si>
    <t>injectable</t>
  </si>
  <si>
    <t>Mixed (Ceramic-based,poymer-based)</t>
  </si>
  <si>
    <t>Barium Titanate (BaTiO3), ppy</t>
  </si>
  <si>
    <t>OP4</t>
  </si>
  <si>
    <t>swelling test, electrical property, rheological test</t>
  </si>
  <si>
    <t xml:space="preserve"> Ultrasound [Frequency = 1 MHz, Intensity = 1 (W/cm²), 50% duty cycle, 15 min/day]</t>
  </si>
  <si>
    <t>carbon-based</t>
  </si>
  <si>
    <t>mechanical test, electrical property, rheological test, porosity</t>
  </si>
  <si>
    <t>VEGF</t>
  </si>
  <si>
    <t>Nestin,MAP2,Tuj1,VEGF,GFAP,NF</t>
  </si>
  <si>
    <t>silk</t>
  </si>
  <si>
    <t>mechanical test, electrical property,swelling test,rheological test, porosity</t>
  </si>
  <si>
    <t xml:space="preserve">Impedance-based method (EIS),Conductivity measurements (4 probe) </t>
  </si>
  <si>
    <t>`</t>
  </si>
  <si>
    <t>Tuj1, GFAP,NeuN</t>
  </si>
  <si>
    <t xml:space="preserve">Animal (mice) </t>
  </si>
  <si>
    <t>other (helical)</t>
  </si>
  <si>
    <t>Motor Function (Swimming: speed and kicking movement)</t>
  </si>
  <si>
    <t>Other ( sciatic nerve compound action potential (CAP))</t>
  </si>
  <si>
    <t>other (sparyable)</t>
  </si>
  <si>
    <t>PNS (Cavernous Nerve)</t>
  </si>
  <si>
    <t>NGF, BDNF</t>
  </si>
  <si>
    <t>NF,MBP</t>
  </si>
  <si>
    <t>Other (Mating cage)</t>
  </si>
  <si>
    <t>Other (MAP (Mean Arterial Pressure) and ICP (Intracavernosal Pressure))</t>
  </si>
  <si>
    <t>PAAm,HA</t>
  </si>
  <si>
    <t>covalent</t>
  </si>
  <si>
    <t>PEI</t>
  </si>
  <si>
    <t>mechanical test, degredation test,swelling test, porosity</t>
  </si>
  <si>
    <t>Morphology, in vivo(Neural protein marker analysis)</t>
  </si>
  <si>
    <t>S100, NF</t>
  </si>
  <si>
    <t>MAP2,GFAP</t>
  </si>
  <si>
    <t>Other (Stem cells- BMSCs)</t>
  </si>
  <si>
    <t>Carbon-Based</t>
  </si>
  <si>
    <t>mechanical test, degredation test,swelling test,rheological test, porosity</t>
  </si>
  <si>
    <t xml:space="preserve"> Neural gene marker analysis, in vivo(Neural protein marker analysis)</t>
  </si>
  <si>
    <t>Other (NCAM)</t>
  </si>
  <si>
    <t>Other( PMP22) , Other(Krox20)</t>
  </si>
  <si>
    <t>Other (primary cells- Schwann cells)</t>
  </si>
  <si>
    <t>PAAm,Chitosan</t>
  </si>
  <si>
    <t>mechanical test,porosity</t>
  </si>
  <si>
    <t>in vivo(Neural protein marker analysis)</t>
  </si>
  <si>
    <t>Sensory function (von Frey sensitivity)</t>
  </si>
  <si>
    <t>NGF, PGP9.5</t>
  </si>
  <si>
    <t>Chitosan,HA</t>
  </si>
  <si>
    <t>Cell viability(EZ-Cytox) , in vivo( Neural Protein Expression Analysis)</t>
  </si>
  <si>
    <t>Degredation test</t>
  </si>
  <si>
    <t>GFAP,NeuN</t>
  </si>
  <si>
    <t>germanium-phosphorus (GeP)</t>
  </si>
  <si>
    <t>Cell viability , Neural Protein Expression Analysis,Neural Gene Expression Analysis</t>
  </si>
  <si>
    <t>mechanical test, degredation test,swelling test,rheological test, electrical property</t>
  </si>
  <si>
    <t>Gellan Gum</t>
  </si>
  <si>
    <t>Cell viability(MTT)  , Neural Protein Expression Analysis</t>
  </si>
  <si>
    <t xml:space="preserve">C+ N </t>
  </si>
  <si>
    <t>Tuj1,GFAP</t>
  </si>
  <si>
    <t>Iron (Fe3o4)</t>
  </si>
  <si>
    <t>iron(Fe3o4)</t>
  </si>
  <si>
    <t>Iron (FeCl3)</t>
  </si>
  <si>
    <t>Other (NSE)</t>
  </si>
  <si>
    <t>PEO,Fibrinogen</t>
  </si>
  <si>
    <t>Neuronal Cells and Function, Oligodendrocytes, Astrocytes, neurotrophic factors</t>
  </si>
  <si>
    <t>BDNF, other (CNTF)</t>
  </si>
  <si>
    <t>Neurotrophic factor</t>
  </si>
  <si>
    <t>BDNF,NGF,other(CNTF)</t>
  </si>
  <si>
    <t>Xanthan gum</t>
  </si>
  <si>
    <t>mechanical test,porosity,swelling test, electrical property</t>
  </si>
  <si>
    <t>mechanical test,porosity,electrical property</t>
  </si>
  <si>
    <t>GFAP,iba1</t>
  </si>
  <si>
    <t>HA,gelatin</t>
  </si>
  <si>
    <t>mechanical test,porosity,swelling test, electrical property,rheological test</t>
  </si>
  <si>
    <t>Impedance-based methods (dielectric)</t>
  </si>
  <si>
    <t xml:space="preserve">Morphology,Neural protein marker analysis </t>
  </si>
  <si>
    <t>Other (nano-polypeptide)</t>
  </si>
  <si>
    <t>Morphology, Neural protein marker analysis, in vivo (Neural gene marker analysis)</t>
  </si>
  <si>
    <t>MAP2,Tuj1</t>
  </si>
  <si>
    <t>Other (Somatosensory Evoked Potential (SEP) and Motion Evoked Potential (MEP))</t>
  </si>
  <si>
    <t>mechanical test,swelling test, electrical property,degredation test</t>
  </si>
  <si>
    <t>MAP2, PSD95</t>
  </si>
  <si>
    <t>Tuj1,GFAP,Nestin,Olig2</t>
  </si>
  <si>
    <t>physical</t>
  </si>
  <si>
    <t>morphology</t>
  </si>
  <si>
    <t>Iron oxide</t>
  </si>
  <si>
    <t>Cell viability(PrestoBlue) ,Neural Protein Expression Analysis</t>
  </si>
  <si>
    <t>Gelatin,Collagen</t>
  </si>
  <si>
    <t>Cell viability(MTT),Neural Protein Expression Analysis,Neural Gene Expression Analysis</t>
  </si>
  <si>
    <t>mechanical test,swelling test, porosity,degredation test</t>
  </si>
  <si>
    <t>NF-H,other (HB9), other( Islet1)</t>
  </si>
  <si>
    <t>islet1, Tuj1</t>
  </si>
  <si>
    <t>Progenitor cells (NPCs), cell line</t>
  </si>
  <si>
    <t>PCL,Silk</t>
  </si>
  <si>
    <t>crosslinking ,self-assembly</t>
  </si>
  <si>
    <t xml:space="preserve">Cell viability(L/D staining) </t>
  </si>
  <si>
    <t>mechanical test,porosity, electrical property</t>
  </si>
  <si>
    <t>Storage or loss modulus (G’/G’’),Tensile strength</t>
  </si>
  <si>
    <t xml:space="preserve">Impedance-based methods </t>
  </si>
  <si>
    <t>RSC-96</t>
  </si>
  <si>
    <t>Chitin</t>
  </si>
  <si>
    <t>in vivo(Neural protein marker analysis) ,Neural gene marker analysis, morphology</t>
  </si>
  <si>
    <t>Other (myelination)</t>
  </si>
  <si>
    <t>NF-H</t>
  </si>
  <si>
    <t>Other (compound Muscle action potential), other(NCV (Nerve Conduction Velocity))</t>
  </si>
  <si>
    <t>Mixed (Carbon-based, polymer-based)</t>
  </si>
  <si>
    <t>PEI,GO</t>
  </si>
  <si>
    <t>NF,NGF,BDNF</t>
  </si>
  <si>
    <t>Cell viability(MTT),Neural Gene Expression Analysis</t>
  </si>
  <si>
    <t xml:space="preserve">Neural Gene marker analysis </t>
  </si>
  <si>
    <t>no</t>
  </si>
  <si>
    <t>Cell migration (Transwell), in vivo(Neural Protein Expression Analysis)</t>
  </si>
  <si>
    <t>mechanical test</t>
  </si>
  <si>
    <t>other( steady-state moduli)</t>
  </si>
  <si>
    <t>Mixed (Ceramic-based,metal-based)</t>
  </si>
  <si>
    <t>mechanical test, degredation test</t>
  </si>
  <si>
    <t>mechanical test, degredation test, swelling test</t>
  </si>
  <si>
    <t xml:space="preserve">C </t>
  </si>
  <si>
    <t>Immunostaining,western blot</t>
  </si>
  <si>
    <t>GFAP,iba1,Tuj1</t>
  </si>
  <si>
    <t>chitosan</t>
  </si>
  <si>
    <t>gelatin</t>
  </si>
  <si>
    <t>Other (TPP)</t>
  </si>
  <si>
    <t>other(GAP43)</t>
  </si>
  <si>
    <t xml:space="preserve"> rheological test, Swelling test, Degredation test, electrical property</t>
  </si>
  <si>
    <t>Motor Function(BMS score) , Sensory Function (Temperature perception test)</t>
  </si>
  <si>
    <t>Cell viability(L/D staining), Neural Protein Expression Analysis</t>
  </si>
  <si>
    <t>Other(Biointerface)</t>
  </si>
  <si>
    <t>Cell viability (MTS),Neural Protein Expression Analysis</t>
  </si>
  <si>
    <t>Cell viability(MTT), Neural Protein Expression Analysis</t>
  </si>
  <si>
    <t>Cell viability (L/D staining), cell adhesion,Neural Protein Expression Analysis</t>
  </si>
  <si>
    <t>GFAP,Tuj1,HB9,islet-1,ChAT</t>
  </si>
  <si>
    <t>Mechanical test,electrical property, Swelling test</t>
  </si>
  <si>
    <t>Cell viability (L/D staining), Neural Protein Expression Analysis</t>
  </si>
  <si>
    <t>Mechanical test,  rheological test</t>
  </si>
  <si>
    <t>Cell viability (L/D staining)</t>
  </si>
  <si>
    <t>Cell viability (L/D staining), Cell adhesion , Neural Protein Expression Analysis</t>
  </si>
  <si>
    <t>Cell viability (L/D staining) , Neural Protein Expression Analysis</t>
  </si>
  <si>
    <t xml:space="preserve"> rheological test, Swelling test,Porosity,electrical property, mechanical test</t>
  </si>
  <si>
    <t>MBP,Tuj1,GFAP</t>
  </si>
  <si>
    <t>Cell viability (L/D staining),Cell proliferation(EdU) , Neural Protein Expression Analysis</t>
  </si>
  <si>
    <t>Cell viability(Alamar Blue), Neural Protein Expression Analysis, Neural Gene Expression Analysis</t>
  </si>
  <si>
    <t>Mechanical test,electrical property</t>
  </si>
  <si>
    <t xml:space="preserve"> rheological test, Swelling test,Porosity, electrical property, mechanical test, degredation test</t>
  </si>
  <si>
    <t>electrical property</t>
  </si>
  <si>
    <t>Cell viability(MTT) , Cell adhesion , Neural Protein Expression Analysis</t>
  </si>
  <si>
    <t>Origin</t>
  </si>
  <si>
    <t>Cell_type</t>
  </si>
  <si>
    <t>Cell_line</t>
  </si>
  <si>
    <t>Mode</t>
  </si>
  <si>
    <t>Secondary_cell</t>
  </si>
  <si>
    <t>Cell_seeding_report</t>
  </si>
  <si>
    <t>Cell_denisty</t>
  </si>
  <si>
    <t>Cell_density_unit</t>
  </si>
  <si>
    <t>Culture_duration</t>
  </si>
  <si>
    <t>Hydrogel_origion</t>
  </si>
  <si>
    <t>Natural_type</t>
  </si>
  <si>
    <t>Protein_type</t>
  </si>
  <si>
    <t>Mixed_hydrogel_type</t>
  </si>
  <si>
    <t>Synthetic_type</t>
  </si>
  <si>
    <t>Fabrication_method</t>
  </si>
  <si>
    <t>Crosslinking_type</t>
  </si>
  <si>
    <t>Bioprinitng_type</t>
  </si>
  <si>
    <t>Self_assembly_type</t>
  </si>
  <si>
    <t>Hydrogel_geometry</t>
  </si>
  <si>
    <t>Nanomaterial_type</t>
  </si>
  <si>
    <t>Carbon_type</t>
  </si>
  <si>
    <t>Metal_type</t>
  </si>
  <si>
    <t>Ceramic_type</t>
  </si>
  <si>
    <t>Polymer_type</t>
  </si>
  <si>
    <t>Semiconductor_type</t>
  </si>
  <si>
    <t>Nanomat_mixed_type</t>
  </si>
  <si>
    <t>Nano_Hyd_integration</t>
  </si>
  <si>
    <t>Nanomat_dimension</t>
  </si>
  <si>
    <t>In_vitro_cell_assay</t>
  </si>
  <si>
    <t>In_vitro_hyd_assay</t>
  </si>
  <si>
    <t>mech_comprasion_report</t>
  </si>
  <si>
    <t>mech_parameter_type</t>
  </si>
  <si>
    <t>Elec_method</t>
  </si>
  <si>
    <t>Conductivity</t>
  </si>
  <si>
    <t>Tissue_modeled</t>
  </si>
  <si>
    <t>diff_condition</t>
  </si>
  <si>
    <t>Elec_stimulation_type</t>
  </si>
  <si>
    <t>AC_pulse_ms</t>
  </si>
  <si>
    <t>DC_Elec_field_mv/cm</t>
  </si>
  <si>
    <t>AC_Freq_Hz</t>
  </si>
  <si>
    <t>AC_pulse_amp</t>
  </si>
  <si>
    <t>AC_pulse_amp_unit</t>
  </si>
  <si>
    <t>Mag_field_mT</t>
  </si>
  <si>
    <t>Mag_freq_Hz</t>
  </si>
  <si>
    <t>Other_wireless_param</t>
  </si>
  <si>
    <t>Elec_stimu_hours</t>
  </si>
  <si>
    <t>Elec_stimu_days</t>
  </si>
  <si>
    <t>Neurotrophic_factor</t>
  </si>
  <si>
    <t>NF_days</t>
  </si>
  <si>
    <t>NF_concentration</t>
  </si>
  <si>
    <t>Diff_morph</t>
  </si>
  <si>
    <t>Electrophys_in_vitro</t>
  </si>
  <si>
    <t>Genetic_marker_method</t>
  </si>
  <si>
    <t>genetic_marker_group</t>
  </si>
  <si>
    <t>genetic_marker_group_stem</t>
  </si>
  <si>
    <t>genetic_marker_group_Neuron</t>
  </si>
  <si>
    <t>genetic_marker_group_oligodendrocytes</t>
  </si>
  <si>
    <t>genetic_marker_group_astrocyte</t>
  </si>
  <si>
    <t>genetic_marker_group_Nfactor</t>
  </si>
  <si>
    <t>Protein_marker_method</t>
  </si>
  <si>
    <t>Protein_marker_group_Stem</t>
  </si>
  <si>
    <t>Protein_marker_group_Neuron</t>
  </si>
  <si>
    <t>Protein_marker_group_oligodendrocyte</t>
  </si>
  <si>
    <t>Protein_marker_group_astrocyte</t>
  </si>
  <si>
    <t>Protein_marker_group_Nfactor</t>
  </si>
  <si>
    <t>In_Vivo_report</t>
  </si>
  <si>
    <t>In_vivo_asess_method</t>
  </si>
  <si>
    <t>in_vivo_behavioral</t>
  </si>
  <si>
    <t>in_vivoelectrophys</t>
  </si>
  <si>
    <t>in_vivo_protein_mark</t>
  </si>
  <si>
    <t>Sox2</t>
  </si>
  <si>
    <t xml:space="preserve"> Sox2</t>
  </si>
  <si>
    <t xml:space="preserve"> MAP2</t>
  </si>
  <si>
    <t xml:space="preserve"> NeuN</t>
  </si>
  <si>
    <t xml:space="preserve"> PSD95</t>
  </si>
  <si>
    <t>NeuN</t>
  </si>
  <si>
    <t>SYN1</t>
  </si>
  <si>
    <t>NF</t>
  </si>
  <si>
    <t xml:space="preserve"> NF</t>
  </si>
  <si>
    <t>PSD95</t>
  </si>
  <si>
    <t xml:space="preserve"> Tuj1</t>
  </si>
  <si>
    <t xml:space="preserve"> SYN1</t>
  </si>
  <si>
    <t xml:space="preserve"> NGF</t>
  </si>
  <si>
    <t>Other</t>
  </si>
  <si>
    <t xml:space="preserve"> Other</t>
  </si>
  <si>
    <t xml:space="preserve"> Other </t>
  </si>
  <si>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Times New Roman"/>
        <family val="1"/>
      </rPr>
      <t xml:space="preserve">  Oligodendrocytes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</si>
  <si>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 xml:space="preserve">  Astrocytes</t>
    </r>
  </si>
  <si>
    <t xml:space="preserve"> Astrocytes</t>
  </si>
  <si>
    <t xml:space="preserve"> Neuronal Cells and Function</t>
  </si>
  <si>
    <t xml:space="preserve"> Oligodendrocytes</t>
  </si>
  <si>
    <t xml:space="preserve"> neurotrophic factors</t>
  </si>
  <si>
    <t xml:space="preserve"> BDNF</t>
  </si>
  <si>
    <t>NF,S100</t>
  </si>
  <si>
    <t>S100, P-75</t>
  </si>
  <si>
    <t>NGF,S100</t>
  </si>
  <si>
    <t>Tuj1,NF,SYN,GFAP,MBP,Cav1.2</t>
  </si>
  <si>
    <t xml:space="preserve">Mixed </t>
  </si>
  <si>
    <t>BP</t>
  </si>
  <si>
    <t>Iron</t>
  </si>
  <si>
    <t>Cobalt ferrite</t>
  </si>
  <si>
    <t>Bismuth errite</t>
  </si>
  <si>
    <t>PPy</t>
  </si>
  <si>
    <t>GeP</t>
  </si>
  <si>
    <t>SiP</t>
  </si>
  <si>
    <t>Other (organotypic (SC))</t>
  </si>
  <si>
    <t>Progenitor cells (NE-4C)</t>
  </si>
  <si>
    <t>Cobalt ferrite, other(Bismuth ferrite)</t>
  </si>
  <si>
    <t>Static</t>
  </si>
  <si>
    <t xml:space="preserve">Black phosphorus </t>
  </si>
  <si>
    <t>Mixed (1D,2D)</t>
  </si>
  <si>
    <t>Impedance-based method (dielectric)</t>
  </si>
  <si>
    <t>Behavioral Testing, Histological analysis, Protein marker analysis</t>
  </si>
  <si>
    <t>S100, NF200</t>
  </si>
  <si>
    <t>Mixed (0D,2D)</t>
  </si>
  <si>
    <t>Conductivity measurements (unclear)</t>
  </si>
  <si>
    <t>PCR</t>
  </si>
  <si>
    <t>Histological analysis, Behavioral Testing,Protein marker analysis</t>
  </si>
  <si>
    <t>20 ng/mL</t>
  </si>
  <si>
    <t>Mixed( semiconductor-based, carbon-based, polymer-based)</t>
  </si>
  <si>
    <t>C+N, C+N+E</t>
  </si>
  <si>
    <t>50 ng/mL</t>
  </si>
  <si>
    <t xml:space="preserve"> S100</t>
  </si>
  <si>
    <t>GFAP,S100, NF160, MBP, Tuj1</t>
  </si>
  <si>
    <t>rGo, Other(g-C₃N₄)</t>
  </si>
  <si>
    <t>100 ng/mL</t>
  </si>
  <si>
    <t>Conductivity measurements (Resistance)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</si>
  <si>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Unclear</t>
    </r>
  </si>
  <si>
    <t>GFAP, S100</t>
  </si>
  <si>
    <t>NF200,S100</t>
  </si>
  <si>
    <t>Tuj1,SYN, PSD95</t>
  </si>
  <si>
    <t>Histological analysis, Protein marker analysis</t>
  </si>
  <si>
    <t>Other (Neurobasal A medium)</t>
  </si>
  <si>
    <t>NF-H, NeuN, Tuj1,  GAP-43</t>
  </si>
  <si>
    <t>other(Carbon (Graphene) quantom dots)</t>
  </si>
  <si>
    <t>Mixed (RA, bFGF, other(Platelet-Derived Growth Factor (PDGF)) , other (Glial Growth Factor-2 (GGF-2)))</t>
  </si>
  <si>
    <t>30ng/mL, 10ng/mL,5ng/mL, 126 ng/mL</t>
  </si>
  <si>
    <t>Mixed (RA, other (forskolin))</t>
  </si>
  <si>
    <t>Mixed (bFGF, other (EGF))</t>
  </si>
  <si>
    <t>20ng/mL,20ng/mL</t>
  </si>
  <si>
    <t>Conductivity measurements (resistance)</t>
  </si>
  <si>
    <t>mL</t>
  </si>
  <si>
    <t>Histological analysis,Protein marker analysis</t>
  </si>
  <si>
    <t>Other(%5 equine serum)</t>
  </si>
  <si>
    <t>Ppy</t>
  </si>
  <si>
    <t>Histological analysis, Electrophysiological Measurements,Behavioral Testing,Protein marker analysis, PCR</t>
  </si>
  <si>
    <t>NF-H,S100</t>
  </si>
  <si>
    <t>GFAP,NF-H,S100</t>
  </si>
  <si>
    <t>NF-H,Tuj1</t>
  </si>
  <si>
    <t>Histological analysis, Electrophysiological Measurements,Behavioral Testing,Protein marker analysis</t>
  </si>
  <si>
    <t>swelling test, porosity, electrical property,rheological test,degredation test</t>
  </si>
  <si>
    <t>swelling test, porosity, electrical property,rheological test</t>
  </si>
  <si>
    <t>20 ng/mL,20 ng/mL</t>
  </si>
  <si>
    <t>GFAP, Nestin, MAP2, GAP-43,Tuj1,NeuN, 5-HT</t>
  </si>
  <si>
    <t>Pulsed (not reported)</t>
  </si>
  <si>
    <t>Tuj1, MAP2, GFAP, NF-H</t>
  </si>
  <si>
    <t>20 uM</t>
  </si>
  <si>
    <t>GFAP,MAP2.Tuj1</t>
  </si>
  <si>
    <t>Fibrin</t>
  </si>
  <si>
    <t>Tuj1,GAP43,NF-H,TH,SYN,5-HT,ChAT,Nestin</t>
  </si>
  <si>
    <t>Mixed (RA, bFGF, other(PDGF),other(forskolin),other(Heregulinβ-1))</t>
  </si>
  <si>
    <t>35 ng/mL,10 ng/mL,5 ng/mL,5 uM,200 ng/mL</t>
  </si>
  <si>
    <t>Histological analysis, Electrophysiological Measurements,Behavioral Testing,Protein marker analysis, Gene marker analysis</t>
  </si>
  <si>
    <t>Carbon nanodots</t>
  </si>
  <si>
    <t>Mixed (BDNF, GDNF)</t>
  </si>
  <si>
    <t>GAP-43</t>
  </si>
  <si>
    <t>Histological analysis,Protein marker analysis, Behavioral testing</t>
  </si>
  <si>
    <t>5-HT, NF200, TH</t>
  </si>
  <si>
    <t xml:space="preserve"> Electrophysiological Measurements,Behavioral Testing,Protein marker analysis</t>
  </si>
  <si>
    <t>Histological analysis,Behavioral Testing,Protein marker analysis</t>
  </si>
  <si>
    <t>Behavioral Testing,Protein marker analysis</t>
  </si>
  <si>
    <t>Protein marker analysis</t>
  </si>
  <si>
    <t>TH,NF-H,Tuj1,GAP43,MBP</t>
  </si>
  <si>
    <t>GFAP,NF-H.iba1</t>
  </si>
  <si>
    <t>Histological analysis, Electrophysiological Measurements,Behavioral Testing,Gene marker analysis, Protein marker analysis</t>
  </si>
  <si>
    <t>Other(NeuroCult)</t>
  </si>
  <si>
    <t>12.5 ng/mL</t>
  </si>
  <si>
    <t>NF,GAP-43</t>
  </si>
  <si>
    <t>Mixed (RA, BDNF, other (FGF2), Other(Sonic hedgehog))</t>
  </si>
  <si>
    <t>0.01 ng/mL,200 ng/mL,10 ng/mL,100 ng/mL</t>
  </si>
  <si>
    <t>s100</t>
  </si>
  <si>
    <t>S100,NF-H, MBP, VEGF</t>
  </si>
  <si>
    <t>S100, NF-H</t>
  </si>
  <si>
    <t>Immunostaining,CLSM</t>
  </si>
  <si>
    <t>Tuj1,NF, PSD95, SYN</t>
  </si>
  <si>
    <t>10 uM</t>
  </si>
  <si>
    <t>Origion</t>
  </si>
  <si>
    <t>Count</t>
  </si>
  <si>
    <t>In vivo</t>
  </si>
  <si>
    <t>Type</t>
  </si>
  <si>
    <t>Polysaccharide</t>
  </si>
  <si>
    <t>Protein</t>
  </si>
  <si>
    <t>Polysaccharide_type</t>
  </si>
  <si>
    <t>Porosity, Swelling test, Mechanical Test, degredation test</t>
  </si>
  <si>
    <t>electrical property,Mechanical Test</t>
  </si>
  <si>
    <t>mechanical test, electrical property,rheological test,Degredation test</t>
  </si>
  <si>
    <t>mechanical test,rheological test,Degredation test</t>
  </si>
  <si>
    <t>Cell viability(MTT- L/D staining) , Neural Protein Expression Analysis</t>
  </si>
  <si>
    <t>Cell viability (FDA/PI staining - MTT),Neural Protein Expression Analysis</t>
  </si>
  <si>
    <t>Cell viability(MTT - L/D staining),in vivo(Neural Protein Expression Analysis)`,Neural Gene Expression Analysis</t>
  </si>
  <si>
    <t>Cell viability(MTT - L/D staining),Neural Protein Expression Analysis, cell migration(Real time cell analysis)</t>
  </si>
  <si>
    <t>Cell viability(MTT - L/D staining),Neural Protein Expression Analysis</t>
  </si>
  <si>
    <t>Cell viability(L/D staining -  MTT) ,Neural Protein Expression Analysis</t>
  </si>
  <si>
    <t>Cell viability(L/D staining) ,  cell adhesion, in vivo(Neural Protein Expression Analysis)</t>
  </si>
  <si>
    <t>Cell viability(l/d staining) ,  in vivo(Neural Protein Expression Analysis)</t>
  </si>
  <si>
    <t xml:space="preserve">Cell viability (L/D staining), Cell proliferation(prestoBlue), Neural Protein Expression Analysis ,Cell adhesion </t>
  </si>
  <si>
    <t xml:space="preserve">Cell viability (L/D staining) , Cell proliferation (cck8) , Neural Protein Expression Analysis </t>
  </si>
  <si>
    <t xml:space="preserve">Cell viability(L/D staining), cell proliferation(cck8), Neural Protein Expression Analysis, Neural Gene Expression Analysis </t>
  </si>
  <si>
    <t xml:space="preserve">Cell viability(L/D staining), Cell proliferation(cck8) , Neural Protein Expression Analysis ,Neural Gene Expression Analysis </t>
  </si>
  <si>
    <t>Cell viability(cck8), Neural Protein Expression Analysis</t>
  </si>
  <si>
    <t>Cell viability(LDH), Cell proliferation(cck8), Neural Protein Expression Analysis</t>
  </si>
  <si>
    <t xml:space="preserve">Cell viability (L/D staining),cell proliferation(cck8), Neural Protein Expression Analysis, Neural Gene Expression Analysis </t>
  </si>
  <si>
    <t xml:space="preserve">Cell viability(cck8) , Cell adhesion , Neural Protein Expression Analysis,Neural Gene Expression Analysis </t>
  </si>
  <si>
    <t>Cell viability (cck8) ,  cell adhesion</t>
  </si>
  <si>
    <t xml:space="preserve">Cell viability (L/D staining) , cell proliferation, Neural Protein Expression Analysis,Neural Gene Expression Analysis </t>
  </si>
  <si>
    <t>Cell viability( L/D staining) ,  cell proliferation (cck8) , Neural Protein Expression Analysis</t>
  </si>
  <si>
    <t>Cell viability (vitabright48) ,  cell proliferation (cck8) , Neural Gene Expression Analysis</t>
  </si>
  <si>
    <t>Cell viability (L/D staining) ,  cell proliferation (cck8) , Neural Protein Expression Analysis</t>
  </si>
  <si>
    <t>Cell viability (L/D staining) ,  cell proliferation (cck8) ,cell adhesion, Neural Protein Expression Analysis</t>
  </si>
  <si>
    <t>Cell viability (FDA/PI staining),  cell proliferation (cck8) ,Neural Protein Expression Analysis</t>
  </si>
  <si>
    <t xml:space="preserve">Cell viability (L/D staining),  cell proliferation (cck8) , Cell adhesion (cck8), </t>
  </si>
  <si>
    <t>Cell viability (LDH),  cell proliferation (cck8) , cell viability(l/d staining), Neural Protein Expression Analysis</t>
  </si>
  <si>
    <t>Cell viability(L/D staining) ,  cell proliferation (cck8) , Cell migration ( transwell), Neural Protein Expression Analysis</t>
  </si>
  <si>
    <t xml:space="preserve">Cell viability(MTT-L/D staining) ,  cell proliferation ( EdU) , Neural Protein Expression Analysis,Neural Gene Expression Analysis </t>
  </si>
  <si>
    <t xml:space="preserve">Cell viability( L/D staining) ,  cell proliferation (cck8, EdU) , Neural Protein Expression Analysis,Neural Gene Expression Analysis </t>
  </si>
  <si>
    <t xml:space="preserve"> cell proliferation (cck8) , Neural Protein Expression, cell adhesion</t>
  </si>
  <si>
    <t xml:space="preserve">cell proliferation (cck8) , Neural Protein Expression Analysis,Neural Gene Expression Analysis </t>
  </si>
  <si>
    <t xml:space="preserve">Cell viability( L/D staining) ,  cell proliferation (cck8) , Neural Protein Expression Analysis,Neural Gene Expression Analysis </t>
  </si>
  <si>
    <t>Cell viability (L/D),  cell proliferation (WST-1) , cell adhesion</t>
  </si>
  <si>
    <t xml:space="preserve">Cell viability (vb48) ,  cell proliferation (cck8) , cell adhesion, Neural Gene Expression Analysis </t>
  </si>
  <si>
    <t xml:space="preserve">Cell viability ,  cell proliferation (cck8) , Neural Protein Expression Analysis,Neural Gene Expression Analysis </t>
  </si>
  <si>
    <t xml:space="preserve">Cell viability (L/D staining) ,  cell proliferation (cck8) , cell adhesion, Neural Protein Expression Analysis </t>
  </si>
  <si>
    <t>Cell viability(L/D staining) ,  cell proliferation (cck8) , Cell migration ( transwell), Neural Protein Expression Analysis,Neural Gene Expression Analysis</t>
  </si>
  <si>
    <t>Cell viability(L/D staining) ,  cell proliferation (cck8) ,Neural Protein Expression Analysis</t>
  </si>
  <si>
    <t>Cell viability(cck8) ,  cell proliferation (EdU) ,Neural Protein Expression Analysis</t>
  </si>
  <si>
    <t>Cell viability (L/D staining) ,  cell proliferation (cck8) , in vivo(Neural Protein Expression Analysis )</t>
  </si>
  <si>
    <t>Cell viability(L/D staining) ,  cell proliferation (cck8) ,cell adhesion , Neural Protein Expression Analysis,,Neural Gene Expression Analysis</t>
  </si>
  <si>
    <t>Cell viability(L/D staining) ,  cell proliferation (cck8), in vivo(Neural Protein Expression Analysis)</t>
  </si>
  <si>
    <t>Cell viability(L/D staining) ,  cell proliferation (cck8) , Cell migration ( transwell), in vivo(Neural Protein Expression Analysis)</t>
  </si>
  <si>
    <t>Cell viability(L/D staining, flow cytometry apoptosis) ,  cell proliferation (cck8) , Neural Protein Expression Analysis</t>
  </si>
  <si>
    <t>Cell viability(L/D staining) ,  cell proliferation (cck8) , Neural Protein Expression Analysis</t>
  </si>
  <si>
    <t>Cell viability(MTT - LDH) ,  cell proliferation (cck8) , Neural Protein Expression Analysis</t>
  </si>
  <si>
    <t>Cell viability(L/D staining) ,  cell proliferation (cck8) , in vivo(Neural Protein Expression Analysis)</t>
  </si>
  <si>
    <t>Cell viability(L/D staining) ,  cell proliferation (cck8) , Neural Protein Expression Analysis,Neural Gene Expression Analysis</t>
  </si>
  <si>
    <t>Cell viability(cck8) ,  cell proliferation (edU) ,cell adhesion , Neural Protein Expression Analysis,,Neural Gene Expression Analysis</t>
  </si>
  <si>
    <t>Cell viability(L/D staining) ,  cell proliferation (Hoechst) , in vivo(Neural Protein Expression Analysis)</t>
  </si>
  <si>
    <t>Cell viability(L/D staining) ,  cell proliferation (cck8) , Cell migration (Fluo-4AM), Neural Protein Expression Analysis,Neural gene Expression Analysis</t>
  </si>
  <si>
    <t>Cell viability(L/D staining - MTT) ,  cell proliferation (cck8) , Cell adhesion, cell migration,Neural Protein Expression Analysis, Neural Gene Expression Analysis</t>
  </si>
  <si>
    <t>bbb</t>
  </si>
  <si>
    <t>method</t>
  </si>
  <si>
    <t>count</t>
  </si>
  <si>
    <t>G'/G''</t>
  </si>
  <si>
    <t>bFGF</t>
  </si>
  <si>
    <t>Neurobasal A medium</t>
  </si>
  <si>
    <t>Nor reported</t>
  </si>
  <si>
    <t>%5 equine serum</t>
  </si>
  <si>
    <t>BDNF, GDNF</t>
  </si>
  <si>
    <t>Not reporyed</t>
  </si>
  <si>
    <t>20uM</t>
  </si>
  <si>
    <t>Diff_asess_method</t>
  </si>
  <si>
    <t>Neural Protein Marker Analysis</t>
  </si>
  <si>
    <t xml:space="preserve">Morphology </t>
  </si>
  <si>
    <t xml:space="preserve">Neural Gene Marker Analysis </t>
  </si>
  <si>
    <t>Electrophysiological Assessment</t>
  </si>
  <si>
    <t>Method</t>
  </si>
  <si>
    <t>Neuronal Cells and Function, Astrocytes, neurotrophic factors</t>
  </si>
  <si>
    <t>Protein_marker_group</t>
  </si>
  <si>
    <t>Neural_Stem_Cells</t>
  </si>
  <si>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Neuronal_Cells_and_Function</t>
    </r>
  </si>
  <si>
    <t xml:space="preserve">  Neurotrophic_Factors</t>
  </si>
  <si>
    <t>Neural_Stem_Cells_P</t>
  </si>
  <si>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Neuronal_Cells_and_Function_P</t>
    </r>
  </si>
  <si>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Times New Roman"/>
        <family val="1"/>
      </rPr>
      <t xml:space="preserve">  Oligodendrocytes_P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</si>
  <si>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 xml:space="preserve">  Astrocytes_P</t>
    </r>
  </si>
  <si>
    <t xml:space="preserve">  Neurotrophic_Factors_P</t>
  </si>
  <si>
    <t>GFAP,NF,S100</t>
  </si>
  <si>
    <t>NF,Tuj1</t>
  </si>
  <si>
    <t>Tuj1, MAP2, GFAP, NF</t>
  </si>
  <si>
    <t>Tuj1,GAP43,NF,TH,SYN,5-HT,ChAT,Nestin</t>
  </si>
  <si>
    <t>TH,NF,Tuj1,GAP43,MBP</t>
  </si>
  <si>
    <t>S100,NF, MBP, VEGF</t>
  </si>
  <si>
    <t>GFAP,MAP2,TUJ1</t>
  </si>
  <si>
    <t>GFAP,S100, NF, MBP, Tuj1</t>
  </si>
  <si>
    <t>5-HT, NF, TH</t>
  </si>
  <si>
    <t>NF, NeuN, Tuj1,  GAP43</t>
  </si>
  <si>
    <t>GFAP, Nestin, MAP2, GAP43,Tuj1,NeuN, 5-HT</t>
  </si>
  <si>
    <t>GAP43</t>
  </si>
  <si>
    <t>NF,GAP43</t>
  </si>
  <si>
    <t>GFAP,NF,IBA1</t>
  </si>
  <si>
    <t>Motor Function (walking track analysis -  sciatic function index)</t>
  </si>
  <si>
    <t>Motor Function (walking track analysis - BMS)</t>
  </si>
  <si>
    <t>Motor Function (BBB score - Grip strength analysis)</t>
  </si>
  <si>
    <t>Motor Function (SFI - walking track)</t>
  </si>
  <si>
    <t>Motor Function (SFI - catwalk gait analysis)</t>
  </si>
  <si>
    <t>Motor Function (BBB score - inclined plane)</t>
  </si>
  <si>
    <t>Motor function ( spontaneous rotational behavior test - cylinder asymmetry test)</t>
  </si>
  <si>
    <t>Motor Function (BBB score - foot print - inclined plane)</t>
  </si>
  <si>
    <t>Motor Function (Circling behavior - Cylinder test)</t>
  </si>
  <si>
    <t>Motor Function (BBB score - inclined plane - footprinting assay)</t>
  </si>
  <si>
    <t>Motor Function (Walking track - SFI)</t>
  </si>
  <si>
    <t>Motor Function (BBB score - footprint)</t>
  </si>
  <si>
    <t>Motor Function (Cylinder test - Grid walk test), Emotional/Social behavior(Sugar-water preference), Other(mNSS)</t>
  </si>
  <si>
    <t>Motor Function (Walking track- SFI)</t>
  </si>
  <si>
    <t>Motor Function (gait analysis - Tarlov scoring)</t>
  </si>
  <si>
    <t>Motor Function (BMS score- footprint)</t>
  </si>
  <si>
    <t>elec_methods</t>
  </si>
  <si>
    <t>Motor and sensory-evoked potential</t>
  </si>
  <si>
    <t>SCEP</t>
  </si>
  <si>
    <t>LFP</t>
  </si>
  <si>
    <t>CMAP</t>
  </si>
  <si>
    <t>MEPs</t>
  </si>
  <si>
    <t>ICP</t>
  </si>
  <si>
    <t>MAP</t>
  </si>
  <si>
    <t>CAP</t>
  </si>
  <si>
    <t>SEP</t>
  </si>
  <si>
    <t>NCV</t>
  </si>
  <si>
    <t>Histological Analysis</t>
  </si>
  <si>
    <t>Protein Marker Analysis</t>
  </si>
  <si>
    <t>Behavioral testing</t>
  </si>
  <si>
    <t>Electrophysiology</t>
  </si>
  <si>
    <t>Gene Marker Analysis</t>
  </si>
  <si>
    <r>
      <t>A conductive piezoelectric hydrogel combined with perampanel and wireless electrical stimulation for spinal cord injury repair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</si>
  <si>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Helical hydrogel micromotors for delivery of neural stem cells and restoration of neural connectivity </t>
  </si>
  <si>
    <t xml:space="preserve">AC magnetic field-driven wireless charging dual-oriented fibrous magnetoelectric scaffold CFO/PVDF promotes peripheral nerve repair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</si>
</sst>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2" xfId="0" applyFill="1" applyBorder="1"/>
    <xf numFmtId="0" fontId="0" fillId="35" borderId="10" xfId="0" applyFill="1" applyBorder="1"/>
    <xf numFmtId="0" fontId="16" fillId="36" borderId="11" xfId="0" applyFont="1" applyFill="1" applyBorder="1" applyAlignment="1">
      <alignment horizontal="center" vertical="center"/>
    </xf>
    <xf numFmtId="0" fontId="16" fillId="36" borderId="11" xfId="0" applyFont="1" applyFill="1" applyBorder="1" applyAlignment="1">
      <alignment horizontal="center" vertical="center" wrapText="1"/>
    </xf>
    <xf numFmtId="0" fontId="16" fillId="36" borderId="13" xfId="0" applyFont="1" applyFill="1" applyBorder="1" applyAlignment="1">
      <alignment horizontal="center" vertical="center"/>
    </xf>
    <xf numFmtId="0" fontId="16" fillId="36" borderId="14" xfId="0" applyFont="1" applyFill="1" applyBorder="1" applyAlignment="1">
      <alignment horizontal="center" vertical="center"/>
    </xf>
    <xf numFmtId="11" fontId="0" fillId="34" borderId="12" xfId="0" applyNumberFormat="1" applyFill="1" applyBorder="1"/>
    <xf numFmtId="11" fontId="0" fillId="0" borderId="10" xfId="0" applyNumberFormat="1" applyBorder="1"/>
    <xf numFmtId="11" fontId="16" fillId="36" borderId="11" xfId="0" applyNumberFormat="1" applyFont="1" applyFill="1" applyBorder="1" applyAlignment="1">
      <alignment horizontal="center" vertical="center"/>
    </xf>
    <xf numFmtId="11" fontId="16" fillId="36" borderId="14" xfId="0" applyNumberFormat="1" applyFont="1" applyFill="1" applyBorder="1" applyAlignment="1">
      <alignment horizontal="center" vertical="center"/>
    </xf>
    <xf numFmtId="0" fontId="0" fillId="0" borderId="12" xfId="0" applyBorder="1"/>
    <xf numFmtId="0" fontId="16" fillId="36" borderId="16" xfId="0" applyFont="1" applyFill="1" applyBorder="1" applyAlignment="1">
      <alignment horizontal="center" vertical="center"/>
    </xf>
    <xf numFmtId="0" fontId="0" fillId="0" borderId="18" xfId="0" applyBorder="1"/>
    <xf numFmtId="0" fontId="16" fillId="36" borderId="0" xfId="0" applyFont="1" applyFill="1" applyBorder="1" applyAlignment="1">
      <alignment horizontal="center" vertical="center"/>
    </xf>
    <xf numFmtId="0" fontId="0" fillId="0" borderId="15" xfId="0" applyBorder="1"/>
    <xf numFmtId="0" fontId="16" fillId="36" borderId="17" xfId="0" applyFont="1" applyFill="1" applyBorder="1" applyAlignment="1">
      <alignment horizontal="center" vertical="center"/>
    </xf>
    <xf numFmtId="0" fontId="21" fillId="36" borderId="11" xfId="0" applyFont="1" applyFill="1" applyBorder="1" applyAlignment="1">
      <alignment horizontal="center" vertical="center"/>
    </xf>
    <xf numFmtId="0" fontId="0" fillId="34" borderId="19" xfId="0" applyFill="1" applyBorder="1"/>
    <xf numFmtId="0" fontId="21" fillId="36" borderId="20" xfId="0" applyFont="1" applyFill="1" applyBorder="1" applyAlignment="1">
      <alignment horizontal="center" vertical="center"/>
    </xf>
    <xf numFmtId="0" fontId="21" fillId="36" borderId="19" xfId="0" applyFont="1" applyFill="1" applyBorder="1" applyAlignment="1">
      <alignment horizontal="center" vertical="center"/>
    </xf>
    <xf numFmtId="0" fontId="16" fillId="36" borderId="19" xfId="0" applyFont="1" applyFill="1" applyBorder="1" applyAlignment="1">
      <alignment horizontal="center" vertical="center"/>
    </xf>
    <xf numFmtId="0" fontId="0" fillId="0" borderId="19" xfId="0" applyBorder="1"/>
    <xf numFmtId="0" fontId="16" fillId="36" borderId="21" xfId="0" applyFont="1" applyFill="1" applyBorder="1" applyAlignment="1">
      <alignment horizontal="center" vertical="center"/>
    </xf>
    <xf numFmtId="0" fontId="0" fillId="0" borderId="22" xfId="0" applyBorder="1"/>
    <xf numFmtId="0" fontId="16" fillId="0" borderId="0" xfId="0" applyFont="1"/>
    <xf numFmtId="0" fontId="20" fillId="36" borderId="11" xfId="0" applyFont="1" applyFill="1" applyBorder="1" applyAlignment="1">
      <alignment horizontal="center" vertical="center"/>
    </xf>
    <xf numFmtId="10" fontId="0" fillId="0" borderId="0" xfId="0" applyNumberForma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6-A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931846517021983"/>
          <c:y val="0.18353637981781137"/>
          <c:w val="0.41294774039077953"/>
          <c:h val="0.69081732545432306"/>
        </c:manualLayout>
      </c:layout>
      <c:pieChart>
        <c:varyColors val="1"/>
        <c:ser>
          <c:idx val="0"/>
          <c:order val="0"/>
          <c:tx>
            <c:strRef>
              <c:f>'Pie charts'!$B$7</c:f>
              <c:strCache>
                <c:ptCount val="1"/>
                <c:pt idx="0">
                  <c:v>Count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7C8-4886-9C4B-2ADCC491B4F7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C8-4886-9C4B-2ADCC491B4F7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64-473C-ABE5-06D3B617081A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C8-4886-9C4B-2ADCC491B4F7}"/>
              </c:ext>
            </c:extLst>
          </c:dPt>
          <c:dLbls>
            <c:dLbl>
              <c:idx val="0"/>
              <c:layout>
                <c:manualLayout>
                  <c:x val="-0.11215912073490814"/>
                  <c:y val="-0.2543427384076990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7C8-4886-9C4B-2ADCC491B4F7}"/>
                </c:ext>
              </c:extLst>
            </c:dLbl>
            <c:dLbl>
              <c:idx val="1"/>
              <c:layout>
                <c:manualLayout>
                  <c:x val="8.8948291974866714E-2"/>
                  <c:y val="0.22606624721360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348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7C8-4886-9C4B-2ADCC491B4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charts'!$A$8:$A$11</c:f>
              <c:strCache>
                <c:ptCount val="4"/>
                <c:pt idx="0">
                  <c:v>Animal</c:v>
                </c:pt>
                <c:pt idx="1">
                  <c:v>Human</c:v>
                </c:pt>
                <c:pt idx="2">
                  <c:v>In vivo</c:v>
                </c:pt>
                <c:pt idx="3">
                  <c:v>Both</c:v>
                </c:pt>
              </c:strCache>
            </c:strRef>
          </c:cat>
          <c:val>
            <c:numRef>
              <c:f>'Pie charts'!$B$8:$B$11</c:f>
              <c:numCache>
                <c:formatCode>General</c:formatCode>
                <c:ptCount val="4"/>
                <c:pt idx="0">
                  <c:v>83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8-4886-9C4B-2ADCC491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7-A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charts'!$B$27</c:f>
              <c:strCache>
                <c:ptCount val="1"/>
                <c:pt idx="0">
                  <c:v>Count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48-4185-BB50-544CBC11E5C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8-4185-BB50-544CBC11E5CB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48-4185-BB50-544CBC11E5CB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48-4185-BB50-544CBC11E5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charts'!$A$28:$A$31</c:f>
              <c:strCache>
                <c:ptCount val="4"/>
                <c:pt idx="0">
                  <c:v>Polysaccharide</c:v>
                </c:pt>
                <c:pt idx="1">
                  <c:v>Synthetic</c:v>
                </c:pt>
                <c:pt idx="2">
                  <c:v>Protein</c:v>
                </c:pt>
                <c:pt idx="3">
                  <c:v>Mixed</c:v>
                </c:pt>
              </c:strCache>
            </c:strRef>
          </c:cat>
          <c:val>
            <c:numRef>
              <c:f>'Pie charts'!$B$28:$B$31</c:f>
              <c:numCache>
                <c:formatCode>General</c:formatCode>
                <c:ptCount val="4"/>
                <c:pt idx="0">
                  <c:v>52</c:v>
                </c:pt>
                <c:pt idx="1">
                  <c:v>12</c:v>
                </c:pt>
                <c:pt idx="2">
                  <c:v>12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6-4CAC-9861-036D4C76D6D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8-B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charts'!$B$39</c:f>
              <c:strCache>
                <c:ptCount val="1"/>
                <c:pt idx="0">
                  <c:v>count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99-4F67-B0D2-65DA5ADB15A9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99-4F67-B0D2-65DA5ADB15A9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99-4F67-B0D2-65DA5ADB15A9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99-4F67-B0D2-65DA5ADB15A9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42-4555-BBA7-68BD387ECED9}"/>
              </c:ext>
            </c:extLst>
          </c:dPt>
          <c:dLbls>
            <c:dLbl>
              <c:idx val="0"/>
              <c:layout>
                <c:manualLayout>
                  <c:x val="-0.13646653543307086"/>
                  <c:y val="6.28827646544181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D99-4F67-B0D2-65DA5ADB15A9}"/>
                </c:ext>
              </c:extLst>
            </c:dLbl>
            <c:dLbl>
              <c:idx val="1"/>
              <c:layout>
                <c:manualLayout>
                  <c:x val="0.10595800524934383"/>
                  <c:y val="-0.211944444444444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D99-4F67-B0D2-65DA5ADB15A9}"/>
                </c:ext>
              </c:extLst>
            </c:dLbl>
            <c:dLbl>
              <c:idx val="2"/>
              <c:layout>
                <c:manualLayout>
                  <c:x val="0.13709542438734817"/>
                  <c:y val="0.1025341143428563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D99-4F67-B0D2-65DA5ADB15A9}"/>
                </c:ext>
              </c:extLst>
            </c:dLbl>
            <c:dLbl>
              <c:idx val="3"/>
              <c:layout>
                <c:manualLayout>
                  <c:x val="-3.8189036675044093E-2"/>
                  <c:y val="5.38505637577169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D99-4F67-B0D2-65DA5ADB15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charts'!$A$40:$A$44</c:f>
              <c:strCache>
                <c:ptCount val="5"/>
                <c:pt idx="0">
                  <c:v>G'/G''</c:v>
                </c:pt>
                <c:pt idx="1">
                  <c:v>Young modulus</c:v>
                </c:pt>
                <c:pt idx="2">
                  <c:v>Compressive modulus</c:v>
                </c:pt>
                <c:pt idx="3">
                  <c:v>Tensile strength</c:v>
                </c:pt>
                <c:pt idx="4">
                  <c:v>Other</c:v>
                </c:pt>
              </c:strCache>
            </c:strRef>
          </c:cat>
          <c:val>
            <c:numRef>
              <c:f>'Pie charts'!$B$40:$B$44</c:f>
              <c:numCache>
                <c:formatCode>General</c:formatCode>
                <c:ptCount val="5"/>
                <c:pt idx="0">
                  <c:v>42</c:v>
                </c:pt>
                <c:pt idx="1">
                  <c:v>31</c:v>
                </c:pt>
                <c:pt idx="2">
                  <c:v>22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9-4F67-B0D2-65DA5ADB15A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charts'!$B$60:$B$61</c:f>
              <c:strCache>
                <c:ptCount val="2"/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EA-4EF7-A308-6EFD57C3E55E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EA-4EF7-A308-6EFD57C3E55E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EA-4EF7-A308-6EFD57C3E55E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EA-4EF7-A308-6EFD57C3E5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'Pie charts'!$A$62:$A$66</c15:sqref>
                  </c15:fullRef>
                </c:ext>
              </c:extLst>
              <c:f>'Pie charts'!$A$63:$A$66</c:f>
              <c:strCache>
                <c:ptCount val="4"/>
                <c:pt idx="0">
                  <c:v>Neural Protein Marker Analysis</c:v>
                </c:pt>
                <c:pt idx="1">
                  <c:v>Morphology </c:v>
                </c:pt>
                <c:pt idx="2">
                  <c:v>Neural Gene Marker Analysis </c:v>
                </c:pt>
                <c:pt idx="3">
                  <c:v>Electrophysiological Assessment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'Pie charts'!$B$62:$B$66</c15:sqref>
                  </c15:fullRef>
                </c:ext>
              </c:extLst>
              <c:f>'Pie charts'!$B$63:$B$66</c:f>
              <c:numCache>
                <c:formatCode>General</c:formatCode>
                <c:ptCount val="4"/>
                <c:pt idx="0">
                  <c:v>68</c:v>
                </c:pt>
                <c:pt idx="1">
                  <c:v>40</c:v>
                </c:pt>
                <c:pt idx="2">
                  <c:v>39</c:v>
                </c:pt>
                <c:pt idx="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26BA-4806-A2A2-BAF434A3399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12700">
              <a:solidFill>
                <a:schemeClr val="tx1"/>
              </a:solidFill>
            </a:ln>
          </c:spPr>
          <c:dPt>
            <c:idx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77-491A-8064-1C894D2CD6B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C9-40CC-B10C-6157EBCF5429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C9-40CC-B10C-6157EBCF5429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C9-40CC-B10C-6157EBCF5429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C9-40CC-B10C-6157EBCF5429}"/>
              </c:ext>
            </c:extLst>
          </c:dPt>
          <c:dLbls>
            <c:dLbl>
              <c:idx val="0"/>
              <c:layout>
                <c:manualLayout>
                  <c:x val="-0.18898688942018327"/>
                  <c:y val="0.1612217127238980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577-491A-8064-1C894D2CD6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charts'!$A$84:$A$88</c:f>
              <c:strCache>
                <c:ptCount val="5"/>
                <c:pt idx="0">
                  <c:v>Protein Marker Analysis</c:v>
                </c:pt>
                <c:pt idx="1">
                  <c:v>Electrophysiology</c:v>
                </c:pt>
                <c:pt idx="2">
                  <c:v>Histological Analysis</c:v>
                </c:pt>
                <c:pt idx="3">
                  <c:v>Behavioral testing</c:v>
                </c:pt>
                <c:pt idx="4">
                  <c:v>Gene Marker Analysis</c:v>
                </c:pt>
              </c:strCache>
            </c:strRef>
          </c:cat>
          <c:val>
            <c:numRef>
              <c:f>'Pie charts'!$B$84:$B$88</c:f>
              <c:numCache>
                <c:formatCode>0.00%</c:formatCode>
                <c:ptCount val="5"/>
                <c:pt idx="0" formatCode="0%">
                  <c:v>0.3</c:v>
                </c:pt>
                <c:pt idx="1">
                  <c:v>8.1000000000000003E-2</c:v>
                </c:pt>
                <c:pt idx="2">
                  <c:v>0.35599999999999998</c:v>
                </c:pt>
                <c:pt idx="3">
                  <c:v>0.25600000000000001</c:v>
                </c:pt>
                <c:pt idx="4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7-491A-8064-1C894D2CD6B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499471</xdr:colOff>
      <xdr:row>0</xdr:row>
      <xdr:rowOff>89647</xdr:rowOff>
    </xdr:from>
    <xdr:to>
      <xdr:col>11</xdr:col>
      <xdr:colOff>184120</xdr:colOff>
      <xdr:row>17</xdr:row>
      <xdr:rowOff>327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483747</xdr:colOff>
      <xdr:row>17</xdr:row>
      <xdr:rowOff>31377</xdr:rowOff>
    </xdr:from>
    <xdr:to>
      <xdr:col>11</xdr:col>
      <xdr:colOff>44822</xdr:colOff>
      <xdr:row>34</xdr:row>
      <xdr:rowOff>125506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573741</xdr:colOff>
      <xdr:row>35</xdr:row>
      <xdr:rowOff>103095</xdr:rowOff>
    </xdr:from>
    <xdr:to>
      <xdr:col>10</xdr:col>
      <xdr:colOff>480786</xdr:colOff>
      <xdr:row>54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72571</xdr:colOff>
      <xdr:row>54</xdr:row>
      <xdr:rowOff>29935</xdr:rowOff>
    </xdr:from>
    <xdr:to>
      <xdr:col>11</xdr:col>
      <xdr:colOff>190500</xdr:colOff>
      <xdr:row>74</xdr:row>
      <xdr:rowOff>63499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539749</xdr:colOff>
      <xdr:row>77</xdr:row>
      <xdr:rowOff>182576</xdr:rowOff>
    </xdr:from>
    <xdr:to>
      <xdr:col>12</xdr:col>
      <xdr:colOff>527843</xdr:colOff>
      <xdr:row>97</xdr:row>
      <xdr:rowOff>30791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0.54681</cdr:x>
      <cdr:y>0.0281</cdr:y>
    </cdr:from>
    <cdr:to>
      <cdr:x>0.69318</cdr:x>
      <cdr:y>0.27672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11499" y="106259"/>
          <a:ext cx="913208" cy="940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Fig 10-A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0.74006</cdr:x>
      <cdr:y>0.0365</cdr:y>
    </cdr:from>
    <cdr:to>
      <cdr:x>0.88949</cdr:x>
      <cdr:y>0.29577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02576" y="125353"/>
          <a:ext cx="909165" cy="890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r-TR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F</a:t>
          </a:r>
          <a:r>
            <a:rPr lang="en-US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ig 11-A</a:t>
          </a:r>
        </a:p>
      </cdr:txBody>
    </cdr:sp>
  </cdr:relSizeAnchor>
</c:userShapes>
</file>

<file path=xl/tables/table1.xml><?xml version="1.0" encoding="utf-8"?>
<table xmlns="http://schemas.openxmlformats.org/spreadsheetml/2006/main" id="2" name="Table2" displayName="Table2" ref="N1:Z1048576" totalsRowShown="0" headerRowDxfId="14" tableBorderDxfId="13">
  <autoFilter ref="N1:Z1048576"/>
  <tableColumns count="13">
    <tableColumn id="1" name="Nanomat_dimension" dataDxfId="12"/>
    <tableColumn id="2" name="Nanomaterial_type" dataDxfId="11"/>
    <tableColumn id="3" name="Carbon_type" dataDxfId="10"/>
    <tableColumn id="4" name="Metal_type" dataDxfId="9"/>
    <tableColumn id="5" name="Ceramic_type" dataDxfId="8"/>
    <tableColumn id="6" name="Polymer_type" dataDxfId="7"/>
    <tableColumn id="7" name="Semiconductor_type" dataDxfId="6"/>
    <tableColumn id="8" name="Nanomat_mixed_type" dataDxfId="5"/>
    <tableColumn id="9" name="NF_days" dataDxfId="4"/>
    <tableColumn id="10" name="Neurotrophic_factor" dataDxfId="3"/>
    <tableColumn id="11" name="NF_concentration" dataDxfId="2"/>
    <tableColumn id="12" name="in_vivo_protein_mark" dataDxfId="1"/>
    <tableColumn id="13" name="elec_method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94"/>
  <sheetViews>
    <sheetView tabSelected="1" topLeftCell="AU1" zoomScale="36" zoomScaleNormal="40" workbookViewId="0">
      <pane ySplit="1" topLeftCell="A2" activePane="bottomLeft" state="frozen"/>
      <selection pane="bottomLeft" activeCell="A61" sqref="A61"/>
    </sheetView>
  </sheetViews>
  <sheetFormatPr defaultColWidth="11.44140625" defaultRowHeight="15" customHeight="1" x14ac:dyDescent="0.3"/>
  <cols>
    <col min="1" max="1" width="186.5546875" style="1" bestFit="1" customWidth="1"/>
    <col min="2" max="2" width="23.21875" style="1" customWidth="1"/>
    <col min="3" max="3" width="36.6640625" style="1" customWidth="1"/>
    <col min="4" max="4" width="37.77734375" style="1" bestFit="1" customWidth="1"/>
    <col min="5" max="5" width="50.5546875" style="1" bestFit="1" customWidth="1"/>
    <col min="6" max="6" width="69.44140625" style="1" bestFit="1" customWidth="1"/>
    <col min="7" max="7" width="67.77734375" style="1" bestFit="1" customWidth="1"/>
    <col min="8" max="8" width="35.5546875" style="1" bestFit="1" customWidth="1"/>
    <col min="9" max="9" width="60" style="1" bestFit="1" customWidth="1"/>
    <col min="10" max="10" width="57.88671875" style="1" bestFit="1" customWidth="1"/>
    <col min="11" max="11" width="42.77734375" style="10" bestFit="1" customWidth="1"/>
    <col min="12" max="12" width="42.77734375" style="1" customWidth="1"/>
    <col min="13" max="13" width="85.44140625" style="1" bestFit="1" customWidth="1"/>
    <col min="14" max="15" width="47.5546875" style="1" bestFit="1" customWidth="1"/>
    <col min="16" max="16" width="34.77734375" style="1" bestFit="1" customWidth="1"/>
    <col min="17" max="18" width="41.44140625" style="1" customWidth="1"/>
    <col min="19" max="19" width="43.5546875" style="1" bestFit="1" customWidth="1"/>
    <col min="20" max="20" width="64.6640625" style="1" bestFit="1" customWidth="1"/>
    <col min="21" max="21" width="64.21875" style="1" bestFit="1" customWidth="1"/>
    <col min="22" max="22" width="23.21875" style="1" customWidth="1"/>
    <col min="23" max="23" width="24.21875" style="1" customWidth="1"/>
    <col min="24" max="24" width="54.6640625" style="1" customWidth="1"/>
    <col min="25" max="26" width="63.88671875" style="1" bestFit="1" customWidth="1"/>
    <col min="27" max="27" width="59.33203125" style="1" bestFit="1" customWidth="1"/>
    <col min="28" max="28" width="59.6640625" style="1" bestFit="1" customWidth="1"/>
    <col min="29" max="29" width="88.88671875" style="1" bestFit="1" customWidth="1"/>
    <col min="30" max="30" width="91.88671875" style="1" bestFit="1" customWidth="1"/>
    <col min="31" max="31" width="91.88671875" style="1" customWidth="1"/>
    <col min="32" max="32" width="73.88671875" style="1" bestFit="1" customWidth="1"/>
    <col min="33" max="33" width="77.21875" style="1" bestFit="1" customWidth="1"/>
    <col min="34" max="34" width="82.109375" style="1" bestFit="1" customWidth="1"/>
    <col min="35" max="35" width="82.109375" style="1" customWidth="1"/>
    <col min="36" max="36" width="32.5546875" style="1" customWidth="1"/>
    <col min="37" max="37" width="43.77734375" style="1" customWidth="1"/>
    <col min="38" max="38" width="61.88671875" style="1" bestFit="1" customWidth="1"/>
    <col min="39" max="39" width="61.88671875" style="10" customWidth="1"/>
    <col min="40" max="40" width="73.21875" style="1" bestFit="1" customWidth="1"/>
    <col min="41" max="41" width="64.6640625" style="1" bestFit="1" customWidth="1"/>
    <col min="42" max="42" width="90.109375" style="1" bestFit="1" customWidth="1"/>
    <col min="43" max="43" width="100.6640625" style="1" bestFit="1" customWidth="1"/>
    <col min="44" max="44" width="80.21875" style="1" customWidth="1"/>
    <col min="45" max="45" width="82.77734375" style="1" bestFit="1" customWidth="1"/>
    <col min="46" max="46" width="86.109375" style="1" bestFit="1" customWidth="1"/>
    <col min="47" max="47" width="86.109375" style="1" customWidth="1"/>
    <col min="48" max="48" width="81.88671875" style="1" bestFit="1" customWidth="1"/>
    <col min="49" max="49" width="88.33203125" style="1" bestFit="1" customWidth="1"/>
    <col min="50" max="50" width="88.33203125" style="1" customWidth="1"/>
    <col min="51" max="51" width="109.88671875" style="1" bestFit="1" customWidth="1"/>
    <col min="52" max="52" width="59" style="1" bestFit="1" customWidth="1"/>
    <col min="53" max="53" width="102.21875" style="1" bestFit="1" customWidth="1"/>
    <col min="54" max="54" width="102.44140625" style="1" bestFit="1" customWidth="1"/>
    <col min="55" max="55" width="59.33203125" style="1" bestFit="1" customWidth="1"/>
    <col min="56" max="56" width="72.88671875" style="1" bestFit="1" customWidth="1"/>
    <col min="57" max="57" width="72.88671875" style="1" customWidth="1"/>
    <col min="58" max="58" width="74.88671875" style="1" bestFit="1" customWidth="1"/>
    <col min="59" max="59" width="75.5546875" style="1" bestFit="1" customWidth="1"/>
    <col min="60" max="60" width="61.109375" style="1" bestFit="1" customWidth="1"/>
    <col min="61" max="61" width="68.33203125" style="1" bestFit="1" customWidth="1"/>
    <col min="62" max="63" width="74.6640625" style="1" bestFit="1" customWidth="1"/>
    <col min="64" max="65" width="62.88671875" style="1" bestFit="1" customWidth="1"/>
    <col min="66" max="67" width="51.88671875" style="1" bestFit="1" customWidth="1"/>
    <col min="68" max="69" width="49.88671875" style="1" bestFit="1" customWidth="1"/>
    <col min="70" max="71" width="52.109375" style="1" bestFit="1" customWidth="1"/>
    <col min="72" max="73" width="67.6640625" style="1" bestFit="1" customWidth="1"/>
    <col min="74" max="74" width="110.21875" style="1" bestFit="1" customWidth="1"/>
    <col min="75" max="75" width="81.88671875" style="1" customWidth="1"/>
    <col min="76" max="76" width="71.109375" style="1" bestFit="1" customWidth="1"/>
    <col min="77" max="78" width="71.109375" style="1" customWidth="1"/>
    <col min="79" max="82" width="11.44140625" style="1"/>
    <col min="83" max="83" width="26.77734375" style="1" customWidth="1"/>
    <col min="84" max="84" width="11.44140625" style="1"/>
    <col min="85" max="85" width="14.21875" style="1" customWidth="1"/>
    <col min="86" max="86" width="35.5546875" style="1" customWidth="1"/>
    <col min="87" max="96" width="11.44140625" style="1"/>
    <col min="97" max="97" width="24.21875" style="1" customWidth="1"/>
    <col min="98" max="98" width="59.21875" style="1" customWidth="1"/>
    <col min="99" max="99" width="47.88671875" style="1" bestFit="1" customWidth="1"/>
    <col min="100" max="16384" width="11.44140625" style="1"/>
  </cols>
  <sheetData>
    <row r="1" spans="1:109" s="4" customFormat="1" ht="45" customHeight="1" thickBot="1" x14ac:dyDescent="0.35">
      <c r="A1" s="5"/>
      <c r="B1" s="5"/>
      <c r="C1" s="5"/>
      <c r="D1" s="5" t="s">
        <v>0</v>
      </c>
      <c r="E1" s="5" t="s">
        <v>773</v>
      </c>
      <c r="F1" s="5" t="s">
        <v>774</v>
      </c>
      <c r="G1" s="5" t="s">
        <v>775</v>
      </c>
      <c r="H1" s="5" t="s">
        <v>776</v>
      </c>
      <c r="I1" s="5" t="s">
        <v>777</v>
      </c>
      <c r="J1" s="6" t="s">
        <v>778</v>
      </c>
      <c r="K1" s="11" t="s">
        <v>779</v>
      </c>
      <c r="L1" s="5" t="s">
        <v>780</v>
      </c>
      <c r="M1" s="5" t="s">
        <v>781</v>
      </c>
      <c r="N1" s="6" t="s">
        <v>782</v>
      </c>
      <c r="O1" s="5" t="s">
        <v>783</v>
      </c>
      <c r="P1" s="5" t="s">
        <v>784</v>
      </c>
      <c r="Q1" s="5" t="s">
        <v>965</v>
      </c>
      <c r="R1" s="5" t="s">
        <v>785</v>
      </c>
      <c r="S1" s="5" t="s">
        <v>786</v>
      </c>
      <c r="T1" s="5" t="s">
        <v>787</v>
      </c>
      <c r="U1" s="5" t="s">
        <v>788</v>
      </c>
      <c r="V1" s="5" t="s">
        <v>789</v>
      </c>
      <c r="W1" s="5" t="s">
        <v>790</v>
      </c>
      <c r="X1" s="5" t="s">
        <v>791</v>
      </c>
      <c r="Y1" s="5" t="s">
        <v>792</v>
      </c>
      <c r="Z1" s="5" t="s">
        <v>793</v>
      </c>
      <c r="AA1" s="5" t="s">
        <v>794</v>
      </c>
      <c r="AB1" s="5" t="s">
        <v>795</v>
      </c>
      <c r="AC1" s="5" t="s">
        <v>796</v>
      </c>
      <c r="AD1" s="5" t="s">
        <v>797</v>
      </c>
      <c r="AE1" s="5" t="s">
        <v>798</v>
      </c>
      <c r="AF1" s="5" t="s">
        <v>799</v>
      </c>
      <c r="AG1" s="5" t="s">
        <v>800</v>
      </c>
      <c r="AH1" s="5" t="s">
        <v>801</v>
      </c>
      <c r="AI1" s="5" t="s">
        <v>802</v>
      </c>
      <c r="AJ1" s="6" t="s">
        <v>803</v>
      </c>
      <c r="AK1" s="5" t="s">
        <v>804</v>
      </c>
      <c r="AL1" s="5" t="s">
        <v>805</v>
      </c>
      <c r="AM1" s="11" t="s">
        <v>806</v>
      </c>
      <c r="AN1" s="5" t="s">
        <v>807</v>
      </c>
      <c r="AO1" s="5" t="s">
        <v>808</v>
      </c>
      <c r="AP1" s="5" t="s">
        <v>809</v>
      </c>
      <c r="AQ1" s="5" t="s">
        <v>811</v>
      </c>
      <c r="AR1" s="5" t="s">
        <v>810</v>
      </c>
      <c r="AS1" s="5" t="s">
        <v>812</v>
      </c>
      <c r="AT1" s="5" t="s">
        <v>813</v>
      </c>
      <c r="AU1" s="5" t="s">
        <v>814</v>
      </c>
      <c r="AV1" s="6" t="s">
        <v>815</v>
      </c>
      <c r="AW1" s="6" t="s">
        <v>816</v>
      </c>
      <c r="AX1" s="5" t="s">
        <v>817</v>
      </c>
      <c r="AY1" s="5" t="s">
        <v>818</v>
      </c>
      <c r="AZ1" s="5" t="s">
        <v>819</v>
      </c>
      <c r="BA1" s="5" t="s">
        <v>820</v>
      </c>
      <c r="BB1" s="5" t="s">
        <v>821</v>
      </c>
      <c r="BC1" s="5" t="s">
        <v>822</v>
      </c>
      <c r="BD1" s="5" t="s">
        <v>1032</v>
      </c>
      <c r="BE1" s="5" t="s">
        <v>823</v>
      </c>
      <c r="BF1" s="5" t="s">
        <v>824</v>
      </c>
      <c r="BG1" s="5" t="s">
        <v>825</v>
      </c>
      <c r="BH1" s="5" t="s">
        <v>826</v>
      </c>
      <c r="BI1" s="5" t="s">
        <v>827</v>
      </c>
      <c r="BJ1" s="5" t="s">
        <v>828</v>
      </c>
      <c r="BK1" s="5" t="s">
        <v>829</v>
      </c>
      <c r="BL1" s="5" t="s">
        <v>830</v>
      </c>
      <c r="BM1" s="5" t="s">
        <v>831</v>
      </c>
      <c r="BN1" s="5" t="s">
        <v>832</v>
      </c>
      <c r="BO1" s="5" t="s">
        <v>1039</v>
      </c>
      <c r="BP1" s="5" t="s">
        <v>833</v>
      </c>
      <c r="BQ1" s="5" t="s">
        <v>834</v>
      </c>
      <c r="BR1" s="5" t="s">
        <v>835</v>
      </c>
      <c r="BS1" s="5" t="s">
        <v>836</v>
      </c>
      <c r="BT1" s="5" t="s">
        <v>837</v>
      </c>
      <c r="BU1" s="5" t="s">
        <v>838</v>
      </c>
      <c r="BV1" s="5" t="s">
        <v>839</v>
      </c>
      <c r="BW1" s="5" t="s">
        <v>840</v>
      </c>
      <c r="BX1" s="5" t="s">
        <v>841</v>
      </c>
      <c r="BY1" s="5" t="s">
        <v>842</v>
      </c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</row>
    <row r="2" spans="1:109" s="4" customFormat="1" thickBot="1" x14ac:dyDescent="0.35">
      <c r="A2" s="7" t="s">
        <v>1</v>
      </c>
      <c r="B2" s="8" t="s">
        <v>198</v>
      </c>
      <c r="C2" s="8" t="s">
        <v>4</v>
      </c>
      <c r="D2" s="8" t="s">
        <v>2</v>
      </c>
      <c r="E2" s="8" t="s">
        <v>2</v>
      </c>
      <c r="F2" s="6"/>
      <c r="G2" s="8" t="s">
        <v>2</v>
      </c>
      <c r="H2" s="8" t="s">
        <v>2</v>
      </c>
      <c r="I2" s="8" t="s">
        <v>2</v>
      </c>
      <c r="J2" s="8" t="s">
        <v>2</v>
      </c>
      <c r="K2" s="12" t="s">
        <v>2</v>
      </c>
      <c r="L2" s="8" t="s">
        <v>2</v>
      </c>
      <c r="M2" s="8" t="s">
        <v>2</v>
      </c>
      <c r="N2" s="8" t="s">
        <v>2</v>
      </c>
      <c r="O2" s="8" t="s">
        <v>2</v>
      </c>
      <c r="P2" s="8" t="s">
        <v>2</v>
      </c>
      <c r="Q2" s="8" t="s">
        <v>2</v>
      </c>
      <c r="R2" s="8" t="s">
        <v>2</v>
      </c>
      <c r="S2" s="8" t="s">
        <v>2</v>
      </c>
      <c r="T2" s="8" t="s">
        <v>2</v>
      </c>
      <c r="U2" s="8" t="s">
        <v>2</v>
      </c>
      <c r="V2" s="8" t="s">
        <v>3</v>
      </c>
      <c r="W2" s="8" t="s">
        <v>2</v>
      </c>
      <c r="X2" s="8" t="s">
        <v>3</v>
      </c>
      <c r="Y2" s="5"/>
      <c r="Z2" s="5"/>
      <c r="AA2" s="5"/>
      <c r="AB2" s="5"/>
      <c r="AC2" s="8" t="s">
        <v>2</v>
      </c>
      <c r="AD2" s="8" t="s">
        <v>2</v>
      </c>
      <c r="AE2" s="8" t="s">
        <v>2</v>
      </c>
      <c r="AF2" s="8" t="s">
        <v>3</v>
      </c>
      <c r="AG2" s="5"/>
      <c r="AH2" s="8" t="s">
        <v>2</v>
      </c>
      <c r="AI2" s="8" t="s">
        <v>2</v>
      </c>
      <c r="AJ2" s="8" t="s">
        <v>2</v>
      </c>
      <c r="AK2" s="8" t="s">
        <v>3</v>
      </c>
      <c r="AL2" s="8" t="s">
        <v>2</v>
      </c>
      <c r="AM2" s="12"/>
      <c r="AN2" s="8" t="s">
        <v>2</v>
      </c>
      <c r="AO2" s="8" t="s">
        <v>3</v>
      </c>
      <c r="AP2" s="8" t="s">
        <v>2</v>
      </c>
      <c r="AQ2" s="8" t="s">
        <v>3</v>
      </c>
      <c r="AR2" s="8" t="s">
        <v>2</v>
      </c>
      <c r="AS2" s="8" t="s">
        <v>3</v>
      </c>
      <c r="AT2" s="8" t="s">
        <v>2</v>
      </c>
      <c r="AU2" s="8"/>
      <c r="AV2" s="8" t="s">
        <v>3</v>
      </c>
      <c r="AW2" s="8" t="s">
        <v>2</v>
      </c>
      <c r="AX2" s="8" t="s">
        <v>2</v>
      </c>
      <c r="AY2" s="8" t="s">
        <v>2</v>
      </c>
      <c r="AZ2" s="8" t="s">
        <v>2</v>
      </c>
      <c r="BA2" s="8" t="s">
        <v>2</v>
      </c>
      <c r="BB2" s="8" t="s">
        <v>2</v>
      </c>
      <c r="BC2" s="8" t="s">
        <v>2</v>
      </c>
      <c r="BD2" s="8" t="s">
        <v>2</v>
      </c>
      <c r="BE2" s="8" t="s">
        <v>2</v>
      </c>
      <c r="BF2" s="8" t="s">
        <v>2</v>
      </c>
      <c r="BG2" s="8" t="s">
        <v>2</v>
      </c>
      <c r="BH2" s="8" t="s">
        <v>2</v>
      </c>
      <c r="BI2" s="8" t="s">
        <v>2</v>
      </c>
      <c r="BJ2" s="8" t="s">
        <v>2</v>
      </c>
      <c r="BK2" s="8" t="s">
        <v>2</v>
      </c>
      <c r="BL2" s="8" t="s">
        <v>2</v>
      </c>
      <c r="BM2" s="8" t="s">
        <v>2</v>
      </c>
      <c r="BN2" s="8" t="s">
        <v>2</v>
      </c>
      <c r="BO2" s="8" t="s">
        <v>2</v>
      </c>
      <c r="BP2" s="8" t="s">
        <v>2</v>
      </c>
      <c r="BQ2" s="8" t="s">
        <v>2</v>
      </c>
      <c r="BR2" s="8" t="s">
        <v>2</v>
      </c>
      <c r="BS2" s="8" t="s">
        <v>2</v>
      </c>
      <c r="BT2" s="8" t="s">
        <v>2</v>
      </c>
      <c r="BU2" s="8" t="s">
        <v>3</v>
      </c>
      <c r="BV2" s="8" t="s">
        <v>2</v>
      </c>
      <c r="BW2" s="8" t="s">
        <v>2</v>
      </c>
      <c r="BX2" s="8" t="s">
        <v>2</v>
      </c>
      <c r="BY2" s="8" t="s">
        <v>2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</row>
    <row r="3" spans="1:109" s="2" customFormat="1" ht="15.6" customHeight="1" x14ac:dyDescent="0.3">
      <c r="A3" s="3" t="s">
        <v>103</v>
      </c>
      <c r="B3" s="3">
        <v>2024</v>
      </c>
      <c r="C3" s="3" t="s">
        <v>5</v>
      </c>
      <c r="D3" s="3" t="s">
        <v>199</v>
      </c>
      <c r="E3" s="3" t="s">
        <v>350</v>
      </c>
      <c r="F3" s="3" t="s">
        <v>220</v>
      </c>
      <c r="G3" s="3"/>
      <c r="H3" s="3" t="s">
        <v>203</v>
      </c>
      <c r="I3" s="3"/>
      <c r="J3" s="3" t="s">
        <v>204</v>
      </c>
      <c r="K3" s="3">
        <v>1000000</v>
      </c>
      <c r="L3" s="3" t="s">
        <v>221</v>
      </c>
      <c r="M3" s="3" t="s">
        <v>205</v>
      </c>
      <c r="N3" s="3" t="s">
        <v>222</v>
      </c>
      <c r="O3" s="3" t="s">
        <v>223</v>
      </c>
      <c r="P3" s="3"/>
      <c r="Q3" s="3"/>
      <c r="R3" s="3" t="s">
        <v>224</v>
      </c>
      <c r="S3" s="3"/>
      <c r="T3" s="3" t="s">
        <v>208</v>
      </c>
      <c r="U3" s="3" t="s">
        <v>225</v>
      </c>
      <c r="V3" s="3"/>
      <c r="W3" s="3"/>
      <c r="X3" s="3" t="s">
        <v>210</v>
      </c>
      <c r="Y3" s="3" t="s">
        <v>513</v>
      </c>
      <c r="Z3" s="3"/>
      <c r="AA3" s="3"/>
      <c r="AB3" s="3"/>
      <c r="AC3" s="3"/>
      <c r="AD3" s="3" t="s">
        <v>882</v>
      </c>
      <c r="AE3" s="3"/>
      <c r="AF3" s="3" t="s">
        <v>212</v>
      </c>
      <c r="AG3" s="3" t="s">
        <v>226</v>
      </c>
      <c r="AH3" s="3" t="s">
        <v>979</v>
      </c>
      <c r="AI3" s="3" t="s">
        <v>751</v>
      </c>
      <c r="AJ3" s="3" t="s">
        <v>204</v>
      </c>
      <c r="AK3" s="3" t="s">
        <v>214</v>
      </c>
      <c r="AL3" s="3" t="s">
        <v>308</v>
      </c>
      <c r="AM3" s="3">
        <v>2.7E-2</v>
      </c>
      <c r="AN3" s="3" t="s">
        <v>283</v>
      </c>
      <c r="AO3" s="3" t="s">
        <v>227</v>
      </c>
      <c r="AP3" s="3" t="s">
        <v>270</v>
      </c>
      <c r="AQ3" s="3"/>
      <c r="AR3" s="3"/>
      <c r="AS3" s="3"/>
      <c r="AT3" s="3"/>
      <c r="AU3" s="3"/>
      <c r="AV3" s="3" t="s">
        <v>229</v>
      </c>
      <c r="AW3" s="3" t="s">
        <v>229</v>
      </c>
      <c r="AX3" s="3"/>
      <c r="AY3" s="3">
        <v>5</v>
      </c>
      <c r="AZ3" s="3">
        <v>10</v>
      </c>
      <c r="BA3" s="3"/>
      <c r="BB3" s="3"/>
      <c r="BC3" s="3"/>
      <c r="BD3" s="3" t="s">
        <v>217</v>
      </c>
      <c r="BE3" s="3"/>
      <c r="BF3" s="3"/>
      <c r="BG3" s="3"/>
      <c r="BH3" s="3"/>
      <c r="BI3" s="3"/>
      <c r="BJ3" s="3"/>
      <c r="BK3" s="3"/>
      <c r="BL3" s="3"/>
      <c r="BM3" s="3"/>
      <c r="BN3" s="3" t="s">
        <v>219</v>
      </c>
      <c r="BO3" s="3" t="s">
        <v>230</v>
      </c>
      <c r="BP3" s="3"/>
      <c r="BQ3" s="3" t="s">
        <v>243</v>
      </c>
      <c r="BR3" s="3"/>
      <c r="BS3" s="3"/>
      <c r="BT3" s="3"/>
      <c r="BU3" s="3" t="s">
        <v>204</v>
      </c>
      <c r="BV3" s="3" t="s">
        <v>233</v>
      </c>
      <c r="BW3" s="3" t="s">
        <v>752</v>
      </c>
      <c r="BX3" s="3" t="s">
        <v>232</v>
      </c>
      <c r="BY3" s="3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 s="2" customFormat="1" ht="14.4" x14ac:dyDescent="0.3">
      <c r="A4" s="3" t="s">
        <v>104</v>
      </c>
      <c r="B4" s="3">
        <v>2023</v>
      </c>
      <c r="C4" s="3" t="s">
        <v>6</v>
      </c>
      <c r="D4" s="3" t="s">
        <v>199</v>
      </c>
      <c r="E4" s="3" t="s">
        <v>200</v>
      </c>
      <c r="F4" s="3" t="s">
        <v>379</v>
      </c>
      <c r="G4" s="3"/>
      <c r="H4" s="3" t="s">
        <v>203</v>
      </c>
      <c r="I4" s="3"/>
      <c r="J4" s="3" t="s">
        <v>204</v>
      </c>
      <c r="K4" s="3">
        <v>10000000</v>
      </c>
      <c r="L4" s="3" t="s">
        <v>221</v>
      </c>
      <c r="M4" s="3" t="s">
        <v>234</v>
      </c>
      <c r="N4" s="3" t="s">
        <v>222</v>
      </c>
      <c r="O4" s="3" t="s">
        <v>235</v>
      </c>
      <c r="P4" s="3"/>
      <c r="Q4" s="3" t="s">
        <v>236</v>
      </c>
      <c r="R4" s="3"/>
      <c r="S4" s="3"/>
      <c r="T4" s="3" t="s">
        <v>208</v>
      </c>
      <c r="U4" s="3" t="s">
        <v>237</v>
      </c>
      <c r="V4" s="3"/>
      <c r="W4" s="3"/>
      <c r="X4" s="3" t="s">
        <v>210</v>
      </c>
      <c r="Y4" s="3" t="s">
        <v>211</v>
      </c>
      <c r="Z4" s="3" t="s">
        <v>238</v>
      </c>
      <c r="AA4" s="3"/>
      <c r="AB4" s="3"/>
      <c r="AC4" s="3"/>
      <c r="AD4" s="3"/>
      <c r="AE4" s="3"/>
      <c r="AF4" s="3" t="s">
        <v>212</v>
      </c>
      <c r="AG4" s="3" t="s">
        <v>883</v>
      </c>
      <c r="AH4" s="3" t="s">
        <v>753</v>
      </c>
      <c r="AI4" s="3" t="s">
        <v>451</v>
      </c>
      <c r="AJ4" s="3" t="s">
        <v>204</v>
      </c>
      <c r="AK4" s="3" t="s">
        <v>214</v>
      </c>
      <c r="AL4" s="3" t="s">
        <v>308</v>
      </c>
      <c r="AM4" s="3">
        <v>0.1</v>
      </c>
      <c r="AN4" s="3" t="s">
        <v>754</v>
      </c>
      <c r="AO4" s="3" t="s">
        <v>227</v>
      </c>
      <c r="AP4" s="3" t="s">
        <v>241</v>
      </c>
      <c r="AQ4" s="3"/>
      <c r="AR4" s="3">
        <v>50</v>
      </c>
      <c r="AS4" s="3">
        <v>10</v>
      </c>
      <c r="AT4" s="3">
        <v>150</v>
      </c>
      <c r="AU4" s="3" t="s">
        <v>242</v>
      </c>
      <c r="AV4" s="3"/>
      <c r="AW4" s="3"/>
      <c r="AX4" s="3"/>
      <c r="AY4" s="3">
        <v>1</v>
      </c>
      <c r="AZ4" s="3">
        <v>8</v>
      </c>
      <c r="BA4" s="3"/>
      <c r="BB4" s="3"/>
      <c r="BC4" s="3"/>
      <c r="BD4" s="3" t="s">
        <v>217</v>
      </c>
      <c r="BE4" s="3"/>
      <c r="BF4" s="3"/>
      <c r="BG4" s="3"/>
      <c r="BH4" s="3"/>
      <c r="BI4" s="3"/>
      <c r="BJ4" s="3"/>
      <c r="BK4" s="3"/>
      <c r="BL4" s="3"/>
      <c r="BM4" s="3"/>
      <c r="BN4" s="3" t="s">
        <v>219</v>
      </c>
      <c r="BO4" s="3" t="s">
        <v>248</v>
      </c>
      <c r="BP4" s="3" t="s">
        <v>244</v>
      </c>
      <c r="BQ4" s="3" t="s">
        <v>247</v>
      </c>
      <c r="BR4" s="3" t="s">
        <v>246</v>
      </c>
      <c r="BS4" s="3" t="s">
        <v>245</v>
      </c>
      <c r="BT4" s="3"/>
      <c r="BU4" s="3" t="s">
        <v>218</v>
      </c>
      <c r="BV4" s="3"/>
      <c r="BW4" s="3"/>
      <c r="BX4" s="3"/>
      <c r="BY4" s="3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</row>
    <row r="5" spans="1:109" s="2" customFormat="1" ht="15.75" customHeight="1" x14ac:dyDescent="0.3">
      <c r="A5" s="3" t="s">
        <v>105</v>
      </c>
      <c r="B5" s="3">
        <v>2021</v>
      </c>
      <c r="C5" s="3" t="s">
        <v>7</v>
      </c>
      <c r="D5" s="3" t="s">
        <v>199</v>
      </c>
      <c r="E5" s="3" t="s">
        <v>350</v>
      </c>
      <c r="F5" s="3" t="s">
        <v>220</v>
      </c>
      <c r="G5" s="3"/>
      <c r="H5" s="3" t="s">
        <v>249</v>
      </c>
      <c r="I5" s="3" t="s">
        <v>250</v>
      </c>
      <c r="J5" s="3" t="s">
        <v>204</v>
      </c>
      <c r="K5" s="3">
        <v>12000</v>
      </c>
      <c r="L5" s="3" t="s">
        <v>251</v>
      </c>
      <c r="M5" s="3" t="s">
        <v>205</v>
      </c>
      <c r="N5" s="3" t="s">
        <v>222</v>
      </c>
      <c r="O5" s="3" t="s">
        <v>235</v>
      </c>
      <c r="P5" s="3"/>
      <c r="Q5" s="3" t="s">
        <v>252</v>
      </c>
      <c r="R5" s="3"/>
      <c r="S5" s="3"/>
      <c r="T5" s="3" t="s">
        <v>208</v>
      </c>
      <c r="U5" s="3" t="s">
        <v>225</v>
      </c>
      <c r="V5" s="3"/>
      <c r="W5" s="3"/>
      <c r="X5" s="3" t="s">
        <v>253</v>
      </c>
      <c r="Y5" s="3" t="s">
        <v>211</v>
      </c>
      <c r="Z5" s="3" t="s">
        <v>254</v>
      </c>
      <c r="AA5" s="3"/>
      <c r="AB5" s="3"/>
      <c r="AC5" s="3"/>
      <c r="AD5" s="3"/>
      <c r="AE5" s="3"/>
      <c r="AF5" s="3" t="s">
        <v>212</v>
      </c>
      <c r="AG5" s="3" t="s">
        <v>213</v>
      </c>
      <c r="AH5" s="3" t="s">
        <v>755</v>
      </c>
      <c r="AI5" s="3" t="s">
        <v>255</v>
      </c>
      <c r="AJ5" s="3" t="s">
        <v>204</v>
      </c>
      <c r="AK5" s="3" t="s">
        <v>256</v>
      </c>
      <c r="AL5" s="3" t="s">
        <v>884</v>
      </c>
      <c r="AM5" s="3" t="s">
        <v>228</v>
      </c>
      <c r="AN5" s="3" t="s">
        <v>299</v>
      </c>
      <c r="AO5" s="3" t="s">
        <v>258</v>
      </c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 t="s">
        <v>217</v>
      </c>
      <c r="BE5" s="3"/>
      <c r="BF5" s="3"/>
      <c r="BG5" s="3"/>
      <c r="BH5" s="3"/>
      <c r="BI5" s="3"/>
      <c r="BJ5" s="3"/>
      <c r="BK5" s="3"/>
      <c r="BL5" s="3"/>
      <c r="BM5" s="3"/>
      <c r="BN5" s="3" t="s">
        <v>259</v>
      </c>
      <c r="BO5" s="3" t="s">
        <v>230</v>
      </c>
      <c r="BP5" s="3"/>
      <c r="BQ5" s="3" t="s">
        <v>260</v>
      </c>
      <c r="BR5" s="3"/>
      <c r="BS5" s="3"/>
      <c r="BT5" s="3"/>
      <c r="BU5" s="3" t="s">
        <v>218</v>
      </c>
      <c r="BV5" s="3"/>
      <c r="BW5" s="3"/>
      <c r="BX5" s="3"/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</row>
    <row r="6" spans="1:109" s="2" customFormat="1" ht="17.100000000000001" customHeight="1" x14ac:dyDescent="0.3">
      <c r="A6" s="3" t="s">
        <v>106</v>
      </c>
      <c r="B6" s="3">
        <v>2024</v>
      </c>
      <c r="C6" s="3" t="s">
        <v>8</v>
      </c>
      <c r="D6" s="3" t="s">
        <v>199</v>
      </c>
      <c r="E6" s="3" t="s">
        <v>322</v>
      </c>
      <c r="F6" s="3" t="s">
        <v>201</v>
      </c>
      <c r="G6" s="3" t="s">
        <v>202</v>
      </c>
      <c r="H6" s="3" t="s">
        <v>203</v>
      </c>
      <c r="I6" s="3"/>
      <c r="J6" s="3" t="s">
        <v>204</v>
      </c>
      <c r="K6" s="3">
        <v>10000</v>
      </c>
      <c r="L6" s="3" t="s">
        <v>261</v>
      </c>
      <c r="M6" s="3" t="s">
        <v>205</v>
      </c>
      <c r="N6" s="3" t="s">
        <v>262</v>
      </c>
      <c r="O6" s="3"/>
      <c r="P6" s="3"/>
      <c r="Q6" s="3"/>
      <c r="R6" s="3" t="s">
        <v>263</v>
      </c>
      <c r="S6" s="3"/>
      <c r="T6" s="3" t="s">
        <v>208</v>
      </c>
      <c r="U6" s="3" t="s">
        <v>264</v>
      </c>
      <c r="V6" s="3"/>
      <c r="W6" s="3"/>
      <c r="X6" s="3" t="s">
        <v>253</v>
      </c>
      <c r="Y6" s="3" t="s">
        <v>265</v>
      </c>
      <c r="Z6" s="3"/>
      <c r="AA6" s="3"/>
      <c r="AB6" s="3" t="s">
        <v>266</v>
      </c>
      <c r="AC6" s="3"/>
      <c r="AD6" s="3"/>
      <c r="AE6" s="3"/>
      <c r="AF6" s="3" t="s">
        <v>267</v>
      </c>
      <c r="AG6" s="3" t="s">
        <v>239</v>
      </c>
      <c r="AH6" s="3" t="s">
        <v>756</v>
      </c>
      <c r="AI6" s="3" t="s">
        <v>1021</v>
      </c>
      <c r="AJ6" s="3" t="s">
        <v>204</v>
      </c>
      <c r="AK6" s="3" t="s">
        <v>268</v>
      </c>
      <c r="AL6" s="3"/>
      <c r="AM6" s="3"/>
      <c r="AN6" s="3" t="s">
        <v>333</v>
      </c>
      <c r="AO6" s="3" t="s">
        <v>269</v>
      </c>
      <c r="AP6" s="3" t="s">
        <v>271</v>
      </c>
      <c r="AQ6" s="3"/>
      <c r="AR6" s="3"/>
      <c r="AS6" s="3"/>
      <c r="AT6" s="3"/>
      <c r="AU6" s="3"/>
      <c r="AV6" s="3"/>
      <c r="AW6" s="3"/>
      <c r="AX6" s="3" t="s">
        <v>326</v>
      </c>
      <c r="AY6" s="3">
        <v>0.7</v>
      </c>
      <c r="AZ6" s="3">
        <v>7</v>
      </c>
      <c r="BA6" s="3"/>
      <c r="BB6" s="3"/>
      <c r="BC6" s="3"/>
      <c r="BD6" s="3" t="s">
        <v>272</v>
      </c>
      <c r="BE6" s="3" t="s">
        <v>313</v>
      </c>
      <c r="BF6" s="3"/>
      <c r="BG6" s="3"/>
      <c r="BH6" s="3"/>
      <c r="BI6" s="3"/>
      <c r="BJ6" s="3"/>
      <c r="BK6" s="3"/>
      <c r="BL6" s="3"/>
      <c r="BM6" s="3"/>
      <c r="BN6" s="3" t="s">
        <v>219</v>
      </c>
      <c r="BO6" s="3" t="s">
        <v>230</v>
      </c>
      <c r="BP6" s="3"/>
      <c r="BQ6" s="3" t="s">
        <v>273</v>
      </c>
      <c r="BR6" s="3"/>
      <c r="BS6" s="3"/>
      <c r="BT6" s="3"/>
      <c r="BU6" s="3" t="s">
        <v>204</v>
      </c>
      <c r="BV6" s="3" t="s">
        <v>885</v>
      </c>
      <c r="BW6" s="3" t="s">
        <v>1062</v>
      </c>
      <c r="BX6" s="3"/>
      <c r="BY6" s="3" t="s">
        <v>886</v>
      </c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</row>
    <row r="7" spans="1:109" s="2" customFormat="1" ht="18.600000000000001" customHeight="1" x14ac:dyDescent="0.3">
      <c r="A7" s="3" t="s">
        <v>107</v>
      </c>
      <c r="B7" s="3">
        <v>2021</v>
      </c>
      <c r="C7" s="3" t="s">
        <v>9</v>
      </c>
      <c r="D7" s="3" t="s">
        <v>199</v>
      </c>
      <c r="E7" s="3" t="s">
        <v>274</v>
      </c>
      <c r="F7" s="3" t="s">
        <v>351</v>
      </c>
      <c r="G7" s="3"/>
      <c r="H7" s="3" t="s">
        <v>203</v>
      </c>
      <c r="I7" s="3"/>
      <c r="J7" s="3" t="s">
        <v>218</v>
      </c>
      <c r="K7" s="3"/>
      <c r="L7" s="3"/>
      <c r="M7" s="3" t="s">
        <v>234</v>
      </c>
      <c r="N7" s="3" t="s">
        <v>206</v>
      </c>
      <c r="O7" s="3"/>
      <c r="P7" s="3"/>
      <c r="Q7" s="3"/>
      <c r="R7" s="3"/>
      <c r="S7" s="3" t="s">
        <v>275</v>
      </c>
      <c r="T7" s="3" t="s">
        <v>208</v>
      </c>
      <c r="U7" s="3" t="s">
        <v>264</v>
      </c>
      <c r="V7" s="3"/>
      <c r="W7" s="3"/>
      <c r="X7" s="3" t="s">
        <v>210</v>
      </c>
      <c r="Y7" s="3" t="s">
        <v>211</v>
      </c>
      <c r="Z7" s="3" t="s">
        <v>254</v>
      </c>
      <c r="AA7" s="3"/>
      <c r="AB7" s="3"/>
      <c r="AC7" s="3"/>
      <c r="AD7" s="3"/>
      <c r="AE7" s="3"/>
      <c r="AF7" s="3" t="s">
        <v>212</v>
      </c>
      <c r="AG7" s="3" t="s">
        <v>213</v>
      </c>
      <c r="AH7" s="3" t="s">
        <v>757</v>
      </c>
      <c r="AI7" s="3" t="s">
        <v>452</v>
      </c>
      <c r="AJ7" s="3" t="s">
        <v>204</v>
      </c>
      <c r="AK7" s="3" t="s">
        <v>214</v>
      </c>
      <c r="AL7" s="3"/>
      <c r="AM7" s="3"/>
      <c r="AN7" s="3" t="s">
        <v>299</v>
      </c>
      <c r="AO7" s="3" t="s">
        <v>258</v>
      </c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 t="s">
        <v>272</v>
      </c>
      <c r="BE7" s="3" t="s">
        <v>313</v>
      </c>
      <c r="BF7" s="3"/>
      <c r="BG7" s="3"/>
      <c r="BH7" s="3"/>
      <c r="BI7" s="3"/>
      <c r="BJ7" s="3"/>
      <c r="BK7" s="3"/>
      <c r="BL7" s="3"/>
      <c r="BM7" s="3"/>
      <c r="BN7" s="3" t="s">
        <v>219</v>
      </c>
      <c r="BO7" s="3" t="s">
        <v>276</v>
      </c>
      <c r="BP7" s="3"/>
      <c r="BQ7" s="3" t="s">
        <v>277</v>
      </c>
      <c r="BR7" s="3"/>
      <c r="BS7" s="3" t="s">
        <v>245</v>
      </c>
      <c r="BT7" s="3"/>
      <c r="BU7" s="3" t="s">
        <v>218</v>
      </c>
      <c r="BV7" s="3"/>
      <c r="BW7" s="3"/>
      <c r="BX7" s="3"/>
      <c r="BY7" s="3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</row>
    <row r="8" spans="1:109" s="2" customFormat="1" ht="15" customHeight="1" x14ac:dyDescent="0.3">
      <c r="A8" s="3" t="s">
        <v>108</v>
      </c>
      <c r="B8" s="3">
        <v>2022</v>
      </c>
      <c r="C8" s="3" t="s">
        <v>10</v>
      </c>
      <c r="D8" s="3" t="s">
        <v>199</v>
      </c>
      <c r="E8" s="3" t="s">
        <v>278</v>
      </c>
      <c r="F8" s="3" t="s">
        <v>351</v>
      </c>
      <c r="G8" s="3" t="s">
        <v>279</v>
      </c>
      <c r="H8" s="3" t="s">
        <v>249</v>
      </c>
      <c r="I8" s="3" t="s">
        <v>280</v>
      </c>
      <c r="J8" s="3" t="s">
        <v>218</v>
      </c>
      <c r="K8" s="3"/>
      <c r="L8" s="3"/>
      <c r="M8" s="3" t="s">
        <v>205</v>
      </c>
      <c r="N8" s="3" t="s">
        <v>206</v>
      </c>
      <c r="O8" s="3"/>
      <c r="P8" s="3"/>
      <c r="Q8" s="3"/>
      <c r="R8" s="3"/>
      <c r="S8" s="3" t="s">
        <v>207</v>
      </c>
      <c r="T8" s="3" t="s">
        <v>208</v>
      </c>
      <c r="U8" s="3" t="s">
        <v>281</v>
      </c>
      <c r="V8" s="3"/>
      <c r="W8" s="3"/>
      <c r="X8" s="3" t="s">
        <v>210</v>
      </c>
      <c r="Y8" s="3" t="s">
        <v>433</v>
      </c>
      <c r="Z8" s="3"/>
      <c r="AA8" s="3"/>
      <c r="AB8" s="3"/>
      <c r="AC8" s="3"/>
      <c r="AD8" s="3"/>
      <c r="AE8" s="3" t="s">
        <v>434</v>
      </c>
      <c r="AF8" s="3" t="s">
        <v>212</v>
      </c>
      <c r="AG8" s="3" t="s">
        <v>887</v>
      </c>
      <c r="AH8" s="3" t="s">
        <v>980</v>
      </c>
      <c r="AI8" s="3" t="s">
        <v>282</v>
      </c>
      <c r="AJ8" s="3" t="s">
        <v>204</v>
      </c>
      <c r="AK8" s="3" t="s">
        <v>256</v>
      </c>
      <c r="AL8" s="3" t="s">
        <v>888</v>
      </c>
      <c r="AM8" s="3">
        <f>2.1 * 0.001</f>
        <v>2.1000000000000003E-3</v>
      </c>
      <c r="AN8" s="3" t="s">
        <v>283</v>
      </c>
      <c r="AO8" s="3" t="s">
        <v>258</v>
      </c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 t="s">
        <v>284</v>
      </c>
      <c r="BE8" s="3"/>
      <c r="BF8" s="3"/>
      <c r="BG8" s="3" t="s">
        <v>889</v>
      </c>
      <c r="BH8" s="3" t="s">
        <v>276</v>
      </c>
      <c r="BI8" s="3"/>
      <c r="BJ8" s="3" t="s">
        <v>285</v>
      </c>
      <c r="BK8" s="3"/>
      <c r="BL8" s="3" t="s">
        <v>245</v>
      </c>
      <c r="BM8" s="3"/>
      <c r="BN8" s="3" t="s">
        <v>219</v>
      </c>
      <c r="BO8" s="3" t="s">
        <v>276</v>
      </c>
      <c r="BP8" s="3"/>
      <c r="BQ8" s="3" t="s">
        <v>273</v>
      </c>
      <c r="BR8" s="3"/>
      <c r="BS8" s="3" t="s">
        <v>245</v>
      </c>
      <c r="BT8" s="3"/>
      <c r="BU8" s="3" t="s">
        <v>204</v>
      </c>
      <c r="BV8" s="3" t="s">
        <v>890</v>
      </c>
      <c r="BW8" s="3" t="s">
        <v>495</v>
      </c>
      <c r="BX8" s="3"/>
      <c r="BY8" s="3" t="s">
        <v>758</v>
      </c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</row>
    <row r="9" spans="1:109" s="2" customFormat="1" ht="14.25" customHeight="1" x14ac:dyDescent="0.3">
      <c r="A9" s="3" t="s">
        <v>109</v>
      </c>
      <c r="B9" s="3">
        <v>2022</v>
      </c>
      <c r="C9" s="3" t="s">
        <v>11</v>
      </c>
      <c r="D9" s="3" t="s">
        <v>199</v>
      </c>
      <c r="E9" s="3" t="s">
        <v>274</v>
      </c>
      <c r="F9" s="3" t="s">
        <v>220</v>
      </c>
      <c r="G9" s="3"/>
      <c r="H9" s="3" t="s">
        <v>203</v>
      </c>
      <c r="I9" s="3"/>
      <c r="J9" s="3" t="s">
        <v>218</v>
      </c>
      <c r="K9" s="3"/>
      <c r="L9" s="3"/>
      <c r="M9" s="3" t="s">
        <v>205</v>
      </c>
      <c r="N9" s="3" t="s">
        <v>222</v>
      </c>
      <c r="O9" s="3" t="s">
        <v>235</v>
      </c>
      <c r="P9" s="3"/>
      <c r="Q9" s="3" t="s">
        <v>286</v>
      </c>
      <c r="R9" s="3"/>
      <c r="S9" s="3"/>
      <c r="T9" s="3" t="s">
        <v>208</v>
      </c>
      <c r="U9" s="3" t="s">
        <v>264</v>
      </c>
      <c r="V9" s="3"/>
      <c r="W9" s="3"/>
      <c r="X9" s="3" t="s">
        <v>210</v>
      </c>
      <c r="Y9" s="3" t="s">
        <v>211</v>
      </c>
      <c r="Z9" s="3" t="s">
        <v>287</v>
      </c>
      <c r="AA9" s="3"/>
      <c r="AB9" s="3"/>
      <c r="AC9" s="3"/>
      <c r="AD9" s="3"/>
      <c r="AE9" s="3"/>
      <c r="AF9" s="3" t="s">
        <v>212</v>
      </c>
      <c r="AG9" s="3" t="s">
        <v>883</v>
      </c>
      <c r="AH9" s="3" t="s">
        <v>980</v>
      </c>
      <c r="AI9" s="3" t="s">
        <v>759</v>
      </c>
      <c r="AJ9" s="3" t="s">
        <v>204</v>
      </c>
      <c r="AK9" s="3" t="s">
        <v>256</v>
      </c>
      <c r="AL9" s="3" t="s">
        <v>288</v>
      </c>
      <c r="AM9" s="3">
        <v>0.31</v>
      </c>
      <c r="AN9" s="3" t="s">
        <v>299</v>
      </c>
      <c r="AO9" s="3" t="s">
        <v>325</v>
      </c>
      <c r="AP9" s="3" t="s">
        <v>215</v>
      </c>
      <c r="AQ9" s="3">
        <v>1000</v>
      </c>
      <c r="AR9" s="3"/>
      <c r="AS9" s="3"/>
      <c r="AT9" s="3"/>
      <c r="AU9" s="3"/>
      <c r="AV9" s="3"/>
      <c r="AW9" s="3"/>
      <c r="AX9" s="3"/>
      <c r="AY9" s="3">
        <v>14</v>
      </c>
      <c r="AZ9" s="3">
        <v>14</v>
      </c>
      <c r="BA9" s="3" t="s">
        <v>289</v>
      </c>
      <c r="BB9" s="3" t="s">
        <v>290</v>
      </c>
      <c r="BC9" s="3" t="s">
        <v>891</v>
      </c>
      <c r="BD9" s="3" t="s">
        <v>291</v>
      </c>
      <c r="BE9" s="3" t="s">
        <v>313</v>
      </c>
      <c r="BF9" s="3"/>
      <c r="BG9" s="3" t="s">
        <v>889</v>
      </c>
      <c r="BH9" s="3" t="s">
        <v>230</v>
      </c>
      <c r="BI9" s="3"/>
      <c r="BJ9" s="3" t="s">
        <v>243</v>
      </c>
      <c r="BK9" s="3"/>
      <c r="BL9" s="3"/>
      <c r="BM9" s="3"/>
      <c r="BN9" s="3" t="s">
        <v>219</v>
      </c>
      <c r="BO9" s="3" t="s">
        <v>230</v>
      </c>
      <c r="BP9" s="3"/>
      <c r="BQ9" s="3" t="s">
        <v>273</v>
      </c>
      <c r="BR9" s="3"/>
      <c r="BS9" s="3"/>
      <c r="BT9" s="3"/>
      <c r="BU9" s="3" t="s">
        <v>218</v>
      </c>
      <c r="BV9" s="3"/>
      <c r="BW9" s="3"/>
      <c r="BX9" s="3"/>
      <c r="BY9" s="3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</row>
    <row r="10" spans="1:109" s="2" customFormat="1" ht="15.6" customHeight="1" x14ac:dyDescent="0.3">
      <c r="A10" s="3" t="s">
        <v>110</v>
      </c>
      <c r="B10" s="3">
        <v>2023</v>
      </c>
      <c r="C10" s="3" t="s">
        <v>12</v>
      </c>
      <c r="D10" s="3" t="s">
        <v>199</v>
      </c>
      <c r="E10" s="3" t="s">
        <v>322</v>
      </c>
      <c r="F10" s="3" t="s">
        <v>201</v>
      </c>
      <c r="G10" s="3" t="s">
        <v>202</v>
      </c>
      <c r="H10" s="3" t="s">
        <v>203</v>
      </c>
      <c r="I10" s="3"/>
      <c r="J10" s="3" t="s">
        <v>204</v>
      </c>
      <c r="K10" s="3">
        <v>10000</v>
      </c>
      <c r="L10" s="3" t="s">
        <v>292</v>
      </c>
      <c r="M10" s="3" t="s">
        <v>234</v>
      </c>
      <c r="N10" s="3" t="s">
        <v>222</v>
      </c>
      <c r="O10" s="3" t="s">
        <v>235</v>
      </c>
      <c r="P10" s="3"/>
      <c r="Q10" s="3"/>
      <c r="R10" s="3" t="s">
        <v>293</v>
      </c>
      <c r="S10" s="3"/>
      <c r="T10" s="3" t="s">
        <v>208</v>
      </c>
      <c r="U10" s="3" t="s">
        <v>225</v>
      </c>
      <c r="V10" s="3"/>
      <c r="W10" s="3"/>
      <c r="X10" s="3" t="s">
        <v>253</v>
      </c>
      <c r="Y10" s="3" t="s">
        <v>892</v>
      </c>
      <c r="Z10" s="3"/>
      <c r="AA10" s="3"/>
      <c r="AB10" s="3"/>
      <c r="AC10" s="3"/>
      <c r="AD10" s="3"/>
      <c r="AE10" s="3" t="s">
        <v>432</v>
      </c>
      <c r="AF10" s="3" t="s">
        <v>212</v>
      </c>
      <c r="AG10" s="3" t="s">
        <v>887</v>
      </c>
      <c r="AH10" s="3" t="s">
        <v>296</v>
      </c>
      <c r="AI10" s="3" t="s">
        <v>297</v>
      </c>
      <c r="AJ10" s="3"/>
      <c r="AK10" s="3"/>
      <c r="AL10" s="3" t="s">
        <v>298</v>
      </c>
      <c r="AM10" s="3">
        <f>8.7 *0.00001</f>
        <v>8.7000000000000001E-5</v>
      </c>
      <c r="AN10" s="3" t="s">
        <v>299</v>
      </c>
      <c r="AO10" s="3" t="s">
        <v>258</v>
      </c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 t="s">
        <v>284</v>
      </c>
      <c r="BE10" s="3"/>
      <c r="BF10" s="3"/>
      <c r="BG10" s="3" t="s">
        <v>889</v>
      </c>
      <c r="BH10" s="3" t="s">
        <v>300</v>
      </c>
      <c r="BI10" s="3" t="s">
        <v>301</v>
      </c>
      <c r="BJ10" s="3" t="s">
        <v>231</v>
      </c>
      <c r="BK10" s="3"/>
      <c r="BL10" s="3"/>
      <c r="BM10" s="3"/>
      <c r="BN10" s="3" t="s">
        <v>219</v>
      </c>
      <c r="BO10" s="3" t="s">
        <v>302</v>
      </c>
      <c r="BP10" s="3" t="s">
        <v>301</v>
      </c>
      <c r="BQ10" s="3" t="s">
        <v>231</v>
      </c>
      <c r="BR10" s="3"/>
      <c r="BS10" s="3"/>
      <c r="BT10" s="3"/>
      <c r="BU10" s="3" t="s">
        <v>218</v>
      </c>
      <c r="BV10" s="3"/>
      <c r="BW10" s="3"/>
      <c r="BX10" s="3"/>
      <c r="BY10" s="3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</row>
    <row r="11" spans="1:109" s="2" customFormat="1" ht="14.4" x14ac:dyDescent="0.3">
      <c r="A11" s="3" t="s">
        <v>111</v>
      </c>
      <c r="B11" s="3">
        <v>2023</v>
      </c>
      <c r="C11" s="3" t="s">
        <v>13</v>
      </c>
      <c r="D11" s="3" t="s">
        <v>199</v>
      </c>
      <c r="E11" s="3" t="s">
        <v>200</v>
      </c>
      <c r="F11" s="3" t="s">
        <v>220</v>
      </c>
      <c r="G11" s="3"/>
      <c r="H11" s="3" t="s">
        <v>203</v>
      </c>
      <c r="I11" s="3"/>
      <c r="J11" s="3" t="s">
        <v>204</v>
      </c>
      <c r="K11" s="3">
        <v>1000000</v>
      </c>
      <c r="L11" s="3" t="s">
        <v>303</v>
      </c>
      <c r="M11" s="3" t="s">
        <v>205</v>
      </c>
      <c r="N11" s="3" t="s">
        <v>222</v>
      </c>
      <c r="O11" s="3" t="s">
        <v>235</v>
      </c>
      <c r="P11" s="3"/>
      <c r="Q11" s="3"/>
      <c r="R11" s="3" t="s">
        <v>293</v>
      </c>
      <c r="S11" s="3"/>
      <c r="T11" s="3" t="s">
        <v>208</v>
      </c>
      <c r="U11" s="3" t="s">
        <v>225</v>
      </c>
      <c r="V11" s="3"/>
      <c r="W11" s="3"/>
      <c r="X11" s="3" t="s">
        <v>210</v>
      </c>
      <c r="Y11" s="3" t="s">
        <v>304</v>
      </c>
      <c r="Z11" s="3"/>
      <c r="AA11" s="3"/>
      <c r="AB11" s="3"/>
      <c r="AC11" s="3" t="s">
        <v>305</v>
      </c>
      <c r="AD11" s="3"/>
      <c r="AE11" s="3"/>
      <c r="AF11" s="3" t="s">
        <v>306</v>
      </c>
      <c r="AG11" s="3" t="s">
        <v>239</v>
      </c>
      <c r="AH11" s="3" t="s">
        <v>981</v>
      </c>
      <c r="AI11" s="3" t="s">
        <v>966</v>
      </c>
      <c r="AJ11" s="3" t="s">
        <v>204</v>
      </c>
      <c r="AK11" s="3" t="s">
        <v>307</v>
      </c>
      <c r="AL11" s="3"/>
      <c r="AM11" s="3"/>
      <c r="AN11" s="3" t="s">
        <v>299</v>
      </c>
      <c r="AO11" s="3" t="s">
        <v>893</v>
      </c>
      <c r="AP11" s="3" t="s">
        <v>309</v>
      </c>
      <c r="AQ11" s="3" t="s">
        <v>310</v>
      </c>
      <c r="AR11" s="3"/>
      <c r="AS11" s="3"/>
      <c r="AT11" s="3"/>
      <c r="AU11" s="3"/>
      <c r="AV11" s="3"/>
      <c r="AW11" s="3"/>
      <c r="AX11" s="3"/>
      <c r="AY11" s="3">
        <v>28</v>
      </c>
      <c r="AZ11" s="3">
        <v>7</v>
      </c>
      <c r="BA11" s="3" t="s">
        <v>311</v>
      </c>
      <c r="BB11" s="3">
        <v>6</v>
      </c>
      <c r="BC11" s="3" t="s">
        <v>312</v>
      </c>
      <c r="BD11" s="3" t="s">
        <v>291</v>
      </c>
      <c r="BE11" s="3" t="s">
        <v>313</v>
      </c>
      <c r="BF11" s="3"/>
      <c r="BG11" s="3" t="s">
        <v>889</v>
      </c>
      <c r="BH11" s="3" t="s">
        <v>314</v>
      </c>
      <c r="BI11" s="3"/>
      <c r="BJ11" s="3" t="s">
        <v>273</v>
      </c>
      <c r="BK11" s="3" t="s">
        <v>315</v>
      </c>
      <c r="BL11" s="3"/>
      <c r="BM11" s="3"/>
      <c r="BN11" s="3" t="s">
        <v>219</v>
      </c>
      <c r="BO11" s="3" t="s">
        <v>248</v>
      </c>
      <c r="BP11" s="3" t="s">
        <v>316</v>
      </c>
      <c r="BQ11" s="3" t="s">
        <v>273</v>
      </c>
      <c r="BR11" s="3" t="s">
        <v>315</v>
      </c>
      <c r="BS11" s="3" t="s">
        <v>245</v>
      </c>
      <c r="BT11" s="3"/>
      <c r="BU11" s="3" t="s">
        <v>218</v>
      </c>
      <c r="BV11" s="3"/>
      <c r="BW11" s="3"/>
      <c r="BX11" s="3"/>
      <c r="BY11" s="3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</row>
    <row r="12" spans="1:109" s="2" customFormat="1" ht="14.4" x14ac:dyDescent="0.3">
      <c r="A12" s="3" t="s">
        <v>112</v>
      </c>
      <c r="B12" s="3">
        <v>2022</v>
      </c>
      <c r="C12" s="3" t="s">
        <v>14</v>
      </c>
      <c r="D12" s="3" t="s">
        <v>199</v>
      </c>
      <c r="E12" s="3" t="s">
        <v>322</v>
      </c>
      <c r="F12" s="3" t="s">
        <v>323</v>
      </c>
      <c r="G12" s="3"/>
      <c r="H12" s="3" t="s">
        <v>203</v>
      </c>
      <c r="I12" s="3"/>
      <c r="J12" s="3" t="s">
        <v>204</v>
      </c>
      <c r="K12" s="3">
        <v>5000000</v>
      </c>
      <c r="L12" s="3" t="s">
        <v>303</v>
      </c>
      <c r="M12" s="3" t="s">
        <v>205</v>
      </c>
      <c r="N12" s="3" t="s">
        <v>222</v>
      </c>
      <c r="O12" s="3" t="s">
        <v>223</v>
      </c>
      <c r="P12" s="3"/>
      <c r="Q12" s="3"/>
      <c r="R12" s="3" t="s">
        <v>317</v>
      </c>
      <c r="S12" s="3"/>
      <c r="T12" s="3" t="s">
        <v>208</v>
      </c>
      <c r="U12" s="3" t="s">
        <v>318</v>
      </c>
      <c r="V12" s="3"/>
      <c r="W12" s="3"/>
      <c r="X12" s="3" t="s">
        <v>210</v>
      </c>
      <c r="Y12" s="3" t="s">
        <v>304</v>
      </c>
      <c r="Z12" s="3"/>
      <c r="AA12" s="3"/>
      <c r="AB12" s="3"/>
      <c r="AC12" s="3" t="s">
        <v>658</v>
      </c>
      <c r="AD12" s="3"/>
      <c r="AE12" s="3"/>
      <c r="AF12" s="3" t="s">
        <v>212</v>
      </c>
      <c r="AG12" s="3" t="s">
        <v>239</v>
      </c>
      <c r="AH12" s="3" t="s">
        <v>760</v>
      </c>
      <c r="AI12" s="3" t="s">
        <v>255</v>
      </c>
      <c r="AJ12" s="3" t="s">
        <v>204</v>
      </c>
      <c r="AK12" s="3" t="s">
        <v>307</v>
      </c>
      <c r="AL12" s="3" t="s">
        <v>321</v>
      </c>
      <c r="AM12" s="3"/>
      <c r="AN12" s="3" t="s">
        <v>299</v>
      </c>
      <c r="AO12" s="3" t="s">
        <v>325</v>
      </c>
      <c r="AP12" s="3" t="s">
        <v>324</v>
      </c>
      <c r="AQ12" s="3"/>
      <c r="AR12" s="3"/>
      <c r="AS12" s="3"/>
      <c r="AT12" s="3"/>
      <c r="AU12" s="3"/>
      <c r="AV12" s="3"/>
      <c r="AW12" s="3"/>
      <c r="AX12" s="3" t="s">
        <v>327</v>
      </c>
      <c r="AY12" s="3">
        <v>7</v>
      </c>
      <c r="AZ12" s="3">
        <v>14</v>
      </c>
      <c r="BA12" s="3" t="s">
        <v>216</v>
      </c>
      <c r="BB12" s="3">
        <v>14</v>
      </c>
      <c r="BC12" s="3" t="s">
        <v>894</v>
      </c>
      <c r="BD12" s="3" t="s">
        <v>272</v>
      </c>
      <c r="BE12" s="3" t="s">
        <v>313</v>
      </c>
      <c r="BF12" s="3"/>
      <c r="BG12" s="3"/>
      <c r="BH12" s="3"/>
      <c r="BI12" s="3"/>
      <c r="BJ12" s="3"/>
      <c r="BK12" s="3"/>
      <c r="BL12" s="3"/>
      <c r="BM12" s="3"/>
      <c r="BN12" s="3" t="s">
        <v>328</v>
      </c>
      <c r="BO12" s="3" t="s">
        <v>276</v>
      </c>
      <c r="BP12" s="3"/>
      <c r="BQ12" s="3" t="s">
        <v>329</v>
      </c>
      <c r="BR12" s="3"/>
      <c r="BS12" s="3" t="s">
        <v>245</v>
      </c>
      <c r="BT12" s="3"/>
      <c r="BU12" s="3" t="s">
        <v>218</v>
      </c>
      <c r="BV12" s="3"/>
      <c r="BW12" s="3"/>
      <c r="BX12" s="3"/>
      <c r="BY12" s="3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</row>
    <row r="13" spans="1:109" s="2" customFormat="1" ht="13.2" customHeight="1" x14ac:dyDescent="0.3">
      <c r="A13" s="3" t="s">
        <v>113</v>
      </c>
      <c r="B13" s="3">
        <v>2022</v>
      </c>
      <c r="C13" s="3" t="s">
        <v>15</v>
      </c>
      <c r="D13" s="3" t="s">
        <v>199</v>
      </c>
      <c r="E13" s="3" t="s">
        <v>322</v>
      </c>
      <c r="F13" s="3" t="s">
        <v>330</v>
      </c>
      <c r="G13" s="3"/>
      <c r="H13" s="3"/>
      <c r="I13" s="3"/>
      <c r="J13" s="3"/>
      <c r="K13" s="3"/>
      <c r="L13" s="3"/>
      <c r="M13" s="3" t="s">
        <v>331</v>
      </c>
      <c r="N13" s="3" t="s">
        <v>222</v>
      </c>
      <c r="O13" s="3" t="s">
        <v>235</v>
      </c>
      <c r="P13" s="3"/>
      <c r="Q13" s="3" t="s">
        <v>236</v>
      </c>
      <c r="R13" s="3"/>
      <c r="S13" s="3"/>
      <c r="T13" s="3" t="s">
        <v>208</v>
      </c>
      <c r="U13" s="3" t="s">
        <v>237</v>
      </c>
      <c r="V13" s="3"/>
      <c r="W13" s="3"/>
      <c r="X13" s="3" t="s">
        <v>210</v>
      </c>
      <c r="Y13" s="3" t="s">
        <v>211</v>
      </c>
      <c r="Z13" s="3" t="s">
        <v>332</v>
      </c>
      <c r="AA13" s="3"/>
      <c r="AB13" s="3"/>
      <c r="AC13" s="3"/>
      <c r="AD13" s="3"/>
      <c r="AE13" s="3"/>
      <c r="AF13" s="3" t="s">
        <v>212</v>
      </c>
      <c r="AG13" s="3" t="s">
        <v>226</v>
      </c>
      <c r="AH13" s="3" t="s">
        <v>982</v>
      </c>
      <c r="AI13" s="3" t="s">
        <v>761</v>
      </c>
      <c r="AJ13" s="3" t="s">
        <v>204</v>
      </c>
      <c r="AK13" s="3" t="s">
        <v>307</v>
      </c>
      <c r="AL13" s="3"/>
      <c r="AM13" s="3"/>
      <c r="AN13" s="3" t="s">
        <v>333</v>
      </c>
      <c r="AO13" s="3" t="s">
        <v>334</v>
      </c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 t="s">
        <v>335</v>
      </c>
      <c r="BE13" s="3"/>
      <c r="BF13" s="3"/>
      <c r="BG13" s="3"/>
      <c r="BH13" s="3"/>
      <c r="BI13" s="3"/>
      <c r="BJ13" s="3"/>
      <c r="BK13" s="3"/>
      <c r="BL13" s="3"/>
      <c r="BM13" s="3"/>
      <c r="BN13" s="3" t="s">
        <v>336</v>
      </c>
      <c r="BO13" s="3" t="s">
        <v>337</v>
      </c>
      <c r="BP13" s="3"/>
      <c r="BQ13" s="3" t="s">
        <v>338</v>
      </c>
      <c r="BR13" s="3" t="s">
        <v>246</v>
      </c>
      <c r="BS13" s="3" t="s">
        <v>895</v>
      </c>
      <c r="BT13" s="3"/>
      <c r="BU13" s="3" t="s">
        <v>204</v>
      </c>
      <c r="BV13" s="3" t="s">
        <v>885</v>
      </c>
      <c r="BW13" s="3" t="s">
        <v>1062</v>
      </c>
      <c r="BX13" s="3"/>
      <c r="BY13" s="3" t="s">
        <v>896</v>
      </c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</row>
    <row r="14" spans="1:109" s="2" customFormat="1" ht="14.4" x14ac:dyDescent="0.3">
      <c r="A14" s="3" t="s">
        <v>114</v>
      </c>
      <c r="B14" s="3">
        <v>2023</v>
      </c>
      <c r="C14" s="3" t="s">
        <v>16</v>
      </c>
      <c r="D14" s="3" t="s">
        <v>199</v>
      </c>
      <c r="E14" s="3" t="s">
        <v>322</v>
      </c>
      <c r="F14" s="3" t="s">
        <v>201</v>
      </c>
      <c r="G14" s="3" t="s">
        <v>202</v>
      </c>
      <c r="H14" s="3" t="s">
        <v>203</v>
      </c>
      <c r="I14" s="3"/>
      <c r="J14" s="3" t="s">
        <v>218</v>
      </c>
      <c r="K14" s="3"/>
      <c r="L14" s="3"/>
      <c r="M14" s="3" t="s">
        <v>205</v>
      </c>
      <c r="N14" s="3" t="s">
        <v>222</v>
      </c>
      <c r="O14" s="3" t="s">
        <v>235</v>
      </c>
      <c r="P14" s="3"/>
      <c r="Q14" s="3"/>
      <c r="R14" s="3" t="s">
        <v>340</v>
      </c>
      <c r="S14" s="3"/>
      <c r="T14" s="3" t="s">
        <v>208</v>
      </c>
      <c r="U14" s="3" t="s">
        <v>264</v>
      </c>
      <c r="V14" s="3"/>
      <c r="W14" s="3"/>
      <c r="X14" s="3" t="s">
        <v>295</v>
      </c>
      <c r="Y14" s="3" t="s">
        <v>211</v>
      </c>
      <c r="Z14" s="3" t="s">
        <v>897</v>
      </c>
      <c r="AA14" s="3"/>
      <c r="AB14" s="3"/>
      <c r="AC14" s="3"/>
      <c r="AD14" s="3"/>
      <c r="AE14" s="3"/>
      <c r="AF14" s="3" t="s">
        <v>212</v>
      </c>
      <c r="AG14" s="3" t="s">
        <v>887</v>
      </c>
      <c r="AH14" s="3" t="s">
        <v>983</v>
      </c>
      <c r="AI14" s="3"/>
      <c r="AJ14" s="3"/>
      <c r="AK14" s="3"/>
      <c r="AL14" s="3"/>
      <c r="AM14" s="3"/>
      <c r="AN14" s="3" t="s">
        <v>299</v>
      </c>
      <c r="AO14" s="3" t="s">
        <v>325</v>
      </c>
      <c r="AP14" s="3" t="s">
        <v>324</v>
      </c>
      <c r="AQ14" s="3"/>
      <c r="AR14" s="3"/>
      <c r="AS14" s="3"/>
      <c r="AT14" s="3"/>
      <c r="AU14" s="3"/>
      <c r="AV14" s="3"/>
      <c r="AW14" s="3"/>
      <c r="AX14" s="3" t="s">
        <v>341</v>
      </c>
      <c r="AY14" s="3">
        <v>7</v>
      </c>
      <c r="AZ14" s="3">
        <v>7</v>
      </c>
      <c r="BA14" s="3" t="s">
        <v>216</v>
      </c>
      <c r="BB14" s="3"/>
      <c r="BC14" s="3" t="s">
        <v>894</v>
      </c>
      <c r="BD14" s="3" t="s">
        <v>342</v>
      </c>
      <c r="BE14" s="3" t="s">
        <v>313</v>
      </c>
      <c r="BF14" s="3" t="s">
        <v>343</v>
      </c>
      <c r="BG14" s="3"/>
      <c r="BH14" s="3"/>
      <c r="BI14" s="3"/>
      <c r="BJ14" s="3"/>
      <c r="BK14" s="3"/>
      <c r="BL14" s="3"/>
      <c r="BM14" s="3"/>
      <c r="BN14" s="3" t="s">
        <v>219</v>
      </c>
      <c r="BO14" s="3" t="s">
        <v>230</v>
      </c>
      <c r="BP14" s="3"/>
      <c r="BQ14" s="3" t="s">
        <v>273</v>
      </c>
      <c r="BR14" s="3"/>
      <c r="BS14" s="3"/>
      <c r="BT14" s="3"/>
      <c r="BU14" s="3" t="s">
        <v>218</v>
      </c>
      <c r="BV14" s="3"/>
      <c r="BW14" s="3"/>
      <c r="BX14" s="3"/>
      <c r="BY14" s="3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</row>
    <row r="15" spans="1:109" s="2" customFormat="1" ht="18.600000000000001" customHeight="1" x14ac:dyDescent="0.3">
      <c r="A15" s="3" t="s">
        <v>115</v>
      </c>
      <c r="B15" s="3">
        <v>2020</v>
      </c>
      <c r="C15" s="3" t="s">
        <v>17</v>
      </c>
      <c r="D15" s="3" t="s">
        <v>199</v>
      </c>
      <c r="E15" s="3" t="s">
        <v>322</v>
      </c>
      <c r="F15" s="3" t="s">
        <v>201</v>
      </c>
      <c r="G15" s="3" t="s">
        <v>202</v>
      </c>
      <c r="H15" s="3" t="s">
        <v>203</v>
      </c>
      <c r="I15" s="3"/>
      <c r="J15" s="3" t="s">
        <v>204</v>
      </c>
      <c r="K15" s="3">
        <v>1000000</v>
      </c>
      <c r="L15" s="3" t="s">
        <v>303</v>
      </c>
      <c r="M15" s="3" t="s">
        <v>205</v>
      </c>
      <c r="N15" s="3" t="s">
        <v>206</v>
      </c>
      <c r="O15" s="3"/>
      <c r="P15" s="3"/>
      <c r="Q15" s="3"/>
      <c r="R15" s="3"/>
      <c r="S15" s="3" t="s">
        <v>344</v>
      </c>
      <c r="T15" s="3" t="s">
        <v>345</v>
      </c>
      <c r="U15" s="3"/>
      <c r="V15" s="3" t="s">
        <v>346</v>
      </c>
      <c r="W15" s="3"/>
      <c r="X15" s="3" t="s">
        <v>347</v>
      </c>
      <c r="Y15" s="3" t="s">
        <v>304</v>
      </c>
      <c r="Z15" s="3"/>
      <c r="AA15" s="3"/>
      <c r="AB15" s="3"/>
      <c r="AC15" s="3" t="s">
        <v>305</v>
      </c>
      <c r="AD15" s="3"/>
      <c r="AE15" s="3"/>
      <c r="AF15" s="3" t="s">
        <v>212</v>
      </c>
      <c r="AG15" s="3" t="s">
        <v>239</v>
      </c>
      <c r="AH15" s="3" t="s">
        <v>762</v>
      </c>
      <c r="AI15" s="3" t="s">
        <v>453</v>
      </c>
      <c r="AJ15" s="3" t="s">
        <v>320</v>
      </c>
      <c r="AK15" s="3" t="s">
        <v>256</v>
      </c>
      <c r="AL15" s="3" t="s">
        <v>348</v>
      </c>
      <c r="AM15" s="3"/>
      <c r="AN15" s="3" t="s">
        <v>299</v>
      </c>
      <c r="AO15" s="3" t="s">
        <v>402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 t="s">
        <v>216</v>
      </c>
      <c r="BB15" s="3">
        <v>4</v>
      </c>
      <c r="BC15" s="3" t="s">
        <v>898</v>
      </c>
      <c r="BD15" s="3" t="s">
        <v>349</v>
      </c>
      <c r="BE15" s="3" t="s">
        <v>313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 t="s">
        <v>218</v>
      </c>
      <c r="BV15" s="3"/>
      <c r="BW15" s="3"/>
      <c r="BX15" s="3"/>
      <c r="BY15" s="3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</row>
    <row r="16" spans="1:109" s="2" customFormat="1" ht="19.95" customHeight="1" x14ac:dyDescent="0.3">
      <c r="A16" s="3" t="s">
        <v>116</v>
      </c>
      <c r="B16" s="3">
        <v>2024</v>
      </c>
      <c r="C16" s="3" t="s">
        <v>18</v>
      </c>
      <c r="D16" s="3" t="s">
        <v>199</v>
      </c>
      <c r="E16" s="3" t="s">
        <v>350</v>
      </c>
      <c r="F16" s="3" t="s">
        <v>351</v>
      </c>
      <c r="G16" s="3"/>
      <c r="H16" s="3" t="s">
        <v>203</v>
      </c>
      <c r="I16" s="3"/>
      <c r="J16" s="3" t="s">
        <v>218</v>
      </c>
      <c r="K16" s="3"/>
      <c r="L16" s="3"/>
      <c r="M16" s="3" t="s">
        <v>205</v>
      </c>
      <c r="N16" s="3" t="s">
        <v>222</v>
      </c>
      <c r="O16" s="3" t="s">
        <v>352</v>
      </c>
      <c r="P16" s="3" t="s">
        <v>294</v>
      </c>
      <c r="Q16" s="3"/>
      <c r="R16" s="3"/>
      <c r="S16" s="3"/>
      <c r="T16" s="3" t="s">
        <v>208</v>
      </c>
      <c r="U16" s="3" t="s">
        <v>318</v>
      </c>
      <c r="V16" s="3"/>
      <c r="W16" s="3"/>
      <c r="X16" s="3" t="s">
        <v>295</v>
      </c>
      <c r="Y16" s="3" t="s">
        <v>513</v>
      </c>
      <c r="Z16" s="3"/>
      <c r="AA16" s="3"/>
      <c r="AB16" s="3"/>
      <c r="AC16" s="3"/>
      <c r="AD16" s="3" t="s">
        <v>882</v>
      </c>
      <c r="AE16" s="3"/>
      <c r="AF16" s="3" t="s">
        <v>212</v>
      </c>
      <c r="AG16" s="3" t="s">
        <v>226</v>
      </c>
      <c r="AH16" s="3" t="s">
        <v>984</v>
      </c>
      <c r="AI16" s="3" t="s">
        <v>765</v>
      </c>
      <c r="AJ16" s="3" t="s">
        <v>320</v>
      </c>
      <c r="AK16" s="3" t="s">
        <v>353</v>
      </c>
      <c r="AL16" s="3" t="s">
        <v>308</v>
      </c>
      <c r="AM16" s="3">
        <f xml:space="preserve"> 0.4 * 0.01</f>
        <v>4.0000000000000001E-3</v>
      </c>
      <c r="AN16" s="3" t="s">
        <v>283</v>
      </c>
      <c r="AO16" s="3" t="s">
        <v>402</v>
      </c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 t="s">
        <v>229</v>
      </c>
      <c r="BB16" s="3" t="s">
        <v>229</v>
      </c>
      <c r="BC16" s="3" t="s">
        <v>229</v>
      </c>
      <c r="BD16" s="3" t="s">
        <v>291</v>
      </c>
      <c r="BE16" s="3" t="s">
        <v>313</v>
      </c>
      <c r="BF16" s="3"/>
      <c r="BG16" s="3" t="s">
        <v>889</v>
      </c>
      <c r="BH16" s="3" t="s">
        <v>354</v>
      </c>
      <c r="BI16" s="3"/>
      <c r="BJ16" s="3" t="s">
        <v>273</v>
      </c>
      <c r="BK16" s="3" t="s">
        <v>246</v>
      </c>
      <c r="BL16" s="3" t="s">
        <v>245</v>
      </c>
      <c r="BM16" s="3"/>
      <c r="BN16" s="3" t="s">
        <v>328</v>
      </c>
      <c r="BO16" s="3" t="s">
        <v>354</v>
      </c>
      <c r="BP16" s="3"/>
      <c r="BQ16" s="3" t="s">
        <v>273</v>
      </c>
      <c r="BR16" s="3" t="s">
        <v>246</v>
      </c>
      <c r="BS16" s="3" t="s">
        <v>245</v>
      </c>
      <c r="BT16" s="3"/>
      <c r="BU16" s="3" t="s">
        <v>204</v>
      </c>
      <c r="BV16" s="3" t="s">
        <v>885</v>
      </c>
      <c r="BW16" s="3" t="s">
        <v>1063</v>
      </c>
      <c r="BX16" s="3" t="s">
        <v>355</v>
      </c>
      <c r="BY16" s="3" t="s">
        <v>766</v>
      </c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</row>
    <row r="17" spans="1:109" s="2" customFormat="1" ht="15.6" customHeight="1" x14ac:dyDescent="0.3">
      <c r="A17" s="3" t="s">
        <v>117</v>
      </c>
      <c r="B17" s="3">
        <v>2021</v>
      </c>
      <c r="C17" s="3" t="s">
        <v>19</v>
      </c>
      <c r="D17" s="3" t="s">
        <v>199</v>
      </c>
      <c r="E17" s="3" t="s">
        <v>200</v>
      </c>
      <c r="F17" s="3" t="s">
        <v>201</v>
      </c>
      <c r="G17" s="3" t="s">
        <v>202</v>
      </c>
      <c r="H17" s="3" t="s">
        <v>203</v>
      </c>
      <c r="I17" s="3"/>
      <c r="J17" s="3" t="s">
        <v>204</v>
      </c>
      <c r="K17" s="3">
        <v>5000000</v>
      </c>
      <c r="L17" s="3" t="s">
        <v>292</v>
      </c>
      <c r="M17" s="3" t="s">
        <v>205</v>
      </c>
      <c r="N17" s="3" t="s">
        <v>206</v>
      </c>
      <c r="O17" s="3"/>
      <c r="P17" s="3"/>
      <c r="Q17" s="3"/>
      <c r="R17" s="3"/>
      <c r="S17" s="3" t="s">
        <v>207</v>
      </c>
      <c r="T17" s="3" t="s">
        <v>208</v>
      </c>
      <c r="U17" s="3" t="s">
        <v>209</v>
      </c>
      <c r="V17" s="3"/>
      <c r="W17" s="3"/>
      <c r="X17" s="3" t="s">
        <v>210</v>
      </c>
      <c r="Y17" s="3" t="s">
        <v>211</v>
      </c>
      <c r="Z17" s="3" t="s">
        <v>537</v>
      </c>
      <c r="AA17" s="3"/>
      <c r="AB17" s="3"/>
      <c r="AC17" s="3"/>
      <c r="AD17" s="3"/>
      <c r="AE17" s="3"/>
      <c r="AF17" s="3" t="s">
        <v>212</v>
      </c>
      <c r="AG17" s="3" t="s">
        <v>226</v>
      </c>
      <c r="AH17" s="3" t="s">
        <v>978</v>
      </c>
      <c r="AI17" s="3"/>
      <c r="AJ17" s="3" t="s">
        <v>204</v>
      </c>
      <c r="AK17" s="3" t="s">
        <v>214</v>
      </c>
      <c r="AL17" s="3" t="s">
        <v>899</v>
      </c>
      <c r="AM17" s="3">
        <f xml:space="preserve"> 0.23 * 0.01</f>
        <v>2.3E-3</v>
      </c>
      <c r="AN17" s="3" t="s">
        <v>900</v>
      </c>
      <c r="AO17" s="3" t="s">
        <v>325</v>
      </c>
      <c r="AP17" s="3" t="s">
        <v>215</v>
      </c>
      <c r="AQ17" s="3">
        <v>100</v>
      </c>
      <c r="AR17" s="3"/>
      <c r="AS17" s="3"/>
      <c r="AT17" s="3"/>
      <c r="AU17" s="3"/>
      <c r="AV17" s="3"/>
      <c r="AW17" s="3"/>
      <c r="AX17" s="3"/>
      <c r="AY17" s="3">
        <v>28</v>
      </c>
      <c r="AZ17" s="3">
        <v>7</v>
      </c>
      <c r="BA17" s="3" t="s">
        <v>216</v>
      </c>
      <c r="BB17" s="3">
        <v>7</v>
      </c>
      <c r="BC17" s="3" t="s">
        <v>898</v>
      </c>
      <c r="BD17" s="3" t="s">
        <v>217</v>
      </c>
      <c r="BE17" s="3"/>
      <c r="BF17" s="3"/>
      <c r="BG17" s="3"/>
      <c r="BH17" s="3"/>
      <c r="BI17" s="3"/>
      <c r="BJ17" s="3"/>
      <c r="BK17" s="3"/>
      <c r="BL17" s="3"/>
      <c r="BM17" s="3"/>
      <c r="BN17" s="3" t="s">
        <v>219</v>
      </c>
      <c r="BO17" s="3" t="s">
        <v>230</v>
      </c>
      <c r="BP17" s="3"/>
      <c r="BQ17" s="3" t="s">
        <v>231</v>
      </c>
      <c r="BR17" s="3"/>
      <c r="BS17" s="3"/>
      <c r="BT17" s="3"/>
      <c r="BU17" s="3" t="s">
        <v>218</v>
      </c>
      <c r="BV17" s="3"/>
      <c r="BW17" s="3"/>
      <c r="BX17" s="3"/>
      <c r="BY17" s="3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</row>
    <row r="18" spans="1:109" s="2" customFormat="1" ht="15" customHeight="1" x14ac:dyDescent="0.3">
      <c r="A18" s="3" t="s">
        <v>118</v>
      </c>
      <c r="B18" s="3">
        <v>2022</v>
      </c>
      <c r="C18" s="3" t="s">
        <v>20</v>
      </c>
      <c r="D18" s="3" t="s">
        <v>199</v>
      </c>
      <c r="E18" s="3" t="s">
        <v>350</v>
      </c>
      <c r="F18" s="3" t="s">
        <v>351</v>
      </c>
      <c r="G18" s="3"/>
      <c r="H18" s="3" t="s">
        <v>203</v>
      </c>
      <c r="I18" s="3"/>
      <c r="J18" s="3" t="s">
        <v>204</v>
      </c>
      <c r="K18" s="3">
        <v>100000</v>
      </c>
      <c r="L18" s="3" t="s">
        <v>221</v>
      </c>
      <c r="M18" s="3" t="s">
        <v>205</v>
      </c>
      <c r="N18" s="3" t="s">
        <v>222</v>
      </c>
      <c r="O18" s="3" t="s">
        <v>235</v>
      </c>
      <c r="P18" s="3"/>
      <c r="Q18" s="3" t="s">
        <v>286</v>
      </c>
      <c r="R18" s="3"/>
      <c r="S18" s="3"/>
      <c r="T18" s="3" t="s">
        <v>208</v>
      </c>
      <c r="U18" s="3" t="s">
        <v>264</v>
      </c>
      <c r="V18" s="3"/>
      <c r="W18" s="3"/>
      <c r="X18" s="3" t="s">
        <v>253</v>
      </c>
      <c r="Y18" s="3" t="s">
        <v>211</v>
      </c>
      <c r="Z18" s="3" t="s">
        <v>332</v>
      </c>
      <c r="AA18" s="3"/>
      <c r="AB18" s="3"/>
      <c r="AC18" s="3"/>
      <c r="AD18" s="3"/>
      <c r="AE18" s="3"/>
      <c r="AF18" s="3" t="s">
        <v>212</v>
      </c>
      <c r="AG18" s="3" t="s">
        <v>226</v>
      </c>
      <c r="AH18" s="3" t="s">
        <v>767</v>
      </c>
      <c r="AI18" s="3" t="s">
        <v>356</v>
      </c>
      <c r="AJ18" s="3"/>
      <c r="AK18" s="3"/>
      <c r="AL18" s="3" t="s">
        <v>308</v>
      </c>
      <c r="AM18" s="3"/>
      <c r="AN18" s="3" t="s">
        <v>333</v>
      </c>
      <c r="AO18" s="3" t="s">
        <v>402</v>
      </c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 t="s">
        <v>229</v>
      </c>
      <c r="BB18" s="3">
        <v>7</v>
      </c>
      <c r="BC18" s="3" t="s">
        <v>229</v>
      </c>
      <c r="BD18" s="3" t="s">
        <v>357</v>
      </c>
      <c r="BE18" s="3" t="s">
        <v>313</v>
      </c>
      <c r="BF18" s="3"/>
      <c r="BG18" s="3"/>
      <c r="BH18" s="3"/>
      <c r="BI18" s="3"/>
      <c r="BJ18" s="3"/>
      <c r="BK18" s="3"/>
      <c r="BL18" s="3"/>
      <c r="BM18" s="3"/>
      <c r="BN18" s="3" t="s">
        <v>219</v>
      </c>
      <c r="BO18" s="3" t="s">
        <v>248</v>
      </c>
      <c r="BP18" s="3" t="s">
        <v>301</v>
      </c>
      <c r="BQ18" s="3" t="s">
        <v>273</v>
      </c>
      <c r="BR18" s="3"/>
      <c r="BS18" s="3" t="s">
        <v>901</v>
      </c>
      <c r="BT18" s="3"/>
      <c r="BU18" s="3" t="s">
        <v>204</v>
      </c>
      <c r="BV18" s="3" t="s">
        <v>885</v>
      </c>
      <c r="BW18" s="3" t="s">
        <v>358</v>
      </c>
      <c r="BX18" s="3"/>
      <c r="BY18" s="3" t="s">
        <v>902</v>
      </c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</row>
    <row r="19" spans="1:109" s="2" customFormat="1" ht="18.600000000000001" customHeight="1" x14ac:dyDescent="0.3">
      <c r="A19" s="3" t="s">
        <v>119</v>
      </c>
      <c r="B19" s="3">
        <v>2021</v>
      </c>
      <c r="C19" s="3" t="s">
        <v>21</v>
      </c>
      <c r="D19" s="3" t="s">
        <v>199</v>
      </c>
      <c r="E19" s="3" t="s">
        <v>228</v>
      </c>
      <c r="F19" s="3" t="s">
        <v>359</v>
      </c>
      <c r="G19" s="3"/>
      <c r="H19" s="3" t="s">
        <v>203</v>
      </c>
      <c r="I19" s="3"/>
      <c r="J19" s="3" t="s">
        <v>204</v>
      </c>
      <c r="K19" s="3">
        <v>50000</v>
      </c>
      <c r="L19" s="3" t="s">
        <v>292</v>
      </c>
      <c r="M19" s="3" t="s">
        <v>205</v>
      </c>
      <c r="N19" s="3" t="s">
        <v>222</v>
      </c>
      <c r="O19" s="3" t="s">
        <v>352</v>
      </c>
      <c r="P19" s="3" t="s">
        <v>360</v>
      </c>
      <c r="Q19" s="3"/>
      <c r="R19" s="3"/>
      <c r="S19" s="3"/>
      <c r="T19" s="3" t="s">
        <v>208</v>
      </c>
      <c r="U19" s="3" t="s">
        <v>225</v>
      </c>
      <c r="V19" s="3"/>
      <c r="W19" s="3"/>
      <c r="X19" s="3" t="s">
        <v>210</v>
      </c>
      <c r="Y19" s="3" t="s">
        <v>211</v>
      </c>
      <c r="Z19" s="3" t="s">
        <v>332</v>
      </c>
      <c r="AA19" s="3"/>
      <c r="AB19" s="3"/>
      <c r="AC19" s="3"/>
      <c r="AD19" s="3"/>
      <c r="AE19" s="3"/>
      <c r="AF19" s="3" t="s">
        <v>212</v>
      </c>
      <c r="AG19" s="3" t="s">
        <v>226</v>
      </c>
      <c r="AH19" s="3" t="s">
        <v>768</v>
      </c>
      <c r="AI19" s="3" t="s">
        <v>770</v>
      </c>
      <c r="AJ19" s="3" t="s">
        <v>204</v>
      </c>
      <c r="AK19" s="3" t="s">
        <v>353</v>
      </c>
      <c r="AL19" s="3" t="s">
        <v>308</v>
      </c>
      <c r="AM19" s="3">
        <f xml:space="preserve"> 4 * 0.001</f>
        <v>4.0000000000000001E-3</v>
      </c>
      <c r="AN19" s="3" t="s">
        <v>283</v>
      </c>
      <c r="AO19" s="3" t="s">
        <v>227</v>
      </c>
      <c r="AP19" s="3" t="s">
        <v>215</v>
      </c>
      <c r="AQ19" s="3">
        <v>2000</v>
      </c>
      <c r="AR19" s="3"/>
      <c r="AS19" s="3"/>
      <c r="AT19" s="3"/>
      <c r="AU19" s="3"/>
      <c r="AV19" s="3"/>
      <c r="AW19" s="3"/>
      <c r="AX19" s="3"/>
      <c r="AY19" s="3">
        <v>0.6</v>
      </c>
      <c r="AZ19" s="3">
        <v>7</v>
      </c>
      <c r="BA19" s="3"/>
      <c r="BB19" s="3"/>
      <c r="BC19" s="3"/>
      <c r="BD19" s="3" t="s">
        <v>284</v>
      </c>
      <c r="BE19" s="3"/>
      <c r="BF19" s="3"/>
      <c r="BG19" s="3" t="s">
        <v>889</v>
      </c>
      <c r="BH19" s="3" t="s">
        <v>300</v>
      </c>
      <c r="BI19" s="3" t="s">
        <v>301</v>
      </c>
      <c r="BJ19" s="3" t="s">
        <v>231</v>
      </c>
      <c r="BK19" s="3"/>
      <c r="BL19" s="3"/>
      <c r="BM19" s="3"/>
      <c r="BN19" s="3" t="s">
        <v>219</v>
      </c>
      <c r="BO19" s="3" t="s">
        <v>230</v>
      </c>
      <c r="BP19" s="3"/>
      <c r="BQ19" s="3" t="s">
        <v>361</v>
      </c>
      <c r="BR19" s="3"/>
      <c r="BS19" s="3"/>
      <c r="BT19" s="3"/>
      <c r="BU19" s="3" t="s">
        <v>218</v>
      </c>
      <c r="BV19" s="3"/>
      <c r="BW19" s="3"/>
      <c r="BX19" s="3"/>
      <c r="BY19" s="3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</row>
    <row r="20" spans="1:109" s="2" customFormat="1" ht="14.4" x14ac:dyDescent="0.3">
      <c r="A20" s="3" t="s">
        <v>120</v>
      </c>
      <c r="B20" s="3">
        <v>2020</v>
      </c>
      <c r="C20" s="3" t="s">
        <v>22</v>
      </c>
      <c r="D20" s="3" t="s">
        <v>199</v>
      </c>
      <c r="E20" s="3" t="s">
        <v>322</v>
      </c>
      <c r="F20" s="3" t="s">
        <v>201</v>
      </c>
      <c r="G20" s="3" t="s">
        <v>202</v>
      </c>
      <c r="H20" s="3" t="s">
        <v>203</v>
      </c>
      <c r="I20" s="3"/>
      <c r="J20" s="3" t="s">
        <v>204</v>
      </c>
      <c r="K20" s="3">
        <v>20000</v>
      </c>
      <c r="L20" s="3" t="s">
        <v>303</v>
      </c>
      <c r="M20" s="3" t="s">
        <v>234</v>
      </c>
      <c r="N20" s="3" t="s">
        <v>222</v>
      </c>
      <c r="O20" s="3" t="s">
        <v>223</v>
      </c>
      <c r="P20" s="3"/>
      <c r="Q20" s="3"/>
      <c r="R20" s="3" t="s">
        <v>362</v>
      </c>
      <c r="S20" s="3"/>
      <c r="T20" s="3" t="s">
        <v>208</v>
      </c>
      <c r="U20" s="3" t="s">
        <v>363</v>
      </c>
      <c r="V20" s="3"/>
      <c r="W20" s="3"/>
      <c r="X20" s="3" t="s">
        <v>253</v>
      </c>
      <c r="Y20" s="3" t="s">
        <v>430</v>
      </c>
      <c r="Z20" s="3"/>
      <c r="AA20" s="3"/>
      <c r="AB20" s="3"/>
      <c r="AC20" s="3"/>
      <c r="AD20" s="3"/>
      <c r="AE20" s="3" t="s">
        <v>431</v>
      </c>
      <c r="AF20" s="3" t="s">
        <v>364</v>
      </c>
      <c r="AG20" s="3" t="s">
        <v>887</v>
      </c>
      <c r="AH20" s="3" t="s">
        <v>365</v>
      </c>
      <c r="AI20" s="3" t="s">
        <v>366</v>
      </c>
      <c r="AJ20" s="3" t="s">
        <v>204</v>
      </c>
      <c r="AK20" s="3" t="s">
        <v>256</v>
      </c>
      <c r="AL20" s="3"/>
      <c r="AM20" s="3"/>
      <c r="AN20" s="3" t="s">
        <v>299</v>
      </c>
      <c r="AO20" s="3" t="s">
        <v>227</v>
      </c>
      <c r="AP20" s="3" t="s">
        <v>367</v>
      </c>
      <c r="AQ20" s="3"/>
      <c r="AR20" s="3">
        <v>5</v>
      </c>
      <c r="AS20" s="3">
        <v>200</v>
      </c>
      <c r="AT20" s="3">
        <v>200</v>
      </c>
      <c r="AU20" s="3" t="s">
        <v>368</v>
      </c>
      <c r="AV20" s="3"/>
      <c r="AW20" s="3"/>
      <c r="AX20" s="3"/>
      <c r="AY20" s="3">
        <v>210</v>
      </c>
      <c r="AZ20" s="3">
        <v>14</v>
      </c>
      <c r="BA20" s="3"/>
      <c r="BB20" s="3"/>
      <c r="BC20" s="3"/>
      <c r="BD20" s="3" t="s">
        <v>357</v>
      </c>
      <c r="BE20" s="3" t="s">
        <v>313</v>
      </c>
      <c r="BF20" s="3"/>
      <c r="BG20" s="3"/>
      <c r="BH20" s="3"/>
      <c r="BI20" s="3"/>
      <c r="BJ20" s="3"/>
      <c r="BK20" s="3"/>
      <c r="BL20" s="3"/>
      <c r="BM20" s="3"/>
      <c r="BN20" s="3" t="s">
        <v>219</v>
      </c>
      <c r="BO20" s="3" t="s">
        <v>230</v>
      </c>
      <c r="BP20" s="3"/>
      <c r="BQ20" s="3" t="s">
        <v>273</v>
      </c>
      <c r="BR20" s="3"/>
      <c r="BS20" s="3"/>
      <c r="BT20" s="3"/>
      <c r="BU20" s="3" t="s">
        <v>218</v>
      </c>
      <c r="BV20" s="3"/>
      <c r="BW20" s="3"/>
      <c r="BX20" s="3"/>
      <c r="BY20" s="3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</row>
    <row r="21" spans="1:109" s="2" customFormat="1" ht="14.4" x14ac:dyDescent="0.3">
      <c r="A21" s="3" t="s">
        <v>121</v>
      </c>
      <c r="B21" s="3">
        <v>2022</v>
      </c>
      <c r="C21" s="3" t="s">
        <v>23</v>
      </c>
      <c r="D21" s="3" t="s">
        <v>199</v>
      </c>
      <c r="E21" s="3" t="s">
        <v>322</v>
      </c>
      <c r="F21" s="3" t="s">
        <v>351</v>
      </c>
      <c r="G21" s="3"/>
      <c r="H21" s="3" t="s">
        <v>203</v>
      </c>
      <c r="I21" s="3"/>
      <c r="J21" s="3" t="s">
        <v>204</v>
      </c>
      <c r="K21" s="3">
        <v>16000</v>
      </c>
      <c r="L21" s="3" t="s">
        <v>292</v>
      </c>
      <c r="M21" s="3" t="s">
        <v>205</v>
      </c>
      <c r="N21" s="3" t="s">
        <v>222</v>
      </c>
      <c r="O21" s="3" t="s">
        <v>235</v>
      </c>
      <c r="P21" s="3"/>
      <c r="Q21" s="3"/>
      <c r="R21" s="3"/>
      <c r="S21" s="3"/>
      <c r="T21" s="3" t="s">
        <v>345</v>
      </c>
      <c r="U21" s="3"/>
      <c r="V21" s="3" t="s">
        <v>369</v>
      </c>
      <c r="W21" s="3"/>
      <c r="X21" s="3" t="s">
        <v>372</v>
      </c>
      <c r="Y21" s="3" t="s">
        <v>370</v>
      </c>
      <c r="Z21" s="3"/>
      <c r="AA21" s="3" t="s">
        <v>371</v>
      </c>
      <c r="AB21" s="3"/>
      <c r="AC21" s="3"/>
      <c r="AD21" s="3"/>
      <c r="AE21" s="3"/>
      <c r="AF21" s="3" t="s">
        <v>212</v>
      </c>
      <c r="AG21" s="3" t="s">
        <v>213</v>
      </c>
      <c r="AH21" s="3" t="s">
        <v>763</v>
      </c>
      <c r="AI21" s="3" t="s">
        <v>455</v>
      </c>
      <c r="AJ21" s="3" t="s">
        <v>204</v>
      </c>
      <c r="AK21" s="3" t="s">
        <v>307</v>
      </c>
      <c r="AL21" s="3" t="s">
        <v>288</v>
      </c>
      <c r="AM21" s="3">
        <f>1.3 * 0.00001</f>
        <v>1.3000000000000001E-5</v>
      </c>
      <c r="AN21" s="3" t="s">
        <v>283</v>
      </c>
      <c r="AO21" s="3" t="s">
        <v>258</v>
      </c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 t="s">
        <v>217</v>
      </c>
      <c r="BE21" s="3"/>
      <c r="BF21" s="3"/>
      <c r="BG21" s="3"/>
      <c r="BH21" s="3"/>
      <c r="BI21" s="3"/>
      <c r="BJ21" s="3"/>
      <c r="BK21" s="3"/>
      <c r="BL21" s="3"/>
      <c r="BM21" s="3"/>
      <c r="BN21" s="3" t="s">
        <v>219</v>
      </c>
      <c r="BO21" s="3" t="s">
        <v>302</v>
      </c>
      <c r="BP21" s="3" t="s">
        <v>301</v>
      </c>
      <c r="BQ21" s="3" t="s">
        <v>231</v>
      </c>
      <c r="BR21" s="3"/>
      <c r="BS21" s="3"/>
      <c r="BT21" s="3"/>
      <c r="BU21" s="3" t="s">
        <v>218</v>
      </c>
      <c r="BV21" s="3"/>
      <c r="BW21" s="3"/>
      <c r="BX21" s="3"/>
      <c r="BY21" s="3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</row>
    <row r="22" spans="1:109" s="2" customFormat="1" ht="14.55" customHeight="1" x14ac:dyDescent="0.3">
      <c r="A22" s="3" t="s">
        <v>122</v>
      </c>
      <c r="B22" s="3">
        <v>2023</v>
      </c>
      <c r="C22" s="3" t="s">
        <v>24</v>
      </c>
      <c r="D22" s="3" t="s">
        <v>199</v>
      </c>
      <c r="E22" s="3" t="s">
        <v>322</v>
      </c>
      <c r="F22" s="3" t="s">
        <v>201</v>
      </c>
      <c r="G22" s="3" t="s">
        <v>202</v>
      </c>
      <c r="H22" s="3" t="s">
        <v>203</v>
      </c>
      <c r="I22" s="3"/>
      <c r="J22" s="3" t="s">
        <v>204</v>
      </c>
      <c r="K22" s="3">
        <v>10000000</v>
      </c>
      <c r="L22" s="3" t="s">
        <v>303</v>
      </c>
      <c r="M22" s="3" t="s">
        <v>205</v>
      </c>
      <c r="N22" s="3" t="s">
        <v>222</v>
      </c>
      <c r="O22" s="3" t="s">
        <v>223</v>
      </c>
      <c r="P22" s="3"/>
      <c r="Q22" s="3"/>
      <c r="R22" s="3" t="s">
        <v>373</v>
      </c>
      <c r="S22" s="3"/>
      <c r="T22" s="3" t="s">
        <v>208</v>
      </c>
      <c r="U22" s="3" t="s">
        <v>225</v>
      </c>
      <c r="V22" s="3"/>
      <c r="W22" s="3"/>
      <c r="X22" s="3" t="s">
        <v>210</v>
      </c>
      <c r="Y22" s="3" t="s">
        <v>428</v>
      </c>
      <c r="Z22" s="3"/>
      <c r="AA22" s="3"/>
      <c r="AB22" s="3"/>
      <c r="AC22" s="3"/>
      <c r="AD22" s="3"/>
      <c r="AE22" s="3" t="s">
        <v>429</v>
      </c>
      <c r="AF22" s="3" t="s">
        <v>212</v>
      </c>
      <c r="AG22" s="3" t="s">
        <v>213</v>
      </c>
      <c r="AH22" s="3" t="s">
        <v>764</v>
      </c>
      <c r="AI22" s="3" t="s">
        <v>374</v>
      </c>
      <c r="AJ22" s="3" t="s">
        <v>204</v>
      </c>
      <c r="AK22" s="3" t="s">
        <v>256</v>
      </c>
      <c r="AL22" s="3"/>
      <c r="AM22" s="3"/>
      <c r="AN22" s="3" t="s">
        <v>299</v>
      </c>
      <c r="AO22" s="3" t="s">
        <v>375</v>
      </c>
      <c r="AP22" s="3" t="s">
        <v>270</v>
      </c>
      <c r="AQ22" s="3"/>
      <c r="AR22" s="3"/>
      <c r="AS22" s="3"/>
      <c r="AT22" s="3"/>
      <c r="AU22" s="3"/>
      <c r="AV22" s="3">
        <v>15</v>
      </c>
      <c r="AW22" s="3">
        <v>100</v>
      </c>
      <c r="AX22" s="3"/>
      <c r="AY22" s="3">
        <v>1.25</v>
      </c>
      <c r="AZ22" s="3">
        <v>5</v>
      </c>
      <c r="BA22" s="3"/>
      <c r="BB22" s="3"/>
      <c r="BC22" s="3"/>
      <c r="BD22" s="3" t="s">
        <v>376</v>
      </c>
      <c r="BE22" s="3"/>
      <c r="BF22" s="3" t="s">
        <v>377</v>
      </c>
      <c r="BG22" s="3"/>
      <c r="BH22" s="3"/>
      <c r="BI22" s="3"/>
      <c r="BJ22" s="3"/>
      <c r="BK22" s="3"/>
      <c r="BL22" s="3"/>
      <c r="BM22" s="3"/>
      <c r="BN22" s="3" t="s">
        <v>219</v>
      </c>
      <c r="BO22" s="3" t="s">
        <v>230</v>
      </c>
      <c r="BP22" s="3"/>
      <c r="BQ22" s="3" t="s">
        <v>903</v>
      </c>
      <c r="BR22" s="3"/>
      <c r="BS22" s="3"/>
      <c r="BT22" s="3"/>
      <c r="BU22" s="3" t="s">
        <v>204</v>
      </c>
      <c r="BV22" s="3" t="s">
        <v>904</v>
      </c>
      <c r="BW22" s="3"/>
      <c r="BX22" s="3"/>
      <c r="BY22" s="3" t="s">
        <v>378</v>
      </c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</row>
    <row r="23" spans="1:109" s="2" customFormat="1" ht="15.75" customHeight="1" x14ac:dyDescent="0.3">
      <c r="A23" s="3" t="s">
        <v>123</v>
      </c>
      <c r="B23" s="3">
        <v>2023</v>
      </c>
      <c r="C23" s="3" t="s">
        <v>25</v>
      </c>
      <c r="D23" s="3" t="s">
        <v>199</v>
      </c>
      <c r="E23" s="3" t="s">
        <v>350</v>
      </c>
      <c r="F23" s="3" t="s">
        <v>379</v>
      </c>
      <c r="G23" s="3"/>
      <c r="H23" s="3" t="s">
        <v>203</v>
      </c>
      <c r="I23" s="3"/>
      <c r="J23" s="3" t="s">
        <v>218</v>
      </c>
      <c r="K23" s="3"/>
      <c r="L23" s="3"/>
      <c r="M23" s="3" t="s">
        <v>205</v>
      </c>
      <c r="N23" s="3" t="s">
        <v>206</v>
      </c>
      <c r="O23" s="3"/>
      <c r="P23" s="3"/>
      <c r="Q23" s="3"/>
      <c r="R23" s="3"/>
      <c r="S23" s="3" t="s">
        <v>408</v>
      </c>
      <c r="T23" s="3" t="s">
        <v>208</v>
      </c>
      <c r="U23" s="3" t="s">
        <v>264</v>
      </c>
      <c r="V23" s="3"/>
      <c r="W23" s="3"/>
      <c r="X23" s="3" t="s">
        <v>210</v>
      </c>
      <c r="Y23" s="3" t="s">
        <v>370</v>
      </c>
      <c r="Z23" s="3"/>
      <c r="AA23" s="3" t="s">
        <v>380</v>
      </c>
      <c r="AB23" s="3"/>
      <c r="AC23" s="3"/>
      <c r="AD23" s="3"/>
      <c r="AE23" s="3"/>
      <c r="AF23" s="3" t="s">
        <v>212</v>
      </c>
      <c r="AG23" s="3" t="s">
        <v>228</v>
      </c>
      <c r="AH23" s="3" t="s">
        <v>381</v>
      </c>
      <c r="AI23" s="3" t="s">
        <v>769</v>
      </c>
      <c r="AJ23" s="3" t="s">
        <v>204</v>
      </c>
      <c r="AK23" s="3" t="s">
        <v>256</v>
      </c>
      <c r="AL23" s="3" t="s">
        <v>382</v>
      </c>
      <c r="AM23" s="3"/>
      <c r="AN23" s="3" t="s">
        <v>754</v>
      </c>
      <c r="AO23" s="3" t="s">
        <v>402</v>
      </c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 t="s">
        <v>905</v>
      </c>
      <c r="BB23" s="3">
        <v>10</v>
      </c>
      <c r="BC23" s="3" t="s">
        <v>229</v>
      </c>
      <c r="BD23" s="3" t="s">
        <v>217</v>
      </c>
      <c r="BE23" s="3"/>
      <c r="BF23" s="3"/>
      <c r="BG23" s="3"/>
      <c r="BH23" s="3"/>
      <c r="BI23" s="3"/>
      <c r="BJ23" s="3"/>
      <c r="BK23" s="3"/>
      <c r="BL23" s="3"/>
      <c r="BM23" s="3"/>
      <c r="BN23" s="3" t="s">
        <v>219</v>
      </c>
      <c r="BO23" s="3" t="s">
        <v>276</v>
      </c>
      <c r="BP23" s="3"/>
      <c r="BQ23" s="3" t="s">
        <v>231</v>
      </c>
      <c r="BR23" s="3"/>
      <c r="BS23" s="3" t="s">
        <v>245</v>
      </c>
      <c r="BT23" s="3"/>
      <c r="BU23" s="3" t="s">
        <v>204</v>
      </c>
      <c r="BV23" s="3" t="s">
        <v>383</v>
      </c>
      <c r="BW23" s="3"/>
      <c r="BX23" s="3" t="s">
        <v>384</v>
      </c>
      <c r="BY23" s="3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</row>
    <row r="24" spans="1:109" s="2" customFormat="1" ht="17.100000000000001" customHeight="1" x14ac:dyDescent="0.3">
      <c r="A24" s="3" t="s">
        <v>124</v>
      </c>
      <c r="B24" s="3">
        <v>2022</v>
      </c>
      <c r="C24" s="3" t="s">
        <v>26</v>
      </c>
      <c r="D24" s="3" t="s">
        <v>199</v>
      </c>
      <c r="E24" s="3" t="s">
        <v>322</v>
      </c>
      <c r="F24" s="3" t="s">
        <v>201</v>
      </c>
      <c r="G24" s="3" t="s">
        <v>202</v>
      </c>
      <c r="H24" s="3" t="s">
        <v>203</v>
      </c>
      <c r="I24" s="3"/>
      <c r="J24" s="3" t="s">
        <v>218</v>
      </c>
      <c r="K24" s="3"/>
      <c r="L24" s="3"/>
      <c r="M24" s="3" t="s">
        <v>205</v>
      </c>
      <c r="N24" s="3" t="s">
        <v>206</v>
      </c>
      <c r="O24" s="3"/>
      <c r="P24" s="3"/>
      <c r="Q24" s="3"/>
      <c r="R24" s="3"/>
      <c r="S24" s="3" t="s">
        <v>408</v>
      </c>
      <c r="T24" s="3" t="s">
        <v>208</v>
      </c>
      <c r="U24" s="3" t="s">
        <v>264</v>
      </c>
      <c r="V24" s="3"/>
      <c r="W24" s="3"/>
      <c r="X24" s="3" t="s">
        <v>385</v>
      </c>
      <c r="Y24" s="3" t="s">
        <v>304</v>
      </c>
      <c r="Z24" s="3"/>
      <c r="AA24" s="3"/>
      <c r="AB24" s="3"/>
      <c r="AC24" s="3" t="s">
        <v>305</v>
      </c>
      <c r="AD24" s="3"/>
      <c r="AE24" s="3"/>
      <c r="AF24" s="3" t="s">
        <v>212</v>
      </c>
      <c r="AG24" s="3" t="s">
        <v>228</v>
      </c>
      <c r="AH24" s="3" t="s">
        <v>772</v>
      </c>
      <c r="AI24" s="3" t="s">
        <v>771</v>
      </c>
      <c r="AJ24" s="3"/>
      <c r="AK24" s="3"/>
      <c r="AL24" s="3" t="s">
        <v>386</v>
      </c>
      <c r="AM24" s="3">
        <f>0.33 * 0.01</f>
        <v>3.3000000000000004E-3</v>
      </c>
      <c r="AN24" s="3" t="s">
        <v>299</v>
      </c>
      <c r="AO24" s="3" t="s">
        <v>402</v>
      </c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 t="s">
        <v>216</v>
      </c>
      <c r="BB24" s="3">
        <v>7</v>
      </c>
      <c r="BC24" s="3" t="s">
        <v>387</v>
      </c>
      <c r="BD24" s="3" t="s">
        <v>217</v>
      </c>
      <c r="BE24" s="3"/>
      <c r="BF24" s="3"/>
      <c r="BG24" s="3"/>
      <c r="BH24" s="3"/>
      <c r="BI24" s="3"/>
      <c r="BJ24" s="3" t="s">
        <v>393</v>
      </c>
      <c r="BK24" s="3"/>
      <c r="BL24" s="3"/>
      <c r="BM24" s="3"/>
      <c r="BN24" s="3" t="s">
        <v>219</v>
      </c>
      <c r="BO24" s="3" t="s">
        <v>230</v>
      </c>
      <c r="BP24" s="3"/>
      <c r="BQ24" s="3" t="s">
        <v>273</v>
      </c>
      <c r="BR24" s="3"/>
      <c r="BS24" s="3"/>
      <c r="BT24" s="3"/>
      <c r="BU24" s="3" t="s">
        <v>218</v>
      </c>
      <c r="BV24" s="3"/>
      <c r="BW24" s="3"/>
      <c r="BX24" s="3"/>
      <c r="BY24" s="3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</row>
    <row r="25" spans="1:109" s="2" customFormat="1" ht="14.4" x14ac:dyDescent="0.3">
      <c r="A25" s="3" t="s">
        <v>125</v>
      </c>
      <c r="B25" s="3">
        <v>2023</v>
      </c>
      <c r="C25" s="3" t="s">
        <v>27</v>
      </c>
      <c r="D25" s="3" t="s">
        <v>199</v>
      </c>
      <c r="E25" s="3" t="s">
        <v>350</v>
      </c>
      <c r="F25" s="3" t="s">
        <v>351</v>
      </c>
      <c r="G25" s="3"/>
      <c r="H25" s="3" t="s">
        <v>203</v>
      </c>
      <c r="I25" s="3"/>
      <c r="J25" s="3" t="s">
        <v>204</v>
      </c>
      <c r="K25" s="3">
        <v>60000</v>
      </c>
      <c r="L25" s="3" t="s">
        <v>292</v>
      </c>
      <c r="M25" s="3" t="s">
        <v>234</v>
      </c>
      <c r="N25" s="3" t="s">
        <v>206</v>
      </c>
      <c r="O25" s="3"/>
      <c r="P25" s="3"/>
      <c r="Q25" s="3"/>
      <c r="R25" s="3"/>
      <c r="S25" s="3" t="s">
        <v>398</v>
      </c>
      <c r="T25" s="3" t="s">
        <v>399</v>
      </c>
      <c r="U25" s="3"/>
      <c r="V25" s="3"/>
      <c r="W25" s="3" t="s">
        <v>228</v>
      </c>
      <c r="X25" s="3" t="s">
        <v>210</v>
      </c>
      <c r="Y25" s="3" t="s">
        <v>211</v>
      </c>
      <c r="Z25" s="3" t="s">
        <v>388</v>
      </c>
      <c r="AA25" s="3"/>
      <c r="AB25" s="3"/>
      <c r="AC25" s="3"/>
      <c r="AD25" s="3"/>
      <c r="AE25" s="3"/>
      <c r="AF25" s="3" t="s">
        <v>212</v>
      </c>
      <c r="AG25" s="3" t="s">
        <v>226</v>
      </c>
      <c r="AH25" s="3" t="s">
        <v>389</v>
      </c>
      <c r="AI25" s="3" t="s">
        <v>456</v>
      </c>
      <c r="AJ25" s="3"/>
      <c r="AK25" s="3"/>
      <c r="AL25" s="3"/>
      <c r="AM25" s="3"/>
      <c r="AN25" s="3" t="s">
        <v>240</v>
      </c>
      <c r="AO25" s="3" t="s">
        <v>390</v>
      </c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 t="s">
        <v>391</v>
      </c>
      <c r="BB25" s="3">
        <v>21</v>
      </c>
      <c r="BC25" s="3" t="s">
        <v>229</v>
      </c>
      <c r="BD25" s="3" t="s">
        <v>284</v>
      </c>
      <c r="BE25" s="3"/>
      <c r="BF25" s="3"/>
      <c r="BG25" s="3" t="s">
        <v>889</v>
      </c>
      <c r="BH25" s="3" t="s">
        <v>392</v>
      </c>
      <c r="BI25" s="3" t="s">
        <v>301</v>
      </c>
      <c r="BJ25" s="3"/>
      <c r="BK25" s="3" t="s">
        <v>394</v>
      </c>
      <c r="BL25" s="3" t="s">
        <v>901</v>
      </c>
      <c r="BM25" s="3"/>
      <c r="BN25" s="3" t="s">
        <v>219</v>
      </c>
      <c r="BO25" s="3" t="s">
        <v>248</v>
      </c>
      <c r="BP25" s="3" t="s">
        <v>301</v>
      </c>
      <c r="BQ25" s="3" t="s">
        <v>393</v>
      </c>
      <c r="BR25" s="3" t="s">
        <v>394</v>
      </c>
      <c r="BS25" s="3" t="s">
        <v>901</v>
      </c>
      <c r="BT25" s="3"/>
      <c r="BU25" s="3" t="s">
        <v>218</v>
      </c>
      <c r="BV25" s="3"/>
      <c r="BW25" s="3"/>
      <c r="BX25" s="3"/>
      <c r="BY25" s="3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</row>
    <row r="26" spans="1:109" s="2" customFormat="1" ht="17.55" customHeight="1" x14ac:dyDescent="0.3">
      <c r="A26" s="3" t="s">
        <v>126</v>
      </c>
      <c r="B26" s="3">
        <v>2022</v>
      </c>
      <c r="C26" s="3" t="s">
        <v>28</v>
      </c>
      <c r="D26" s="3" t="s">
        <v>199</v>
      </c>
      <c r="E26" s="3" t="s">
        <v>322</v>
      </c>
      <c r="F26" s="3" t="s">
        <v>351</v>
      </c>
      <c r="G26" s="3"/>
      <c r="H26" s="3" t="s">
        <v>203</v>
      </c>
      <c r="I26" s="3"/>
      <c r="J26" s="3" t="s">
        <v>204</v>
      </c>
      <c r="K26" s="3">
        <v>1000000</v>
      </c>
      <c r="L26" s="3" t="s">
        <v>395</v>
      </c>
      <c r="M26" s="3" t="s">
        <v>205</v>
      </c>
      <c r="N26" s="3" t="s">
        <v>222</v>
      </c>
      <c r="O26" s="3" t="s">
        <v>235</v>
      </c>
      <c r="P26" s="3"/>
      <c r="Q26" s="3"/>
      <c r="R26" s="3" t="s">
        <v>396</v>
      </c>
      <c r="S26" s="3"/>
      <c r="T26" s="3" t="s">
        <v>208</v>
      </c>
      <c r="U26" s="3" t="s">
        <v>225</v>
      </c>
      <c r="V26" s="3"/>
      <c r="W26" s="3"/>
      <c r="X26" s="3" t="s">
        <v>210</v>
      </c>
      <c r="Y26" s="3" t="s">
        <v>304</v>
      </c>
      <c r="Z26" s="3"/>
      <c r="AA26" s="3"/>
      <c r="AB26" s="3"/>
      <c r="AC26" s="3" t="s">
        <v>305</v>
      </c>
      <c r="AD26" s="3"/>
      <c r="AE26" s="3"/>
      <c r="AF26" s="3" t="s">
        <v>306</v>
      </c>
      <c r="AG26" s="3" t="s">
        <v>228</v>
      </c>
      <c r="AH26" s="3" t="s">
        <v>985</v>
      </c>
      <c r="AI26" s="3" t="s">
        <v>454</v>
      </c>
      <c r="AJ26" s="3" t="s">
        <v>204</v>
      </c>
      <c r="AK26" s="3" t="s">
        <v>307</v>
      </c>
      <c r="AL26" s="3" t="s">
        <v>308</v>
      </c>
      <c r="AM26" s="3">
        <f>1.52 * 0.001</f>
        <v>1.5200000000000001E-3</v>
      </c>
      <c r="AN26" s="3" t="s">
        <v>299</v>
      </c>
      <c r="AO26" s="3" t="s">
        <v>403</v>
      </c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 t="s">
        <v>311</v>
      </c>
      <c r="BB26" s="3">
        <v>3</v>
      </c>
      <c r="BC26" s="3" t="s">
        <v>312</v>
      </c>
      <c r="BD26" s="3" t="s">
        <v>284</v>
      </c>
      <c r="BE26" s="3"/>
      <c r="BF26" s="3"/>
      <c r="BG26" s="3" t="s">
        <v>889</v>
      </c>
      <c r="BH26" s="3" t="s">
        <v>397</v>
      </c>
      <c r="BI26" s="3"/>
      <c r="BJ26" s="3" t="s">
        <v>273</v>
      </c>
      <c r="BK26" s="3" t="s">
        <v>315</v>
      </c>
      <c r="BL26" s="3" t="s">
        <v>245</v>
      </c>
      <c r="BM26" s="3"/>
      <c r="BN26" s="3" t="s">
        <v>219</v>
      </c>
      <c r="BO26" s="3" t="s">
        <v>354</v>
      </c>
      <c r="BP26" s="3"/>
      <c r="BQ26" s="3" t="s">
        <v>273</v>
      </c>
      <c r="BR26" s="3" t="s">
        <v>315</v>
      </c>
      <c r="BS26" s="3" t="s">
        <v>245</v>
      </c>
      <c r="BT26" s="3"/>
      <c r="BU26" s="3" t="s">
        <v>218</v>
      </c>
      <c r="BV26" s="3"/>
      <c r="BW26" s="3"/>
      <c r="BX26" s="3"/>
      <c r="BY26" s="3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</row>
    <row r="27" spans="1:109" s="2" customFormat="1" ht="14.1" customHeight="1" x14ac:dyDescent="0.3">
      <c r="A27" s="3" t="s">
        <v>127</v>
      </c>
      <c r="B27" s="3">
        <v>2022</v>
      </c>
      <c r="C27" s="3" t="s">
        <v>29</v>
      </c>
      <c r="D27" s="3" t="s">
        <v>199</v>
      </c>
      <c r="E27" s="3" t="s">
        <v>322</v>
      </c>
      <c r="F27" s="3" t="s">
        <v>878</v>
      </c>
      <c r="G27" s="3"/>
      <c r="H27" s="3"/>
      <c r="I27" s="3"/>
      <c r="J27" s="3"/>
      <c r="K27" s="3"/>
      <c r="L27" s="3"/>
      <c r="M27" s="3" t="s">
        <v>205</v>
      </c>
      <c r="N27" s="3" t="s">
        <v>222</v>
      </c>
      <c r="O27" s="3" t="s">
        <v>352</v>
      </c>
      <c r="P27" s="3" t="s">
        <v>360</v>
      </c>
      <c r="Q27" s="3"/>
      <c r="R27" s="3"/>
      <c r="S27" s="3"/>
      <c r="T27" s="3" t="s">
        <v>208</v>
      </c>
      <c r="U27" s="3" t="s">
        <v>225</v>
      </c>
      <c r="V27" s="3"/>
      <c r="W27" s="3"/>
      <c r="X27" s="3" t="s">
        <v>210</v>
      </c>
      <c r="Y27" s="3" t="s">
        <v>211</v>
      </c>
      <c r="Z27" s="3" t="s">
        <v>332</v>
      </c>
      <c r="AA27" s="3"/>
      <c r="AB27" s="3"/>
      <c r="AC27" s="3"/>
      <c r="AD27" s="3"/>
      <c r="AE27" s="3"/>
      <c r="AF27" s="3" t="s">
        <v>212</v>
      </c>
      <c r="AG27" s="3" t="s">
        <v>226</v>
      </c>
      <c r="AH27" s="3" t="s">
        <v>400</v>
      </c>
      <c r="AI27" s="3" t="s">
        <v>457</v>
      </c>
      <c r="AJ27" s="3" t="s">
        <v>204</v>
      </c>
      <c r="AK27" s="3" t="s">
        <v>307</v>
      </c>
      <c r="AL27" s="3"/>
      <c r="AM27" s="3"/>
      <c r="AN27" s="3" t="s">
        <v>401</v>
      </c>
      <c r="AO27" s="3" t="s">
        <v>227</v>
      </c>
      <c r="AP27" s="3" t="s">
        <v>215</v>
      </c>
      <c r="AQ27" s="3">
        <v>10</v>
      </c>
      <c r="AR27" s="3"/>
      <c r="AS27" s="3"/>
      <c r="AT27" s="3"/>
      <c r="AU27" s="3"/>
      <c r="AV27" s="3"/>
      <c r="AW27" s="3"/>
      <c r="AX27" s="3"/>
      <c r="AY27" s="3">
        <v>0.6</v>
      </c>
      <c r="AZ27" s="3">
        <v>7</v>
      </c>
      <c r="BA27" s="3"/>
      <c r="BB27" s="3"/>
      <c r="BC27" s="3"/>
      <c r="BD27" s="3" t="s">
        <v>284</v>
      </c>
      <c r="BE27" s="3"/>
      <c r="BF27" s="3"/>
      <c r="BG27" s="3" t="s">
        <v>889</v>
      </c>
      <c r="BH27" s="3" t="s">
        <v>404</v>
      </c>
      <c r="BI27" s="3"/>
      <c r="BJ27" s="3" t="s">
        <v>273</v>
      </c>
      <c r="BK27" s="3"/>
      <c r="BL27" s="3" t="s">
        <v>405</v>
      </c>
      <c r="BM27" s="3"/>
      <c r="BN27" s="3" t="s">
        <v>259</v>
      </c>
      <c r="BO27" s="3" t="s">
        <v>276</v>
      </c>
      <c r="BP27" s="3"/>
      <c r="BQ27" s="3" t="s">
        <v>247</v>
      </c>
      <c r="BR27" s="3"/>
      <c r="BS27" s="3" t="s">
        <v>406</v>
      </c>
      <c r="BT27" s="3"/>
      <c r="BU27" s="3" t="s">
        <v>204</v>
      </c>
      <c r="BV27" s="3" t="s">
        <v>890</v>
      </c>
      <c r="BW27" s="3" t="s">
        <v>1064</v>
      </c>
      <c r="BX27" s="3"/>
      <c r="BY27" s="3" t="s">
        <v>906</v>
      </c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</row>
    <row r="28" spans="1:109" s="2" customFormat="1" ht="16.05" customHeight="1" x14ac:dyDescent="0.3">
      <c r="A28" s="3" t="s">
        <v>128</v>
      </c>
      <c r="B28" s="3">
        <v>2023</v>
      </c>
      <c r="C28" s="3" t="s">
        <v>30</v>
      </c>
      <c r="D28" s="3" t="s">
        <v>199</v>
      </c>
      <c r="E28" s="3" t="s">
        <v>274</v>
      </c>
      <c r="F28" s="3" t="s">
        <v>407</v>
      </c>
      <c r="G28" s="3"/>
      <c r="H28" s="3" t="s">
        <v>203</v>
      </c>
      <c r="I28" s="3"/>
      <c r="J28" s="3" t="s">
        <v>204</v>
      </c>
      <c r="K28" s="3">
        <v>50000</v>
      </c>
      <c r="L28" s="3" t="s">
        <v>221</v>
      </c>
      <c r="M28" s="3" t="s">
        <v>234</v>
      </c>
      <c r="N28" s="3" t="s">
        <v>206</v>
      </c>
      <c r="O28" s="3"/>
      <c r="P28" s="3"/>
      <c r="Q28" s="3"/>
      <c r="R28" s="3"/>
      <c r="S28" s="3" t="s">
        <v>409</v>
      </c>
      <c r="T28" s="3" t="s">
        <v>345</v>
      </c>
      <c r="U28" s="3"/>
      <c r="V28" s="3" t="s">
        <v>369</v>
      </c>
      <c r="W28" s="3"/>
      <c r="X28" s="3" t="s">
        <v>253</v>
      </c>
      <c r="Y28" s="3" t="s">
        <v>211</v>
      </c>
      <c r="Z28" s="3" t="s">
        <v>907</v>
      </c>
      <c r="AA28" s="3"/>
      <c r="AB28" s="3"/>
      <c r="AC28" s="3"/>
      <c r="AD28" s="3"/>
      <c r="AE28" s="3"/>
      <c r="AF28" s="3" t="s">
        <v>212</v>
      </c>
      <c r="AG28" s="3" t="s">
        <v>239</v>
      </c>
      <c r="AH28" s="3" t="s">
        <v>987</v>
      </c>
      <c r="AI28" s="3" t="s">
        <v>415</v>
      </c>
      <c r="AJ28" s="3" t="s">
        <v>204</v>
      </c>
      <c r="AK28" s="3" t="s">
        <v>256</v>
      </c>
      <c r="AL28" s="3"/>
      <c r="AM28" s="3"/>
      <c r="AN28" s="3" t="s">
        <v>333</v>
      </c>
      <c r="AO28" s="3" t="s">
        <v>402</v>
      </c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 t="s">
        <v>908</v>
      </c>
      <c r="BB28" s="3">
        <v>16</v>
      </c>
      <c r="BC28" s="3" t="s">
        <v>909</v>
      </c>
      <c r="BD28" s="3" t="s">
        <v>284</v>
      </c>
      <c r="BE28" s="3"/>
      <c r="BF28" s="3"/>
      <c r="BG28" s="3" t="s">
        <v>889</v>
      </c>
      <c r="BH28" s="3" t="s">
        <v>404</v>
      </c>
      <c r="BI28" s="3"/>
      <c r="BJ28" s="3" t="s">
        <v>410</v>
      </c>
      <c r="BK28" s="3"/>
      <c r="BL28" s="3" t="s">
        <v>895</v>
      </c>
      <c r="BM28" s="3"/>
      <c r="BN28" s="3" t="s">
        <v>219</v>
      </c>
      <c r="BO28" s="3" t="s">
        <v>276</v>
      </c>
      <c r="BP28" s="3"/>
      <c r="BQ28" s="3" t="s">
        <v>411</v>
      </c>
      <c r="BR28" s="3"/>
      <c r="BS28" s="3" t="s">
        <v>895</v>
      </c>
      <c r="BT28" s="3"/>
      <c r="BU28" s="3" t="s">
        <v>204</v>
      </c>
      <c r="BV28" s="3" t="s">
        <v>890</v>
      </c>
      <c r="BW28" s="3" t="s">
        <v>412</v>
      </c>
      <c r="BX28" s="3"/>
      <c r="BY28" s="3" t="s">
        <v>867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</row>
    <row r="29" spans="1:109" s="2" customFormat="1" ht="19.5" customHeight="1" x14ac:dyDescent="0.3">
      <c r="A29" s="3" t="s">
        <v>129</v>
      </c>
      <c r="B29" s="3">
        <v>2021</v>
      </c>
      <c r="C29" s="3" t="s">
        <v>31</v>
      </c>
      <c r="D29" s="3" t="s">
        <v>199</v>
      </c>
      <c r="E29" s="3" t="s">
        <v>439</v>
      </c>
      <c r="F29" s="3" t="s">
        <v>351</v>
      </c>
      <c r="G29" s="3"/>
      <c r="H29" s="3" t="s">
        <v>203</v>
      </c>
      <c r="I29" s="3"/>
      <c r="J29" s="3" t="s">
        <v>204</v>
      </c>
      <c r="K29" s="3">
        <v>500000</v>
      </c>
      <c r="L29" s="3" t="s">
        <v>221</v>
      </c>
      <c r="M29" s="3" t="s">
        <v>234</v>
      </c>
      <c r="N29" s="3" t="s">
        <v>501</v>
      </c>
      <c r="O29" s="3"/>
      <c r="P29" s="3"/>
      <c r="Q29" s="3"/>
      <c r="R29" s="3" t="s">
        <v>502</v>
      </c>
      <c r="S29" s="3"/>
      <c r="T29" s="3" t="s">
        <v>208</v>
      </c>
      <c r="U29" s="3" t="s">
        <v>237</v>
      </c>
      <c r="V29" s="3"/>
      <c r="W29" s="3"/>
      <c r="X29" s="3" t="s">
        <v>210</v>
      </c>
      <c r="Y29" s="3" t="s">
        <v>211</v>
      </c>
      <c r="Z29" s="3" t="s">
        <v>254</v>
      </c>
      <c r="AA29" s="3"/>
      <c r="AB29" s="3"/>
      <c r="AC29" s="3"/>
      <c r="AD29" s="3"/>
      <c r="AE29" s="3"/>
      <c r="AF29" s="3" t="s">
        <v>212</v>
      </c>
      <c r="AG29" s="3" t="s">
        <v>213</v>
      </c>
      <c r="AH29" s="3" t="s">
        <v>503</v>
      </c>
      <c r="AI29" s="3" t="s">
        <v>486</v>
      </c>
      <c r="AJ29" s="3" t="s">
        <v>204</v>
      </c>
      <c r="AK29" s="3" t="s">
        <v>214</v>
      </c>
      <c r="AL29" s="3"/>
      <c r="AM29" s="3"/>
      <c r="AN29" s="3" t="s">
        <v>299</v>
      </c>
      <c r="AO29" s="3" t="s">
        <v>504</v>
      </c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 t="s">
        <v>910</v>
      </c>
      <c r="BB29" s="3" t="s">
        <v>229</v>
      </c>
      <c r="BC29" s="3" t="s">
        <v>505</v>
      </c>
      <c r="BD29" s="3" t="s">
        <v>284</v>
      </c>
      <c r="BE29" s="3"/>
      <c r="BF29" s="3"/>
      <c r="BG29" s="3" t="s">
        <v>889</v>
      </c>
      <c r="BH29" s="3" t="s">
        <v>300</v>
      </c>
      <c r="BI29" s="3" t="s">
        <v>506</v>
      </c>
      <c r="BJ29" s="3" t="s">
        <v>507</v>
      </c>
      <c r="BK29" s="3"/>
      <c r="BL29" s="3"/>
      <c r="BM29" s="3"/>
      <c r="BN29" s="3" t="s">
        <v>219</v>
      </c>
      <c r="BO29" s="3" t="s">
        <v>230</v>
      </c>
      <c r="BP29" s="3"/>
      <c r="BQ29" s="3" t="s">
        <v>273</v>
      </c>
      <c r="BR29" s="3"/>
      <c r="BS29" s="3"/>
      <c r="BT29" s="3"/>
      <c r="BU29" s="3" t="s">
        <v>218</v>
      </c>
      <c r="BV29" s="3"/>
      <c r="BW29" s="3"/>
      <c r="BX29" s="3"/>
      <c r="BY29" s="3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</row>
    <row r="30" spans="1:109" s="2" customFormat="1" ht="20.100000000000001" customHeight="1" x14ac:dyDescent="0.3">
      <c r="A30" s="3" t="s">
        <v>130</v>
      </c>
      <c r="B30" s="3">
        <v>2020</v>
      </c>
      <c r="C30" s="3" t="s">
        <v>32</v>
      </c>
      <c r="D30" s="3" t="s">
        <v>199</v>
      </c>
      <c r="E30" s="3" t="s">
        <v>439</v>
      </c>
      <c r="F30" s="3" t="s">
        <v>351</v>
      </c>
      <c r="G30" s="3"/>
      <c r="H30" s="3" t="s">
        <v>203</v>
      </c>
      <c r="I30" s="3"/>
      <c r="J30" s="3" t="s">
        <v>218</v>
      </c>
      <c r="K30" s="3"/>
      <c r="L30" s="3"/>
      <c r="M30" s="3" t="s">
        <v>205</v>
      </c>
      <c r="N30" s="3" t="s">
        <v>206</v>
      </c>
      <c r="O30" s="3"/>
      <c r="P30" s="3"/>
      <c r="Q30" s="3"/>
      <c r="R30" s="3" t="s">
        <v>496</v>
      </c>
      <c r="S30" s="3"/>
      <c r="T30" s="3" t="s">
        <v>208</v>
      </c>
      <c r="U30" s="3" t="s">
        <v>264</v>
      </c>
      <c r="V30" s="3"/>
      <c r="W30" s="3"/>
      <c r="X30" s="3" t="s">
        <v>210</v>
      </c>
      <c r="Y30" s="3" t="s">
        <v>430</v>
      </c>
      <c r="Z30" s="3"/>
      <c r="AA30" s="3"/>
      <c r="AB30" s="3"/>
      <c r="AC30" s="3"/>
      <c r="AD30" s="3"/>
      <c r="AE30" s="3" t="s">
        <v>497</v>
      </c>
      <c r="AF30" s="3" t="s">
        <v>212</v>
      </c>
      <c r="AG30" s="3" t="s">
        <v>883</v>
      </c>
      <c r="AH30" s="3" t="s">
        <v>498</v>
      </c>
      <c r="AI30" s="3"/>
      <c r="AJ30" s="3"/>
      <c r="AK30" s="3"/>
      <c r="AL30" s="3"/>
      <c r="AM30" s="3"/>
      <c r="AN30" s="3" t="s">
        <v>461</v>
      </c>
      <c r="AO30" s="3" t="s">
        <v>499</v>
      </c>
      <c r="AP30" s="3" t="s">
        <v>215</v>
      </c>
      <c r="AQ30" s="3" t="s">
        <v>500</v>
      </c>
      <c r="AR30" s="3"/>
      <c r="AS30" s="3"/>
      <c r="AT30" s="3"/>
      <c r="AU30" s="3"/>
      <c r="AV30" s="3"/>
      <c r="AW30" s="3"/>
      <c r="AX30" s="3"/>
      <c r="AY30" s="3" t="s">
        <v>229</v>
      </c>
      <c r="AZ30" s="3">
        <v>7</v>
      </c>
      <c r="BA30" s="3" t="s">
        <v>911</v>
      </c>
      <c r="BB30" s="3"/>
      <c r="BC30" s="3" t="s">
        <v>912</v>
      </c>
      <c r="BD30" s="3" t="s">
        <v>217</v>
      </c>
      <c r="BE30" s="3"/>
      <c r="BF30" s="3"/>
      <c r="BG30" s="3"/>
      <c r="BH30" s="3"/>
      <c r="BI30" s="3"/>
      <c r="BJ30" s="3"/>
      <c r="BK30" s="3"/>
      <c r="BL30" s="3"/>
      <c r="BM30" s="3"/>
      <c r="BN30" s="3" t="s">
        <v>219</v>
      </c>
      <c r="BO30" s="3" t="s">
        <v>302</v>
      </c>
      <c r="BP30" s="3" t="s">
        <v>301</v>
      </c>
      <c r="BQ30" s="3" t="s">
        <v>273</v>
      </c>
      <c r="BR30" s="3"/>
      <c r="BS30" s="3"/>
      <c r="BT30" s="3"/>
      <c r="BU30" s="3" t="s">
        <v>218</v>
      </c>
      <c r="BV30" s="3"/>
      <c r="BW30" s="3"/>
      <c r="BX30" s="3"/>
      <c r="BY30" s="3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</row>
    <row r="31" spans="1:109" s="2" customFormat="1" ht="16.95" customHeight="1" x14ac:dyDescent="0.3">
      <c r="A31" s="3" t="s">
        <v>131</v>
      </c>
      <c r="B31" s="3">
        <v>2023</v>
      </c>
      <c r="C31" s="3" t="s">
        <v>33</v>
      </c>
      <c r="D31" s="3" t="s">
        <v>199</v>
      </c>
      <c r="E31" s="3" t="s">
        <v>274</v>
      </c>
      <c r="F31" s="3" t="s">
        <v>407</v>
      </c>
      <c r="G31" s="3"/>
      <c r="H31" s="3" t="s">
        <v>203</v>
      </c>
      <c r="I31" s="3"/>
      <c r="J31" s="3" t="s">
        <v>320</v>
      </c>
      <c r="K31" s="3">
        <v>4000</v>
      </c>
      <c r="L31" s="3" t="s">
        <v>292</v>
      </c>
      <c r="M31" s="3" t="s">
        <v>234</v>
      </c>
      <c r="N31" s="3" t="s">
        <v>222</v>
      </c>
      <c r="O31" s="3" t="s">
        <v>235</v>
      </c>
      <c r="P31" s="3"/>
      <c r="Q31" s="3" t="s">
        <v>236</v>
      </c>
      <c r="R31" s="3"/>
      <c r="S31" s="3"/>
      <c r="T31" s="3" t="s">
        <v>208</v>
      </c>
      <c r="U31" s="3" t="s">
        <v>237</v>
      </c>
      <c r="V31" s="3"/>
      <c r="W31" s="3"/>
      <c r="X31" s="3" t="s">
        <v>210</v>
      </c>
      <c r="Y31" s="3" t="s">
        <v>414</v>
      </c>
      <c r="Z31" s="3" t="s">
        <v>254</v>
      </c>
      <c r="AA31" s="3"/>
      <c r="AB31" s="3"/>
      <c r="AC31" s="3"/>
      <c r="AD31" s="3"/>
      <c r="AE31" s="3"/>
      <c r="AF31" s="3" t="s">
        <v>212</v>
      </c>
      <c r="AG31" s="3" t="s">
        <v>213</v>
      </c>
      <c r="AH31" s="3" t="s">
        <v>493</v>
      </c>
      <c r="AI31" s="3"/>
      <c r="AJ31" s="3"/>
      <c r="AK31" s="3"/>
      <c r="AL31" s="3"/>
      <c r="AM31" s="3"/>
      <c r="AN31" s="3" t="s">
        <v>283</v>
      </c>
      <c r="AO31" s="3" t="s">
        <v>258</v>
      </c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 t="s">
        <v>284</v>
      </c>
      <c r="BE31" s="3"/>
      <c r="BF31" s="3"/>
      <c r="BG31" s="3" t="s">
        <v>889</v>
      </c>
      <c r="BH31" s="3" t="s">
        <v>300</v>
      </c>
      <c r="BI31" s="3" t="s">
        <v>301</v>
      </c>
      <c r="BJ31" s="3" t="s">
        <v>487</v>
      </c>
      <c r="BK31" s="3"/>
      <c r="BL31" s="3"/>
      <c r="BM31" s="3"/>
      <c r="BN31" s="3" t="s">
        <v>219</v>
      </c>
      <c r="BO31" s="3" t="s">
        <v>302</v>
      </c>
      <c r="BP31" s="3" t="s">
        <v>301</v>
      </c>
      <c r="BQ31" s="3" t="s">
        <v>273</v>
      </c>
      <c r="BR31" s="3"/>
      <c r="BS31" s="3"/>
      <c r="BT31" s="3"/>
      <c r="BU31" s="3" t="s">
        <v>320</v>
      </c>
      <c r="BV31" s="3" t="s">
        <v>494</v>
      </c>
      <c r="BW31" s="3" t="s">
        <v>495</v>
      </c>
      <c r="BX31" s="3"/>
      <c r="BY31" s="3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</row>
    <row r="32" spans="1:109" s="2" customFormat="1" ht="15" customHeight="1" x14ac:dyDescent="0.3">
      <c r="A32" s="3" t="s">
        <v>132</v>
      </c>
      <c r="B32" s="3">
        <v>2020</v>
      </c>
      <c r="C32" s="3" t="s">
        <v>34</v>
      </c>
      <c r="D32" s="3" t="s">
        <v>199</v>
      </c>
      <c r="E32" s="3" t="s">
        <v>439</v>
      </c>
      <c r="F32" s="3" t="s">
        <v>879</v>
      </c>
      <c r="G32" s="3"/>
      <c r="H32" s="3" t="s">
        <v>203</v>
      </c>
      <c r="I32" s="3"/>
      <c r="J32" s="3" t="s">
        <v>320</v>
      </c>
      <c r="K32" s="3">
        <v>5000</v>
      </c>
      <c r="L32" s="3" t="s">
        <v>489</v>
      </c>
      <c r="M32" s="3" t="s">
        <v>205</v>
      </c>
      <c r="N32" s="3" t="s">
        <v>222</v>
      </c>
      <c r="O32" s="3" t="s">
        <v>235</v>
      </c>
      <c r="P32" s="3"/>
      <c r="Q32" s="3" t="s">
        <v>286</v>
      </c>
      <c r="R32" s="3"/>
      <c r="S32" s="3"/>
      <c r="T32" s="3" t="s">
        <v>208</v>
      </c>
      <c r="U32" s="3" t="s">
        <v>465</v>
      </c>
      <c r="V32" s="3"/>
      <c r="W32" s="3"/>
      <c r="X32" s="3" t="s">
        <v>210</v>
      </c>
      <c r="Y32" s="3" t="s">
        <v>414</v>
      </c>
      <c r="Z32" s="3" t="s">
        <v>254</v>
      </c>
      <c r="AA32" s="3"/>
      <c r="AB32" s="3"/>
      <c r="AC32" s="3"/>
      <c r="AD32" s="3"/>
      <c r="AE32" s="3"/>
      <c r="AF32" s="3" t="s">
        <v>212</v>
      </c>
      <c r="AG32" s="3" t="s">
        <v>213</v>
      </c>
      <c r="AH32" s="3" t="s">
        <v>988</v>
      </c>
      <c r="AI32" s="3" t="s">
        <v>490</v>
      </c>
      <c r="AJ32" s="3" t="s">
        <v>320</v>
      </c>
      <c r="AK32" s="3" t="s">
        <v>491</v>
      </c>
      <c r="AL32" s="3" t="s">
        <v>913</v>
      </c>
      <c r="AM32" s="3">
        <v>0.34</v>
      </c>
      <c r="AN32" s="3" t="s">
        <v>461</v>
      </c>
      <c r="AO32" s="3" t="s">
        <v>258</v>
      </c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 t="s">
        <v>217</v>
      </c>
      <c r="BE32" s="3"/>
      <c r="BF32" s="3"/>
      <c r="BG32" s="3"/>
      <c r="BH32" s="3"/>
      <c r="BI32" s="3"/>
      <c r="BJ32" s="3"/>
      <c r="BK32" s="3"/>
      <c r="BL32" s="3"/>
      <c r="BM32" s="3"/>
      <c r="BN32" s="3" t="s">
        <v>219</v>
      </c>
      <c r="BO32" s="3" t="s">
        <v>230</v>
      </c>
      <c r="BP32" s="3"/>
      <c r="BQ32" s="3" t="s">
        <v>273</v>
      </c>
      <c r="BR32" s="3"/>
      <c r="BS32" s="3"/>
      <c r="BT32" s="3"/>
      <c r="BU32" s="3" t="s">
        <v>204</v>
      </c>
      <c r="BV32" s="3" t="s">
        <v>492</v>
      </c>
      <c r="BW32" s="3"/>
      <c r="BX32" s="3"/>
      <c r="BY32" s="3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</row>
    <row r="33" spans="1:109" s="2" customFormat="1" ht="22.05" customHeight="1" x14ac:dyDescent="0.3">
      <c r="A33" s="3" t="s">
        <v>133</v>
      </c>
      <c r="B33" s="3">
        <v>2022</v>
      </c>
      <c r="C33" s="3" t="s">
        <v>35</v>
      </c>
      <c r="D33" s="3" t="s">
        <v>199</v>
      </c>
      <c r="E33" s="3" t="s">
        <v>439</v>
      </c>
      <c r="F33" s="3" t="s">
        <v>351</v>
      </c>
      <c r="G33" s="3"/>
      <c r="H33" s="3" t="s">
        <v>203</v>
      </c>
      <c r="I33" s="3"/>
      <c r="J33" s="3" t="s">
        <v>320</v>
      </c>
      <c r="K33" s="3">
        <v>1000000</v>
      </c>
      <c r="L33" s="3" t="s">
        <v>303</v>
      </c>
      <c r="M33" s="3" t="s">
        <v>205</v>
      </c>
      <c r="N33" s="3" t="s">
        <v>222</v>
      </c>
      <c r="O33" s="3" t="s">
        <v>235</v>
      </c>
      <c r="P33" s="3"/>
      <c r="Q33" s="3" t="s">
        <v>484</v>
      </c>
      <c r="R33" s="3"/>
      <c r="S33" s="3"/>
      <c r="T33" s="3" t="s">
        <v>208</v>
      </c>
      <c r="U33" s="3" t="s">
        <v>465</v>
      </c>
      <c r="V33" s="3"/>
      <c r="W33" s="3"/>
      <c r="X33" s="3" t="s">
        <v>210</v>
      </c>
      <c r="Y33" s="3" t="s">
        <v>414</v>
      </c>
      <c r="Z33" s="3" t="s">
        <v>254</v>
      </c>
      <c r="AA33" s="3"/>
      <c r="AB33" s="3"/>
      <c r="AC33" s="3"/>
      <c r="AD33" s="3"/>
      <c r="AE33" s="3"/>
      <c r="AF33" s="3" t="s">
        <v>212</v>
      </c>
      <c r="AG33" s="3" t="s">
        <v>883</v>
      </c>
      <c r="AH33" s="3" t="s">
        <v>989</v>
      </c>
      <c r="AI33" s="3" t="s">
        <v>486</v>
      </c>
      <c r="AJ33" s="3" t="s">
        <v>320</v>
      </c>
      <c r="AK33" s="3" t="s">
        <v>214</v>
      </c>
      <c r="AL33" s="3"/>
      <c r="AM33" s="3"/>
      <c r="AN33" s="3" t="s">
        <v>299</v>
      </c>
      <c r="AO33" s="3" t="s">
        <v>258</v>
      </c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 t="s">
        <v>217</v>
      </c>
      <c r="BE33" s="3"/>
      <c r="BF33" s="3"/>
      <c r="BG33" s="3" t="s">
        <v>889</v>
      </c>
      <c r="BH33" s="3" t="s">
        <v>392</v>
      </c>
      <c r="BI33" s="3" t="s">
        <v>301</v>
      </c>
      <c r="BJ33" s="3" t="s">
        <v>487</v>
      </c>
      <c r="BK33" s="3" t="s">
        <v>488</v>
      </c>
      <c r="BL33" s="3" t="s">
        <v>245</v>
      </c>
      <c r="BM33" s="3"/>
      <c r="BN33" s="3"/>
      <c r="BO33" s="3"/>
      <c r="BP33" s="3"/>
      <c r="BQ33" s="3"/>
      <c r="BR33" s="3"/>
      <c r="BS33" s="3"/>
      <c r="BT33" s="3"/>
      <c r="BU33" s="3" t="s">
        <v>218</v>
      </c>
      <c r="BV33" s="3"/>
      <c r="BW33" s="3"/>
      <c r="BX33" s="3"/>
      <c r="BY33" s="3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</row>
    <row r="34" spans="1:109" s="2" customFormat="1" ht="21.6" customHeight="1" x14ac:dyDescent="0.3">
      <c r="A34" s="3" t="s">
        <v>134</v>
      </c>
      <c r="B34" s="3">
        <v>2024</v>
      </c>
      <c r="C34" s="3" t="s">
        <v>36</v>
      </c>
      <c r="D34" s="3" t="s">
        <v>199</v>
      </c>
      <c r="E34" s="3" t="s">
        <v>322</v>
      </c>
      <c r="F34" s="3" t="s">
        <v>407</v>
      </c>
      <c r="G34" s="3"/>
      <c r="H34" s="3" t="s">
        <v>203</v>
      </c>
      <c r="I34" s="3"/>
      <c r="J34" s="3" t="s">
        <v>320</v>
      </c>
      <c r="K34" s="3">
        <v>10000</v>
      </c>
      <c r="L34" s="3" t="s">
        <v>292</v>
      </c>
      <c r="M34" s="3" t="s">
        <v>205</v>
      </c>
      <c r="N34" s="3" t="s">
        <v>222</v>
      </c>
      <c r="O34" s="3" t="s">
        <v>352</v>
      </c>
      <c r="P34" s="3"/>
      <c r="Q34" s="3"/>
      <c r="R34" s="3" t="s">
        <v>480</v>
      </c>
      <c r="S34" s="3"/>
      <c r="T34" s="3" t="s">
        <v>399</v>
      </c>
      <c r="U34" s="3"/>
      <c r="V34" s="3"/>
      <c r="W34" s="3" t="s">
        <v>481</v>
      </c>
      <c r="X34" s="3" t="s">
        <v>253</v>
      </c>
      <c r="Y34" s="3" t="s">
        <v>370</v>
      </c>
      <c r="Z34" s="3"/>
      <c r="AA34" s="3" t="s">
        <v>371</v>
      </c>
      <c r="AB34" s="3"/>
      <c r="AC34" s="3"/>
      <c r="AD34" s="3"/>
      <c r="AE34" s="3"/>
      <c r="AF34" s="3" t="s">
        <v>212</v>
      </c>
      <c r="AG34" s="3" t="s">
        <v>239</v>
      </c>
      <c r="AH34" s="3" t="s">
        <v>482</v>
      </c>
      <c r="AI34" s="3" t="s">
        <v>967</v>
      </c>
      <c r="AJ34" s="3" t="s">
        <v>320</v>
      </c>
      <c r="AK34" s="3" t="s">
        <v>256</v>
      </c>
      <c r="AL34" s="3" t="s">
        <v>308</v>
      </c>
      <c r="AM34" s="3">
        <f>7.24 * 0.00000001</f>
        <v>7.24E-8</v>
      </c>
      <c r="AN34" s="3" t="s">
        <v>333</v>
      </c>
      <c r="AO34" s="3" t="s">
        <v>375</v>
      </c>
      <c r="AP34" s="3" t="s">
        <v>241</v>
      </c>
      <c r="AQ34" s="3"/>
      <c r="AR34" s="3">
        <v>0.1</v>
      </c>
      <c r="AS34" s="3">
        <v>20</v>
      </c>
      <c r="AT34" s="3">
        <v>1.2</v>
      </c>
      <c r="AU34" s="3" t="s">
        <v>483</v>
      </c>
      <c r="AV34" s="3"/>
      <c r="AW34" s="3"/>
      <c r="AX34" s="3"/>
      <c r="AY34" s="3">
        <v>0.5</v>
      </c>
      <c r="AZ34" s="3">
        <v>1</v>
      </c>
      <c r="BA34" s="3"/>
      <c r="BB34" s="3"/>
      <c r="BC34" s="3"/>
      <c r="BD34" s="3" t="s">
        <v>217</v>
      </c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 t="s">
        <v>204</v>
      </c>
      <c r="BV34" s="3" t="s">
        <v>890</v>
      </c>
      <c r="BW34" s="3" t="s">
        <v>1062</v>
      </c>
      <c r="BX34" s="3"/>
      <c r="BY34" s="3" t="s">
        <v>866</v>
      </c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</row>
    <row r="35" spans="1:109" s="2" customFormat="1" ht="14.4" x14ac:dyDescent="0.3">
      <c r="A35" s="3" t="s">
        <v>135</v>
      </c>
      <c r="B35" s="3">
        <v>2020</v>
      </c>
      <c r="C35" s="3" t="s">
        <v>37</v>
      </c>
      <c r="D35" s="3" t="s">
        <v>199</v>
      </c>
      <c r="E35" s="3" t="s">
        <v>200</v>
      </c>
      <c r="F35" s="3" t="s">
        <v>201</v>
      </c>
      <c r="G35" s="3" t="s">
        <v>279</v>
      </c>
      <c r="H35" s="3" t="s">
        <v>203</v>
      </c>
      <c r="I35" s="3"/>
      <c r="J35" s="3" t="s">
        <v>218</v>
      </c>
      <c r="K35" s="3"/>
      <c r="L35" s="3"/>
      <c r="M35" s="3" t="s">
        <v>205</v>
      </c>
      <c r="N35" s="3" t="s">
        <v>222</v>
      </c>
      <c r="O35" s="3" t="s">
        <v>235</v>
      </c>
      <c r="P35" s="3"/>
      <c r="Q35" s="3"/>
      <c r="R35" s="3" t="s">
        <v>473</v>
      </c>
      <c r="S35" s="3"/>
      <c r="T35" s="3" t="s">
        <v>345</v>
      </c>
      <c r="U35" s="3"/>
      <c r="V35" s="3" t="s">
        <v>474</v>
      </c>
      <c r="W35" s="3"/>
      <c r="X35" s="3" t="s">
        <v>210</v>
      </c>
      <c r="Y35" s="3" t="s">
        <v>414</v>
      </c>
      <c r="Z35" s="3" t="s">
        <v>254</v>
      </c>
      <c r="AA35" s="3"/>
      <c r="AB35" s="3"/>
      <c r="AC35" s="3"/>
      <c r="AD35" s="3"/>
      <c r="AE35" s="3"/>
      <c r="AF35" s="3" t="s">
        <v>212</v>
      </c>
      <c r="AG35" s="3" t="s">
        <v>213</v>
      </c>
      <c r="AH35" s="3" t="s">
        <v>475</v>
      </c>
      <c r="AI35" s="3" t="s">
        <v>476</v>
      </c>
      <c r="AJ35" s="3" t="s">
        <v>218</v>
      </c>
      <c r="AK35" s="3"/>
      <c r="AL35" s="3" t="s">
        <v>288</v>
      </c>
      <c r="AM35" s="3">
        <v>2.1320000000000001</v>
      </c>
      <c r="AN35" s="3" t="s">
        <v>299</v>
      </c>
      <c r="AO35" s="3" t="s">
        <v>390</v>
      </c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 t="s">
        <v>477</v>
      </c>
      <c r="BB35" s="3">
        <v>10</v>
      </c>
      <c r="BC35" s="3" t="s">
        <v>894</v>
      </c>
      <c r="BD35" s="3" t="s">
        <v>478</v>
      </c>
      <c r="BE35" s="3" t="s">
        <v>313</v>
      </c>
      <c r="BF35" s="3"/>
      <c r="BG35" s="3" t="s">
        <v>889</v>
      </c>
      <c r="BH35" s="3" t="s">
        <v>300</v>
      </c>
      <c r="BI35" s="3" t="s">
        <v>301</v>
      </c>
      <c r="BJ35" s="3" t="s">
        <v>479</v>
      </c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 t="s">
        <v>218</v>
      </c>
      <c r="BV35" s="3"/>
      <c r="BW35" s="3"/>
      <c r="BX35" s="3"/>
      <c r="BY35" s="3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</row>
    <row r="36" spans="1:109" s="2" customFormat="1" ht="14.4" x14ac:dyDescent="0.3">
      <c r="A36" s="3" t="s">
        <v>136</v>
      </c>
      <c r="B36" s="3">
        <v>2024</v>
      </c>
      <c r="C36" s="3" t="s">
        <v>38</v>
      </c>
      <c r="D36" s="3" t="s">
        <v>199</v>
      </c>
      <c r="E36" s="3" t="s">
        <v>322</v>
      </c>
      <c r="F36" s="3" t="s">
        <v>201</v>
      </c>
      <c r="G36" s="3" t="s">
        <v>202</v>
      </c>
      <c r="H36" s="3" t="s">
        <v>203</v>
      </c>
      <c r="I36" s="3"/>
      <c r="J36" s="3" t="s">
        <v>204</v>
      </c>
      <c r="K36" s="3">
        <v>2000000</v>
      </c>
      <c r="L36" s="3" t="s">
        <v>914</v>
      </c>
      <c r="M36" s="3" t="s">
        <v>205</v>
      </c>
      <c r="N36" s="3" t="s">
        <v>222</v>
      </c>
      <c r="O36" s="3" t="s">
        <v>235</v>
      </c>
      <c r="P36" s="3"/>
      <c r="Q36" s="3" t="s">
        <v>286</v>
      </c>
      <c r="R36" s="3"/>
      <c r="S36" s="3"/>
      <c r="T36" s="3" t="s">
        <v>208</v>
      </c>
      <c r="U36" s="3" t="s">
        <v>264</v>
      </c>
      <c r="V36" s="3"/>
      <c r="W36" s="3"/>
      <c r="X36" s="3" t="s">
        <v>210</v>
      </c>
      <c r="Y36" s="3" t="s">
        <v>414</v>
      </c>
      <c r="Z36" s="3" t="s">
        <v>388</v>
      </c>
      <c r="AA36" s="3"/>
      <c r="AB36" s="3"/>
      <c r="AC36" s="3"/>
      <c r="AD36" s="3"/>
      <c r="AE36" s="3"/>
      <c r="AF36" s="3" t="s">
        <v>212</v>
      </c>
      <c r="AG36" s="3" t="s">
        <v>226</v>
      </c>
      <c r="AH36" s="3" t="s">
        <v>468</v>
      </c>
      <c r="AI36" s="3"/>
      <c r="AJ36" s="3"/>
      <c r="AK36" s="3"/>
      <c r="AL36" s="3"/>
      <c r="AM36" s="3"/>
      <c r="AN36" s="3" t="s">
        <v>462</v>
      </c>
      <c r="AO36" s="3" t="s">
        <v>469</v>
      </c>
      <c r="AP36" s="3" t="s">
        <v>241</v>
      </c>
      <c r="AQ36" s="3"/>
      <c r="AR36" s="3">
        <v>0.1</v>
      </c>
      <c r="AS36" s="3">
        <v>250</v>
      </c>
      <c r="AT36" s="3" t="s">
        <v>229</v>
      </c>
      <c r="AU36" s="3"/>
      <c r="AV36" s="3"/>
      <c r="AW36" s="3"/>
      <c r="AX36" s="3"/>
      <c r="AY36" s="3">
        <v>24</v>
      </c>
      <c r="AZ36" s="3">
        <v>3</v>
      </c>
      <c r="BA36" s="3" t="s">
        <v>216</v>
      </c>
      <c r="BB36" s="3">
        <v>7</v>
      </c>
      <c r="BC36" s="3" t="s">
        <v>894</v>
      </c>
      <c r="BD36" s="3" t="s">
        <v>470</v>
      </c>
      <c r="BE36" s="3" t="s">
        <v>313</v>
      </c>
      <c r="BF36" s="3"/>
      <c r="BG36" s="3" t="s">
        <v>889</v>
      </c>
      <c r="BH36" s="3" t="s">
        <v>404</v>
      </c>
      <c r="BI36" s="3"/>
      <c r="BJ36" s="3" t="s">
        <v>471</v>
      </c>
      <c r="BK36" s="3"/>
      <c r="BL36" s="3"/>
      <c r="BM36" s="3"/>
      <c r="BN36" s="3" t="s">
        <v>219</v>
      </c>
      <c r="BO36" s="3" t="s">
        <v>230</v>
      </c>
      <c r="BP36" s="3"/>
      <c r="BQ36" s="3" t="s">
        <v>472</v>
      </c>
      <c r="BR36" s="3"/>
      <c r="BS36" s="3"/>
      <c r="BT36" s="3"/>
      <c r="BU36" s="3" t="s">
        <v>218</v>
      </c>
      <c r="BV36" s="3"/>
      <c r="BW36" s="3"/>
      <c r="BX36" s="3"/>
      <c r="BY36" s="3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</row>
    <row r="37" spans="1:109" s="2" customFormat="1" ht="21.6" customHeight="1" x14ac:dyDescent="0.3">
      <c r="A37" s="3" t="s">
        <v>137</v>
      </c>
      <c r="B37" s="3">
        <v>2020</v>
      </c>
      <c r="C37" s="3" t="s">
        <v>39</v>
      </c>
      <c r="D37" s="3" t="s">
        <v>199</v>
      </c>
      <c r="E37" s="3" t="s">
        <v>322</v>
      </c>
      <c r="F37" s="3" t="s">
        <v>201</v>
      </c>
      <c r="G37" s="3" t="s">
        <v>202</v>
      </c>
      <c r="H37" s="3" t="s">
        <v>203</v>
      </c>
      <c r="I37" s="3"/>
      <c r="J37" s="3" t="s">
        <v>320</v>
      </c>
      <c r="K37" s="3">
        <v>100000</v>
      </c>
      <c r="L37" s="3" t="s">
        <v>303</v>
      </c>
      <c r="M37" s="3" t="s">
        <v>205</v>
      </c>
      <c r="N37" s="3" t="s">
        <v>222</v>
      </c>
      <c r="O37" s="3" t="s">
        <v>235</v>
      </c>
      <c r="P37" s="3"/>
      <c r="Q37" s="3"/>
      <c r="R37" s="3" t="s">
        <v>464</v>
      </c>
      <c r="S37" s="3"/>
      <c r="T37" s="3" t="s">
        <v>208</v>
      </c>
      <c r="U37" s="3" t="s">
        <v>465</v>
      </c>
      <c r="V37" s="3"/>
      <c r="W37" s="3"/>
      <c r="X37" s="3" t="s">
        <v>253</v>
      </c>
      <c r="Y37" s="3" t="s">
        <v>414</v>
      </c>
      <c r="Z37" s="3" t="s">
        <v>442</v>
      </c>
      <c r="AA37" s="3"/>
      <c r="AB37" s="3"/>
      <c r="AC37" s="3"/>
      <c r="AD37" s="3"/>
      <c r="AE37" s="3"/>
      <c r="AF37" s="3" t="s">
        <v>212</v>
      </c>
      <c r="AG37" s="3" t="s">
        <v>226</v>
      </c>
      <c r="AH37" s="3" t="s">
        <v>986</v>
      </c>
      <c r="AI37" s="3" t="s">
        <v>466</v>
      </c>
      <c r="AJ37" s="3" t="s">
        <v>204</v>
      </c>
      <c r="AK37" s="3" t="s">
        <v>307</v>
      </c>
      <c r="AL37" s="3" t="s">
        <v>308</v>
      </c>
      <c r="AM37" s="3">
        <f>5.27 *0.0001</f>
        <v>5.2700000000000002E-4</v>
      </c>
      <c r="AN37" s="3" t="s">
        <v>257</v>
      </c>
      <c r="AO37" s="3" t="s">
        <v>227</v>
      </c>
      <c r="AP37" s="3" t="s">
        <v>215</v>
      </c>
      <c r="AQ37" s="3" t="s">
        <v>467</v>
      </c>
      <c r="AR37" s="3"/>
      <c r="AS37" s="3"/>
      <c r="AT37" s="3"/>
      <c r="AU37" s="3"/>
      <c r="AV37" s="3"/>
      <c r="AW37" s="3"/>
      <c r="AX37" s="3"/>
      <c r="AY37" s="3">
        <v>8</v>
      </c>
      <c r="AZ37" s="3">
        <v>1</v>
      </c>
      <c r="BA37" s="3"/>
      <c r="BB37" s="3"/>
      <c r="BC37" s="3"/>
      <c r="BD37" s="3" t="s">
        <v>349</v>
      </c>
      <c r="BE37" s="3" t="s">
        <v>313</v>
      </c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 t="s">
        <v>218</v>
      </c>
      <c r="BV37" s="3"/>
      <c r="BW37" s="3"/>
      <c r="BX37" s="3"/>
      <c r="BY37" s="3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</row>
    <row r="38" spans="1:109" s="2" customFormat="1" ht="15" customHeight="1" x14ac:dyDescent="0.3">
      <c r="A38" s="3" t="s">
        <v>138</v>
      </c>
      <c r="B38" s="3">
        <v>2024</v>
      </c>
      <c r="C38" s="3" t="s">
        <v>40</v>
      </c>
      <c r="D38" s="3" t="s">
        <v>199</v>
      </c>
      <c r="E38" s="3" t="s">
        <v>439</v>
      </c>
      <c r="F38" s="3" t="s">
        <v>201</v>
      </c>
      <c r="G38" s="3" t="s">
        <v>448</v>
      </c>
      <c r="H38" s="3" t="s">
        <v>203</v>
      </c>
      <c r="I38" s="3"/>
      <c r="J38" s="3" t="s">
        <v>218</v>
      </c>
      <c r="K38" s="3"/>
      <c r="L38" s="3"/>
      <c r="M38" s="3" t="s">
        <v>229</v>
      </c>
      <c r="N38" s="3" t="s">
        <v>222</v>
      </c>
      <c r="O38" s="3" t="s">
        <v>235</v>
      </c>
      <c r="P38" s="3"/>
      <c r="Q38" s="3"/>
      <c r="R38" s="3" t="s">
        <v>449</v>
      </c>
      <c r="S38" s="3"/>
      <c r="T38" s="3" t="s">
        <v>208</v>
      </c>
      <c r="U38" s="3" t="s">
        <v>465</v>
      </c>
      <c r="V38" s="3"/>
      <c r="W38" s="3"/>
      <c r="X38" s="3" t="s">
        <v>210</v>
      </c>
      <c r="Y38" s="3" t="s">
        <v>370</v>
      </c>
      <c r="Z38" s="3"/>
      <c r="AA38" s="3" t="s">
        <v>450</v>
      </c>
      <c r="AB38" s="3"/>
      <c r="AC38" s="3"/>
      <c r="AD38" s="3"/>
      <c r="AE38" s="3"/>
      <c r="AF38" s="3" t="s">
        <v>212</v>
      </c>
      <c r="AG38" s="3" t="s">
        <v>226</v>
      </c>
      <c r="AH38" s="3" t="s">
        <v>990</v>
      </c>
      <c r="AI38" s="3" t="s">
        <v>459</v>
      </c>
      <c r="AJ38" s="3" t="s">
        <v>320</v>
      </c>
      <c r="AK38" s="3" t="s">
        <v>460</v>
      </c>
      <c r="AL38" s="3"/>
      <c r="AM38" s="3"/>
      <c r="AN38" s="3" t="s">
        <v>462</v>
      </c>
      <c r="AO38" s="3" t="s">
        <v>258</v>
      </c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 t="s">
        <v>259</v>
      </c>
      <c r="BO38" s="3" t="s">
        <v>230</v>
      </c>
      <c r="BP38" s="3"/>
      <c r="BQ38" s="3" t="s">
        <v>273</v>
      </c>
      <c r="BR38" s="3"/>
      <c r="BS38" s="3"/>
      <c r="BT38" s="3"/>
      <c r="BU38" s="3" t="s">
        <v>204</v>
      </c>
      <c r="BV38" s="3" t="s">
        <v>915</v>
      </c>
      <c r="BW38" s="3"/>
      <c r="BX38" s="3"/>
      <c r="BY38" s="3" t="s">
        <v>463</v>
      </c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</row>
    <row r="39" spans="1:109" s="2" customFormat="1" ht="16.2" customHeight="1" x14ac:dyDescent="0.3">
      <c r="A39" s="3" t="s">
        <v>139</v>
      </c>
      <c r="B39" s="3">
        <v>2020</v>
      </c>
      <c r="C39" s="3" t="s">
        <v>41</v>
      </c>
      <c r="D39" s="3" t="s">
        <v>199</v>
      </c>
      <c r="E39" s="3" t="s">
        <v>439</v>
      </c>
      <c r="F39" s="3" t="s">
        <v>201</v>
      </c>
      <c r="G39" s="3" t="s">
        <v>440</v>
      </c>
      <c r="H39" s="3" t="s">
        <v>203</v>
      </c>
      <c r="I39" s="3"/>
      <c r="J39" s="3" t="s">
        <v>204</v>
      </c>
      <c r="K39" s="3">
        <v>10000000</v>
      </c>
      <c r="L39" s="3" t="s">
        <v>303</v>
      </c>
      <c r="M39" s="3" t="s">
        <v>205</v>
      </c>
      <c r="N39" s="3" t="s">
        <v>222</v>
      </c>
      <c r="O39" s="3" t="s">
        <v>352</v>
      </c>
      <c r="P39" s="3" t="s">
        <v>294</v>
      </c>
      <c r="Q39" s="3"/>
      <c r="R39" s="3"/>
      <c r="S39" s="3"/>
      <c r="T39" s="3" t="s">
        <v>345</v>
      </c>
      <c r="U39" s="3"/>
      <c r="V39" s="3" t="s">
        <v>441</v>
      </c>
      <c r="W39" s="3"/>
      <c r="X39" s="3" t="s">
        <v>210</v>
      </c>
      <c r="Y39" s="3" t="s">
        <v>414</v>
      </c>
      <c r="Z39" s="3" t="s">
        <v>442</v>
      </c>
      <c r="AA39" s="3"/>
      <c r="AB39" s="3"/>
      <c r="AC39" s="3"/>
      <c r="AD39" s="3"/>
      <c r="AE39" s="3"/>
      <c r="AF39" s="3" t="s">
        <v>212</v>
      </c>
      <c r="AG39" s="3" t="s">
        <v>226</v>
      </c>
      <c r="AH39" s="3" t="s">
        <v>991</v>
      </c>
      <c r="AI39" s="3" t="s">
        <v>458</v>
      </c>
      <c r="AJ39" s="3" t="s">
        <v>204</v>
      </c>
      <c r="AK39" s="3" t="s">
        <v>307</v>
      </c>
      <c r="AL39" s="3" t="s">
        <v>348</v>
      </c>
      <c r="AM39" s="3">
        <v>6.5000000000000002E-2</v>
      </c>
      <c r="AN39" s="3" t="s">
        <v>299</v>
      </c>
      <c r="AO39" s="3" t="s">
        <v>443</v>
      </c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 t="s">
        <v>444</v>
      </c>
      <c r="BB39" s="3">
        <v>5</v>
      </c>
      <c r="BC39" s="3" t="s">
        <v>445</v>
      </c>
      <c r="BD39" s="3" t="s">
        <v>284</v>
      </c>
      <c r="BE39" s="3"/>
      <c r="BF39" s="3"/>
      <c r="BG39" s="3" t="s">
        <v>889</v>
      </c>
      <c r="BH39" s="3" t="s">
        <v>404</v>
      </c>
      <c r="BI39" s="3"/>
      <c r="BJ39" s="3" t="s">
        <v>446</v>
      </c>
      <c r="BK39" s="3"/>
      <c r="BL39" s="3" t="s">
        <v>245</v>
      </c>
      <c r="BM39" s="3"/>
      <c r="BN39" s="3" t="s">
        <v>219</v>
      </c>
      <c r="BO39" s="3" t="s">
        <v>230</v>
      </c>
      <c r="BP39" s="3"/>
      <c r="BQ39" s="3" t="s">
        <v>447</v>
      </c>
      <c r="BR39" s="3"/>
      <c r="BS39" s="3"/>
      <c r="BT39" s="3"/>
      <c r="BU39" s="3" t="s">
        <v>218</v>
      </c>
      <c r="BV39" s="3"/>
      <c r="BW39" s="3"/>
      <c r="BX39" s="3"/>
      <c r="BY39" s="3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</row>
    <row r="40" spans="1:109" s="2" customFormat="1" ht="16.95" customHeight="1" x14ac:dyDescent="0.3">
      <c r="A40" s="3" t="s">
        <v>140</v>
      </c>
      <c r="B40" s="3">
        <v>2024</v>
      </c>
      <c r="C40" s="3" t="s">
        <v>42</v>
      </c>
      <c r="D40" s="3" t="s">
        <v>199</v>
      </c>
      <c r="E40" s="3" t="s">
        <v>423</v>
      </c>
      <c r="F40" s="3" t="s">
        <v>201</v>
      </c>
      <c r="G40" s="3" t="s">
        <v>202</v>
      </c>
      <c r="H40" s="3" t="s">
        <v>249</v>
      </c>
      <c r="I40" s="3" t="s">
        <v>424</v>
      </c>
      <c r="J40" s="3" t="s">
        <v>218</v>
      </c>
      <c r="K40" s="3"/>
      <c r="L40" s="3"/>
      <c r="M40" s="3" t="s">
        <v>205</v>
      </c>
      <c r="N40" s="3" t="s">
        <v>222</v>
      </c>
      <c r="O40" s="3" t="s">
        <v>223</v>
      </c>
      <c r="P40" s="3"/>
      <c r="Q40" s="3"/>
      <c r="R40" s="3" t="s">
        <v>425</v>
      </c>
      <c r="S40" s="3"/>
      <c r="T40" s="3" t="s">
        <v>435</v>
      </c>
      <c r="U40" s="3" t="s">
        <v>264</v>
      </c>
      <c r="V40" s="3"/>
      <c r="W40" s="3"/>
      <c r="X40" s="3" t="s">
        <v>210</v>
      </c>
      <c r="Y40" s="3" t="s">
        <v>426</v>
      </c>
      <c r="Z40" s="3"/>
      <c r="AA40" s="3"/>
      <c r="AB40" s="3"/>
      <c r="AC40" s="3"/>
      <c r="AD40" s="3"/>
      <c r="AE40" s="3" t="s">
        <v>427</v>
      </c>
      <c r="AF40" s="3" t="s">
        <v>212</v>
      </c>
      <c r="AG40" s="3" t="s">
        <v>213</v>
      </c>
      <c r="AH40" s="3" t="s">
        <v>992</v>
      </c>
      <c r="AI40" s="3" t="s">
        <v>436</v>
      </c>
      <c r="AJ40" s="3" t="s">
        <v>218</v>
      </c>
      <c r="AK40" s="3"/>
      <c r="AL40" s="3"/>
      <c r="AM40" s="3"/>
      <c r="AN40" s="3" t="s">
        <v>461</v>
      </c>
      <c r="AO40" s="3" t="s">
        <v>325</v>
      </c>
      <c r="AP40" s="3" t="s">
        <v>324</v>
      </c>
      <c r="AQ40" s="3"/>
      <c r="AR40" s="3"/>
      <c r="AS40" s="3"/>
      <c r="AT40" s="3"/>
      <c r="AU40" s="3"/>
      <c r="AV40" s="3"/>
      <c r="AW40" s="3"/>
      <c r="AX40" s="3" t="s">
        <v>437</v>
      </c>
      <c r="AY40" s="3">
        <v>3.5</v>
      </c>
      <c r="AZ40" s="3">
        <v>7</v>
      </c>
      <c r="BA40" s="3" t="s">
        <v>916</v>
      </c>
      <c r="BB40" s="3" t="s">
        <v>229</v>
      </c>
      <c r="BC40" s="3" t="s">
        <v>438</v>
      </c>
      <c r="BD40" s="3" t="s">
        <v>217</v>
      </c>
      <c r="BE40" s="3"/>
      <c r="BF40" s="3"/>
      <c r="BG40" s="3"/>
      <c r="BH40" s="3"/>
      <c r="BI40" s="3"/>
      <c r="BJ40" s="3"/>
      <c r="BK40" s="3"/>
      <c r="BL40" s="3"/>
      <c r="BM40" s="3"/>
      <c r="BN40" s="3" t="s">
        <v>219</v>
      </c>
      <c r="BO40" s="3" t="s">
        <v>230</v>
      </c>
      <c r="BP40" s="3"/>
      <c r="BQ40" s="3" t="s">
        <v>273</v>
      </c>
      <c r="BR40" s="3"/>
      <c r="BS40" s="3"/>
      <c r="BT40" s="3"/>
      <c r="BU40" s="3" t="s">
        <v>204</v>
      </c>
      <c r="BV40" s="3" t="s">
        <v>915</v>
      </c>
      <c r="BW40" s="3"/>
      <c r="BX40" s="3"/>
      <c r="BY40" s="3" t="s">
        <v>378</v>
      </c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</row>
    <row r="41" spans="1:109" s="2" customFormat="1" ht="17.55" customHeight="1" x14ac:dyDescent="0.3">
      <c r="A41" s="3" t="s">
        <v>141</v>
      </c>
      <c r="B41" s="3">
        <v>2023</v>
      </c>
      <c r="C41" s="3" t="s">
        <v>43</v>
      </c>
      <c r="D41" s="3" t="s">
        <v>199</v>
      </c>
      <c r="E41" s="3" t="s">
        <v>322</v>
      </c>
      <c r="F41" s="3" t="s">
        <v>201</v>
      </c>
      <c r="G41" s="3" t="s">
        <v>202</v>
      </c>
      <c r="H41" s="3" t="s">
        <v>203</v>
      </c>
      <c r="I41" s="3"/>
      <c r="J41" s="3" t="s">
        <v>204</v>
      </c>
      <c r="K41" s="3">
        <v>500000</v>
      </c>
      <c r="L41" s="3" t="s">
        <v>418</v>
      </c>
      <c r="M41" s="3" t="s">
        <v>205</v>
      </c>
      <c r="N41" s="3" t="s">
        <v>222</v>
      </c>
      <c r="O41" s="3" t="s">
        <v>235</v>
      </c>
      <c r="P41" s="3"/>
      <c r="Q41" s="3"/>
      <c r="R41" s="3" t="s">
        <v>419</v>
      </c>
      <c r="S41" s="3"/>
      <c r="T41" s="3" t="s">
        <v>208</v>
      </c>
      <c r="U41" s="3" t="s">
        <v>420</v>
      </c>
      <c r="V41" s="3"/>
      <c r="W41" s="3"/>
      <c r="X41" s="3" t="s">
        <v>210</v>
      </c>
      <c r="Y41" s="3" t="s">
        <v>414</v>
      </c>
      <c r="Z41" s="3" t="s">
        <v>254</v>
      </c>
      <c r="AA41" s="3"/>
      <c r="AB41" s="3"/>
      <c r="AC41" s="3"/>
      <c r="AD41" s="3"/>
      <c r="AE41" s="3"/>
      <c r="AF41" s="3" t="s">
        <v>212</v>
      </c>
      <c r="AG41" s="3" t="s">
        <v>213</v>
      </c>
      <c r="AH41" s="3" t="s">
        <v>993</v>
      </c>
      <c r="AI41" s="3" t="s">
        <v>421</v>
      </c>
      <c r="AJ41" s="3" t="s">
        <v>320</v>
      </c>
      <c r="AK41" s="3" t="s">
        <v>307</v>
      </c>
      <c r="AL41" s="3" t="s">
        <v>308</v>
      </c>
      <c r="AM41" s="3">
        <f xml:space="preserve"> 1.3 * 0.001</f>
        <v>1.3000000000000002E-3</v>
      </c>
      <c r="AN41" s="3" t="s">
        <v>299</v>
      </c>
      <c r="AO41" s="3" t="s">
        <v>422</v>
      </c>
      <c r="AP41" s="3" t="s">
        <v>270</v>
      </c>
      <c r="AQ41" s="3"/>
      <c r="AR41" s="3"/>
      <c r="AS41" s="3"/>
      <c r="AT41" s="3"/>
      <c r="AU41" s="3"/>
      <c r="AV41" s="3">
        <v>1</v>
      </c>
      <c r="AW41" s="3">
        <v>50</v>
      </c>
      <c r="AX41" s="3"/>
      <c r="AY41" s="3">
        <v>24</v>
      </c>
      <c r="AZ41" s="3">
        <v>7</v>
      </c>
      <c r="BA41" s="3"/>
      <c r="BB41" s="3"/>
      <c r="BC41" s="3"/>
      <c r="BD41" s="3" t="s">
        <v>349</v>
      </c>
      <c r="BE41" s="3" t="s">
        <v>313</v>
      </c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 t="s">
        <v>218</v>
      </c>
      <c r="BV41" s="3"/>
      <c r="BW41" s="3"/>
      <c r="BX41" s="3"/>
      <c r="BY41" s="3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</row>
    <row r="42" spans="1:109" s="2" customFormat="1" ht="15.6" customHeight="1" x14ac:dyDescent="0.3">
      <c r="A42" s="3" t="s">
        <v>142</v>
      </c>
      <c r="B42" s="3">
        <v>2022</v>
      </c>
      <c r="C42" s="3" t="s">
        <v>44</v>
      </c>
      <c r="D42" s="3" t="s">
        <v>199</v>
      </c>
      <c r="E42" s="3" t="s">
        <v>322</v>
      </c>
      <c r="F42" s="3" t="s">
        <v>201</v>
      </c>
      <c r="G42" s="3" t="s">
        <v>202</v>
      </c>
      <c r="H42" s="3" t="s">
        <v>203</v>
      </c>
      <c r="I42" s="3"/>
      <c r="J42" s="3" t="s">
        <v>204</v>
      </c>
      <c r="K42" s="3">
        <v>30000</v>
      </c>
      <c r="L42" s="3" t="s">
        <v>292</v>
      </c>
      <c r="M42" s="3" t="s">
        <v>205</v>
      </c>
      <c r="N42" s="3" t="s">
        <v>206</v>
      </c>
      <c r="O42" s="3"/>
      <c r="P42" s="3"/>
      <c r="Q42" s="3"/>
      <c r="R42" s="3"/>
      <c r="S42" s="3" t="s">
        <v>413</v>
      </c>
      <c r="T42" s="3" t="s">
        <v>208</v>
      </c>
      <c r="U42" s="3" t="s">
        <v>264</v>
      </c>
      <c r="V42" s="3"/>
      <c r="W42" s="3"/>
      <c r="X42" s="3" t="s">
        <v>253</v>
      </c>
      <c r="Y42" s="3" t="s">
        <v>414</v>
      </c>
      <c r="Z42" s="3" t="s">
        <v>388</v>
      </c>
      <c r="AA42" s="3"/>
      <c r="AB42" s="3"/>
      <c r="AC42" s="3"/>
      <c r="AD42" s="3"/>
      <c r="AE42" s="3"/>
      <c r="AF42" s="3" t="s">
        <v>212</v>
      </c>
      <c r="AG42" s="3" t="s">
        <v>226</v>
      </c>
      <c r="AH42" s="3" t="s">
        <v>994</v>
      </c>
      <c r="AI42" s="3" t="s">
        <v>416</v>
      </c>
      <c r="AJ42" s="3" t="s">
        <v>320</v>
      </c>
      <c r="AK42" s="3" t="s">
        <v>256</v>
      </c>
      <c r="AL42" s="3"/>
      <c r="AM42" s="3"/>
      <c r="AN42" s="3" t="s">
        <v>257</v>
      </c>
      <c r="AO42" s="3" t="s">
        <v>417</v>
      </c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 t="s">
        <v>216</v>
      </c>
      <c r="BB42" s="3" t="s">
        <v>229</v>
      </c>
      <c r="BC42" s="3" t="s">
        <v>894</v>
      </c>
      <c r="BD42" s="3" t="s">
        <v>272</v>
      </c>
      <c r="BE42" s="3" t="s">
        <v>313</v>
      </c>
      <c r="BF42" s="3"/>
      <c r="BG42" s="3"/>
      <c r="BH42" s="3"/>
      <c r="BI42" s="3"/>
      <c r="BJ42" s="3"/>
      <c r="BK42" s="3"/>
      <c r="BL42" s="3"/>
      <c r="BM42" s="3"/>
      <c r="BN42" s="3" t="s">
        <v>219</v>
      </c>
      <c r="BO42" s="3" t="s">
        <v>230</v>
      </c>
      <c r="BP42" s="3"/>
      <c r="BQ42" s="3" t="s">
        <v>273</v>
      </c>
      <c r="BR42" s="3"/>
      <c r="BS42" s="3"/>
      <c r="BT42" s="3"/>
      <c r="BU42" s="3" t="s">
        <v>218</v>
      </c>
      <c r="BV42" s="3"/>
      <c r="BW42" s="3"/>
      <c r="BX42" s="3"/>
      <c r="BY42" s="3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</row>
    <row r="43" spans="1:109" s="2" customFormat="1" ht="14.4" x14ac:dyDescent="0.3">
      <c r="A43" s="3" t="s">
        <v>143</v>
      </c>
      <c r="B43" s="3">
        <v>2021</v>
      </c>
      <c r="C43" s="3" t="s">
        <v>45</v>
      </c>
      <c r="D43" s="3" t="s">
        <v>199</v>
      </c>
      <c r="E43" s="3" t="s">
        <v>322</v>
      </c>
      <c r="F43" s="3" t="s">
        <v>407</v>
      </c>
      <c r="G43" s="3"/>
      <c r="H43" s="3" t="s">
        <v>203</v>
      </c>
      <c r="I43" s="3"/>
      <c r="J43" s="3" t="s">
        <v>511</v>
      </c>
      <c r="K43" s="3">
        <v>5000000</v>
      </c>
      <c r="L43" s="3" t="s">
        <v>303</v>
      </c>
      <c r="M43" s="3" t="s">
        <v>205</v>
      </c>
      <c r="N43" s="3" t="s">
        <v>222</v>
      </c>
      <c r="O43" s="3" t="s">
        <v>223</v>
      </c>
      <c r="P43" s="3"/>
      <c r="Q43" s="3"/>
      <c r="R43" s="3" t="s">
        <v>425</v>
      </c>
      <c r="S43" s="3"/>
      <c r="T43" s="3" t="s">
        <v>435</v>
      </c>
      <c r="U43" s="3" t="s">
        <v>264</v>
      </c>
      <c r="V43" s="3"/>
      <c r="W43" s="3" t="s">
        <v>568</v>
      </c>
      <c r="X43" s="3" t="s">
        <v>210</v>
      </c>
      <c r="Y43" s="3" t="s">
        <v>304</v>
      </c>
      <c r="Z43" s="3"/>
      <c r="AA43" s="3"/>
      <c r="AB43" s="3"/>
      <c r="AC43" s="3" t="s">
        <v>917</v>
      </c>
      <c r="AD43" s="3"/>
      <c r="AE43" s="3"/>
      <c r="AF43" s="3" t="s">
        <v>212</v>
      </c>
      <c r="AG43" s="3" t="s">
        <v>239</v>
      </c>
      <c r="AH43" s="3" t="s">
        <v>970</v>
      </c>
      <c r="AI43" s="3" t="s">
        <v>558</v>
      </c>
      <c r="AJ43" s="3" t="s">
        <v>320</v>
      </c>
      <c r="AK43" s="3" t="s">
        <v>460</v>
      </c>
      <c r="AL43" s="3" t="s">
        <v>288</v>
      </c>
      <c r="AM43" s="3">
        <v>0.18</v>
      </c>
      <c r="AN43" s="3" t="s">
        <v>283</v>
      </c>
      <c r="AO43" s="3" t="s">
        <v>499</v>
      </c>
      <c r="AP43" s="3" t="s">
        <v>215</v>
      </c>
      <c r="AQ43" s="3">
        <v>100</v>
      </c>
      <c r="AR43" s="3"/>
      <c r="AS43" s="3"/>
      <c r="AT43" s="3"/>
      <c r="AU43" s="3"/>
      <c r="AV43" s="3"/>
      <c r="AW43" s="3"/>
      <c r="AX43" s="3"/>
      <c r="AY43" s="3">
        <v>4</v>
      </c>
      <c r="AZ43" s="3">
        <v>4</v>
      </c>
      <c r="BA43" s="3" t="s">
        <v>216</v>
      </c>
      <c r="BB43" s="3">
        <v>1</v>
      </c>
      <c r="BC43" s="3" t="s">
        <v>894</v>
      </c>
      <c r="BD43" s="3" t="s">
        <v>540</v>
      </c>
      <c r="BE43" s="3"/>
      <c r="BF43" s="3"/>
      <c r="BG43" s="3"/>
      <c r="BH43" s="3"/>
      <c r="BI43" s="3"/>
      <c r="BJ43" s="3"/>
      <c r="BK43" s="3"/>
      <c r="BL43" s="3"/>
      <c r="BM43" s="3"/>
      <c r="BN43" s="3" t="s">
        <v>219</v>
      </c>
      <c r="BO43" s="3" t="s">
        <v>276</v>
      </c>
      <c r="BP43" s="3"/>
      <c r="BQ43" s="3" t="s">
        <v>329</v>
      </c>
      <c r="BR43" s="3"/>
      <c r="BS43" s="3" t="s">
        <v>245</v>
      </c>
      <c r="BT43" s="3"/>
      <c r="BU43" s="3" t="s">
        <v>320</v>
      </c>
      <c r="BV43" s="3" t="s">
        <v>890</v>
      </c>
      <c r="BW43" s="3" t="s">
        <v>495</v>
      </c>
      <c r="BX43" s="3"/>
      <c r="BY43" s="3" t="s">
        <v>569</v>
      </c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  <row r="44" spans="1:109" s="2" customFormat="1" ht="18" customHeight="1" x14ac:dyDescent="0.3">
      <c r="A44" s="3" t="s">
        <v>144</v>
      </c>
      <c r="B44" s="3">
        <v>2023</v>
      </c>
      <c r="C44" s="3" t="s">
        <v>46</v>
      </c>
      <c r="D44" s="3" t="s">
        <v>199</v>
      </c>
      <c r="E44" s="3" t="s">
        <v>350</v>
      </c>
      <c r="F44" s="3" t="s">
        <v>351</v>
      </c>
      <c r="G44" s="3"/>
      <c r="H44" s="3" t="s">
        <v>203</v>
      </c>
      <c r="I44" s="3"/>
      <c r="J44" s="3" t="s">
        <v>320</v>
      </c>
      <c r="K44" s="3">
        <v>1000000</v>
      </c>
      <c r="L44" s="3" t="s">
        <v>303</v>
      </c>
      <c r="M44" s="3" t="s">
        <v>205</v>
      </c>
      <c r="N44" s="3" t="s">
        <v>222</v>
      </c>
      <c r="O44" s="3" t="s">
        <v>223</v>
      </c>
      <c r="P44" s="3"/>
      <c r="Q44" s="3"/>
      <c r="R44" s="3" t="s">
        <v>570</v>
      </c>
      <c r="S44" s="3"/>
      <c r="T44" s="3" t="s">
        <v>208</v>
      </c>
      <c r="U44" s="3" t="s">
        <v>237</v>
      </c>
      <c r="V44" s="3"/>
      <c r="W44" s="3"/>
      <c r="X44" s="3" t="s">
        <v>372</v>
      </c>
      <c r="Y44" s="3" t="s">
        <v>414</v>
      </c>
      <c r="Z44" s="3" t="s">
        <v>388</v>
      </c>
      <c r="AA44" s="3"/>
      <c r="AB44" s="3"/>
      <c r="AC44" s="3"/>
      <c r="AD44" s="3"/>
      <c r="AE44" s="3"/>
      <c r="AF44" s="3" t="s">
        <v>212</v>
      </c>
      <c r="AG44" s="3" t="s">
        <v>226</v>
      </c>
      <c r="AH44" s="3" t="s">
        <v>571</v>
      </c>
      <c r="AI44" s="3" t="s">
        <v>572</v>
      </c>
      <c r="AJ44" s="3" t="s">
        <v>320</v>
      </c>
      <c r="AK44" s="3" t="s">
        <v>214</v>
      </c>
      <c r="AL44" s="3" t="s">
        <v>308</v>
      </c>
      <c r="AM44" s="3">
        <f>8.6 * 0.0001</f>
        <v>8.5999999999999998E-4</v>
      </c>
      <c r="AN44" s="3" t="s">
        <v>299</v>
      </c>
      <c r="AO44" s="3" t="s">
        <v>258</v>
      </c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 t="s">
        <v>284</v>
      </c>
      <c r="BE44" s="3"/>
      <c r="BF44" s="3"/>
      <c r="BG44" s="3" t="s">
        <v>889</v>
      </c>
      <c r="BH44" s="3" t="s">
        <v>541</v>
      </c>
      <c r="BI44" s="3" t="s">
        <v>301</v>
      </c>
      <c r="BJ44" s="3" t="s">
        <v>573</v>
      </c>
      <c r="BK44" s="3"/>
      <c r="BL44" s="3"/>
      <c r="BM44" s="3"/>
      <c r="BN44" s="3" t="s">
        <v>219</v>
      </c>
      <c r="BO44" s="3" t="s">
        <v>230</v>
      </c>
      <c r="BP44" s="3"/>
      <c r="BQ44" s="3" t="s">
        <v>574</v>
      </c>
      <c r="BR44" s="3"/>
      <c r="BS44" s="3"/>
      <c r="BT44" s="3"/>
      <c r="BU44" s="3" t="s">
        <v>575</v>
      </c>
      <c r="BV44" s="3"/>
      <c r="BW44" s="3"/>
      <c r="BX44" s="3"/>
      <c r="BY44" s="3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</row>
    <row r="45" spans="1:109" s="2" customFormat="1" ht="18" customHeight="1" x14ac:dyDescent="0.3">
      <c r="A45" s="3" t="s">
        <v>145</v>
      </c>
      <c r="B45" s="3">
        <v>2020</v>
      </c>
      <c r="C45" s="3" t="s">
        <v>47</v>
      </c>
      <c r="D45" s="3" t="s">
        <v>199</v>
      </c>
      <c r="E45" s="3" t="s">
        <v>322</v>
      </c>
      <c r="F45" s="3" t="s">
        <v>201</v>
      </c>
      <c r="G45" s="3" t="s">
        <v>202</v>
      </c>
      <c r="H45" s="3" t="s">
        <v>203</v>
      </c>
      <c r="I45" s="3"/>
      <c r="J45" s="3" t="s">
        <v>320</v>
      </c>
      <c r="K45" s="3">
        <v>10000</v>
      </c>
      <c r="L45" s="3" t="s">
        <v>489</v>
      </c>
      <c r="M45" s="3" t="s">
        <v>205</v>
      </c>
      <c r="N45" s="3" t="s">
        <v>222</v>
      </c>
      <c r="O45" s="3" t="s">
        <v>235</v>
      </c>
      <c r="P45" s="3"/>
      <c r="Q45" s="3" t="s">
        <v>286</v>
      </c>
      <c r="R45" s="3"/>
      <c r="S45" s="3"/>
      <c r="T45" s="3" t="s">
        <v>208</v>
      </c>
      <c r="U45" s="3" t="s">
        <v>209</v>
      </c>
      <c r="V45" s="3"/>
      <c r="W45" s="3"/>
      <c r="X45" s="3" t="s">
        <v>253</v>
      </c>
      <c r="Y45" s="3" t="s">
        <v>414</v>
      </c>
      <c r="Z45" s="3" t="s">
        <v>442</v>
      </c>
      <c r="AA45" s="3"/>
      <c r="AB45" s="3"/>
      <c r="AC45" s="3"/>
      <c r="AD45" s="3"/>
      <c r="AE45" s="3"/>
      <c r="AF45" s="3" t="s">
        <v>212</v>
      </c>
      <c r="AG45" s="3" t="s">
        <v>226</v>
      </c>
      <c r="AH45" s="3" t="s">
        <v>577</v>
      </c>
      <c r="AI45" s="3" t="s">
        <v>576</v>
      </c>
      <c r="AJ45" s="3" t="s">
        <v>320</v>
      </c>
      <c r="AK45" s="3" t="s">
        <v>256</v>
      </c>
      <c r="AL45" s="3" t="s">
        <v>578</v>
      </c>
      <c r="AM45" s="3">
        <v>0.01</v>
      </c>
      <c r="AN45" s="3" t="s">
        <v>333</v>
      </c>
      <c r="AO45" s="3" t="s">
        <v>258</v>
      </c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 t="s">
        <v>579</v>
      </c>
      <c r="BE45" s="3" t="s">
        <v>313</v>
      </c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 t="s">
        <v>320</v>
      </c>
      <c r="BV45" s="3" t="s">
        <v>918</v>
      </c>
      <c r="BW45" s="3" t="s">
        <v>1065</v>
      </c>
      <c r="BX45" s="3" t="s">
        <v>562</v>
      </c>
      <c r="BY45" s="3" t="s">
        <v>866</v>
      </c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</row>
    <row r="46" spans="1:109" s="2" customFormat="1" ht="18.600000000000001" customHeight="1" x14ac:dyDescent="0.3">
      <c r="A46" s="3" t="s">
        <v>146</v>
      </c>
      <c r="B46" s="3">
        <v>2022</v>
      </c>
      <c r="C46" s="3" t="s">
        <v>48</v>
      </c>
      <c r="D46" s="3" t="s">
        <v>199</v>
      </c>
      <c r="E46" s="3" t="s">
        <v>439</v>
      </c>
      <c r="F46" s="3" t="s">
        <v>563</v>
      </c>
      <c r="G46" s="3"/>
      <c r="H46" s="3" t="s">
        <v>203</v>
      </c>
      <c r="I46" s="3"/>
      <c r="J46" s="3" t="s">
        <v>204</v>
      </c>
      <c r="K46" s="3">
        <v>2000</v>
      </c>
      <c r="L46" s="3" t="s">
        <v>221</v>
      </c>
      <c r="M46" s="3" t="s">
        <v>205</v>
      </c>
      <c r="N46" s="3" t="s">
        <v>222</v>
      </c>
      <c r="O46" s="3" t="s">
        <v>235</v>
      </c>
      <c r="P46" s="3"/>
      <c r="Q46" s="3" t="s">
        <v>236</v>
      </c>
      <c r="R46" s="3"/>
      <c r="S46" s="3"/>
      <c r="T46" s="3" t="s">
        <v>208</v>
      </c>
      <c r="U46" s="3" t="s">
        <v>465</v>
      </c>
      <c r="V46" s="3"/>
      <c r="W46" s="3"/>
      <c r="X46" s="3" t="s">
        <v>253</v>
      </c>
      <c r="Y46" s="3" t="s">
        <v>414</v>
      </c>
      <c r="Z46" s="3" t="s">
        <v>332</v>
      </c>
      <c r="AA46" s="3"/>
      <c r="AB46" s="3"/>
      <c r="AC46" s="3"/>
      <c r="AD46" s="3"/>
      <c r="AE46" s="3"/>
      <c r="AF46" s="3" t="s">
        <v>564</v>
      </c>
      <c r="AG46" s="3" t="s">
        <v>226</v>
      </c>
      <c r="AH46" s="3" t="s">
        <v>995</v>
      </c>
      <c r="AI46" s="3" t="s">
        <v>565</v>
      </c>
      <c r="AJ46" s="3" t="s">
        <v>566</v>
      </c>
      <c r="AK46" s="3" t="s">
        <v>256</v>
      </c>
      <c r="AL46" s="3"/>
      <c r="AM46" s="3"/>
      <c r="AN46" s="3" t="s">
        <v>333</v>
      </c>
      <c r="AO46" s="3" t="s">
        <v>258</v>
      </c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 t="s">
        <v>567</v>
      </c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 t="s">
        <v>204</v>
      </c>
      <c r="BV46" s="3" t="s">
        <v>915</v>
      </c>
      <c r="BW46" s="3"/>
      <c r="BX46" s="3"/>
      <c r="BY46" s="3" t="s">
        <v>919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</row>
    <row r="47" spans="1:109" s="2" customFormat="1" ht="20.100000000000001" customHeight="1" x14ac:dyDescent="0.3">
      <c r="A47" s="3" t="s">
        <v>147</v>
      </c>
      <c r="B47" s="3">
        <v>2024</v>
      </c>
      <c r="C47" s="3" t="s">
        <v>49</v>
      </c>
      <c r="D47" s="3" t="s">
        <v>199</v>
      </c>
      <c r="E47" s="3" t="s">
        <v>200</v>
      </c>
      <c r="F47" s="3" t="s">
        <v>556</v>
      </c>
      <c r="G47" s="3"/>
      <c r="H47" s="3" t="s">
        <v>203</v>
      </c>
      <c r="I47" s="3"/>
      <c r="J47" s="3" t="s">
        <v>218</v>
      </c>
      <c r="K47" s="3"/>
      <c r="L47" s="3"/>
      <c r="M47" s="3" t="s">
        <v>205</v>
      </c>
      <c r="N47" s="3" t="s">
        <v>501</v>
      </c>
      <c r="O47" s="3"/>
      <c r="P47" s="3"/>
      <c r="Q47" s="3"/>
      <c r="R47" s="3" t="s">
        <v>557</v>
      </c>
      <c r="S47" s="3"/>
      <c r="T47" s="3" t="s">
        <v>208</v>
      </c>
      <c r="U47" s="3" t="s">
        <v>264</v>
      </c>
      <c r="V47" s="3"/>
      <c r="W47" s="3"/>
      <c r="X47" s="3" t="s">
        <v>253</v>
      </c>
      <c r="Y47" s="3" t="s">
        <v>414</v>
      </c>
      <c r="Z47" s="3" t="s">
        <v>388</v>
      </c>
      <c r="AA47" s="3"/>
      <c r="AB47" s="3"/>
      <c r="AC47" s="3"/>
      <c r="AD47" s="3"/>
      <c r="AE47" s="3"/>
      <c r="AF47" s="3" t="s">
        <v>212</v>
      </c>
      <c r="AG47" s="3" t="s">
        <v>226</v>
      </c>
      <c r="AH47" s="3" t="s">
        <v>996</v>
      </c>
      <c r="AI47" s="3" t="s">
        <v>558</v>
      </c>
      <c r="AJ47" s="3" t="s">
        <v>320</v>
      </c>
      <c r="AK47" s="3" t="s">
        <v>460</v>
      </c>
      <c r="AL47" s="3" t="s">
        <v>559</v>
      </c>
      <c r="AM47" s="3">
        <f>0.6*0.001</f>
        <v>5.9999999999999995E-4</v>
      </c>
      <c r="AN47" s="3" t="s">
        <v>333</v>
      </c>
      <c r="AO47" s="3" t="s">
        <v>258</v>
      </c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 t="s">
        <v>560</v>
      </c>
      <c r="BE47" s="3" t="s">
        <v>561</v>
      </c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 t="s">
        <v>204</v>
      </c>
      <c r="BV47" s="3" t="s">
        <v>918</v>
      </c>
      <c r="BW47" s="3" t="s">
        <v>1066</v>
      </c>
      <c r="BX47" s="3" t="s">
        <v>562</v>
      </c>
      <c r="BY47" s="3" t="s">
        <v>920</v>
      </c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</row>
    <row r="48" spans="1:109" s="2" customFormat="1" ht="14.1" customHeight="1" x14ac:dyDescent="0.3">
      <c r="A48" s="3" t="s">
        <v>148</v>
      </c>
      <c r="B48" s="3">
        <v>2023</v>
      </c>
      <c r="C48" s="3" t="s">
        <v>50</v>
      </c>
      <c r="D48" s="3" t="s">
        <v>199</v>
      </c>
      <c r="E48" s="3" t="s">
        <v>322</v>
      </c>
      <c r="F48" s="3" t="s">
        <v>351</v>
      </c>
      <c r="G48" s="3"/>
      <c r="H48" s="3" t="s">
        <v>203</v>
      </c>
      <c r="I48" s="3"/>
      <c r="J48" s="3" t="s">
        <v>320</v>
      </c>
      <c r="K48" s="3">
        <v>30000</v>
      </c>
      <c r="L48" s="3" t="s">
        <v>303</v>
      </c>
      <c r="M48" s="3" t="s">
        <v>205</v>
      </c>
      <c r="N48" s="3" t="s">
        <v>222</v>
      </c>
      <c r="O48" s="3" t="s">
        <v>235</v>
      </c>
      <c r="P48" s="3"/>
      <c r="Q48" s="3" t="s">
        <v>286</v>
      </c>
      <c r="R48" s="3"/>
      <c r="S48" s="3"/>
      <c r="T48" s="3"/>
      <c r="U48" s="3" t="s">
        <v>264</v>
      </c>
      <c r="V48" s="3"/>
      <c r="W48" s="3"/>
      <c r="X48" s="3" t="s">
        <v>210</v>
      </c>
      <c r="Y48" s="3" t="s">
        <v>370</v>
      </c>
      <c r="Z48" s="3"/>
      <c r="AA48" s="3"/>
      <c r="AB48" s="3"/>
      <c r="AC48" s="3"/>
      <c r="AD48" s="3"/>
      <c r="AE48" s="3" t="s">
        <v>549</v>
      </c>
      <c r="AF48" s="3" t="s">
        <v>212</v>
      </c>
      <c r="AG48" s="3" t="s">
        <v>887</v>
      </c>
      <c r="AH48" s="3" t="s">
        <v>997</v>
      </c>
      <c r="AI48" s="3" t="s">
        <v>551</v>
      </c>
      <c r="AJ48" s="3" t="s">
        <v>320</v>
      </c>
      <c r="AK48" s="3" t="s">
        <v>552</v>
      </c>
      <c r="AL48" s="3" t="s">
        <v>533</v>
      </c>
      <c r="AM48" s="3">
        <v>0.6</v>
      </c>
      <c r="AN48" s="3" t="s">
        <v>283</v>
      </c>
      <c r="AO48" s="3" t="s">
        <v>422</v>
      </c>
      <c r="AP48" s="3" t="s">
        <v>241</v>
      </c>
      <c r="AQ48" s="3"/>
      <c r="AR48" s="3" t="s">
        <v>229</v>
      </c>
      <c r="AS48" s="3">
        <v>100</v>
      </c>
      <c r="AT48" s="3">
        <v>100</v>
      </c>
      <c r="AU48" s="3" t="s">
        <v>553</v>
      </c>
      <c r="AV48" s="3"/>
      <c r="AW48" s="3"/>
      <c r="AX48" s="3"/>
      <c r="AY48" s="3"/>
      <c r="AZ48" s="3"/>
      <c r="BA48" s="3"/>
      <c r="BB48" s="3"/>
      <c r="BC48" s="3"/>
      <c r="BD48" s="3" t="s">
        <v>470</v>
      </c>
      <c r="BE48" s="3" t="s">
        <v>554</v>
      </c>
      <c r="BF48" s="3"/>
      <c r="BG48" s="3" t="s">
        <v>889</v>
      </c>
      <c r="BH48" s="3" t="s">
        <v>314</v>
      </c>
      <c r="BI48" s="3"/>
      <c r="BJ48" s="3" t="s">
        <v>273</v>
      </c>
      <c r="BK48" s="3" t="s">
        <v>246</v>
      </c>
      <c r="BL48" s="3"/>
      <c r="BM48" s="3"/>
      <c r="BN48" s="3" t="s">
        <v>219</v>
      </c>
      <c r="BO48" s="3" t="s">
        <v>555</v>
      </c>
      <c r="BP48" s="3" t="s">
        <v>301</v>
      </c>
      <c r="BQ48" s="3"/>
      <c r="BR48" s="3"/>
      <c r="BS48" s="3"/>
      <c r="BT48" s="3"/>
      <c r="BU48" s="3" t="s">
        <v>204</v>
      </c>
      <c r="BV48" s="3" t="s">
        <v>890</v>
      </c>
      <c r="BW48" s="3" t="s">
        <v>495</v>
      </c>
      <c r="BX48" s="3"/>
      <c r="BY48" s="3" t="s">
        <v>921</v>
      </c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</row>
    <row r="49" spans="1:109" s="2" customFormat="1" ht="18" customHeight="1" x14ac:dyDescent="0.3">
      <c r="A49" s="3" t="s">
        <v>149</v>
      </c>
      <c r="B49" s="3">
        <v>2024</v>
      </c>
      <c r="C49" s="3" t="s">
        <v>51</v>
      </c>
      <c r="D49" s="3" t="s">
        <v>199</v>
      </c>
      <c r="E49" s="3" t="s">
        <v>322</v>
      </c>
      <c r="F49" s="3" t="s">
        <v>351</v>
      </c>
      <c r="G49" s="3"/>
      <c r="H49" s="3" t="s">
        <v>203</v>
      </c>
      <c r="I49" s="3"/>
      <c r="J49" s="3" t="s">
        <v>218</v>
      </c>
      <c r="K49" s="3"/>
      <c r="L49" s="3"/>
      <c r="M49" s="3" t="s">
        <v>205</v>
      </c>
      <c r="N49" s="3" t="s">
        <v>222</v>
      </c>
      <c r="O49" s="3" t="s">
        <v>235</v>
      </c>
      <c r="P49" s="3"/>
      <c r="Q49" s="3" t="s">
        <v>286</v>
      </c>
      <c r="R49" s="3"/>
      <c r="S49" s="3"/>
      <c r="T49" s="3" t="s">
        <v>208</v>
      </c>
      <c r="U49" s="3" t="s">
        <v>544</v>
      </c>
      <c r="V49" s="3"/>
      <c r="W49" s="3"/>
      <c r="X49" s="3" t="s">
        <v>253</v>
      </c>
      <c r="Y49" s="3" t="s">
        <v>414</v>
      </c>
      <c r="Z49" s="3" t="s">
        <v>254</v>
      </c>
      <c r="AA49" s="3"/>
      <c r="AB49" s="3"/>
      <c r="AC49" s="3"/>
      <c r="AD49" s="3"/>
      <c r="AE49" s="3"/>
      <c r="AF49" s="3" t="s">
        <v>212</v>
      </c>
      <c r="AG49" s="3" t="s">
        <v>213</v>
      </c>
      <c r="AH49" s="3" t="s">
        <v>998</v>
      </c>
      <c r="AI49" s="3" t="s">
        <v>545</v>
      </c>
      <c r="AJ49" s="3"/>
      <c r="AK49" s="3"/>
      <c r="AL49" s="3" t="s">
        <v>348</v>
      </c>
      <c r="AM49" s="3">
        <f xml:space="preserve"> 18 * 0.00001</f>
        <v>1.8000000000000001E-4</v>
      </c>
      <c r="AN49" s="3" t="s">
        <v>283</v>
      </c>
      <c r="AO49" s="3" t="s">
        <v>375</v>
      </c>
      <c r="AP49" s="3" t="s">
        <v>215</v>
      </c>
      <c r="AQ49" s="3">
        <v>2000</v>
      </c>
      <c r="AR49" s="3"/>
      <c r="AS49" s="3"/>
      <c r="AT49" s="3"/>
      <c r="AU49" s="3"/>
      <c r="AV49" s="3"/>
      <c r="AW49" s="3"/>
      <c r="AX49" s="3"/>
      <c r="AY49" s="3">
        <v>7</v>
      </c>
      <c r="AZ49" s="3">
        <v>7</v>
      </c>
      <c r="BA49" s="3"/>
      <c r="BB49" s="3"/>
      <c r="BC49" s="3"/>
      <c r="BD49" s="3" t="s">
        <v>522</v>
      </c>
      <c r="BE49" s="3" t="s">
        <v>313</v>
      </c>
      <c r="BF49" s="3"/>
      <c r="BG49" s="3"/>
      <c r="BH49" s="3"/>
      <c r="BI49" s="3"/>
      <c r="BJ49" s="3"/>
      <c r="BK49" s="3"/>
      <c r="BL49" s="3"/>
      <c r="BM49" s="3"/>
      <c r="BN49" s="3" t="s">
        <v>219</v>
      </c>
      <c r="BO49" s="3" t="s">
        <v>541</v>
      </c>
      <c r="BP49" s="3" t="s">
        <v>301</v>
      </c>
      <c r="BQ49" s="3" t="s">
        <v>546</v>
      </c>
      <c r="BR49" s="3"/>
      <c r="BS49" s="3"/>
      <c r="BT49" s="3"/>
      <c r="BU49" s="3" t="s">
        <v>320</v>
      </c>
      <c r="BV49" s="3" t="s">
        <v>922</v>
      </c>
      <c r="BW49" s="3" t="s">
        <v>547</v>
      </c>
      <c r="BX49" s="3" t="s">
        <v>232</v>
      </c>
      <c r="BY49" s="3" t="s">
        <v>548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</row>
    <row r="50" spans="1:109" s="2" customFormat="1" ht="15.6" customHeight="1" x14ac:dyDescent="0.3">
      <c r="A50" s="3" t="s">
        <v>150</v>
      </c>
      <c r="B50" s="3">
        <v>2022</v>
      </c>
      <c r="C50" s="3" t="s">
        <v>52</v>
      </c>
      <c r="D50" s="3" t="s">
        <v>199</v>
      </c>
      <c r="E50" s="3" t="s">
        <v>322</v>
      </c>
      <c r="F50" s="3" t="s">
        <v>407</v>
      </c>
      <c r="G50" s="3"/>
      <c r="H50" s="3" t="s">
        <v>203</v>
      </c>
      <c r="I50" s="3"/>
      <c r="J50" s="3" t="s">
        <v>320</v>
      </c>
      <c r="K50" s="3">
        <v>100000</v>
      </c>
      <c r="L50" s="3" t="s">
        <v>292</v>
      </c>
      <c r="M50" s="3" t="s">
        <v>205</v>
      </c>
      <c r="N50" s="3" t="s">
        <v>222</v>
      </c>
      <c r="O50" s="3" t="s">
        <v>235</v>
      </c>
      <c r="P50" s="3"/>
      <c r="Q50" s="3" t="s">
        <v>286</v>
      </c>
      <c r="R50" s="3"/>
      <c r="S50" s="3"/>
      <c r="T50" s="3" t="s">
        <v>208</v>
      </c>
      <c r="U50" s="3" t="s">
        <v>264</v>
      </c>
      <c r="V50" s="3"/>
      <c r="W50" s="3"/>
      <c r="X50" s="3" t="s">
        <v>385</v>
      </c>
      <c r="Y50" s="3" t="s">
        <v>414</v>
      </c>
      <c r="Z50" s="3" t="s">
        <v>442</v>
      </c>
      <c r="AA50" s="3"/>
      <c r="AB50" s="3"/>
      <c r="AC50" s="3"/>
      <c r="AD50" s="3"/>
      <c r="AE50" s="3"/>
      <c r="AF50" s="3" t="s">
        <v>212</v>
      </c>
      <c r="AG50" s="3" t="s">
        <v>226</v>
      </c>
      <c r="AH50" s="3" t="s">
        <v>538</v>
      </c>
      <c r="AI50" s="3" t="s">
        <v>539</v>
      </c>
      <c r="AJ50" s="3" t="s">
        <v>320</v>
      </c>
      <c r="AK50" s="3" t="s">
        <v>214</v>
      </c>
      <c r="AL50" s="3" t="s">
        <v>528</v>
      </c>
      <c r="AM50" s="3"/>
      <c r="AN50" s="3" t="s">
        <v>461</v>
      </c>
      <c r="AO50" s="3" t="s">
        <v>258</v>
      </c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 t="s">
        <v>540</v>
      </c>
      <c r="BE50" s="3"/>
      <c r="BF50" s="3"/>
      <c r="BG50" s="3"/>
      <c r="BH50" s="3"/>
      <c r="BI50" s="3"/>
      <c r="BJ50" s="3"/>
      <c r="BK50" s="3"/>
      <c r="BL50" s="3"/>
      <c r="BM50" s="3"/>
      <c r="BN50" s="3" t="s">
        <v>219</v>
      </c>
      <c r="BO50" s="3" t="s">
        <v>541</v>
      </c>
      <c r="BP50" s="3" t="s">
        <v>301</v>
      </c>
      <c r="BQ50" s="3" t="s">
        <v>273</v>
      </c>
      <c r="BR50" s="3"/>
      <c r="BS50" s="3"/>
      <c r="BT50" s="3"/>
      <c r="BU50" s="3" t="s">
        <v>320</v>
      </c>
      <c r="BV50" s="3" t="s">
        <v>890</v>
      </c>
      <c r="BW50" s="3" t="s">
        <v>542</v>
      </c>
      <c r="BX50" s="3"/>
      <c r="BY50" s="3" t="s">
        <v>543</v>
      </c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</row>
    <row r="51" spans="1:109" s="2" customFormat="1" ht="17.100000000000001" customHeight="1" x14ac:dyDescent="0.3">
      <c r="A51" s="3" t="s">
        <v>151</v>
      </c>
      <c r="B51" s="3">
        <v>2020</v>
      </c>
      <c r="C51" s="3" t="s">
        <v>53</v>
      </c>
      <c r="D51" s="3" t="s">
        <v>199</v>
      </c>
      <c r="E51" s="3" t="s">
        <v>322</v>
      </c>
      <c r="F51" s="3" t="s">
        <v>407</v>
      </c>
      <c r="G51" s="3"/>
      <c r="H51" s="3" t="s">
        <v>203</v>
      </c>
      <c r="I51" s="3"/>
      <c r="J51" s="3" t="s">
        <v>320</v>
      </c>
      <c r="K51" s="3">
        <v>100000</v>
      </c>
      <c r="L51" s="3" t="s">
        <v>292</v>
      </c>
      <c r="M51" s="3" t="s">
        <v>205</v>
      </c>
      <c r="N51" s="3" t="s">
        <v>222</v>
      </c>
      <c r="O51" s="3" t="s">
        <v>235</v>
      </c>
      <c r="P51" s="3"/>
      <c r="Q51" s="3" t="s">
        <v>286</v>
      </c>
      <c r="R51" s="3"/>
      <c r="S51" s="3"/>
      <c r="T51" s="3" t="s">
        <v>208</v>
      </c>
      <c r="U51" s="3" t="s">
        <v>264</v>
      </c>
      <c r="V51" s="3"/>
      <c r="W51" s="3"/>
      <c r="X51" s="3" t="s">
        <v>210</v>
      </c>
      <c r="Y51" s="3" t="s">
        <v>513</v>
      </c>
      <c r="Z51" s="3"/>
      <c r="AA51" s="3"/>
      <c r="AB51" s="3"/>
      <c r="AC51" s="3"/>
      <c r="AD51" s="3" t="s">
        <v>882</v>
      </c>
      <c r="AE51" s="3"/>
      <c r="AF51" s="3" t="s">
        <v>212</v>
      </c>
      <c r="AG51" s="3" t="s">
        <v>226</v>
      </c>
      <c r="AH51" s="3" t="s">
        <v>997</v>
      </c>
      <c r="AI51" s="3" t="s">
        <v>535</v>
      </c>
      <c r="AJ51" s="3" t="s">
        <v>320</v>
      </c>
      <c r="AK51" s="3" t="s">
        <v>460</v>
      </c>
      <c r="AL51" s="3" t="s">
        <v>516</v>
      </c>
      <c r="AM51" s="3">
        <v>0.18</v>
      </c>
      <c r="AN51" s="3" t="s">
        <v>299</v>
      </c>
      <c r="AO51" s="3" t="s">
        <v>375</v>
      </c>
      <c r="AP51" s="3" t="s">
        <v>215</v>
      </c>
      <c r="AQ51" s="3">
        <v>100</v>
      </c>
      <c r="AR51" s="3"/>
      <c r="AS51" s="3"/>
      <c r="AT51" s="3"/>
      <c r="AU51" s="3"/>
      <c r="AV51" s="3"/>
      <c r="AW51" s="3"/>
      <c r="AX51" s="3"/>
      <c r="AY51" s="3">
        <v>2.2999999999999998</v>
      </c>
      <c r="AZ51" s="3">
        <v>7</v>
      </c>
      <c r="BA51" s="3"/>
      <c r="BB51" s="3"/>
      <c r="BC51" s="3"/>
      <c r="BD51" s="3" t="s">
        <v>284</v>
      </c>
      <c r="BE51" s="3"/>
      <c r="BF51" s="3"/>
      <c r="BG51" s="3" t="s">
        <v>889</v>
      </c>
      <c r="BH51" s="3" t="s">
        <v>517</v>
      </c>
      <c r="BI51" s="3" t="s">
        <v>301</v>
      </c>
      <c r="BJ51" s="3" t="s">
        <v>487</v>
      </c>
      <c r="BK51" s="3"/>
      <c r="BL51" s="3" t="s">
        <v>245</v>
      </c>
      <c r="BM51" s="3"/>
      <c r="BN51" s="3" t="s">
        <v>219</v>
      </c>
      <c r="BO51" s="3" t="s">
        <v>517</v>
      </c>
      <c r="BP51" s="3" t="s">
        <v>301</v>
      </c>
      <c r="BQ51" s="3" t="s">
        <v>243</v>
      </c>
      <c r="BR51" s="3"/>
      <c r="BS51" s="3" t="s">
        <v>245</v>
      </c>
      <c r="BT51" s="3"/>
      <c r="BU51" s="3" t="s">
        <v>320</v>
      </c>
      <c r="BV51" s="3" t="s">
        <v>536</v>
      </c>
      <c r="BW51" s="3"/>
      <c r="BX51" s="3"/>
      <c r="BY51" s="3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</row>
    <row r="52" spans="1:109" s="2" customFormat="1" ht="17.55" customHeight="1" x14ac:dyDescent="0.3">
      <c r="A52" s="3" t="s">
        <v>152</v>
      </c>
      <c r="B52" s="3">
        <v>2023</v>
      </c>
      <c r="C52" s="3" t="s">
        <v>54</v>
      </c>
      <c r="D52" s="3" t="s">
        <v>199</v>
      </c>
      <c r="E52" s="3" t="s">
        <v>322</v>
      </c>
      <c r="F52" s="3" t="s">
        <v>351</v>
      </c>
      <c r="G52" s="3"/>
      <c r="H52" s="3" t="s">
        <v>203</v>
      </c>
      <c r="I52" s="3"/>
      <c r="J52" s="3" t="s">
        <v>218</v>
      </c>
      <c r="K52" s="3"/>
      <c r="L52" s="3"/>
      <c r="M52" s="3" t="s">
        <v>205</v>
      </c>
      <c r="N52" s="3" t="s">
        <v>222</v>
      </c>
      <c r="O52" s="3" t="s">
        <v>235</v>
      </c>
      <c r="P52" s="3"/>
      <c r="Q52" s="3"/>
      <c r="R52" s="3" t="s">
        <v>532</v>
      </c>
      <c r="S52" s="3"/>
      <c r="T52" s="3" t="s">
        <v>345</v>
      </c>
      <c r="U52" s="3"/>
      <c r="V52" s="3" t="s">
        <v>369</v>
      </c>
      <c r="W52" s="3"/>
      <c r="X52" s="3" t="s">
        <v>253</v>
      </c>
      <c r="Y52" s="3" t="s">
        <v>304</v>
      </c>
      <c r="Z52" s="3"/>
      <c r="AA52" s="3"/>
      <c r="AB52" s="3"/>
      <c r="AC52" s="3" t="s">
        <v>305</v>
      </c>
      <c r="AD52" s="3"/>
      <c r="AE52" s="3"/>
      <c r="AF52" s="3" t="s">
        <v>212</v>
      </c>
      <c r="AG52" s="3" t="s">
        <v>239</v>
      </c>
      <c r="AH52" s="3" t="s">
        <v>988</v>
      </c>
      <c r="AI52" s="3" t="s">
        <v>923</v>
      </c>
      <c r="AJ52" s="3" t="s">
        <v>320</v>
      </c>
      <c r="AK52" s="3" t="s">
        <v>214</v>
      </c>
      <c r="AL52" s="3" t="s">
        <v>533</v>
      </c>
      <c r="AM52" s="3">
        <v>0.6</v>
      </c>
      <c r="AN52" s="3" t="s">
        <v>283</v>
      </c>
      <c r="AO52" s="3" t="s">
        <v>258</v>
      </c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 t="s">
        <v>335</v>
      </c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 t="s">
        <v>320</v>
      </c>
      <c r="BV52" s="3" t="s">
        <v>890</v>
      </c>
      <c r="BW52" s="3" t="s">
        <v>1067</v>
      </c>
      <c r="BX52" s="3"/>
      <c r="BY52" s="3" t="s">
        <v>534</v>
      </c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</row>
    <row r="53" spans="1:109" s="2" customFormat="1" ht="15" customHeight="1" x14ac:dyDescent="0.3">
      <c r="A53" s="3" t="s">
        <v>153</v>
      </c>
      <c r="B53" s="3">
        <v>2023</v>
      </c>
      <c r="C53" s="3" t="s">
        <v>55</v>
      </c>
      <c r="D53" s="3" t="s">
        <v>199</v>
      </c>
      <c r="E53" s="3" t="s">
        <v>350</v>
      </c>
      <c r="F53" s="3" t="s">
        <v>351</v>
      </c>
      <c r="G53" s="3"/>
      <c r="H53" s="3" t="s">
        <v>203</v>
      </c>
      <c r="I53" s="3"/>
      <c r="J53" s="3" t="s">
        <v>204</v>
      </c>
      <c r="K53" s="3">
        <v>2000000</v>
      </c>
      <c r="L53" s="3" t="s">
        <v>303</v>
      </c>
      <c r="M53" s="3" t="s">
        <v>205</v>
      </c>
      <c r="N53" s="3" t="s">
        <v>222</v>
      </c>
      <c r="O53" s="3" t="s">
        <v>235</v>
      </c>
      <c r="P53" s="3"/>
      <c r="Q53" s="3" t="s">
        <v>484</v>
      </c>
      <c r="R53" s="3"/>
      <c r="S53" s="3"/>
      <c r="T53" s="3" t="s">
        <v>208</v>
      </c>
      <c r="U53" s="3" t="s">
        <v>281</v>
      </c>
      <c r="V53" s="3"/>
      <c r="W53" s="3"/>
      <c r="X53" s="3" t="s">
        <v>295</v>
      </c>
      <c r="Y53" s="3" t="s">
        <v>370</v>
      </c>
      <c r="Z53" s="3"/>
      <c r="AA53" s="3" t="s">
        <v>371</v>
      </c>
      <c r="AB53" s="3"/>
      <c r="AC53" s="3"/>
      <c r="AD53" s="3"/>
      <c r="AE53" s="3"/>
      <c r="AF53" s="3" t="s">
        <v>212</v>
      </c>
      <c r="AG53" s="3" t="s">
        <v>239</v>
      </c>
      <c r="AH53" s="3" t="s">
        <v>999</v>
      </c>
      <c r="AI53" s="3" t="s">
        <v>924</v>
      </c>
      <c r="AJ53" s="3" t="s">
        <v>320</v>
      </c>
      <c r="AK53" s="3" t="s">
        <v>214</v>
      </c>
      <c r="AL53" s="3" t="s">
        <v>308</v>
      </c>
      <c r="AM53" s="3">
        <f>1.36 *0.001</f>
        <v>1.3600000000000001E-3</v>
      </c>
      <c r="AN53" s="3" t="s">
        <v>521</v>
      </c>
      <c r="AO53" s="3" t="s">
        <v>258</v>
      </c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 t="s">
        <v>284</v>
      </c>
      <c r="BE53" s="3"/>
      <c r="BF53" s="3"/>
      <c r="BG53" s="3" t="s">
        <v>889</v>
      </c>
      <c r="BH53" s="3" t="s">
        <v>517</v>
      </c>
      <c r="BI53" s="3" t="s">
        <v>301</v>
      </c>
      <c r="BJ53" s="3" t="s">
        <v>487</v>
      </c>
      <c r="BK53" s="3"/>
      <c r="BL53" s="3" t="s">
        <v>245</v>
      </c>
      <c r="BM53" s="3"/>
      <c r="BN53" s="3" t="s">
        <v>219</v>
      </c>
      <c r="BO53" s="3" t="s">
        <v>230</v>
      </c>
      <c r="BP53" s="3"/>
      <c r="BQ53" s="3" t="s">
        <v>231</v>
      </c>
      <c r="BR53" s="3"/>
      <c r="BS53" s="3" t="s">
        <v>245</v>
      </c>
      <c r="BT53" s="3"/>
      <c r="BU53" s="3" t="s">
        <v>320</v>
      </c>
      <c r="BV53" s="3" t="s">
        <v>922</v>
      </c>
      <c r="BW53" s="3" t="s">
        <v>1068</v>
      </c>
      <c r="BX53" s="3" t="s">
        <v>530</v>
      </c>
      <c r="BY53" s="3" t="s">
        <v>531</v>
      </c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</row>
    <row r="54" spans="1:109" s="2" customFormat="1" ht="19.05" customHeight="1" x14ac:dyDescent="0.3">
      <c r="A54" s="3" t="s">
        <v>154</v>
      </c>
      <c r="B54" s="3">
        <v>2022</v>
      </c>
      <c r="C54" s="3" t="s">
        <v>56</v>
      </c>
      <c r="D54" s="3" t="s">
        <v>199</v>
      </c>
      <c r="E54" s="3" t="s">
        <v>322</v>
      </c>
      <c r="F54" s="3" t="s">
        <v>351</v>
      </c>
      <c r="G54" s="3"/>
      <c r="H54" s="3" t="s">
        <v>203</v>
      </c>
      <c r="I54" s="3"/>
      <c r="J54" s="3" t="s">
        <v>218</v>
      </c>
      <c r="K54" s="3"/>
      <c r="L54" s="3"/>
      <c r="M54" s="3" t="s">
        <v>205</v>
      </c>
      <c r="N54" s="3" t="s">
        <v>222</v>
      </c>
      <c r="O54" s="3" t="s">
        <v>235</v>
      </c>
      <c r="P54" s="3"/>
      <c r="Q54" s="3"/>
      <c r="R54" s="3" t="s">
        <v>526</v>
      </c>
      <c r="S54" s="3"/>
      <c r="T54" s="3" t="s">
        <v>208</v>
      </c>
      <c r="U54" s="3" t="s">
        <v>281</v>
      </c>
      <c r="V54" s="3"/>
      <c r="W54" s="3"/>
      <c r="X54" s="3" t="s">
        <v>295</v>
      </c>
      <c r="Y54" s="3" t="s">
        <v>304</v>
      </c>
      <c r="Z54" s="3"/>
      <c r="AA54" s="3"/>
      <c r="AB54" s="3"/>
      <c r="AC54" s="3" t="s">
        <v>917</v>
      </c>
      <c r="AD54" s="3"/>
      <c r="AE54" s="3"/>
      <c r="AF54" s="3" t="s">
        <v>212</v>
      </c>
      <c r="AG54" s="3" t="s">
        <v>239</v>
      </c>
      <c r="AH54" s="3" t="s">
        <v>997</v>
      </c>
      <c r="AI54" s="3" t="s">
        <v>527</v>
      </c>
      <c r="AJ54" s="3" t="s">
        <v>320</v>
      </c>
      <c r="AK54" s="3" t="s">
        <v>214</v>
      </c>
      <c r="AL54" s="3" t="s">
        <v>528</v>
      </c>
      <c r="AM54" s="3">
        <f>20 * 0.0001</f>
        <v>2E-3</v>
      </c>
      <c r="AN54" s="3" t="s">
        <v>283</v>
      </c>
      <c r="AO54" s="3" t="s">
        <v>417</v>
      </c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 t="s">
        <v>911</v>
      </c>
      <c r="BB54" s="3"/>
      <c r="BC54" s="3" t="s">
        <v>925</v>
      </c>
      <c r="BD54" s="3" t="s">
        <v>284</v>
      </c>
      <c r="BE54" s="3"/>
      <c r="BF54" s="3"/>
      <c r="BG54" s="3" t="s">
        <v>889</v>
      </c>
      <c r="BH54" s="3" t="s">
        <v>1038</v>
      </c>
      <c r="BI54" s="3"/>
      <c r="BJ54" s="3" t="s">
        <v>487</v>
      </c>
      <c r="BK54" s="3"/>
      <c r="BL54" s="3" t="s">
        <v>245</v>
      </c>
      <c r="BM54" s="3" t="s">
        <v>477</v>
      </c>
      <c r="BN54" s="3" t="s">
        <v>219</v>
      </c>
      <c r="BO54" s="3" t="s">
        <v>529</v>
      </c>
      <c r="BP54" s="3"/>
      <c r="BQ54" s="3" t="s">
        <v>243</v>
      </c>
      <c r="BR54" s="3"/>
      <c r="BS54" s="3" t="s">
        <v>245</v>
      </c>
      <c r="BT54" s="3" t="s">
        <v>477</v>
      </c>
      <c r="BU54" s="3" t="s">
        <v>511</v>
      </c>
      <c r="BV54" s="3" t="s">
        <v>890</v>
      </c>
      <c r="BW54" s="3" t="s">
        <v>1069</v>
      </c>
      <c r="BX54" s="3"/>
      <c r="BY54" s="3" t="s">
        <v>926</v>
      </c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</row>
    <row r="55" spans="1:109" s="2" customFormat="1" ht="18" customHeight="1" x14ac:dyDescent="0.3">
      <c r="A55" s="3" t="s">
        <v>155</v>
      </c>
      <c r="B55" s="3">
        <v>2024</v>
      </c>
      <c r="C55" s="3" t="s">
        <v>57</v>
      </c>
      <c r="D55" s="3" t="s">
        <v>199</v>
      </c>
      <c r="E55" s="3" t="s">
        <v>322</v>
      </c>
      <c r="F55" s="3" t="s">
        <v>407</v>
      </c>
      <c r="G55" s="3"/>
      <c r="H55" s="3" t="s">
        <v>203</v>
      </c>
      <c r="I55" s="3"/>
      <c r="J55" s="3" t="s">
        <v>204</v>
      </c>
      <c r="K55" s="3">
        <v>2000000</v>
      </c>
      <c r="L55" s="3" t="s">
        <v>303</v>
      </c>
      <c r="M55" s="3" t="s">
        <v>205</v>
      </c>
      <c r="N55" s="3" t="s">
        <v>222</v>
      </c>
      <c r="O55" s="3" t="s">
        <v>223</v>
      </c>
      <c r="P55" s="3"/>
      <c r="Q55" s="3"/>
      <c r="R55" s="3" t="s">
        <v>519</v>
      </c>
      <c r="S55" s="3"/>
      <c r="T55" s="3" t="s">
        <v>208</v>
      </c>
      <c r="U55" s="3" t="s">
        <v>264</v>
      </c>
      <c r="V55" s="3"/>
      <c r="W55" s="3"/>
      <c r="X55" s="3" t="s">
        <v>210</v>
      </c>
      <c r="Y55" s="3" t="s">
        <v>370</v>
      </c>
      <c r="Z55" s="3"/>
      <c r="AA55" s="3" t="s">
        <v>686</v>
      </c>
      <c r="AB55" s="3"/>
      <c r="AC55" s="3"/>
      <c r="AD55" s="3"/>
      <c r="AE55" s="3"/>
      <c r="AF55" s="3" t="s">
        <v>212</v>
      </c>
      <c r="AG55" s="3" t="s">
        <v>239</v>
      </c>
      <c r="AH55" s="3" t="s">
        <v>971</v>
      </c>
      <c r="AI55" s="3" t="s">
        <v>520</v>
      </c>
      <c r="AJ55" s="3" t="s">
        <v>204</v>
      </c>
      <c r="AK55" s="3" t="s">
        <v>491</v>
      </c>
      <c r="AL55" s="3"/>
      <c r="AM55" s="3"/>
      <c r="AN55" s="3" t="s">
        <v>521</v>
      </c>
      <c r="AO55" s="3" t="s">
        <v>325</v>
      </c>
      <c r="AP55" s="3" t="s">
        <v>270</v>
      </c>
      <c r="AQ55" s="3"/>
      <c r="AR55" s="3"/>
      <c r="AS55" s="3"/>
      <c r="AT55" s="3"/>
      <c r="AU55" s="3"/>
      <c r="AV55" s="3">
        <v>100</v>
      </c>
      <c r="AW55" s="3" t="s">
        <v>927</v>
      </c>
      <c r="AX55" s="3"/>
      <c r="AY55" s="3">
        <v>3.5</v>
      </c>
      <c r="AZ55" s="3">
        <v>7</v>
      </c>
      <c r="BA55" s="3" t="s">
        <v>216</v>
      </c>
      <c r="BB55" s="3">
        <v>7</v>
      </c>
      <c r="BC55" s="3" t="s">
        <v>894</v>
      </c>
      <c r="BD55" s="3" t="s">
        <v>522</v>
      </c>
      <c r="BE55" s="3" t="s">
        <v>313</v>
      </c>
      <c r="BF55" s="3"/>
      <c r="BG55" s="3"/>
      <c r="BH55" s="3"/>
      <c r="BI55" s="3"/>
      <c r="BJ55" s="3"/>
      <c r="BK55" s="3"/>
      <c r="BL55" s="3"/>
      <c r="BM55" s="3"/>
      <c r="BN55" s="3" t="s">
        <v>219</v>
      </c>
      <c r="BO55" s="3" t="s">
        <v>276</v>
      </c>
      <c r="BP55" s="3"/>
      <c r="BQ55" s="3" t="s">
        <v>523</v>
      </c>
      <c r="BR55" s="3"/>
      <c r="BS55" s="3" t="s">
        <v>245</v>
      </c>
      <c r="BT55" s="3"/>
      <c r="BU55" s="3" t="s">
        <v>204</v>
      </c>
      <c r="BV55" s="3" t="s">
        <v>890</v>
      </c>
      <c r="BW55" s="3" t="s">
        <v>524</v>
      </c>
      <c r="BX55" s="3"/>
      <c r="BY55" s="3" t="s">
        <v>525</v>
      </c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</row>
    <row r="56" spans="1:109" s="2" customFormat="1" ht="20.100000000000001" customHeight="1" x14ac:dyDescent="0.3">
      <c r="A56" s="3" t="s">
        <v>156</v>
      </c>
      <c r="B56" s="3">
        <v>2021</v>
      </c>
      <c r="C56" s="3" t="s">
        <v>58</v>
      </c>
      <c r="D56" s="3" t="s">
        <v>199</v>
      </c>
      <c r="E56" s="3" t="s">
        <v>200</v>
      </c>
      <c r="F56" s="3" t="s">
        <v>351</v>
      </c>
      <c r="G56" s="3"/>
      <c r="H56" s="3" t="s">
        <v>203</v>
      </c>
      <c r="I56" s="3"/>
      <c r="J56" s="3" t="s">
        <v>204</v>
      </c>
      <c r="K56" s="3">
        <v>100000</v>
      </c>
      <c r="L56" s="3" t="s">
        <v>292</v>
      </c>
      <c r="M56" s="3" t="s">
        <v>205</v>
      </c>
      <c r="N56" s="3" t="s">
        <v>222</v>
      </c>
      <c r="O56" s="3" t="s">
        <v>235</v>
      </c>
      <c r="P56" s="3"/>
      <c r="Q56" s="3" t="s">
        <v>252</v>
      </c>
      <c r="R56" s="3"/>
      <c r="S56" s="3"/>
      <c r="T56" s="3" t="s">
        <v>208</v>
      </c>
      <c r="U56" s="3" t="s">
        <v>465</v>
      </c>
      <c r="V56" s="3"/>
      <c r="W56" s="3"/>
      <c r="X56" s="3" t="s">
        <v>295</v>
      </c>
      <c r="Y56" s="3" t="s">
        <v>513</v>
      </c>
      <c r="Z56" s="3"/>
      <c r="AA56" s="3"/>
      <c r="AB56" s="3"/>
      <c r="AC56" s="3"/>
      <c r="AD56" s="3" t="s">
        <v>514</v>
      </c>
      <c r="AE56" s="3"/>
      <c r="AF56" s="3" t="s">
        <v>212</v>
      </c>
      <c r="AG56" s="3" t="s">
        <v>226</v>
      </c>
      <c r="AH56" s="3" t="s">
        <v>1000</v>
      </c>
      <c r="AI56" s="3" t="s">
        <v>515</v>
      </c>
      <c r="AJ56" s="3" t="s">
        <v>204</v>
      </c>
      <c r="AK56" s="3" t="s">
        <v>460</v>
      </c>
      <c r="AL56" s="3" t="s">
        <v>516</v>
      </c>
      <c r="AM56" s="3">
        <v>0.36499999999999999</v>
      </c>
      <c r="AN56" s="3" t="s">
        <v>283</v>
      </c>
      <c r="AO56" s="3" t="s">
        <v>402</v>
      </c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 t="s">
        <v>911</v>
      </c>
      <c r="BB56" s="3">
        <v>7</v>
      </c>
      <c r="BC56" s="3" t="s">
        <v>925</v>
      </c>
      <c r="BD56" s="3" t="s">
        <v>291</v>
      </c>
      <c r="BE56" s="3" t="s">
        <v>313</v>
      </c>
      <c r="BF56" s="3"/>
      <c r="BG56" s="3" t="s">
        <v>889</v>
      </c>
      <c r="BH56" s="3" t="s">
        <v>517</v>
      </c>
      <c r="BI56" s="3" t="s">
        <v>301</v>
      </c>
      <c r="BJ56" s="3" t="s">
        <v>243</v>
      </c>
      <c r="BK56" s="3"/>
      <c r="BL56" s="3" t="s">
        <v>245</v>
      </c>
      <c r="BM56" s="3"/>
      <c r="BN56" s="3" t="s">
        <v>219</v>
      </c>
      <c r="BO56" s="3" t="s">
        <v>517</v>
      </c>
      <c r="BP56" s="3" t="s">
        <v>301</v>
      </c>
      <c r="BQ56" s="3" t="s">
        <v>487</v>
      </c>
      <c r="BR56" s="3"/>
      <c r="BS56" s="3" t="s">
        <v>245</v>
      </c>
      <c r="BT56" s="3"/>
      <c r="BU56" s="3" t="s">
        <v>511</v>
      </c>
      <c r="BV56" s="3" t="s">
        <v>890</v>
      </c>
      <c r="BW56" s="3" t="s">
        <v>495</v>
      </c>
      <c r="BX56" s="3" t="s">
        <v>518</v>
      </c>
      <c r="BY56" s="3" t="s">
        <v>928</v>
      </c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</row>
    <row r="57" spans="1:109" s="2" customFormat="1" ht="14.4" x14ac:dyDescent="0.3">
      <c r="A57" s="3" t="s">
        <v>157</v>
      </c>
      <c r="B57" s="3">
        <v>2024</v>
      </c>
      <c r="C57" s="3" t="s">
        <v>59</v>
      </c>
      <c r="D57" s="3" t="s">
        <v>199</v>
      </c>
      <c r="E57" s="3" t="s">
        <v>350</v>
      </c>
      <c r="F57" s="3" t="s">
        <v>201</v>
      </c>
      <c r="G57" s="3" t="s">
        <v>440</v>
      </c>
      <c r="H57" s="3" t="s">
        <v>203</v>
      </c>
      <c r="I57" s="3"/>
      <c r="J57" s="3" t="s">
        <v>204</v>
      </c>
      <c r="K57" s="3">
        <v>3000000</v>
      </c>
      <c r="L57" s="3" t="s">
        <v>303</v>
      </c>
      <c r="M57" s="3" t="s">
        <v>205</v>
      </c>
      <c r="N57" s="3" t="s">
        <v>501</v>
      </c>
      <c r="O57" s="3"/>
      <c r="P57" s="3"/>
      <c r="Q57" s="3"/>
      <c r="R57" s="3" t="s">
        <v>508</v>
      </c>
      <c r="S57" s="3"/>
      <c r="T57" s="3" t="s">
        <v>345</v>
      </c>
      <c r="U57" s="3"/>
      <c r="V57" s="3" t="s">
        <v>369</v>
      </c>
      <c r="W57" s="3"/>
      <c r="X57" s="3" t="s">
        <v>253</v>
      </c>
      <c r="Y57" s="3" t="s">
        <v>414</v>
      </c>
      <c r="Z57" s="3" t="s">
        <v>509</v>
      </c>
      <c r="AA57" s="3"/>
      <c r="AB57" s="3"/>
      <c r="AC57" s="3"/>
      <c r="AD57" s="3"/>
      <c r="AE57" s="3"/>
      <c r="AF57" s="3" t="s">
        <v>212</v>
      </c>
      <c r="AG57" s="3" t="s">
        <v>213</v>
      </c>
      <c r="AH57" s="3" t="s">
        <v>1001</v>
      </c>
      <c r="AI57" s="3" t="s">
        <v>510</v>
      </c>
      <c r="AJ57" s="3" t="s">
        <v>511</v>
      </c>
      <c r="AK57" s="3" t="s">
        <v>491</v>
      </c>
      <c r="AL57" s="3" t="s">
        <v>308</v>
      </c>
      <c r="AM57" s="3">
        <f xml:space="preserve"> 0.75 * 0.001</f>
        <v>7.5000000000000002E-4</v>
      </c>
      <c r="AN57" s="3" t="s">
        <v>257</v>
      </c>
      <c r="AO57" s="3" t="s">
        <v>512</v>
      </c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 t="s">
        <v>444</v>
      </c>
      <c r="BB57" s="3">
        <v>5</v>
      </c>
      <c r="BC57" s="3" t="s">
        <v>929</v>
      </c>
      <c r="BD57" s="3" t="s">
        <v>349</v>
      </c>
      <c r="BE57" s="3" t="s">
        <v>313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 t="s">
        <v>218</v>
      </c>
      <c r="BV57" s="3"/>
      <c r="BW57" s="3"/>
      <c r="BX57" s="3"/>
      <c r="BY57" s="3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</row>
    <row r="58" spans="1:109" s="2" customFormat="1" ht="14.4" x14ac:dyDescent="0.3">
      <c r="A58" s="3" t="s">
        <v>158</v>
      </c>
      <c r="B58" s="3">
        <v>2020</v>
      </c>
      <c r="C58" s="3" t="s">
        <v>60</v>
      </c>
      <c r="D58" s="3" t="s">
        <v>199</v>
      </c>
      <c r="E58" s="3" t="s">
        <v>350</v>
      </c>
      <c r="F58" s="3" t="s">
        <v>351</v>
      </c>
      <c r="G58" s="3"/>
      <c r="H58" s="3" t="s">
        <v>203</v>
      </c>
      <c r="I58" s="3"/>
      <c r="J58" s="3" t="s">
        <v>320</v>
      </c>
      <c r="K58" s="3">
        <v>10000</v>
      </c>
      <c r="L58" s="3" t="s">
        <v>292</v>
      </c>
      <c r="M58" s="3" t="s">
        <v>205</v>
      </c>
      <c r="N58" s="3" t="s">
        <v>501</v>
      </c>
      <c r="O58" s="3"/>
      <c r="P58" s="3"/>
      <c r="Q58" s="3"/>
      <c r="R58" s="3" t="s">
        <v>604</v>
      </c>
      <c r="S58" s="3"/>
      <c r="T58" s="3" t="s">
        <v>580</v>
      </c>
      <c r="U58" s="3" t="s">
        <v>465</v>
      </c>
      <c r="V58" s="3"/>
      <c r="W58" s="3"/>
      <c r="X58" s="3" t="s">
        <v>295</v>
      </c>
      <c r="Y58" s="3" t="s">
        <v>304</v>
      </c>
      <c r="Z58" s="3"/>
      <c r="AA58" s="3"/>
      <c r="AB58" s="3"/>
      <c r="AC58" s="3" t="s">
        <v>917</v>
      </c>
      <c r="AD58" s="3"/>
      <c r="AE58" s="3"/>
      <c r="AF58" s="3" t="s">
        <v>212</v>
      </c>
      <c r="AG58" s="3" t="s">
        <v>239</v>
      </c>
      <c r="AH58" s="3" t="s">
        <v>1002</v>
      </c>
      <c r="AI58" s="3" t="s">
        <v>510</v>
      </c>
      <c r="AJ58" s="3" t="s">
        <v>511</v>
      </c>
      <c r="AK58" s="3" t="s">
        <v>491</v>
      </c>
      <c r="AL58" s="3" t="s">
        <v>308</v>
      </c>
      <c r="AM58" s="3">
        <f>6*0.001</f>
        <v>6.0000000000000001E-3</v>
      </c>
      <c r="AN58" s="3" t="s">
        <v>521</v>
      </c>
      <c r="AO58" s="3" t="s">
        <v>258</v>
      </c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 t="s">
        <v>605</v>
      </c>
      <c r="BE58" s="3"/>
      <c r="BF58" s="3"/>
      <c r="BG58" s="3" t="s">
        <v>889</v>
      </c>
      <c r="BH58" s="3" t="s">
        <v>517</v>
      </c>
      <c r="BI58" s="3" t="s">
        <v>301</v>
      </c>
      <c r="BJ58" s="3" t="s">
        <v>487</v>
      </c>
      <c r="BK58" s="3"/>
      <c r="BL58" s="3" t="s">
        <v>245</v>
      </c>
      <c r="BM58" s="3"/>
      <c r="BN58" s="3"/>
      <c r="BO58" s="3"/>
      <c r="BP58" s="3"/>
      <c r="BQ58" s="3"/>
      <c r="BR58" s="3"/>
      <c r="BS58" s="3"/>
      <c r="BT58" s="3"/>
      <c r="BU58" s="3" t="s">
        <v>511</v>
      </c>
      <c r="BV58" s="3" t="s">
        <v>494</v>
      </c>
      <c r="BW58" s="3" t="s">
        <v>606</v>
      </c>
      <c r="BX58" s="3"/>
      <c r="BY58" s="3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</row>
    <row r="59" spans="1:109" s="2" customFormat="1" ht="14.4" x14ac:dyDescent="0.3">
      <c r="A59" s="3" t="s">
        <v>159</v>
      </c>
      <c r="B59" s="3">
        <v>2022</v>
      </c>
      <c r="C59" s="3" t="s">
        <v>61</v>
      </c>
      <c r="D59" s="3" t="s">
        <v>199</v>
      </c>
      <c r="E59" s="3" t="s">
        <v>350</v>
      </c>
      <c r="F59" s="3" t="s">
        <v>351</v>
      </c>
      <c r="G59" s="3"/>
      <c r="H59" s="3" t="s">
        <v>203</v>
      </c>
      <c r="I59" s="3"/>
      <c r="J59" s="3" t="s">
        <v>320</v>
      </c>
      <c r="K59" s="3">
        <v>2000000</v>
      </c>
      <c r="L59" s="3" t="s">
        <v>303</v>
      </c>
      <c r="M59" s="3" t="s">
        <v>205</v>
      </c>
      <c r="N59" s="3" t="s">
        <v>501</v>
      </c>
      <c r="O59" s="3"/>
      <c r="P59" s="3"/>
      <c r="Q59" s="3"/>
      <c r="R59" s="3" t="s">
        <v>601</v>
      </c>
      <c r="S59" s="3"/>
      <c r="T59" s="3" t="s">
        <v>580</v>
      </c>
      <c r="U59" s="3" t="s">
        <v>465</v>
      </c>
      <c r="V59" s="3"/>
      <c r="W59" s="3"/>
      <c r="X59" s="3" t="s">
        <v>295</v>
      </c>
      <c r="Y59" s="3" t="s">
        <v>370</v>
      </c>
      <c r="Z59" s="3"/>
      <c r="AA59" s="3" t="s">
        <v>371</v>
      </c>
      <c r="AB59" s="3"/>
      <c r="AC59" s="3"/>
      <c r="AD59" s="3"/>
      <c r="AE59" s="3"/>
      <c r="AF59" s="3" t="s">
        <v>212</v>
      </c>
      <c r="AG59" s="3" t="s">
        <v>239</v>
      </c>
      <c r="AH59" s="3" t="s">
        <v>999</v>
      </c>
      <c r="AI59" s="3" t="s">
        <v>602</v>
      </c>
      <c r="AJ59" s="3" t="s">
        <v>320</v>
      </c>
      <c r="AK59" s="3" t="s">
        <v>214</v>
      </c>
      <c r="AL59" s="3" t="s">
        <v>308</v>
      </c>
      <c r="AM59" s="3">
        <f>4*0.001</f>
        <v>4.0000000000000001E-3</v>
      </c>
      <c r="AN59" s="3" t="s">
        <v>521</v>
      </c>
      <c r="AO59" s="3" t="s">
        <v>258</v>
      </c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 t="s">
        <v>595</v>
      </c>
      <c r="BE59" s="3"/>
      <c r="BF59" s="3"/>
      <c r="BG59" s="3" t="s">
        <v>889</v>
      </c>
      <c r="BH59" s="3" t="s">
        <v>276</v>
      </c>
      <c r="BI59" s="3"/>
      <c r="BJ59" s="3" t="s">
        <v>487</v>
      </c>
      <c r="BK59" s="3"/>
      <c r="BL59" s="3" t="s">
        <v>245</v>
      </c>
      <c r="BM59" s="3"/>
      <c r="BN59" s="3" t="s">
        <v>219</v>
      </c>
      <c r="BO59" s="3" t="s">
        <v>276</v>
      </c>
      <c r="BP59" s="3"/>
      <c r="BQ59" s="3" t="s">
        <v>273</v>
      </c>
      <c r="BR59" s="3"/>
      <c r="BS59" s="3" t="s">
        <v>245</v>
      </c>
      <c r="BT59" s="3"/>
      <c r="BU59" s="3" t="s">
        <v>320</v>
      </c>
      <c r="BV59" s="3" t="s">
        <v>890</v>
      </c>
      <c r="BW59" s="3" t="s">
        <v>1070</v>
      </c>
      <c r="BX59" s="3"/>
      <c r="BY59" s="3" t="s">
        <v>603</v>
      </c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</row>
    <row r="60" spans="1:109" s="2" customFormat="1" ht="18" customHeight="1" x14ac:dyDescent="0.3">
      <c r="A60" s="3" t="s">
        <v>160</v>
      </c>
      <c r="B60" s="3">
        <v>2020</v>
      </c>
      <c r="C60" s="3" t="s">
        <v>62</v>
      </c>
      <c r="D60" s="3" t="s">
        <v>199</v>
      </c>
      <c r="E60" s="3" t="s">
        <v>330</v>
      </c>
      <c r="F60" s="3"/>
      <c r="G60" s="3"/>
      <c r="H60" s="3"/>
      <c r="I60" s="3"/>
      <c r="J60" s="3"/>
      <c r="K60" s="3"/>
      <c r="L60" s="3"/>
      <c r="M60" s="3"/>
      <c r="N60" s="3" t="s">
        <v>206</v>
      </c>
      <c r="O60" s="3"/>
      <c r="P60" s="3"/>
      <c r="Q60" s="3"/>
      <c r="R60" s="3"/>
      <c r="S60" s="3" t="s">
        <v>275</v>
      </c>
      <c r="T60" s="3" t="s">
        <v>580</v>
      </c>
      <c r="U60" s="3" t="s">
        <v>281</v>
      </c>
      <c r="V60" s="3"/>
      <c r="W60" s="3"/>
      <c r="X60" s="3" t="s">
        <v>295</v>
      </c>
      <c r="Y60" s="3" t="s">
        <v>414</v>
      </c>
      <c r="Z60" s="3" t="s">
        <v>388</v>
      </c>
      <c r="AA60" s="3"/>
      <c r="AB60" s="3"/>
      <c r="AC60" s="3"/>
      <c r="AD60" s="3"/>
      <c r="AE60" s="3"/>
      <c r="AF60" s="3" t="s">
        <v>212</v>
      </c>
      <c r="AG60" s="3" t="s">
        <v>226</v>
      </c>
      <c r="AH60" s="3" t="s">
        <v>597</v>
      </c>
      <c r="AI60" s="3" t="s">
        <v>598</v>
      </c>
      <c r="AJ60" s="3" t="s">
        <v>320</v>
      </c>
      <c r="AK60" s="3" t="s">
        <v>214</v>
      </c>
      <c r="AL60" s="3" t="s">
        <v>599</v>
      </c>
      <c r="AM60" s="3">
        <v>10.199999999999999</v>
      </c>
      <c r="AN60" s="3" t="s">
        <v>594</v>
      </c>
      <c r="AO60" s="3" t="s">
        <v>258</v>
      </c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 t="s">
        <v>600</v>
      </c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 t="s">
        <v>204</v>
      </c>
      <c r="BV60" s="3" t="s">
        <v>890</v>
      </c>
      <c r="BW60" s="3" t="s">
        <v>1067</v>
      </c>
      <c r="BX60" s="3"/>
      <c r="BY60" s="3" t="s">
        <v>930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</row>
    <row r="61" spans="1:109" s="2" customFormat="1" ht="14.25" customHeight="1" x14ac:dyDescent="0.3">
      <c r="A61" s="3" t="s">
        <v>161</v>
      </c>
      <c r="B61" s="3">
        <v>2024</v>
      </c>
      <c r="C61" s="3" t="s">
        <v>63</v>
      </c>
      <c r="D61" s="3" t="s">
        <v>199</v>
      </c>
      <c r="E61" s="3" t="s">
        <v>322</v>
      </c>
      <c r="F61" s="3" t="s">
        <v>351</v>
      </c>
      <c r="G61" s="3"/>
      <c r="H61" s="3" t="s">
        <v>203</v>
      </c>
      <c r="I61" s="3"/>
      <c r="J61" s="3" t="s">
        <v>320</v>
      </c>
      <c r="K61" s="3">
        <v>50000</v>
      </c>
      <c r="L61" s="3" t="s">
        <v>292</v>
      </c>
      <c r="M61" s="3" t="s">
        <v>205</v>
      </c>
      <c r="N61" s="3" t="s">
        <v>222</v>
      </c>
      <c r="O61" s="3" t="s">
        <v>235</v>
      </c>
      <c r="P61" s="3"/>
      <c r="Q61" s="3" t="s">
        <v>286</v>
      </c>
      <c r="R61" s="3"/>
      <c r="S61" s="3"/>
      <c r="T61" s="3" t="s">
        <v>580</v>
      </c>
      <c r="U61" s="3" t="s">
        <v>264</v>
      </c>
      <c r="V61" s="3"/>
      <c r="W61" s="3"/>
      <c r="X61" s="3" t="s">
        <v>210</v>
      </c>
      <c r="Y61" s="3" t="s">
        <v>414</v>
      </c>
      <c r="Z61" s="3" t="s">
        <v>254</v>
      </c>
      <c r="AA61" s="3"/>
      <c r="AB61" s="3"/>
      <c r="AC61" s="3"/>
      <c r="AD61" s="3"/>
      <c r="AE61" s="3"/>
      <c r="AF61" s="3" t="s">
        <v>212</v>
      </c>
      <c r="AG61" s="3" t="s">
        <v>213</v>
      </c>
      <c r="AH61" s="3" t="s">
        <v>1003</v>
      </c>
      <c r="AI61" s="3" t="s">
        <v>592</v>
      </c>
      <c r="AJ61" s="3" t="s">
        <v>320</v>
      </c>
      <c r="AK61" s="3" t="s">
        <v>460</v>
      </c>
      <c r="AL61" s="3" t="s">
        <v>593</v>
      </c>
      <c r="AM61" s="3">
        <v>0.5</v>
      </c>
      <c r="AN61" s="3" t="s">
        <v>594</v>
      </c>
      <c r="AO61" s="3" t="s">
        <v>402</v>
      </c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 t="s">
        <v>229</v>
      </c>
      <c r="BB61" s="3" t="s">
        <v>229</v>
      </c>
      <c r="BC61" s="3" t="s">
        <v>229</v>
      </c>
      <c r="BD61" s="3" t="s">
        <v>595</v>
      </c>
      <c r="BE61" s="3"/>
      <c r="BF61" s="3"/>
      <c r="BG61" s="3" t="s">
        <v>889</v>
      </c>
      <c r="BH61" s="3" t="s">
        <v>276</v>
      </c>
      <c r="BI61" s="3"/>
      <c r="BJ61" s="3" t="s">
        <v>273</v>
      </c>
      <c r="BK61" s="3"/>
      <c r="BL61" s="3" t="s">
        <v>245</v>
      </c>
      <c r="BM61" s="3"/>
      <c r="BN61" s="3" t="s">
        <v>219</v>
      </c>
      <c r="BO61" s="3" t="s">
        <v>276</v>
      </c>
      <c r="BP61" s="3"/>
      <c r="BQ61" s="3" t="s">
        <v>273</v>
      </c>
      <c r="BR61" s="3"/>
      <c r="BS61" s="3" t="s">
        <v>245</v>
      </c>
      <c r="BT61" s="3"/>
      <c r="BU61" s="3" t="s">
        <v>320</v>
      </c>
      <c r="BV61" s="3" t="s">
        <v>890</v>
      </c>
      <c r="BW61" s="3" t="s">
        <v>1071</v>
      </c>
      <c r="BX61" s="3"/>
      <c r="BY61" s="3" t="s">
        <v>596</v>
      </c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</row>
    <row r="62" spans="1:109" s="2" customFormat="1" ht="14.4" x14ac:dyDescent="0.3">
      <c r="A62" s="3" t="s">
        <v>162</v>
      </c>
      <c r="B62" s="3">
        <v>2024</v>
      </c>
      <c r="C62" s="3" t="s">
        <v>64</v>
      </c>
      <c r="D62" s="3" t="s">
        <v>199</v>
      </c>
      <c r="E62" s="3" t="s">
        <v>322</v>
      </c>
      <c r="F62" s="3" t="s">
        <v>351</v>
      </c>
      <c r="G62" s="3"/>
      <c r="H62" s="3" t="s">
        <v>203</v>
      </c>
      <c r="I62" s="3"/>
      <c r="J62" s="3" t="s">
        <v>218</v>
      </c>
      <c r="K62" s="3"/>
      <c r="L62" s="3"/>
      <c r="M62" s="3" t="s">
        <v>589</v>
      </c>
      <c r="N62" s="3" t="s">
        <v>222</v>
      </c>
      <c r="O62" s="3" t="s">
        <v>235</v>
      </c>
      <c r="P62" s="3"/>
      <c r="Q62" s="3" t="s">
        <v>252</v>
      </c>
      <c r="R62" s="3"/>
      <c r="S62" s="3"/>
      <c r="T62" s="3" t="s">
        <v>580</v>
      </c>
      <c r="U62" s="3" t="s">
        <v>465</v>
      </c>
      <c r="V62" s="3"/>
      <c r="W62" s="3"/>
      <c r="X62" s="3" t="s">
        <v>295</v>
      </c>
      <c r="Y62" s="3" t="s">
        <v>513</v>
      </c>
      <c r="Z62" s="3"/>
      <c r="AA62" s="3"/>
      <c r="AB62" s="3"/>
      <c r="AC62" s="3"/>
      <c r="AD62" s="3" t="s">
        <v>514</v>
      </c>
      <c r="AE62" s="3"/>
      <c r="AF62" s="3" t="s">
        <v>212</v>
      </c>
      <c r="AG62" s="3" t="s">
        <v>226</v>
      </c>
      <c r="AH62" s="3" t="s">
        <v>995</v>
      </c>
      <c r="AI62" s="3" t="s">
        <v>590</v>
      </c>
      <c r="AJ62" s="3" t="s">
        <v>511</v>
      </c>
      <c r="AK62" s="3" t="s">
        <v>460</v>
      </c>
      <c r="AL62" s="3" t="s">
        <v>308</v>
      </c>
      <c r="AM62" s="3">
        <v>0.6</v>
      </c>
      <c r="AN62" s="3" t="s">
        <v>283</v>
      </c>
      <c r="AO62" s="3" t="s">
        <v>375</v>
      </c>
      <c r="AP62" s="3" t="s">
        <v>270</v>
      </c>
      <c r="AQ62" s="3"/>
      <c r="AR62" s="3"/>
      <c r="AS62" s="3"/>
      <c r="AT62" s="3"/>
      <c r="AU62" s="3"/>
      <c r="AV62" s="3">
        <v>3</v>
      </c>
      <c r="AW62" s="3">
        <v>2</v>
      </c>
      <c r="AX62" s="3"/>
      <c r="AY62" s="3">
        <v>1</v>
      </c>
      <c r="AZ62" s="3">
        <v>3</v>
      </c>
      <c r="BA62" s="3"/>
      <c r="BB62" s="3"/>
      <c r="BC62" s="3"/>
      <c r="BD62" s="3" t="s">
        <v>335</v>
      </c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 t="s">
        <v>511</v>
      </c>
      <c r="BV62" s="3" t="s">
        <v>890</v>
      </c>
      <c r="BW62" s="3" t="s">
        <v>495</v>
      </c>
      <c r="BX62" s="3"/>
      <c r="BY62" s="3" t="s">
        <v>591</v>
      </c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</row>
    <row r="63" spans="1:109" ht="15" customHeight="1" x14ac:dyDescent="0.3">
      <c r="A63" s="3" t="s">
        <v>163</v>
      </c>
      <c r="B63" s="3">
        <v>2024</v>
      </c>
      <c r="C63" s="3" t="s">
        <v>65</v>
      </c>
      <c r="D63" s="3" t="s">
        <v>199</v>
      </c>
      <c r="E63" s="3" t="s">
        <v>322</v>
      </c>
      <c r="F63" s="3" t="s">
        <v>351</v>
      </c>
      <c r="G63" s="3"/>
      <c r="H63" s="3" t="s">
        <v>203</v>
      </c>
      <c r="I63" s="3"/>
      <c r="J63" s="3" t="s">
        <v>320</v>
      </c>
      <c r="K63" s="3">
        <v>200000</v>
      </c>
      <c r="L63" s="3" t="s">
        <v>221</v>
      </c>
      <c r="M63" s="3" t="s">
        <v>205</v>
      </c>
      <c r="N63" s="3" t="s">
        <v>222</v>
      </c>
      <c r="O63" s="3" t="s">
        <v>352</v>
      </c>
      <c r="P63" s="3" t="s">
        <v>931</v>
      </c>
      <c r="Q63" s="3"/>
      <c r="R63" s="3"/>
      <c r="S63" s="3"/>
      <c r="T63" s="3" t="s">
        <v>580</v>
      </c>
      <c r="U63" s="3" t="s">
        <v>237</v>
      </c>
      <c r="V63" s="3"/>
      <c r="W63" s="3"/>
      <c r="X63" s="3" t="s">
        <v>228</v>
      </c>
      <c r="Y63" s="3" t="s">
        <v>370</v>
      </c>
      <c r="Z63" s="3"/>
      <c r="AA63" s="3" t="s">
        <v>687</v>
      </c>
      <c r="AB63" s="3"/>
      <c r="AC63" s="3"/>
      <c r="AD63" s="3"/>
      <c r="AE63" s="3"/>
      <c r="AF63" s="3" t="s">
        <v>212</v>
      </c>
      <c r="AG63" s="3" t="s">
        <v>239</v>
      </c>
      <c r="AH63" s="3" t="s">
        <v>581</v>
      </c>
      <c r="AI63" s="3"/>
      <c r="AJ63" s="3"/>
      <c r="AK63" s="3"/>
      <c r="AL63" s="3"/>
      <c r="AM63" s="3"/>
      <c r="AN63" s="3" t="s">
        <v>283</v>
      </c>
      <c r="AO63" s="3" t="s">
        <v>422</v>
      </c>
      <c r="AP63" s="3" t="s">
        <v>270</v>
      </c>
      <c r="AQ63" s="3"/>
      <c r="AR63" s="3"/>
      <c r="AS63" s="3"/>
      <c r="AT63" s="3"/>
      <c r="AU63" s="3"/>
      <c r="AV63" s="3">
        <v>7.7</v>
      </c>
      <c r="AW63" s="3" t="s">
        <v>881</v>
      </c>
      <c r="AX63" s="3"/>
      <c r="AY63" s="3">
        <v>72</v>
      </c>
      <c r="AZ63" s="3">
        <v>3</v>
      </c>
      <c r="BA63" s="3"/>
      <c r="BB63" s="3"/>
      <c r="BC63" s="3"/>
      <c r="BD63" s="3" t="s">
        <v>582</v>
      </c>
      <c r="BE63" s="3" t="s">
        <v>313</v>
      </c>
      <c r="BF63" s="3"/>
      <c r="BG63" s="3" t="s">
        <v>889</v>
      </c>
      <c r="BH63" s="3" t="s">
        <v>517</v>
      </c>
      <c r="BI63" s="3" t="s">
        <v>583</v>
      </c>
      <c r="BJ63" s="3" t="s">
        <v>584</v>
      </c>
      <c r="BK63" s="3" t="s">
        <v>585</v>
      </c>
      <c r="BL63" s="3" t="s">
        <v>245</v>
      </c>
      <c r="BM63" s="3"/>
      <c r="BN63" s="3" t="s">
        <v>586</v>
      </c>
      <c r="BO63" s="3" t="s">
        <v>587</v>
      </c>
      <c r="BP63" s="3"/>
      <c r="BQ63" s="3"/>
      <c r="BR63" s="3"/>
      <c r="BS63" s="3"/>
      <c r="BT63" s="3" t="s">
        <v>588</v>
      </c>
      <c r="BU63" s="3" t="s">
        <v>204</v>
      </c>
      <c r="BV63" s="3" t="s">
        <v>922</v>
      </c>
      <c r="BW63" s="3" t="s">
        <v>495</v>
      </c>
      <c r="BX63" s="3" t="s">
        <v>518</v>
      </c>
      <c r="BY63" s="3" t="s">
        <v>932</v>
      </c>
    </row>
    <row r="64" spans="1:109" ht="15" customHeight="1" x14ac:dyDescent="0.3">
      <c r="A64" s="3" t="s">
        <v>164</v>
      </c>
      <c r="B64" s="3">
        <v>2024</v>
      </c>
      <c r="C64" s="3" t="s">
        <v>66</v>
      </c>
      <c r="D64" s="3" t="s">
        <v>199</v>
      </c>
      <c r="E64" s="3" t="s">
        <v>607</v>
      </c>
      <c r="F64" s="3" t="s">
        <v>407</v>
      </c>
      <c r="G64" s="3"/>
      <c r="H64" s="3" t="s">
        <v>203</v>
      </c>
      <c r="I64" s="3"/>
      <c r="J64" s="3" t="s">
        <v>320</v>
      </c>
      <c r="K64" s="3">
        <v>5000</v>
      </c>
      <c r="L64" s="3" t="s">
        <v>221</v>
      </c>
      <c r="M64" s="3" t="s">
        <v>205</v>
      </c>
      <c r="N64" s="3" t="s">
        <v>222</v>
      </c>
      <c r="O64" s="3" t="s">
        <v>235</v>
      </c>
      <c r="P64" s="3"/>
      <c r="Q64" s="3" t="s">
        <v>608</v>
      </c>
      <c r="R64" s="3"/>
      <c r="S64" s="3"/>
      <c r="T64" s="3" t="s">
        <v>580</v>
      </c>
      <c r="U64" s="3" t="s">
        <v>465</v>
      </c>
      <c r="V64" s="3"/>
      <c r="W64" s="3"/>
      <c r="X64" s="3" t="s">
        <v>210</v>
      </c>
      <c r="Y64" s="3" t="s">
        <v>370</v>
      </c>
      <c r="Z64" s="3"/>
      <c r="AA64" s="3" t="s">
        <v>450</v>
      </c>
      <c r="AB64" s="3"/>
      <c r="AC64" s="3"/>
      <c r="AD64" s="3"/>
      <c r="AE64" s="3"/>
      <c r="AF64" s="3" t="s">
        <v>212</v>
      </c>
      <c r="AG64" s="3" t="s">
        <v>226</v>
      </c>
      <c r="AH64" s="3" t="s">
        <v>1004</v>
      </c>
      <c r="AI64" s="3" t="s">
        <v>476</v>
      </c>
      <c r="AJ64" s="3" t="s">
        <v>320</v>
      </c>
      <c r="AK64" s="3" t="s">
        <v>214</v>
      </c>
      <c r="AL64" s="3" t="s">
        <v>308</v>
      </c>
      <c r="AM64" s="3">
        <f>2 *0.001</f>
        <v>2E-3</v>
      </c>
      <c r="AN64" s="3" t="s">
        <v>609</v>
      </c>
      <c r="AO64" s="3" t="s">
        <v>258</v>
      </c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 t="s">
        <v>605</v>
      </c>
      <c r="BE64" s="3"/>
      <c r="BF64" s="3"/>
      <c r="BG64" s="3"/>
      <c r="BH64" s="3"/>
      <c r="BI64" s="3"/>
      <c r="BJ64" s="3"/>
      <c r="BK64" s="3"/>
      <c r="BL64" s="3"/>
      <c r="BM64" s="3"/>
      <c r="BN64" s="3" t="s">
        <v>219</v>
      </c>
      <c r="BO64" s="3" t="s">
        <v>276</v>
      </c>
      <c r="BP64" s="3"/>
      <c r="BQ64" s="3" t="s">
        <v>619</v>
      </c>
      <c r="BR64" s="3"/>
      <c r="BS64" s="3" t="s">
        <v>245</v>
      </c>
      <c r="BT64" s="3"/>
      <c r="BU64" s="3" t="s">
        <v>320</v>
      </c>
      <c r="BV64" s="3" t="s">
        <v>890</v>
      </c>
      <c r="BW64" s="3" t="s">
        <v>610</v>
      </c>
      <c r="BX64" s="3"/>
      <c r="BY64" s="3" t="s">
        <v>611</v>
      </c>
    </row>
    <row r="65" spans="1:77" ht="14.4" x14ac:dyDescent="0.3">
      <c r="A65" s="3" t="s">
        <v>165</v>
      </c>
      <c r="B65" s="3">
        <v>2024</v>
      </c>
      <c r="C65" s="3" t="s">
        <v>67</v>
      </c>
      <c r="D65" s="3" t="s">
        <v>199</v>
      </c>
      <c r="E65" s="3" t="s">
        <v>228</v>
      </c>
      <c r="F65" s="3" t="s">
        <v>407</v>
      </c>
      <c r="G65" s="3"/>
      <c r="H65" s="3" t="s">
        <v>203</v>
      </c>
      <c r="I65" s="3"/>
      <c r="J65" s="3" t="s">
        <v>320</v>
      </c>
      <c r="K65" s="3">
        <v>200000</v>
      </c>
      <c r="L65" s="3" t="s">
        <v>303</v>
      </c>
      <c r="M65" s="3" t="s">
        <v>205</v>
      </c>
      <c r="N65" s="3" t="s">
        <v>222</v>
      </c>
      <c r="O65" s="3" t="s">
        <v>612</v>
      </c>
      <c r="P65" s="3"/>
      <c r="Q65" s="3"/>
      <c r="R65" s="3" t="s">
        <v>613</v>
      </c>
      <c r="S65" s="3"/>
      <c r="T65" s="3" t="s">
        <v>580</v>
      </c>
      <c r="U65" s="3" t="s">
        <v>264</v>
      </c>
      <c r="V65" s="3"/>
      <c r="W65" s="3"/>
      <c r="X65" s="3" t="s">
        <v>210</v>
      </c>
      <c r="Y65" s="3" t="s">
        <v>513</v>
      </c>
      <c r="Z65" s="3"/>
      <c r="AA65" s="3"/>
      <c r="AB65" s="3"/>
      <c r="AC65" s="3"/>
      <c r="AD65" s="3" t="s">
        <v>614</v>
      </c>
      <c r="AE65" s="3"/>
      <c r="AF65" s="3" t="s">
        <v>212</v>
      </c>
      <c r="AG65" s="3" t="s">
        <v>226</v>
      </c>
      <c r="AH65" s="3" t="s">
        <v>1005</v>
      </c>
      <c r="AI65" s="3" t="s">
        <v>598</v>
      </c>
      <c r="AJ65" s="3" t="s">
        <v>320</v>
      </c>
      <c r="AK65" s="3" t="s">
        <v>214</v>
      </c>
      <c r="AL65" s="3" t="s">
        <v>516</v>
      </c>
      <c r="AM65" s="3">
        <v>0.1</v>
      </c>
      <c r="AN65" s="3" t="s">
        <v>333</v>
      </c>
      <c r="AO65" s="3" t="s">
        <v>417</v>
      </c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 t="s">
        <v>933</v>
      </c>
      <c r="BB65" s="3">
        <v>17</v>
      </c>
      <c r="BC65" s="3" t="s">
        <v>934</v>
      </c>
      <c r="BD65" s="3" t="s">
        <v>291</v>
      </c>
      <c r="BE65" s="3" t="s">
        <v>561</v>
      </c>
      <c r="BF65" s="3"/>
      <c r="BG65" s="3"/>
      <c r="BH65" s="3"/>
      <c r="BI65" s="3"/>
      <c r="BJ65" s="3"/>
      <c r="BK65" s="3"/>
      <c r="BL65" s="3"/>
      <c r="BM65" s="3"/>
      <c r="BN65" s="3" t="s">
        <v>259</v>
      </c>
      <c r="BO65" s="3" t="s">
        <v>615</v>
      </c>
      <c r="BP65" s="3"/>
      <c r="BQ65" s="3"/>
      <c r="BR65" s="3"/>
      <c r="BS65" s="3" t="s">
        <v>901</v>
      </c>
      <c r="BT65" s="3"/>
      <c r="BU65" s="3" t="s">
        <v>320</v>
      </c>
      <c r="BV65" s="3" t="s">
        <v>935</v>
      </c>
      <c r="BW65" s="3" t="s">
        <v>1072</v>
      </c>
      <c r="BX65" s="3" t="s">
        <v>562</v>
      </c>
      <c r="BY65" s="3" t="s">
        <v>919</v>
      </c>
    </row>
    <row r="66" spans="1:77" ht="14.4" x14ac:dyDescent="0.3">
      <c r="A66" s="3" t="s">
        <v>166</v>
      </c>
      <c r="B66" s="3">
        <v>2024</v>
      </c>
      <c r="C66" s="3" t="s">
        <v>68</v>
      </c>
      <c r="D66" s="3" t="s">
        <v>199</v>
      </c>
      <c r="E66" s="3" t="s">
        <v>439</v>
      </c>
      <c r="F66" s="3" t="s">
        <v>616</v>
      </c>
      <c r="G66" s="3"/>
      <c r="H66" s="3" t="s">
        <v>203</v>
      </c>
      <c r="I66" s="3"/>
      <c r="J66" s="3" t="s">
        <v>218</v>
      </c>
      <c r="K66" s="3"/>
      <c r="L66" s="3"/>
      <c r="M66" s="3" t="s">
        <v>205</v>
      </c>
      <c r="N66" s="3" t="s">
        <v>222</v>
      </c>
      <c r="O66" s="3" t="s">
        <v>352</v>
      </c>
      <c r="P66" s="3" t="s">
        <v>360</v>
      </c>
      <c r="Q66" s="3"/>
      <c r="R66" s="3"/>
      <c r="S66" s="3"/>
      <c r="T66" s="3" t="s">
        <v>580</v>
      </c>
      <c r="U66" s="3" t="s">
        <v>465</v>
      </c>
      <c r="V66" s="3"/>
      <c r="W66" s="3"/>
      <c r="X66" s="3" t="s">
        <v>228</v>
      </c>
      <c r="Y66" s="3" t="s">
        <v>414</v>
      </c>
      <c r="Z66" s="3" t="s">
        <v>936</v>
      </c>
      <c r="AA66" s="3"/>
      <c r="AB66" s="3"/>
      <c r="AC66" s="3"/>
      <c r="AD66" s="3"/>
      <c r="AE66" s="3"/>
      <c r="AF66" s="3" t="s">
        <v>212</v>
      </c>
      <c r="AG66" s="3" t="s">
        <v>239</v>
      </c>
      <c r="AH66" s="3" t="s">
        <v>617</v>
      </c>
      <c r="AI66" s="3" t="s">
        <v>968</v>
      </c>
      <c r="AJ66" s="3" t="s">
        <v>320</v>
      </c>
      <c r="AK66" s="3" t="s">
        <v>460</v>
      </c>
      <c r="AL66" s="3" t="s">
        <v>599</v>
      </c>
      <c r="AM66" s="3">
        <f>20* 0.001</f>
        <v>0.02</v>
      </c>
      <c r="AN66" s="3" t="s">
        <v>299</v>
      </c>
      <c r="AO66" s="3" t="s">
        <v>417</v>
      </c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 t="s">
        <v>937</v>
      </c>
      <c r="BB66" s="3">
        <v>10</v>
      </c>
      <c r="BC66" s="3" t="s">
        <v>618</v>
      </c>
      <c r="BD66" s="3" t="s">
        <v>357</v>
      </c>
      <c r="BE66" s="3" t="s">
        <v>313</v>
      </c>
      <c r="BF66" s="3"/>
      <c r="BG66" s="3"/>
      <c r="BH66" s="3"/>
      <c r="BI66" s="3"/>
      <c r="BJ66" s="3"/>
      <c r="BK66" s="3"/>
      <c r="BL66" s="3"/>
      <c r="BM66" s="3"/>
      <c r="BN66" s="3" t="s">
        <v>328</v>
      </c>
      <c r="BO66" s="3" t="s">
        <v>276</v>
      </c>
      <c r="BP66" s="3" t="s">
        <v>301</v>
      </c>
      <c r="BQ66" s="3" t="s">
        <v>620</v>
      </c>
      <c r="BR66" s="3"/>
      <c r="BS66" s="3"/>
      <c r="BT66" s="3"/>
      <c r="BU66" s="3" t="s">
        <v>218</v>
      </c>
      <c r="BV66" s="3"/>
      <c r="BW66" s="3"/>
      <c r="BX66" s="3"/>
      <c r="BY66" s="3"/>
    </row>
    <row r="67" spans="1:77" ht="14.4" x14ac:dyDescent="0.3">
      <c r="A67" s="3" t="s">
        <v>167</v>
      </c>
      <c r="B67" s="3">
        <v>2024</v>
      </c>
      <c r="C67" s="3" t="s">
        <v>69</v>
      </c>
      <c r="D67" s="3" t="s">
        <v>199</v>
      </c>
      <c r="E67" s="3" t="s">
        <v>322</v>
      </c>
      <c r="F67" s="3" t="s">
        <v>201</v>
      </c>
      <c r="G67" s="3" t="s">
        <v>202</v>
      </c>
      <c r="H67" s="3" t="s">
        <v>203</v>
      </c>
      <c r="I67" s="3"/>
      <c r="J67" s="3" t="s">
        <v>204</v>
      </c>
      <c r="K67" s="3">
        <f>1.3*10000</f>
        <v>13000</v>
      </c>
      <c r="L67" s="3" t="s">
        <v>489</v>
      </c>
      <c r="M67" s="3" t="s">
        <v>205</v>
      </c>
      <c r="N67" s="3" t="s">
        <v>222</v>
      </c>
      <c r="O67" s="3" t="s">
        <v>235</v>
      </c>
      <c r="P67" s="3"/>
      <c r="Q67" s="3"/>
      <c r="R67" s="3" t="s">
        <v>449</v>
      </c>
      <c r="S67" s="3"/>
      <c r="T67" s="3" t="s">
        <v>345</v>
      </c>
      <c r="U67" s="3"/>
      <c r="V67" s="3" t="s">
        <v>441</v>
      </c>
      <c r="W67" s="3"/>
      <c r="X67" s="3" t="s">
        <v>253</v>
      </c>
      <c r="Y67" s="3" t="s">
        <v>304</v>
      </c>
      <c r="Z67" s="3"/>
      <c r="AA67" s="3"/>
      <c r="AB67" s="3"/>
      <c r="AC67" s="3" t="s">
        <v>305</v>
      </c>
      <c r="AD67" s="3"/>
      <c r="AE67" s="3"/>
      <c r="AF67" s="3" t="s">
        <v>212</v>
      </c>
      <c r="AG67" s="3" t="s">
        <v>239</v>
      </c>
      <c r="AH67" s="3" t="s">
        <v>1006</v>
      </c>
      <c r="AI67" s="3" t="s">
        <v>968</v>
      </c>
      <c r="AJ67" s="3"/>
      <c r="AK67" s="3" t="s">
        <v>621</v>
      </c>
      <c r="AL67" s="3" t="s">
        <v>622</v>
      </c>
      <c r="AM67" s="3">
        <v>0.95</v>
      </c>
      <c r="AN67" s="3" t="s">
        <v>333</v>
      </c>
      <c r="AO67" s="3" t="s">
        <v>375</v>
      </c>
      <c r="AP67" s="3" t="s">
        <v>215</v>
      </c>
      <c r="AQ67" s="3">
        <v>100</v>
      </c>
      <c r="AR67" s="3"/>
      <c r="AS67" s="3"/>
      <c r="AT67" s="3"/>
      <c r="AU67" s="3"/>
      <c r="AV67" s="3"/>
      <c r="AW67" s="3"/>
      <c r="AX67" s="3"/>
      <c r="AY67" s="3">
        <v>2.5</v>
      </c>
      <c r="AZ67" s="3">
        <v>5</v>
      </c>
      <c r="BA67" s="3"/>
      <c r="BB67" s="3"/>
      <c r="BC67" s="3"/>
      <c r="BD67" s="3" t="s">
        <v>623</v>
      </c>
      <c r="BE67" s="3" t="s">
        <v>313</v>
      </c>
      <c r="BF67" s="3"/>
      <c r="BG67" s="3" t="s">
        <v>889</v>
      </c>
      <c r="BH67" s="3" t="s">
        <v>230</v>
      </c>
      <c r="BI67" s="3"/>
      <c r="BJ67" s="3" t="s">
        <v>624</v>
      </c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 t="s">
        <v>320</v>
      </c>
      <c r="BV67" s="3" t="s">
        <v>915</v>
      </c>
      <c r="BW67" s="3"/>
      <c r="BX67" s="3"/>
      <c r="BY67" s="3" t="s">
        <v>938</v>
      </c>
    </row>
    <row r="68" spans="1:77" ht="14.4" x14ac:dyDescent="0.3">
      <c r="A68" s="3" t="s">
        <v>168</v>
      </c>
      <c r="B68" s="3">
        <v>2024</v>
      </c>
      <c r="C68" s="3" t="s">
        <v>70</v>
      </c>
      <c r="D68" s="3" t="s">
        <v>199</v>
      </c>
      <c r="E68" s="3" t="s">
        <v>322</v>
      </c>
      <c r="F68" s="3" t="s">
        <v>201</v>
      </c>
      <c r="G68" s="3" t="s">
        <v>202</v>
      </c>
      <c r="H68" s="3" t="s">
        <v>203</v>
      </c>
      <c r="I68" s="3"/>
      <c r="J68" s="3" t="s">
        <v>218</v>
      </c>
      <c r="K68" s="3"/>
      <c r="L68" s="3"/>
      <c r="M68" s="3"/>
      <c r="N68" s="3" t="s">
        <v>222</v>
      </c>
      <c r="O68" s="3" t="s">
        <v>352</v>
      </c>
      <c r="P68" s="3" t="s">
        <v>294</v>
      </c>
      <c r="Q68" s="3"/>
      <c r="R68" s="3"/>
      <c r="S68" s="3"/>
      <c r="T68" s="3" t="s">
        <v>399</v>
      </c>
      <c r="U68" s="3"/>
      <c r="V68" s="3"/>
      <c r="W68" s="3" t="s">
        <v>568</v>
      </c>
      <c r="X68" s="3" t="s">
        <v>295</v>
      </c>
      <c r="Y68" s="3" t="s">
        <v>370</v>
      </c>
      <c r="Z68" s="3"/>
      <c r="AA68" s="3" t="s">
        <v>625</v>
      </c>
      <c r="AB68" s="3"/>
      <c r="AC68" s="3"/>
      <c r="AD68" s="3"/>
      <c r="AE68" s="3"/>
      <c r="AF68" s="3" t="s">
        <v>212</v>
      </c>
      <c r="AG68" s="3" t="s">
        <v>226</v>
      </c>
      <c r="AH68" s="3" t="s">
        <v>597</v>
      </c>
      <c r="AI68" s="3" t="s">
        <v>969</v>
      </c>
      <c r="AJ68" s="3" t="s">
        <v>320</v>
      </c>
      <c r="AK68" s="3" t="s">
        <v>460</v>
      </c>
      <c r="AL68" s="3"/>
      <c r="AM68" s="3"/>
      <c r="AN68" s="3" t="s">
        <v>283</v>
      </c>
      <c r="AO68" s="3" t="s">
        <v>258</v>
      </c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 t="s">
        <v>626</v>
      </c>
      <c r="BE68" s="3" t="s">
        <v>313</v>
      </c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 t="s">
        <v>320</v>
      </c>
      <c r="BV68" s="3" t="s">
        <v>939</v>
      </c>
      <c r="BW68" s="3" t="s">
        <v>627</v>
      </c>
      <c r="BX68" s="3"/>
      <c r="BY68" s="3" t="s">
        <v>628</v>
      </c>
    </row>
    <row r="69" spans="1:77" ht="14.4" x14ac:dyDescent="0.3">
      <c r="A69" s="3" t="s">
        <v>169</v>
      </c>
      <c r="B69" s="3">
        <v>2024</v>
      </c>
      <c r="C69" s="3" t="s">
        <v>71</v>
      </c>
      <c r="D69" s="3" t="s">
        <v>199</v>
      </c>
      <c r="E69" s="3" t="s">
        <v>350</v>
      </c>
      <c r="F69" s="3" t="s">
        <v>351</v>
      </c>
      <c r="G69" s="3"/>
      <c r="H69" s="3" t="s">
        <v>203</v>
      </c>
      <c r="I69" s="3"/>
      <c r="J69" s="3" t="s">
        <v>218</v>
      </c>
      <c r="K69" s="3"/>
      <c r="L69" s="3"/>
      <c r="M69" s="3" t="s">
        <v>205</v>
      </c>
      <c r="N69" s="3" t="s">
        <v>222</v>
      </c>
      <c r="O69" s="3" t="s">
        <v>262</v>
      </c>
      <c r="P69" s="3"/>
      <c r="Q69" s="3"/>
      <c r="R69" s="3" t="s">
        <v>629</v>
      </c>
      <c r="S69" s="3"/>
      <c r="T69" s="3" t="s">
        <v>580</v>
      </c>
      <c r="U69" s="3" t="s">
        <v>281</v>
      </c>
      <c r="V69" s="3"/>
      <c r="W69" s="3"/>
      <c r="X69" s="3" t="s">
        <v>210</v>
      </c>
      <c r="Y69" s="3" t="s">
        <v>370</v>
      </c>
      <c r="Z69" s="3"/>
      <c r="AA69" s="3" t="s">
        <v>450</v>
      </c>
      <c r="AB69" s="3"/>
      <c r="AC69" s="3"/>
      <c r="AD69" s="3"/>
      <c r="AE69" s="3"/>
      <c r="AF69" s="3" t="s">
        <v>212</v>
      </c>
      <c r="AG69" s="3" t="s">
        <v>226</v>
      </c>
      <c r="AH69" s="3" t="s">
        <v>1007</v>
      </c>
      <c r="AI69" s="3" t="s">
        <v>630</v>
      </c>
      <c r="AJ69" s="3"/>
      <c r="AK69" s="3"/>
      <c r="AL69" s="3" t="s">
        <v>599</v>
      </c>
      <c r="AM69" s="3">
        <v>4.675E-2</v>
      </c>
      <c r="AN69" s="3" t="s">
        <v>240</v>
      </c>
      <c r="AO69" s="3" t="s">
        <v>258</v>
      </c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 t="s">
        <v>357</v>
      </c>
      <c r="BE69" s="3" t="s">
        <v>313</v>
      </c>
      <c r="BF69" s="3"/>
      <c r="BG69" s="3"/>
      <c r="BH69" s="3"/>
      <c r="BI69" s="3"/>
      <c r="BJ69" s="3"/>
      <c r="BK69" s="3"/>
      <c r="BL69" s="3"/>
      <c r="BM69" s="3"/>
      <c r="BN69" s="3" t="s">
        <v>219</v>
      </c>
      <c r="BO69" s="3" t="s">
        <v>276</v>
      </c>
      <c r="BP69" s="3"/>
      <c r="BQ69" s="3" t="s">
        <v>487</v>
      </c>
      <c r="BR69" s="3"/>
      <c r="BS69" s="3" t="s">
        <v>245</v>
      </c>
      <c r="BT69" s="3"/>
      <c r="BU69" s="3" t="s">
        <v>218</v>
      </c>
      <c r="BV69" s="3"/>
      <c r="BW69" s="3"/>
      <c r="BX69" s="3"/>
      <c r="BY69" s="3"/>
    </row>
    <row r="70" spans="1:77" ht="14.4" x14ac:dyDescent="0.3">
      <c r="A70" s="3" t="s">
        <v>1094</v>
      </c>
      <c r="B70" s="3">
        <v>2024</v>
      </c>
      <c r="C70" s="3" t="s">
        <v>72</v>
      </c>
      <c r="D70" s="3" t="s">
        <v>199</v>
      </c>
      <c r="E70" s="3" t="s">
        <v>330</v>
      </c>
      <c r="F70" s="3"/>
      <c r="G70" s="3"/>
      <c r="H70" s="3"/>
      <c r="I70" s="3"/>
      <c r="J70" s="3"/>
      <c r="K70" s="3"/>
      <c r="L70" s="3"/>
      <c r="M70" s="3"/>
      <c r="N70" s="3" t="s">
        <v>222</v>
      </c>
      <c r="O70" s="3" t="s">
        <v>352</v>
      </c>
      <c r="P70" s="3" t="s">
        <v>294</v>
      </c>
      <c r="Q70" s="3"/>
      <c r="R70" s="3"/>
      <c r="S70" s="3"/>
      <c r="T70" s="3" t="s">
        <v>580</v>
      </c>
      <c r="U70" s="3" t="s">
        <v>465</v>
      </c>
      <c r="V70" s="3"/>
      <c r="W70" s="3"/>
      <c r="X70" s="3" t="s">
        <v>631</v>
      </c>
      <c r="Y70" s="3" t="s">
        <v>632</v>
      </c>
      <c r="Z70" s="3"/>
      <c r="AA70" s="3"/>
      <c r="AB70" s="3"/>
      <c r="AC70" s="3"/>
      <c r="AD70" s="3"/>
      <c r="AE70" s="3" t="s">
        <v>633</v>
      </c>
      <c r="AF70" s="3" t="s">
        <v>634</v>
      </c>
      <c r="AG70" s="3" t="s">
        <v>239</v>
      </c>
      <c r="AH70" s="3" t="s">
        <v>977</v>
      </c>
      <c r="AI70" s="3" t="s">
        <v>635</v>
      </c>
      <c r="AJ70" s="3" t="s">
        <v>320</v>
      </c>
      <c r="AK70" s="3" t="s">
        <v>460</v>
      </c>
      <c r="AL70" s="3" t="s">
        <v>308</v>
      </c>
      <c r="AM70" s="3">
        <v>7.0000000000000007E-2</v>
      </c>
      <c r="AN70" s="3" t="s">
        <v>283</v>
      </c>
      <c r="AO70" s="3" t="s">
        <v>375</v>
      </c>
      <c r="AP70" s="3" t="s">
        <v>271</v>
      </c>
      <c r="AQ70" s="3"/>
      <c r="AR70" s="3"/>
      <c r="AS70" s="3"/>
      <c r="AT70" s="3"/>
      <c r="AU70" s="3"/>
      <c r="AV70" s="3"/>
      <c r="AW70" s="3"/>
      <c r="AX70" s="3" t="s">
        <v>636</v>
      </c>
      <c r="AY70" s="3"/>
      <c r="AZ70" s="3"/>
      <c r="BA70" s="3"/>
      <c r="BB70" s="3"/>
      <c r="BC70" s="3"/>
      <c r="BD70" s="3" t="s">
        <v>335</v>
      </c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 t="s">
        <v>320</v>
      </c>
      <c r="BV70" s="3" t="s">
        <v>939</v>
      </c>
      <c r="BW70" s="3" t="s">
        <v>1073</v>
      </c>
      <c r="BX70" s="3"/>
      <c r="BY70" s="3" t="s">
        <v>940</v>
      </c>
    </row>
    <row r="71" spans="1:77" ht="14.4" x14ac:dyDescent="0.3">
      <c r="A71" s="3" t="s">
        <v>170</v>
      </c>
      <c r="B71" s="3">
        <v>2024</v>
      </c>
      <c r="C71" s="3" t="s">
        <v>73</v>
      </c>
      <c r="D71" s="3" t="s">
        <v>199</v>
      </c>
      <c r="E71" s="3" t="s">
        <v>322</v>
      </c>
      <c r="F71" s="3" t="s">
        <v>201</v>
      </c>
      <c r="G71" s="3" t="s">
        <v>202</v>
      </c>
      <c r="H71" s="3" t="s">
        <v>203</v>
      </c>
      <c r="I71" s="3"/>
      <c r="J71" s="3" t="s">
        <v>320</v>
      </c>
      <c r="K71" s="3">
        <v>20000</v>
      </c>
      <c r="L71" s="3" t="s">
        <v>221</v>
      </c>
      <c r="M71" s="3" t="s">
        <v>205</v>
      </c>
      <c r="N71" s="3" t="s">
        <v>222</v>
      </c>
      <c r="O71" s="3" t="s">
        <v>235</v>
      </c>
      <c r="P71" s="3"/>
      <c r="Q71" s="3" t="s">
        <v>484</v>
      </c>
      <c r="R71" s="3"/>
      <c r="S71" s="3"/>
      <c r="T71" s="3" t="s">
        <v>580</v>
      </c>
      <c r="U71" s="3" t="s">
        <v>264</v>
      </c>
      <c r="V71" s="3"/>
      <c r="W71" s="3"/>
      <c r="X71" s="3" t="s">
        <v>631</v>
      </c>
      <c r="Y71" s="3" t="s">
        <v>513</v>
      </c>
      <c r="Z71" s="3"/>
      <c r="AA71" s="3"/>
      <c r="AB71" s="3"/>
      <c r="AC71" s="3"/>
      <c r="AD71" s="3" t="s">
        <v>882</v>
      </c>
      <c r="AE71" s="3"/>
      <c r="AF71" s="3" t="s">
        <v>212</v>
      </c>
      <c r="AG71" s="3" t="s">
        <v>226</v>
      </c>
      <c r="AH71" s="3" t="s">
        <v>1008</v>
      </c>
      <c r="AI71" s="3" t="s">
        <v>638</v>
      </c>
      <c r="AJ71" s="3" t="s">
        <v>320</v>
      </c>
      <c r="AK71" s="3" t="s">
        <v>491</v>
      </c>
      <c r="AL71" s="3" t="s">
        <v>308</v>
      </c>
      <c r="AM71" s="3">
        <v>1.2999999999999999E-3</v>
      </c>
      <c r="AN71" s="3" t="s">
        <v>283</v>
      </c>
      <c r="AO71" s="3" t="s">
        <v>417</v>
      </c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 t="s">
        <v>639</v>
      </c>
      <c r="BB71" s="3">
        <v>7</v>
      </c>
      <c r="BC71" s="3" t="s">
        <v>891</v>
      </c>
      <c r="BD71" s="3" t="s">
        <v>335</v>
      </c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 t="s">
        <v>320</v>
      </c>
      <c r="BV71" s="3" t="s">
        <v>939</v>
      </c>
      <c r="BW71" s="3" t="s">
        <v>1073</v>
      </c>
      <c r="BX71" s="3"/>
      <c r="BY71" s="3" t="s">
        <v>640</v>
      </c>
    </row>
    <row r="72" spans="1:77" ht="15" customHeight="1" x14ac:dyDescent="0.3">
      <c r="A72" s="3" t="s">
        <v>171</v>
      </c>
      <c r="B72" s="3">
        <v>2024</v>
      </c>
      <c r="C72" s="3" t="s">
        <v>74</v>
      </c>
      <c r="D72" s="3" t="s">
        <v>199</v>
      </c>
      <c r="E72" s="3" t="s">
        <v>200</v>
      </c>
      <c r="F72" s="3" t="s">
        <v>351</v>
      </c>
      <c r="G72" s="3"/>
      <c r="H72" s="3" t="s">
        <v>203</v>
      </c>
      <c r="I72" s="3"/>
      <c r="J72" s="3" t="s">
        <v>320</v>
      </c>
      <c r="K72" s="3">
        <v>2000000</v>
      </c>
      <c r="L72" s="3" t="s">
        <v>221</v>
      </c>
      <c r="M72" s="3" t="s">
        <v>205</v>
      </c>
      <c r="N72" s="3" t="s">
        <v>222</v>
      </c>
      <c r="O72" s="3" t="s">
        <v>352</v>
      </c>
      <c r="P72" s="3" t="s">
        <v>641</v>
      </c>
      <c r="Q72" s="3"/>
      <c r="R72" s="3"/>
      <c r="S72" s="3"/>
      <c r="T72" s="3" t="s">
        <v>399</v>
      </c>
      <c r="U72" s="3"/>
      <c r="V72" s="3"/>
      <c r="W72" s="3" t="s">
        <v>568</v>
      </c>
      <c r="X72" s="3" t="s">
        <v>631</v>
      </c>
      <c r="Y72" s="3" t="s">
        <v>370</v>
      </c>
      <c r="Z72" s="3"/>
      <c r="AA72" s="3" t="s">
        <v>450</v>
      </c>
      <c r="AB72" s="3"/>
      <c r="AC72" s="3"/>
      <c r="AD72" s="3"/>
      <c r="AE72" s="3"/>
      <c r="AF72" s="3" t="s">
        <v>212</v>
      </c>
      <c r="AG72" s="3" t="s">
        <v>226</v>
      </c>
      <c r="AH72" s="3" t="s">
        <v>1009</v>
      </c>
      <c r="AI72" s="3" t="s">
        <v>642</v>
      </c>
      <c r="AJ72" s="3" t="s">
        <v>320</v>
      </c>
      <c r="AK72" s="3" t="s">
        <v>460</v>
      </c>
      <c r="AL72" s="3" t="s">
        <v>643</v>
      </c>
      <c r="AM72" s="3">
        <v>2.9</v>
      </c>
      <c r="AN72" s="3" t="s">
        <v>521</v>
      </c>
      <c r="AO72" s="3" t="s">
        <v>422</v>
      </c>
      <c r="AP72" s="3" t="s">
        <v>215</v>
      </c>
      <c r="AQ72" s="3">
        <v>200</v>
      </c>
      <c r="AR72" s="3"/>
      <c r="AS72" s="3"/>
      <c r="AT72" s="3"/>
      <c r="AU72" s="3"/>
      <c r="AV72" s="3"/>
      <c r="AW72" s="3"/>
      <c r="AX72" s="3"/>
      <c r="AY72" s="3">
        <v>1.5</v>
      </c>
      <c r="AZ72" s="3">
        <v>3</v>
      </c>
      <c r="BA72" s="3"/>
      <c r="BB72" s="3"/>
      <c r="BC72" s="3"/>
      <c r="BD72" s="3" t="s">
        <v>291</v>
      </c>
      <c r="BE72" s="3" t="s">
        <v>313</v>
      </c>
      <c r="BF72" s="3"/>
      <c r="BG72" s="3" t="s">
        <v>889</v>
      </c>
      <c r="BH72" s="3" t="s">
        <v>276</v>
      </c>
      <c r="BI72" s="3"/>
      <c r="BJ72" s="3" t="s">
        <v>273</v>
      </c>
      <c r="BK72" s="3" t="s">
        <v>644</v>
      </c>
      <c r="BL72" s="3" t="s">
        <v>245</v>
      </c>
      <c r="BM72" s="3"/>
      <c r="BN72" s="3" t="s">
        <v>219</v>
      </c>
      <c r="BO72" s="3" t="s">
        <v>276</v>
      </c>
      <c r="BP72" s="3"/>
      <c r="BQ72" s="3" t="s">
        <v>273</v>
      </c>
      <c r="BR72" s="3"/>
      <c r="BS72" s="3" t="s">
        <v>245</v>
      </c>
      <c r="BT72" s="3"/>
      <c r="BU72" s="3" t="s">
        <v>204</v>
      </c>
      <c r="BV72" s="3" t="s">
        <v>939</v>
      </c>
      <c r="BW72" s="3" t="s">
        <v>1074</v>
      </c>
      <c r="BX72" s="3"/>
      <c r="BY72" s="3" t="s">
        <v>645</v>
      </c>
    </row>
    <row r="73" spans="1:77" ht="15" customHeight="1" x14ac:dyDescent="0.3">
      <c r="A73" s="3" t="s">
        <v>1095</v>
      </c>
      <c r="B73" s="3">
        <v>2024</v>
      </c>
      <c r="C73" s="3" t="s">
        <v>75</v>
      </c>
      <c r="D73" s="3" t="s">
        <v>199</v>
      </c>
      <c r="E73" s="3" t="s">
        <v>646</v>
      </c>
      <c r="F73" s="3" t="s">
        <v>351</v>
      </c>
      <c r="G73" s="3"/>
      <c r="H73" s="3" t="s">
        <v>203</v>
      </c>
      <c r="I73" s="3"/>
      <c r="J73" s="3"/>
      <c r="K73" s="3"/>
      <c r="L73" s="3"/>
      <c r="M73" s="3" t="s">
        <v>589</v>
      </c>
      <c r="N73" s="3" t="s">
        <v>222</v>
      </c>
      <c r="O73" s="3" t="s">
        <v>235</v>
      </c>
      <c r="P73" s="3"/>
      <c r="Q73" s="3" t="s">
        <v>236</v>
      </c>
      <c r="R73" s="3"/>
      <c r="S73" s="3"/>
      <c r="T73" s="3" t="s">
        <v>580</v>
      </c>
      <c r="U73" s="3" t="s">
        <v>237</v>
      </c>
      <c r="V73" s="3"/>
      <c r="W73" s="3"/>
      <c r="X73" s="3" t="s">
        <v>647</v>
      </c>
      <c r="Y73" s="3" t="s">
        <v>370</v>
      </c>
      <c r="Z73" s="3"/>
      <c r="AA73" s="3" t="s">
        <v>687</v>
      </c>
      <c r="AB73" s="3"/>
      <c r="AC73" s="3"/>
      <c r="AD73" s="3"/>
      <c r="AE73" s="3"/>
      <c r="AF73" s="3"/>
      <c r="AG73" s="3" t="s">
        <v>239</v>
      </c>
      <c r="AH73" s="3" t="s">
        <v>1010</v>
      </c>
      <c r="AI73" s="3"/>
      <c r="AJ73" s="3"/>
      <c r="AK73" s="3"/>
      <c r="AL73" s="3"/>
      <c r="AM73" s="3"/>
      <c r="AN73" s="3" t="s">
        <v>333</v>
      </c>
      <c r="AO73" s="3" t="s">
        <v>375</v>
      </c>
      <c r="AP73" s="3" t="s">
        <v>270</v>
      </c>
      <c r="AQ73" s="3"/>
      <c r="AR73" s="3"/>
      <c r="AS73" s="3"/>
      <c r="AT73" s="3"/>
      <c r="AU73" s="3"/>
      <c r="AV73" s="3">
        <v>3.6</v>
      </c>
      <c r="AW73" s="3">
        <v>3</v>
      </c>
      <c r="AX73" s="3"/>
      <c r="AY73" s="3" t="s">
        <v>229</v>
      </c>
      <c r="AZ73" s="3" t="s">
        <v>229</v>
      </c>
      <c r="BA73" s="3"/>
      <c r="BB73" s="3"/>
      <c r="BC73" s="3"/>
      <c r="BD73" s="3" t="s">
        <v>335</v>
      </c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 t="s">
        <v>320</v>
      </c>
      <c r="BV73" s="3" t="s">
        <v>941</v>
      </c>
      <c r="BW73" s="3" t="s">
        <v>648</v>
      </c>
      <c r="BX73" s="3" t="s">
        <v>649</v>
      </c>
      <c r="BY73" s="3" t="s">
        <v>273</v>
      </c>
    </row>
    <row r="74" spans="1:77" ht="15" customHeight="1" x14ac:dyDescent="0.3">
      <c r="A74" s="3" t="s">
        <v>172</v>
      </c>
      <c r="B74" s="3">
        <v>2024</v>
      </c>
      <c r="C74" s="3" t="s">
        <v>76</v>
      </c>
      <c r="D74" s="3" t="s">
        <v>199</v>
      </c>
      <c r="E74" s="3" t="s">
        <v>322</v>
      </c>
      <c r="F74" s="3" t="s">
        <v>351</v>
      </c>
      <c r="G74" s="3"/>
      <c r="H74" s="3" t="s">
        <v>203</v>
      </c>
      <c r="I74" s="3"/>
      <c r="J74" s="3" t="s">
        <v>218</v>
      </c>
      <c r="K74" s="3"/>
      <c r="L74" s="3"/>
      <c r="M74" s="3" t="s">
        <v>205</v>
      </c>
      <c r="N74" s="3" t="s">
        <v>222</v>
      </c>
      <c r="O74" s="3" t="s">
        <v>235</v>
      </c>
      <c r="P74" s="3"/>
      <c r="Q74" s="3" t="s">
        <v>286</v>
      </c>
      <c r="R74" s="3"/>
      <c r="S74" s="3"/>
      <c r="T74" s="3" t="s">
        <v>580</v>
      </c>
      <c r="U74" s="3" t="s">
        <v>264</v>
      </c>
      <c r="V74" s="3"/>
      <c r="W74" s="3"/>
      <c r="X74" s="3" t="s">
        <v>650</v>
      </c>
      <c r="Y74" s="3" t="s">
        <v>637</v>
      </c>
      <c r="Z74" s="3" t="s">
        <v>254</v>
      </c>
      <c r="AA74" s="3"/>
      <c r="AB74" s="3"/>
      <c r="AC74" s="3"/>
      <c r="AD74" s="3"/>
      <c r="AE74" s="3"/>
      <c r="AF74" s="3" t="s">
        <v>212</v>
      </c>
      <c r="AG74" s="3" t="s">
        <v>213</v>
      </c>
      <c r="AH74" s="3" t="s">
        <v>468</v>
      </c>
      <c r="AI74" s="3" t="s">
        <v>598</v>
      </c>
      <c r="AJ74" s="3" t="s">
        <v>320</v>
      </c>
      <c r="AK74" s="3" t="s">
        <v>460</v>
      </c>
      <c r="AL74" s="3" t="s">
        <v>643</v>
      </c>
      <c r="AM74" s="3">
        <v>0.3</v>
      </c>
      <c r="AN74" s="3" t="s">
        <v>651</v>
      </c>
      <c r="AO74" s="3" t="s">
        <v>258</v>
      </c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 t="s">
        <v>291</v>
      </c>
      <c r="BE74" s="3" t="s">
        <v>313</v>
      </c>
      <c r="BF74" s="3"/>
      <c r="BG74" s="3" t="s">
        <v>889</v>
      </c>
      <c r="BH74" s="3" t="s">
        <v>587</v>
      </c>
      <c r="BI74" s="3"/>
      <c r="BJ74" s="3"/>
      <c r="BK74" s="3"/>
      <c r="BL74" s="3"/>
      <c r="BM74" s="3" t="s">
        <v>652</v>
      </c>
      <c r="BN74" s="3" t="s">
        <v>219</v>
      </c>
      <c r="BO74" s="3" t="s">
        <v>230</v>
      </c>
      <c r="BP74" s="3"/>
      <c r="BQ74" s="3" t="s">
        <v>273</v>
      </c>
      <c r="BR74" s="3"/>
      <c r="BS74" s="3"/>
      <c r="BT74" s="3"/>
      <c r="BU74" s="3" t="s">
        <v>320</v>
      </c>
      <c r="BV74" s="3" t="s">
        <v>922</v>
      </c>
      <c r="BW74" s="3" t="s">
        <v>654</v>
      </c>
      <c r="BX74" s="3" t="s">
        <v>655</v>
      </c>
      <c r="BY74" s="3" t="s">
        <v>653</v>
      </c>
    </row>
    <row r="75" spans="1:77" ht="15" customHeight="1" x14ac:dyDescent="0.3">
      <c r="A75" s="3" t="s">
        <v>173</v>
      </c>
      <c r="B75" s="3">
        <v>2024</v>
      </c>
      <c r="C75" s="3" t="s">
        <v>77</v>
      </c>
      <c r="D75" s="3" t="s">
        <v>199</v>
      </c>
      <c r="E75" s="3" t="s">
        <v>200</v>
      </c>
      <c r="F75" s="3" t="s">
        <v>669</v>
      </c>
      <c r="G75" s="3"/>
      <c r="H75" s="3" t="s">
        <v>203</v>
      </c>
      <c r="I75" s="3"/>
      <c r="J75" s="3" t="s">
        <v>320</v>
      </c>
      <c r="K75" s="3">
        <v>50000</v>
      </c>
      <c r="L75" s="3" t="s">
        <v>292</v>
      </c>
      <c r="M75" s="3" t="s">
        <v>205</v>
      </c>
      <c r="N75" s="3" t="s">
        <v>501</v>
      </c>
      <c r="O75" s="3"/>
      <c r="P75" s="3"/>
      <c r="Q75" s="3"/>
      <c r="R75" s="3" t="s">
        <v>656</v>
      </c>
      <c r="S75" s="3"/>
      <c r="T75" s="3" t="s">
        <v>580</v>
      </c>
      <c r="U75" s="3" t="s">
        <v>657</v>
      </c>
      <c r="V75" s="3"/>
      <c r="W75" s="3"/>
      <c r="X75" s="3" t="s">
        <v>253</v>
      </c>
      <c r="Y75" s="3" t="s">
        <v>304</v>
      </c>
      <c r="Z75" s="3"/>
      <c r="AA75" s="3"/>
      <c r="AB75" s="3"/>
      <c r="AC75" s="3" t="s">
        <v>658</v>
      </c>
      <c r="AD75" s="3"/>
      <c r="AE75" s="3"/>
      <c r="AF75" s="3" t="s">
        <v>212</v>
      </c>
      <c r="AG75" s="3" t="s">
        <v>239</v>
      </c>
      <c r="AH75" s="3" t="s">
        <v>1011</v>
      </c>
      <c r="AI75" s="3" t="s">
        <v>659</v>
      </c>
      <c r="AJ75" s="3" t="s">
        <v>320</v>
      </c>
      <c r="AK75" s="3" t="s">
        <v>552</v>
      </c>
      <c r="AL75" s="3"/>
      <c r="AM75" s="3"/>
      <c r="AN75" s="3" t="s">
        <v>333</v>
      </c>
      <c r="AO75" s="3" t="s">
        <v>422</v>
      </c>
      <c r="AP75" s="3" t="s">
        <v>270</v>
      </c>
      <c r="AQ75" s="3"/>
      <c r="AR75" s="3"/>
      <c r="AS75" s="3"/>
      <c r="AT75" s="3"/>
      <c r="AU75" s="3"/>
      <c r="AV75" s="3">
        <v>100</v>
      </c>
      <c r="AW75" s="3">
        <v>1</v>
      </c>
      <c r="AX75" s="3"/>
      <c r="AY75" s="3">
        <v>14</v>
      </c>
      <c r="AZ75" s="3">
        <v>7</v>
      </c>
      <c r="BA75" s="3"/>
      <c r="BB75" s="3"/>
      <c r="BC75" s="3"/>
      <c r="BD75" s="3" t="s">
        <v>660</v>
      </c>
      <c r="BE75" s="3" t="s">
        <v>561</v>
      </c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 t="s">
        <v>320</v>
      </c>
      <c r="BV75" s="3" t="s">
        <v>922</v>
      </c>
      <c r="BW75" s="3" t="s">
        <v>1075</v>
      </c>
      <c r="BX75" s="3" t="s">
        <v>562</v>
      </c>
      <c r="BY75" s="3" t="s">
        <v>661</v>
      </c>
    </row>
    <row r="76" spans="1:77" ht="15" customHeight="1" x14ac:dyDescent="0.3">
      <c r="A76" s="3" t="s">
        <v>1096</v>
      </c>
      <c r="B76" s="3">
        <v>2024</v>
      </c>
      <c r="C76" s="3" t="s">
        <v>78</v>
      </c>
      <c r="D76" s="3" t="s">
        <v>199</v>
      </c>
      <c r="E76" s="3" t="s">
        <v>200</v>
      </c>
      <c r="F76" s="3" t="s">
        <v>351</v>
      </c>
      <c r="G76" s="3"/>
      <c r="H76" s="3" t="s">
        <v>203</v>
      </c>
      <c r="I76" s="3"/>
      <c r="J76" s="3" t="s">
        <v>320</v>
      </c>
      <c r="K76" s="3">
        <v>20000</v>
      </c>
      <c r="L76" s="3" t="s">
        <v>221</v>
      </c>
      <c r="M76" s="3" t="s">
        <v>205</v>
      </c>
      <c r="N76" s="3" t="s">
        <v>222</v>
      </c>
      <c r="O76" s="3" t="s">
        <v>235</v>
      </c>
      <c r="P76" s="3"/>
      <c r="Q76" s="3" t="s">
        <v>286</v>
      </c>
      <c r="R76" s="3"/>
      <c r="S76" s="3"/>
      <c r="T76" s="3"/>
      <c r="U76" s="3"/>
      <c r="V76" s="3"/>
      <c r="W76" s="3"/>
      <c r="X76" s="3" t="s">
        <v>253</v>
      </c>
      <c r="Y76" s="3" t="s">
        <v>265</v>
      </c>
      <c r="Z76" s="3"/>
      <c r="AA76" s="3"/>
      <c r="AB76" s="3" t="s">
        <v>873</v>
      </c>
      <c r="AC76" s="3"/>
      <c r="AD76" s="3"/>
      <c r="AE76" s="3"/>
      <c r="AF76" s="3" t="s">
        <v>364</v>
      </c>
      <c r="AG76" s="3" t="s">
        <v>239</v>
      </c>
      <c r="AH76" s="3" t="s">
        <v>1012</v>
      </c>
      <c r="AI76" s="3"/>
      <c r="AJ76" s="3"/>
      <c r="AK76" s="3"/>
      <c r="AL76" s="3"/>
      <c r="AM76" s="3"/>
      <c r="AN76" s="3" t="s">
        <v>333</v>
      </c>
      <c r="AO76" s="3" t="s">
        <v>375</v>
      </c>
      <c r="AP76" s="3" t="s">
        <v>270</v>
      </c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 t="s">
        <v>217</v>
      </c>
      <c r="BE76" s="3"/>
      <c r="BF76" s="3"/>
      <c r="BG76" s="3"/>
      <c r="BH76" s="3"/>
      <c r="BI76" s="3"/>
      <c r="BJ76" s="3"/>
      <c r="BK76" s="3"/>
      <c r="BL76" s="3"/>
      <c r="BM76" s="3"/>
      <c r="BN76" s="3" t="s">
        <v>328</v>
      </c>
      <c r="BO76" s="3" t="s">
        <v>230</v>
      </c>
      <c r="BP76" s="3"/>
      <c r="BQ76" s="3" t="s">
        <v>231</v>
      </c>
      <c r="BR76" s="3"/>
      <c r="BS76" s="3"/>
      <c r="BT76" s="3"/>
      <c r="BU76" s="3" t="s">
        <v>320</v>
      </c>
      <c r="BV76" s="3" t="s">
        <v>942</v>
      </c>
      <c r="BW76" s="3" t="s">
        <v>1076</v>
      </c>
      <c r="BX76" s="3"/>
      <c r="BY76" s="3" t="s">
        <v>662</v>
      </c>
    </row>
    <row r="77" spans="1:77" ht="15" customHeight="1" x14ac:dyDescent="0.3">
      <c r="A77" s="3" t="s">
        <v>174</v>
      </c>
      <c r="B77" s="3">
        <v>2023</v>
      </c>
      <c r="C77" s="3" t="s">
        <v>79</v>
      </c>
      <c r="D77" s="3" t="s">
        <v>199</v>
      </c>
      <c r="E77" s="3" t="s">
        <v>322</v>
      </c>
      <c r="F77" s="3" t="s">
        <v>669</v>
      </c>
      <c r="G77" s="3"/>
      <c r="H77" s="3" t="s">
        <v>249</v>
      </c>
      <c r="I77" s="3" t="s">
        <v>663</v>
      </c>
      <c r="J77" s="3" t="s">
        <v>320</v>
      </c>
      <c r="K77" s="3">
        <v>50000</v>
      </c>
      <c r="L77" s="3" t="s">
        <v>221</v>
      </c>
      <c r="M77" s="3" t="s">
        <v>205</v>
      </c>
      <c r="N77" s="3" t="s">
        <v>222</v>
      </c>
      <c r="O77" s="3" t="s">
        <v>235</v>
      </c>
      <c r="P77" s="3"/>
      <c r="Q77" s="3" t="s">
        <v>286</v>
      </c>
      <c r="R77" s="3"/>
      <c r="S77" s="3"/>
      <c r="T77" s="3" t="s">
        <v>345</v>
      </c>
      <c r="U77" s="3"/>
      <c r="V77" s="3" t="s">
        <v>369</v>
      </c>
      <c r="W77" s="3"/>
      <c r="X77" s="3" t="s">
        <v>210</v>
      </c>
      <c r="Y77" s="3" t="s">
        <v>664</v>
      </c>
      <c r="Z77" s="3" t="s">
        <v>442</v>
      </c>
      <c r="AA77" s="3"/>
      <c r="AB77" s="3"/>
      <c r="AC77" s="3"/>
      <c r="AD77" s="3"/>
      <c r="AE77" s="3"/>
      <c r="AF77" s="3" t="s">
        <v>212</v>
      </c>
      <c r="AG77" s="3" t="s">
        <v>239</v>
      </c>
      <c r="AH77" s="3" t="s">
        <v>1009</v>
      </c>
      <c r="AI77" s="3" t="s">
        <v>665</v>
      </c>
      <c r="AJ77" s="3" t="s">
        <v>204</v>
      </c>
      <c r="AK77" s="3" t="s">
        <v>491</v>
      </c>
      <c r="AL77" s="3"/>
      <c r="AM77" s="3"/>
      <c r="AN77" s="3" t="s">
        <v>462</v>
      </c>
      <c r="AO77" s="3" t="s">
        <v>258</v>
      </c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 t="s">
        <v>666</v>
      </c>
      <c r="BE77" s="3"/>
      <c r="BF77" s="3"/>
      <c r="BG77" s="3" t="s">
        <v>889</v>
      </c>
      <c r="BH77" s="3" t="s">
        <v>587</v>
      </c>
      <c r="BI77" s="3"/>
      <c r="BJ77" s="3" t="s">
        <v>667</v>
      </c>
      <c r="BK77" s="3" t="s">
        <v>668</v>
      </c>
      <c r="BL77" s="3"/>
      <c r="BM77" s="3" t="s">
        <v>216</v>
      </c>
      <c r="BN77" s="3"/>
      <c r="BO77" s="3"/>
      <c r="BP77" s="3"/>
      <c r="BQ77" s="3"/>
      <c r="BR77" s="3"/>
      <c r="BS77" s="3"/>
      <c r="BT77" s="3"/>
      <c r="BU77" s="3" t="s">
        <v>320</v>
      </c>
      <c r="BV77" s="3" t="s">
        <v>915</v>
      </c>
      <c r="BW77" s="3"/>
      <c r="BX77" s="3"/>
      <c r="BY77" s="3" t="s">
        <v>868</v>
      </c>
    </row>
    <row r="78" spans="1:77" ht="15" customHeight="1" x14ac:dyDescent="0.3">
      <c r="A78" s="3" t="s">
        <v>175</v>
      </c>
      <c r="B78" s="3">
        <v>2023</v>
      </c>
      <c r="C78" s="3" t="s">
        <v>80</v>
      </c>
      <c r="D78" s="3" t="s">
        <v>199</v>
      </c>
      <c r="E78" s="3" t="s">
        <v>200</v>
      </c>
      <c r="F78" s="3" t="s">
        <v>669</v>
      </c>
      <c r="G78" s="3"/>
      <c r="H78" s="3" t="s">
        <v>203</v>
      </c>
      <c r="I78" s="3"/>
      <c r="J78" s="3" t="s">
        <v>218</v>
      </c>
      <c r="K78" s="3"/>
      <c r="L78" s="3"/>
      <c r="M78" s="3" t="s">
        <v>589</v>
      </c>
      <c r="N78" s="3" t="s">
        <v>501</v>
      </c>
      <c r="O78" s="3"/>
      <c r="P78" s="3"/>
      <c r="Q78" s="3"/>
      <c r="R78" s="3" t="s">
        <v>670</v>
      </c>
      <c r="S78" s="3"/>
      <c r="T78" s="3" t="s">
        <v>580</v>
      </c>
      <c r="U78" s="3" t="s">
        <v>657</v>
      </c>
      <c r="V78" s="3"/>
      <c r="W78" s="3"/>
      <c r="X78" s="3" t="s">
        <v>210</v>
      </c>
      <c r="Y78" s="3" t="s">
        <v>664</v>
      </c>
      <c r="Z78" s="3" t="s">
        <v>442</v>
      </c>
      <c r="AA78" s="3"/>
      <c r="AB78" s="3"/>
      <c r="AC78" s="3"/>
      <c r="AD78" s="3"/>
      <c r="AE78" s="3"/>
      <c r="AF78" s="3" t="s">
        <v>212</v>
      </c>
      <c r="AG78" s="3" t="s">
        <v>226</v>
      </c>
      <c r="AH78" s="3" t="s">
        <v>1013</v>
      </c>
      <c r="AI78" s="3" t="s">
        <v>671</v>
      </c>
      <c r="AJ78" s="3" t="s">
        <v>320</v>
      </c>
      <c r="AK78" s="3" t="s">
        <v>552</v>
      </c>
      <c r="AL78" s="3"/>
      <c r="AM78" s="3"/>
      <c r="AN78" s="3" t="s">
        <v>461</v>
      </c>
      <c r="AO78" s="3" t="s">
        <v>258</v>
      </c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 t="s">
        <v>672</v>
      </c>
      <c r="BE78" s="3" t="s">
        <v>644</v>
      </c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 t="s">
        <v>320</v>
      </c>
      <c r="BV78" s="3" t="s">
        <v>942</v>
      </c>
      <c r="BW78" s="3" t="s">
        <v>673</v>
      </c>
      <c r="BX78" s="3"/>
      <c r="BY78" s="3" t="s">
        <v>674</v>
      </c>
    </row>
    <row r="79" spans="1:77" ht="15" customHeight="1" x14ac:dyDescent="0.3">
      <c r="A79" s="3" t="s">
        <v>176</v>
      </c>
      <c r="B79" s="3">
        <v>2023</v>
      </c>
      <c r="C79" s="3" t="s">
        <v>81</v>
      </c>
      <c r="D79" s="3" t="s">
        <v>199</v>
      </c>
      <c r="E79" s="3" t="s">
        <v>322</v>
      </c>
      <c r="F79" s="3" t="s">
        <v>379</v>
      </c>
      <c r="G79" s="3"/>
      <c r="H79" s="3" t="s">
        <v>203</v>
      </c>
      <c r="I79" s="3"/>
      <c r="J79" s="3" t="s">
        <v>320</v>
      </c>
      <c r="K79" s="3">
        <v>2000000</v>
      </c>
      <c r="L79" s="3" t="s">
        <v>292</v>
      </c>
      <c r="M79" s="3" t="s">
        <v>589</v>
      </c>
      <c r="N79" s="3" t="s">
        <v>222</v>
      </c>
      <c r="O79" s="3" t="s">
        <v>235</v>
      </c>
      <c r="P79" s="3"/>
      <c r="Q79" s="3"/>
      <c r="R79" s="3" t="s">
        <v>675</v>
      </c>
      <c r="S79" s="3"/>
      <c r="T79" s="3" t="s">
        <v>580</v>
      </c>
      <c r="U79" s="3" t="s">
        <v>657</v>
      </c>
      <c r="V79" s="3"/>
      <c r="W79" s="3"/>
      <c r="X79" s="3" t="s">
        <v>631</v>
      </c>
      <c r="Y79" s="3" t="s">
        <v>370</v>
      </c>
      <c r="Z79" s="3"/>
      <c r="AA79" s="3" t="s">
        <v>371</v>
      </c>
      <c r="AB79" s="3"/>
      <c r="AC79" s="3"/>
      <c r="AD79" s="3"/>
      <c r="AE79" s="3"/>
      <c r="AF79" s="3" t="s">
        <v>364</v>
      </c>
      <c r="AG79" s="3" t="s">
        <v>239</v>
      </c>
      <c r="AH79" s="3" t="s">
        <v>676</v>
      </c>
      <c r="AI79" s="3" t="s">
        <v>677</v>
      </c>
      <c r="AJ79" s="3"/>
      <c r="AK79" s="3"/>
      <c r="AL79" s="3"/>
      <c r="AM79" s="3"/>
      <c r="AN79" s="3" t="s">
        <v>283</v>
      </c>
      <c r="AO79" s="3" t="s">
        <v>258</v>
      </c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 t="s">
        <v>672</v>
      </c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 t="s">
        <v>320</v>
      </c>
      <c r="BV79" s="3" t="s">
        <v>943</v>
      </c>
      <c r="BW79" s="3" t="s">
        <v>495</v>
      </c>
      <c r="BX79" s="3"/>
      <c r="BY79" s="3" t="s">
        <v>678</v>
      </c>
    </row>
    <row r="80" spans="1:77" ht="15" customHeight="1" x14ac:dyDescent="0.3">
      <c r="A80" s="3" t="s">
        <v>177</v>
      </c>
      <c r="B80" s="3">
        <v>2023</v>
      </c>
      <c r="C80" s="3" t="s">
        <v>82</v>
      </c>
      <c r="D80" s="3" t="s">
        <v>199</v>
      </c>
      <c r="E80" s="3" t="s">
        <v>200</v>
      </c>
      <c r="F80" s="3" t="s">
        <v>351</v>
      </c>
      <c r="G80" s="3"/>
      <c r="H80" s="3" t="s">
        <v>203</v>
      </c>
      <c r="I80" s="3"/>
      <c r="J80" s="3" t="s">
        <v>320</v>
      </c>
      <c r="K80" s="3">
        <v>100000</v>
      </c>
      <c r="L80" s="3" t="s">
        <v>292</v>
      </c>
      <c r="M80" s="3" t="s">
        <v>205</v>
      </c>
      <c r="N80" s="3" t="s">
        <v>222</v>
      </c>
      <c r="O80" s="3" t="s">
        <v>235</v>
      </c>
      <c r="P80" s="3"/>
      <c r="Q80" s="3" t="s">
        <v>286</v>
      </c>
      <c r="R80" s="3"/>
      <c r="S80" s="3"/>
      <c r="T80" s="3" t="s">
        <v>580</v>
      </c>
      <c r="U80" s="3" t="s">
        <v>264</v>
      </c>
      <c r="V80" s="3"/>
      <c r="W80" s="3"/>
      <c r="X80" s="3" t="s">
        <v>631</v>
      </c>
      <c r="Y80" s="3" t="s">
        <v>513</v>
      </c>
      <c r="Z80" s="3"/>
      <c r="AA80" s="3"/>
      <c r="AB80" s="3"/>
      <c r="AC80" s="3"/>
      <c r="AD80" s="3" t="s">
        <v>679</v>
      </c>
      <c r="AE80" s="3"/>
      <c r="AF80" s="3" t="s">
        <v>212</v>
      </c>
      <c r="AG80" s="3" t="s">
        <v>226</v>
      </c>
      <c r="AH80" s="3" t="s">
        <v>680</v>
      </c>
      <c r="AI80" s="3" t="s">
        <v>681</v>
      </c>
      <c r="AJ80" s="3" t="s">
        <v>320</v>
      </c>
      <c r="AK80" s="3" t="s">
        <v>460</v>
      </c>
      <c r="AL80" s="3" t="s">
        <v>308</v>
      </c>
      <c r="AM80" s="3">
        <v>4.0000000000000001E-3</v>
      </c>
      <c r="AN80" s="3" t="s">
        <v>299</v>
      </c>
      <c r="AO80" s="3" t="s">
        <v>258</v>
      </c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 t="s">
        <v>291</v>
      </c>
      <c r="BE80" s="3" t="s">
        <v>313</v>
      </c>
      <c r="BF80" s="3"/>
      <c r="BG80" s="3" t="s">
        <v>889</v>
      </c>
      <c r="BH80" s="3" t="s">
        <v>517</v>
      </c>
      <c r="BI80" s="3" t="s">
        <v>301</v>
      </c>
      <c r="BJ80" s="3" t="s">
        <v>487</v>
      </c>
      <c r="BK80" s="3"/>
      <c r="BL80" s="3" t="s">
        <v>245</v>
      </c>
      <c r="BM80" s="3"/>
      <c r="BN80" s="3" t="s">
        <v>219</v>
      </c>
      <c r="BO80" s="3" t="s">
        <v>517</v>
      </c>
      <c r="BP80" s="3" t="s">
        <v>301</v>
      </c>
      <c r="BQ80" s="3" t="s">
        <v>487</v>
      </c>
      <c r="BR80" s="3"/>
      <c r="BS80" s="3" t="s">
        <v>245</v>
      </c>
      <c r="BT80" s="3"/>
      <c r="BU80" s="3" t="s">
        <v>320</v>
      </c>
      <c r="BV80" s="3" t="s">
        <v>915</v>
      </c>
      <c r="BW80" s="3"/>
      <c r="BX80" s="3"/>
      <c r="BY80" s="3" t="s">
        <v>273</v>
      </c>
    </row>
    <row r="81" spans="1:77" ht="15" customHeight="1" x14ac:dyDescent="0.3">
      <c r="A81" s="3" t="s">
        <v>178</v>
      </c>
      <c r="B81" s="3">
        <v>2023</v>
      </c>
      <c r="C81" s="3" t="s">
        <v>83</v>
      </c>
      <c r="D81" s="3" t="s">
        <v>199</v>
      </c>
      <c r="E81" s="3" t="s">
        <v>322</v>
      </c>
      <c r="F81" s="3" t="s">
        <v>351</v>
      </c>
      <c r="G81" s="3"/>
      <c r="H81" s="3" t="s">
        <v>203</v>
      </c>
      <c r="I81" s="3"/>
      <c r="J81" s="3" t="s">
        <v>320</v>
      </c>
      <c r="K81" s="3">
        <v>8000</v>
      </c>
      <c r="L81" s="3" t="s">
        <v>395</v>
      </c>
      <c r="M81" s="3" t="s">
        <v>205</v>
      </c>
      <c r="N81" s="3" t="s">
        <v>222</v>
      </c>
      <c r="O81" s="3" t="s">
        <v>235</v>
      </c>
      <c r="P81" s="3"/>
      <c r="Q81" s="3" t="s">
        <v>682</v>
      </c>
      <c r="R81" s="3"/>
      <c r="S81" s="3"/>
      <c r="T81" s="3" t="s">
        <v>580</v>
      </c>
      <c r="U81" s="3" t="s">
        <v>237</v>
      </c>
      <c r="V81" s="3"/>
      <c r="W81" s="3"/>
      <c r="X81" s="3" t="s">
        <v>631</v>
      </c>
      <c r="Y81" s="3" t="s">
        <v>637</v>
      </c>
      <c r="Z81" s="3" t="s">
        <v>254</v>
      </c>
      <c r="AA81" s="3"/>
      <c r="AB81" s="3"/>
      <c r="AC81" s="3"/>
      <c r="AD81" s="3"/>
      <c r="AE81" s="3"/>
      <c r="AF81" s="3" t="s">
        <v>212</v>
      </c>
      <c r="AG81" s="3" t="s">
        <v>213</v>
      </c>
      <c r="AH81" s="3" t="s">
        <v>683</v>
      </c>
      <c r="AI81" s="3"/>
      <c r="AJ81" s="3"/>
      <c r="AK81" s="3"/>
      <c r="AL81" s="3"/>
      <c r="AM81" s="3"/>
      <c r="AN81" s="3" t="s">
        <v>283</v>
      </c>
      <c r="AO81" s="3" t="s">
        <v>684</v>
      </c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 t="s">
        <v>639</v>
      </c>
      <c r="BB81" s="3">
        <v>7</v>
      </c>
      <c r="BC81" s="3" t="s">
        <v>438</v>
      </c>
      <c r="BD81" s="3" t="s">
        <v>217</v>
      </c>
      <c r="BE81" s="3"/>
      <c r="BF81" s="3"/>
      <c r="BG81" s="3"/>
      <c r="BH81" s="3"/>
      <c r="BI81" s="3"/>
      <c r="BJ81" s="3"/>
      <c r="BK81" s="3"/>
      <c r="BL81" s="3"/>
      <c r="BM81" s="3"/>
      <c r="BN81" s="3" t="s">
        <v>219</v>
      </c>
      <c r="BO81" s="3" t="s">
        <v>276</v>
      </c>
      <c r="BP81" s="3"/>
      <c r="BQ81" s="3" t="s">
        <v>273</v>
      </c>
      <c r="BR81" s="3"/>
      <c r="BS81" s="3" t="s">
        <v>245</v>
      </c>
      <c r="BT81" s="3"/>
      <c r="BU81" s="3" t="s">
        <v>320</v>
      </c>
      <c r="BV81" s="3" t="s">
        <v>944</v>
      </c>
      <c r="BW81" s="3"/>
      <c r="BX81" s="3"/>
      <c r="BY81" s="3" t="s">
        <v>685</v>
      </c>
    </row>
    <row r="82" spans="1:77" ht="15" customHeight="1" x14ac:dyDescent="0.3">
      <c r="A82" s="3" t="s">
        <v>179</v>
      </c>
      <c r="B82" s="3">
        <v>2023</v>
      </c>
      <c r="C82" s="3" t="s">
        <v>84</v>
      </c>
      <c r="D82" s="3" t="s">
        <v>199</v>
      </c>
      <c r="E82" s="3" t="s">
        <v>322</v>
      </c>
      <c r="F82" s="3" t="s">
        <v>351</v>
      </c>
      <c r="G82" s="3"/>
      <c r="H82" s="3" t="s">
        <v>203</v>
      </c>
      <c r="I82" s="3"/>
      <c r="J82" s="3" t="s">
        <v>320</v>
      </c>
      <c r="K82" s="3">
        <v>100000</v>
      </c>
      <c r="L82" s="3" t="s">
        <v>489</v>
      </c>
      <c r="M82" s="3" t="s">
        <v>205</v>
      </c>
      <c r="N82" s="3" t="s">
        <v>222</v>
      </c>
      <c r="O82" s="3" t="s">
        <v>235</v>
      </c>
      <c r="P82" s="3"/>
      <c r="Q82" s="3" t="s">
        <v>484</v>
      </c>
      <c r="R82" s="3"/>
      <c r="S82" s="3"/>
      <c r="T82" s="3" t="s">
        <v>580</v>
      </c>
      <c r="U82" s="3" t="s">
        <v>657</v>
      </c>
      <c r="V82" s="3"/>
      <c r="W82" s="3"/>
      <c r="X82" s="3" t="s">
        <v>210</v>
      </c>
      <c r="Y82" s="3" t="s">
        <v>370</v>
      </c>
      <c r="Z82" s="3"/>
      <c r="AA82" s="3" t="s">
        <v>688</v>
      </c>
      <c r="AB82" s="3"/>
      <c r="AC82" s="3"/>
      <c r="AD82" s="3"/>
      <c r="AE82" s="3"/>
      <c r="AF82" s="3" t="s">
        <v>212</v>
      </c>
      <c r="AG82" s="3" t="s">
        <v>239</v>
      </c>
      <c r="AH82" s="3" t="s">
        <v>1014</v>
      </c>
      <c r="AI82" s="3" t="s">
        <v>486</v>
      </c>
      <c r="AJ82" s="3" t="s">
        <v>320</v>
      </c>
      <c r="AK82" s="3" t="s">
        <v>214</v>
      </c>
      <c r="AL82" s="3"/>
      <c r="AM82" s="3"/>
      <c r="AN82" s="3" t="s">
        <v>283</v>
      </c>
      <c r="AO82" s="3" t="s">
        <v>227</v>
      </c>
      <c r="AP82" s="3" t="s">
        <v>270</v>
      </c>
      <c r="AQ82" s="3"/>
      <c r="AR82" s="3"/>
      <c r="AS82" s="3"/>
      <c r="AT82" s="3"/>
      <c r="AU82" s="3"/>
      <c r="AV82" s="3">
        <v>50</v>
      </c>
      <c r="AW82" s="3" t="s">
        <v>881</v>
      </c>
      <c r="AX82" s="3"/>
      <c r="AY82" s="3">
        <v>336</v>
      </c>
      <c r="AZ82" s="3">
        <v>14</v>
      </c>
      <c r="BA82" s="3"/>
      <c r="BB82" s="3"/>
      <c r="BC82" s="3"/>
      <c r="BD82" s="3" t="s">
        <v>217</v>
      </c>
      <c r="BE82" s="3"/>
      <c r="BF82" s="3"/>
      <c r="BG82" s="3"/>
      <c r="BH82" s="3"/>
      <c r="BI82" s="3"/>
      <c r="BJ82" s="3"/>
      <c r="BK82" s="3"/>
      <c r="BL82" s="3"/>
      <c r="BM82" s="3"/>
      <c r="BN82" s="3" t="s">
        <v>586</v>
      </c>
      <c r="BO82" s="3" t="s">
        <v>314</v>
      </c>
      <c r="BP82" s="3"/>
      <c r="BQ82" s="3" t="s">
        <v>689</v>
      </c>
      <c r="BR82" s="3" t="s">
        <v>246</v>
      </c>
      <c r="BS82" s="3"/>
      <c r="BT82" s="3"/>
      <c r="BU82" s="3" t="s">
        <v>320</v>
      </c>
      <c r="BV82" s="3" t="s">
        <v>942</v>
      </c>
      <c r="BW82" s="3" t="s">
        <v>1077</v>
      </c>
      <c r="BX82" s="3"/>
      <c r="BY82" s="3" t="s">
        <v>685</v>
      </c>
    </row>
    <row r="83" spans="1:77" ht="15" customHeight="1" x14ac:dyDescent="0.3">
      <c r="A83" s="3" t="s">
        <v>180</v>
      </c>
      <c r="B83" s="3">
        <v>2023</v>
      </c>
      <c r="C83" s="3" t="s">
        <v>85</v>
      </c>
      <c r="D83" s="3" t="s">
        <v>199</v>
      </c>
      <c r="E83" s="3" t="s">
        <v>322</v>
      </c>
      <c r="F83" s="3" t="s">
        <v>201</v>
      </c>
      <c r="G83" s="3" t="s">
        <v>202</v>
      </c>
      <c r="H83" s="3" t="s">
        <v>203</v>
      </c>
      <c r="I83" s="3"/>
      <c r="J83" s="3" t="s">
        <v>320</v>
      </c>
      <c r="K83" s="3">
        <v>5000</v>
      </c>
      <c r="L83" s="3" t="s">
        <v>221</v>
      </c>
      <c r="M83" s="3" t="s">
        <v>205</v>
      </c>
      <c r="N83" s="3" t="s">
        <v>501</v>
      </c>
      <c r="O83" s="3"/>
      <c r="P83" s="3"/>
      <c r="Q83" s="3"/>
      <c r="R83" s="3" t="s">
        <v>690</v>
      </c>
      <c r="S83" s="3"/>
      <c r="T83" s="3" t="s">
        <v>580</v>
      </c>
      <c r="U83" s="3" t="s">
        <v>237</v>
      </c>
      <c r="V83" s="3"/>
      <c r="W83" s="3"/>
      <c r="X83" s="3" t="s">
        <v>253</v>
      </c>
      <c r="Y83" s="3" t="s">
        <v>370</v>
      </c>
      <c r="Z83" s="3"/>
      <c r="AA83" s="3" t="s">
        <v>687</v>
      </c>
      <c r="AB83" s="3"/>
      <c r="AC83" s="3"/>
      <c r="AD83" s="3"/>
      <c r="AE83" s="3"/>
      <c r="AF83" s="3" t="s">
        <v>212</v>
      </c>
      <c r="AG83" s="3" t="s">
        <v>239</v>
      </c>
      <c r="AH83" s="3" t="s">
        <v>1019</v>
      </c>
      <c r="AI83" s="3" t="s">
        <v>374</v>
      </c>
      <c r="AJ83" s="3" t="s">
        <v>320</v>
      </c>
      <c r="AK83" s="3" t="s">
        <v>256</v>
      </c>
      <c r="AL83" s="3"/>
      <c r="AM83" s="3"/>
      <c r="AN83" s="3" t="s">
        <v>283</v>
      </c>
      <c r="AO83" s="3" t="s">
        <v>375</v>
      </c>
      <c r="AP83" s="3" t="s">
        <v>270</v>
      </c>
      <c r="AQ83" s="3"/>
      <c r="AR83" s="3"/>
      <c r="AS83" s="3"/>
      <c r="AT83" s="3"/>
      <c r="AU83" s="3"/>
      <c r="AV83" s="3">
        <v>200</v>
      </c>
      <c r="AW83" s="3" t="s">
        <v>881</v>
      </c>
      <c r="AX83" s="3"/>
      <c r="AY83" s="3">
        <v>120</v>
      </c>
      <c r="AZ83" s="3">
        <v>5</v>
      </c>
      <c r="BA83" s="3"/>
      <c r="BB83" s="3"/>
      <c r="BC83" s="3"/>
      <c r="BD83" s="3" t="s">
        <v>595</v>
      </c>
      <c r="BE83" s="3"/>
      <c r="BF83" s="3"/>
      <c r="BG83" s="3" t="s">
        <v>889</v>
      </c>
      <c r="BH83" s="3" t="s">
        <v>691</v>
      </c>
      <c r="BI83" s="3"/>
      <c r="BJ83" s="3" t="s">
        <v>273</v>
      </c>
      <c r="BK83" s="3" t="s">
        <v>246</v>
      </c>
      <c r="BL83" s="3" t="s">
        <v>245</v>
      </c>
      <c r="BM83" s="3" t="s">
        <v>692</v>
      </c>
      <c r="BN83" s="3" t="s">
        <v>586</v>
      </c>
      <c r="BO83" s="3" t="s">
        <v>693</v>
      </c>
      <c r="BP83" s="3"/>
      <c r="BQ83" s="3"/>
      <c r="BR83" s="3"/>
      <c r="BS83" s="3"/>
      <c r="BT83" s="3" t="s">
        <v>694</v>
      </c>
      <c r="BU83" s="3" t="s">
        <v>320</v>
      </c>
      <c r="BV83" s="3" t="s">
        <v>942</v>
      </c>
      <c r="BW83" s="3" t="s">
        <v>495</v>
      </c>
      <c r="BX83" s="3"/>
      <c r="BY83" s="3" t="s">
        <v>945</v>
      </c>
    </row>
    <row r="84" spans="1:77" ht="15" customHeight="1" x14ac:dyDescent="0.3">
      <c r="A84" s="3" t="s">
        <v>181</v>
      </c>
      <c r="B84" s="3">
        <v>2022</v>
      </c>
      <c r="C84" s="3" t="s">
        <v>86</v>
      </c>
      <c r="D84" s="3" t="s">
        <v>199</v>
      </c>
      <c r="E84" s="3" t="s">
        <v>330</v>
      </c>
      <c r="F84" s="3"/>
      <c r="G84" s="3"/>
      <c r="H84" s="3"/>
      <c r="I84" s="3"/>
      <c r="J84" s="3"/>
      <c r="K84" s="3"/>
      <c r="L84" s="3"/>
      <c r="M84" s="3" t="s">
        <v>589</v>
      </c>
      <c r="N84" s="3" t="s">
        <v>222</v>
      </c>
      <c r="O84" s="3" t="s">
        <v>235</v>
      </c>
      <c r="P84" s="3"/>
      <c r="Q84" s="3" t="s">
        <v>695</v>
      </c>
      <c r="R84" s="3"/>
      <c r="S84" s="3"/>
      <c r="T84" s="3" t="s">
        <v>580</v>
      </c>
      <c r="U84" s="3" t="s">
        <v>237</v>
      </c>
      <c r="V84" s="3"/>
      <c r="W84" s="3"/>
      <c r="X84" s="3" t="s">
        <v>210</v>
      </c>
      <c r="Y84" s="3" t="s">
        <v>637</v>
      </c>
      <c r="Z84" s="3" t="s">
        <v>442</v>
      </c>
      <c r="AA84" s="3"/>
      <c r="AB84" s="3"/>
      <c r="AC84" s="3"/>
      <c r="AD84" s="3"/>
      <c r="AE84" s="3"/>
      <c r="AF84" s="3" t="s">
        <v>212</v>
      </c>
      <c r="AG84" s="3" t="s">
        <v>226</v>
      </c>
      <c r="AH84" s="3" t="s">
        <v>1015</v>
      </c>
      <c r="AI84" s="3" t="s">
        <v>696</v>
      </c>
      <c r="AJ84" s="3" t="s">
        <v>320</v>
      </c>
      <c r="AK84" s="3" t="s">
        <v>307</v>
      </c>
      <c r="AL84" s="3" t="s">
        <v>516</v>
      </c>
      <c r="AM84" s="3">
        <v>0.02</v>
      </c>
      <c r="AN84" s="3" t="s">
        <v>283</v>
      </c>
      <c r="AO84" s="3" t="s">
        <v>258</v>
      </c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 t="s">
        <v>672</v>
      </c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 t="s">
        <v>320</v>
      </c>
      <c r="BV84" s="3" t="s">
        <v>942</v>
      </c>
      <c r="BW84" s="3" t="s">
        <v>495</v>
      </c>
      <c r="BX84" s="3"/>
      <c r="BY84" s="3" t="s">
        <v>685</v>
      </c>
    </row>
    <row r="85" spans="1:77" ht="15" customHeight="1" x14ac:dyDescent="0.3">
      <c r="A85" s="3" t="s">
        <v>182</v>
      </c>
      <c r="B85" s="3">
        <v>2022</v>
      </c>
      <c r="C85" s="3" t="s">
        <v>87</v>
      </c>
      <c r="D85" s="3" t="s">
        <v>199</v>
      </c>
      <c r="E85" s="3" t="s">
        <v>322</v>
      </c>
      <c r="F85" s="3" t="s">
        <v>351</v>
      </c>
      <c r="G85" s="3"/>
      <c r="H85" s="3" t="s">
        <v>203</v>
      </c>
      <c r="I85" s="3"/>
      <c r="J85" s="3" t="s">
        <v>320</v>
      </c>
      <c r="K85" s="3">
        <v>100000</v>
      </c>
      <c r="L85" s="3" t="s">
        <v>221</v>
      </c>
      <c r="M85" s="3" t="s">
        <v>205</v>
      </c>
      <c r="N85" s="3" t="s">
        <v>222</v>
      </c>
      <c r="O85" s="3" t="s">
        <v>235</v>
      </c>
      <c r="P85" s="3"/>
      <c r="Q85" s="3" t="s">
        <v>286</v>
      </c>
      <c r="R85" s="3"/>
      <c r="S85" s="3"/>
      <c r="T85" s="3" t="s">
        <v>580</v>
      </c>
      <c r="U85" s="3" t="s">
        <v>264</v>
      </c>
      <c r="V85" s="3"/>
      <c r="W85" s="3"/>
      <c r="X85" s="3" t="s">
        <v>631</v>
      </c>
      <c r="Y85" s="3" t="s">
        <v>304</v>
      </c>
      <c r="Z85" s="3"/>
      <c r="AA85" s="3"/>
      <c r="AB85" s="3"/>
      <c r="AC85" s="3" t="s">
        <v>305</v>
      </c>
      <c r="AD85" s="3"/>
      <c r="AE85" s="3"/>
      <c r="AF85" s="3" t="s">
        <v>212</v>
      </c>
      <c r="AG85" s="3" t="s">
        <v>228</v>
      </c>
      <c r="AH85" s="3" t="s">
        <v>1016</v>
      </c>
      <c r="AI85" s="3" t="s">
        <v>697</v>
      </c>
      <c r="AJ85" s="3" t="s">
        <v>320</v>
      </c>
      <c r="AK85" s="3" t="s">
        <v>307</v>
      </c>
      <c r="AL85" s="3" t="s">
        <v>308</v>
      </c>
      <c r="AM85" s="3">
        <f>0.14 * 0.001</f>
        <v>1.4000000000000001E-4</v>
      </c>
      <c r="AN85" s="3" t="s">
        <v>521</v>
      </c>
      <c r="AO85" s="3" t="s">
        <v>258</v>
      </c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 t="s">
        <v>284</v>
      </c>
      <c r="BE85" s="3"/>
      <c r="BF85" s="3"/>
      <c r="BG85" s="3" t="s">
        <v>889</v>
      </c>
      <c r="BH85" s="3" t="s">
        <v>276</v>
      </c>
      <c r="BI85" s="3"/>
      <c r="BJ85" s="3" t="s">
        <v>487</v>
      </c>
      <c r="BK85" s="3"/>
      <c r="BL85" s="3" t="s">
        <v>245</v>
      </c>
      <c r="BM85" s="3"/>
      <c r="BN85" s="3" t="s">
        <v>219</v>
      </c>
      <c r="BO85" s="3" t="s">
        <v>276</v>
      </c>
      <c r="BP85" s="3"/>
      <c r="BQ85" s="3" t="s">
        <v>231</v>
      </c>
      <c r="BR85" s="3"/>
      <c r="BS85" s="3" t="s">
        <v>245</v>
      </c>
      <c r="BT85" s="3"/>
      <c r="BU85" s="3" t="s">
        <v>320</v>
      </c>
      <c r="BV85" s="3" t="s">
        <v>915</v>
      </c>
      <c r="BW85" s="3"/>
      <c r="BX85" s="3"/>
      <c r="BY85" s="3" t="s">
        <v>698</v>
      </c>
    </row>
    <row r="86" spans="1:77" ht="15" customHeight="1" x14ac:dyDescent="0.3">
      <c r="A86" s="3" t="s">
        <v>183</v>
      </c>
      <c r="B86" s="3">
        <v>2022</v>
      </c>
      <c r="C86" s="3" t="s">
        <v>88</v>
      </c>
      <c r="D86" s="3" t="s">
        <v>199</v>
      </c>
      <c r="E86" s="3" t="s">
        <v>228</v>
      </c>
      <c r="F86" s="3" t="s">
        <v>407</v>
      </c>
      <c r="G86" s="3"/>
      <c r="H86" s="3" t="s">
        <v>203</v>
      </c>
      <c r="I86" s="3"/>
      <c r="J86" s="3" t="s">
        <v>320</v>
      </c>
      <c r="K86" s="3">
        <v>200000</v>
      </c>
      <c r="L86" s="3" t="s">
        <v>292</v>
      </c>
      <c r="M86" s="3" t="s">
        <v>205</v>
      </c>
      <c r="N86" s="3" t="s">
        <v>222</v>
      </c>
      <c r="O86" s="3" t="s">
        <v>235</v>
      </c>
      <c r="P86" s="3"/>
      <c r="Q86" s="3"/>
      <c r="R86" s="3" t="s">
        <v>699</v>
      </c>
      <c r="S86" s="3"/>
      <c r="T86" s="3" t="s">
        <v>580</v>
      </c>
      <c r="U86" s="3" t="s">
        <v>657</v>
      </c>
      <c r="V86" s="3"/>
      <c r="W86" s="3"/>
      <c r="X86" s="3" t="s">
        <v>210</v>
      </c>
      <c r="Y86" s="3" t="s">
        <v>304</v>
      </c>
      <c r="Z86" s="3"/>
      <c r="AA86" s="3"/>
      <c r="AB86" s="3"/>
      <c r="AC86" s="3" t="s">
        <v>305</v>
      </c>
      <c r="AD86" s="3"/>
      <c r="AE86" s="3"/>
      <c r="AF86" s="3" t="s">
        <v>212</v>
      </c>
      <c r="AG86" s="3" t="s">
        <v>239</v>
      </c>
      <c r="AH86" s="3" t="s">
        <v>976</v>
      </c>
      <c r="AI86" s="3" t="s">
        <v>700</v>
      </c>
      <c r="AJ86" s="3" t="s">
        <v>320</v>
      </c>
      <c r="AK86" s="3" t="s">
        <v>460</v>
      </c>
      <c r="AL86" s="3" t="s">
        <v>701</v>
      </c>
      <c r="AM86" s="3">
        <f>8.3 * 0.0001</f>
        <v>8.3000000000000012E-4</v>
      </c>
      <c r="AN86" s="3" t="s">
        <v>594</v>
      </c>
      <c r="AO86" s="3" t="s">
        <v>258</v>
      </c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 t="s">
        <v>702</v>
      </c>
      <c r="BE86" s="3" t="s">
        <v>313</v>
      </c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 t="s">
        <v>320</v>
      </c>
      <c r="BV86" s="3" t="s">
        <v>944</v>
      </c>
      <c r="BW86" s="3"/>
      <c r="BX86" s="3"/>
      <c r="BY86" s="3" t="s">
        <v>946</v>
      </c>
    </row>
    <row r="87" spans="1:77" ht="15" customHeight="1" x14ac:dyDescent="0.3">
      <c r="A87" s="3" t="s">
        <v>184</v>
      </c>
      <c r="B87" s="3">
        <v>2023</v>
      </c>
      <c r="C87" s="3" t="s">
        <v>89</v>
      </c>
      <c r="D87" s="3" t="s">
        <v>199</v>
      </c>
      <c r="E87" s="3" t="s">
        <v>322</v>
      </c>
      <c r="F87" s="3" t="s">
        <v>351</v>
      </c>
      <c r="G87" s="3"/>
      <c r="H87" s="3" t="s">
        <v>203</v>
      </c>
      <c r="I87" s="3"/>
      <c r="J87" s="3" t="s">
        <v>218</v>
      </c>
      <c r="K87" s="3"/>
      <c r="L87" s="3"/>
      <c r="M87" s="3" t="s">
        <v>205</v>
      </c>
      <c r="N87" s="3" t="s">
        <v>206</v>
      </c>
      <c r="O87" s="3"/>
      <c r="P87" s="3"/>
      <c r="Q87" s="3"/>
      <c r="R87" s="3"/>
      <c r="S87" s="3" t="s">
        <v>703</v>
      </c>
      <c r="T87" s="3" t="s">
        <v>399</v>
      </c>
      <c r="U87" s="3"/>
      <c r="V87" s="3"/>
      <c r="W87" s="3" t="s">
        <v>568</v>
      </c>
      <c r="X87" s="3" t="s">
        <v>210</v>
      </c>
      <c r="Y87" s="3" t="s">
        <v>370</v>
      </c>
      <c r="Z87" s="3"/>
      <c r="AA87" s="3" t="s">
        <v>371</v>
      </c>
      <c r="AB87" s="3"/>
      <c r="AC87" s="3"/>
      <c r="AD87" s="3"/>
      <c r="AE87" s="3"/>
      <c r="AF87" s="3" t="s">
        <v>212</v>
      </c>
      <c r="AG87" s="3" t="s">
        <v>239</v>
      </c>
      <c r="AH87" s="3" t="s">
        <v>982</v>
      </c>
      <c r="AI87" s="3"/>
      <c r="AJ87" s="3"/>
      <c r="AK87" s="3"/>
      <c r="AL87" s="3"/>
      <c r="AM87" s="3"/>
      <c r="AN87" s="3" t="s">
        <v>594</v>
      </c>
      <c r="AO87" s="3" t="s">
        <v>258</v>
      </c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 t="s">
        <v>704</v>
      </c>
      <c r="BE87" s="3" t="s">
        <v>313</v>
      </c>
      <c r="BF87" s="3"/>
      <c r="BG87" s="3"/>
      <c r="BH87" s="3"/>
      <c r="BI87" s="3"/>
      <c r="BJ87" s="3"/>
      <c r="BK87" s="3"/>
      <c r="BL87" s="3"/>
      <c r="BM87" s="3"/>
      <c r="BN87" s="3" t="s">
        <v>219</v>
      </c>
      <c r="BO87" s="3" t="s">
        <v>230</v>
      </c>
      <c r="BP87" s="3"/>
      <c r="BQ87" s="3" t="s">
        <v>705</v>
      </c>
      <c r="BR87" s="3"/>
      <c r="BS87" s="3"/>
      <c r="BT87" s="3"/>
      <c r="BU87" s="3" t="s">
        <v>320</v>
      </c>
      <c r="BV87" s="3" t="s">
        <v>947</v>
      </c>
      <c r="BW87" s="3"/>
      <c r="BX87" s="3" t="s">
        <v>706</v>
      </c>
      <c r="BY87" s="3" t="s">
        <v>705</v>
      </c>
    </row>
    <row r="88" spans="1:77" ht="15" customHeight="1" x14ac:dyDescent="0.3">
      <c r="A88" s="3" t="s">
        <v>185</v>
      </c>
      <c r="B88" s="3">
        <v>2022</v>
      </c>
      <c r="C88" s="3" t="s">
        <v>90</v>
      </c>
      <c r="D88" s="3" t="s">
        <v>199</v>
      </c>
      <c r="E88" s="3" t="s">
        <v>350</v>
      </c>
      <c r="F88" s="3" t="s">
        <v>351</v>
      </c>
      <c r="G88" s="3"/>
      <c r="H88" s="3" t="s">
        <v>203</v>
      </c>
      <c r="I88" s="3"/>
      <c r="J88" s="3" t="s">
        <v>320</v>
      </c>
      <c r="K88" s="3">
        <v>70000</v>
      </c>
      <c r="L88" s="3" t="s">
        <v>221</v>
      </c>
      <c r="M88" s="3" t="s">
        <v>589</v>
      </c>
      <c r="N88" s="3" t="s">
        <v>222</v>
      </c>
      <c r="O88" s="3" t="s">
        <v>235</v>
      </c>
      <c r="P88" s="3"/>
      <c r="Q88" s="3" t="s">
        <v>286</v>
      </c>
      <c r="R88" s="3"/>
      <c r="S88" s="3"/>
      <c r="T88" s="3" t="s">
        <v>580</v>
      </c>
      <c r="U88" s="3" t="s">
        <v>264</v>
      </c>
      <c r="V88" s="3"/>
      <c r="W88" s="3"/>
      <c r="X88" s="3" t="s">
        <v>253</v>
      </c>
      <c r="Y88" s="3" t="s">
        <v>370</v>
      </c>
      <c r="Z88" s="3"/>
      <c r="AA88" s="3" t="s">
        <v>450</v>
      </c>
      <c r="AB88" s="3"/>
      <c r="AC88" s="3"/>
      <c r="AD88" s="3"/>
      <c r="AE88" s="3"/>
      <c r="AF88" s="3" t="s">
        <v>212</v>
      </c>
      <c r="AG88" s="3" t="s">
        <v>226</v>
      </c>
      <c r="AH88" s="3" t="s">
        <v>1017</v>
      </c>
      <c r="AI88" s="3" t="s">
        <v>707</v>
      </c>
      <c r="AJ88" s="3" t="s">
        <v>320</v>
      </c>
      <c r="AK88" s="3" t="s">
        <v>307</v>
      </c>
      <c r="AL88" s="3" t="s">
        <v>599</v>
      </c>
      <c r="AM88" s="3">
        <f>3.7 *0.000001</f>
        <v>3.7000000000000002E-6</v>
      </c>
      <c r="AN88" s="3" t="s">
        <v>594</v>
      </c>
      <c r="AO88" s="3" t="s">
        <v>512</v>
      </c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 t="s">
        <v>948</v>
      </c>
      <c r="BB88" s="3">
        <v>3</v>
      </c>
      <c r="BC88" s="3" t="s">
        <v>229</v>
      </c>
      <c r="BD88" s="3" t="s">
        <v>284</v>
      </c>
      <c r="BE88" s="3"/>
      <c r="BF88" s="3"/>
      <c r="BG88" s="3" t="s">
        <v>889</v>
      </c>
      <c r="BH88" s="3" t="s">
        <v>517</v>
      </c>
      <c r="BI88" s="3" t="s">
        <v>506</v>
      </c>
      <c r="BJ88" s="3" t="s">
        <v>708</v>
      </c>
      <c r="BK88" s="3"/>
      <c r="BL88" s="3" t="s">
        <v>245</v>
      </c>
      <c r="BM88" s="3"/>
      <c r="BN88" s="3" t="s">
        <v>219</v>
      </c>
      <c r="BO88" s="3" t="s">
        <v>276</v>
      </c>
      <c r="BP88" s="3"/>
      <c r="BQ88" s="3" t="s">
        <v>273</v>
      </c>
      <c r="BR88" s="3"/>
      <c r="BS88" s="3" t="s">
        <v>245</v>
      </c>
      <c r="BT88" s="3"/>
      <c r="BU88" s="3" t="s">
        <v>320</v>
      </c>
      <c r="BV88" s="3" t="s">
        <v>943</v>
      </c>
      <c r="BW88" s="3" t="s">
        <v>495</v>
      </c>
      <c r="BX88" s="3"/>
      <c r="BY88" s="3" t="s">
        <v>709</v>
      </c>
    </row>
    <row r="89" spans="1:77" ht="15" customHeight="1" x14ac:dyDescent="0.3">
      <c r="A89" s="3" t="s">
        <v>186</v>
      </c>
      <c r="B89" s="3">
        <v>2021</v>
      </c>
      <c r="C89" s="3" t="s">
        <v>91</v>
      </c>
      <c r="D89" s="3" t="s">
        <v>199</v>
      </c>
      <c r="E89" s="3" t="s">
        <v>322</v>
      </c>
      <c r="F89" s="3" t="s">
        <v>201</v>
      </c>
      <c r="G89" s="3" t="s">
        <v>202</v>
      </c>
      <c r="H89" s="3" t="s">
        <v>203</v>
      </c>
      <c r="I89" s="3"/>
      <c r="J89" s="3" t="s">
        <v>320</v>
      </c>
      <c r="K89" s="3">
        <v>1000000</v>
      </c>
      <c r="L89" s="3" t="s">
        <v>303</v>
      </c>
      <c r="M89" s="3" t="s">
        <v>205</v>
      </c>
      <c r="N89" s="3" t="s">
        <v>222</v>
      </c>
      <c r="O89" s="3" t="s">
        <v>352</v>
      </c>
      <c r="P89" s="3" t="s">
        <v>360</v>
      </c>
      <c r="Q89" s="3"/>
      <c r="R89" s="3"/>
      <c r="S89" s="3"/>
      <c r="T89" s="3" t="s">
        <v>580</v>
      </c>
      <c r="U89" s="3" t="s">
        <v>710</v>
      </c>
      <c r="V89" s="3"/>
      <c r="W89" s="3"/>
      <c r="X89" s="3" t="s">
        <v>631</v>
      </c>
      <c r="Y89" s="3" t="s">
        <v>370</v>
      </c>
      <c r="Z89" s="3"/>
      <c r="AA89" s="3" t="s">
        <v>371</v>
      </c>
      <c r="AB89" s="3"/>
      <c r="AC89" s="3"/>
      <c r="AD89" s="3"/>
      <c r="AE89" s="3"/>
      <c r="AF89" s="3" t="s">
        <v>212</v>
      </c>
      <c r="AG89" s="3" t="s">
        <v>239</v>
      </c>
      <c r="AH89" s="3" t="s">
        <v>722</v>
      </c>
      <c r="AI89" s="3"/>
      <c r="AJ89" s="3"/>
      <c r="AK89" s="3"/>
      <c r="AL89" s="3"/>
      <c r="AM89" s="3"/>
      <c r="AN89" s="3" t="s">
        <v>299</v>
      </c>
      <c r="AO89" s="3" t="s">
        <v>684</v>
      </c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 t="s">
        <v>216</v>
      </c>
      <c r="BB89" s="3">
        <v>5</v>
      </c>
      <c r="BC89" s="3" t="s">
        <v>894</v>
      </c>
      <c r="BD89" s="3" t="s">
        <v>711</v>
      </c>
      <c r="BE89" s="3" t="s">
        <v>313</v>
      </c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 t="s">
        <v>218</v>
      </c>
      <c r="BV89" s="3"/>
      <c r="BW89" s="3"/>
      <c r="BX89" s="3"/>
      <c r="BY89" s="3"/>
    </row>
    <row r="90" spans="1:77" ht="15" customHeight="1" x14ac:dyDescent="0.3">
      <c r="A90" s="3" t="s">
        <v>187</v>
      </c>
      <c r="B90" s="3">
        <v>2021</v>
      </c>
      <c r="C90" s="3" t="s">
        <v>92</v>
      </c>
      <c r="D90" s="3" t="s">
        <v>199</v>
      </c>
      <c r="E90" s="3" t="s">
        <v>322</v>
      </c>
      <c r="F90" s="3" t="s">
        <v>201</v>
      </c>
      <c r="G90" s="3" t="s">
        <v>202</v>
      </c>
      <c r="H90" s="3" t="s">
        <v>203</v>
      </c>
      <c r="I90" s="3"/>
      <c r="J90" s="3" t="s">
        <v>320</v>
      </c>
      <c r="K90" s="3">
        <v>40000</v>
      </c>
      <c r="L90" s="3" t="s">
        <v>303</v>
      </c>
      <c r="M90" s="3" t="s">
        <v>205</v>
      </c>
      <c r="N90" s="3" t="s">
        <v>222</v>
      </c>
      <c r="O90" s="3" t="s">
        <v>235</v>
      </c>
      <c r="P90" s="3" t="s">
        <v>360</v>
      </c>
      <c r="Q90" s="3"/>
      <c r="R90" s="3"/>
      <c r="S90" s="3"/>
      <c r="T90" s="3" t="s">
        <v>580</v>
      </c>
      <c r="U90" s="3" t="s">
        <v>657</v>
      </c>
      <c r="V90" s="3"/>
      <c r="W90" s="3"/>
      <c r="X90" s="3" t="s">
        <v>253</v>
      </c>
      <c r="Y90" s="3" t="s">
        <v>370</v>
      </c>
      <c r="Z90" s="3"/>
      <c r="AA90" s="3" t="s">
        <v>712</v>
      </c>
      <c r="AB90" s="3"/>
      <c r="AC90" s="3"/>
      <c r="AD90" s="3"/>
      <c r="AE90" s="3"/>
      <c r="AF90" s="3" t="s">
        <v>212</v>
      </c>
      <c r="AG90" s="3" t="s">
        <v>239</v>
      </c>
      <c r="AH90" s="3" t="s">
        <v>713</v>
      </c>
      <c r="AI90" s="3" t="s">
        <v>486</v>
      </c>
      <c r="AJ90" s="3" t="s">
        <v>320</v>
      </c>
      <c r="AK90" s="3" t="s">
        <v>214</v>
      </c>
      <c r="AL90" s="3"/>
      <c r="AM90" s="3"/>
      <c r="AN90" s="3" t="s">
        <v>333</v>
      </c>
      <c r="AO90" s="3" t="s">
        <v>417</v>
      </c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 t="s">
        <v>216</v>
      </c>
      <c r="BB90" s="3">
        <v>5</v>
      </c>
      <c r="BC90" s="3" t="s">
        <v>949</v>
      </c>
      <c r="BD90" s="3" t="s">
        <v>702</v>
      </c>
      <c r="BE90" s="3" t="s">
        <v>313</v>
      </c>
      <c r="BF90" s="3"/>
      <c r="BG90" s="3"/>
      <c r="BH90" s="3"/>
      <c r="BI90" s="3"/>
      <c r="BJ90" s="3"/>
      <c r="BK90" s="3"/>
      <c r="BL90" s="3"/>
      <c r="BM90" s="3"/>
      <c r="BN90" s="3" t="s">
        <v>219</v>
      </c>
      <c r="BO90" s="3" t="s">
        <v>230</v>
      </c>
      <c r="BP90" s="3"/>
      <c r="BQ90" s="3" t="s">
        <v>273</v>
      </c>
      <c r="BR90" s="3"/>
      <c r="BS90" s="3"/>
      <c r="BT90" s="3"/>
      <c r="BU90" s="3" t="s">
        <v>320</v>
      </c>
      <c r="BV90" s="3" t="s">
        <v>922</v>
      </c>
      <c r="BW90" s="3" t="s">
        <v>1072</v>
      </c>
      <c r="BX90" s="3" t="s">
        <v>562</v>
      </c>
      <c r="BY90" s="3" t="s">
        <v>950</v>
      </c>
    </row>
    <row r="91" spans="1:77" ht="15" customHeight="1" x14ac:dyDescent="0.3">
      <c r="A91" s="3" t="s">
        <v>188</v>
      </c>
      <c r="B91" s="3">
        <v>2022</v>
      </c>
      <c r="C91" s="3" t="s">
        <v>93</v>
      </c>
      <c r="D91" s="3" t="s">
        <v>199</v>
      </c>
      <c r="E91" s="3" t="s">
        <v>322</v>
      </c>
      <c r="F91" s="3" t="s">
        <v>407</v>
      </c>
      <c r="G91" s="3"/>
      <c r="H91" s="3" t="s">
        <v>203</v>
      </c>
      <c r="I91" s="3"/>
      <c r="J91" s="3" t="s">
        <v>320</v>
      </c>
      <c r="K91" s="3">
        <v>10000</v>
      </c>
      <c r="L91" s="3" t="s">
        <v>292</v>
      </c>
      <c r="M91" s="3" t="s">
        <v>205</v>
      </c>
      <c r="N91" s="3" t="s">
        <v>222</v>
      </c>
      <c r="O91" s="3" t="s">
        <v>223</v>
      </c>
      <c r="P91" s="3"/>
      <c r="Q91" s="3"/>
      <c r="R91" s="3" t="s">
        <v>714</v>
      </c>
      <c r="S91" s="3"/>
      <c r="T91" s="3" t="s">
        <v>580</v>
      </c>
      <c r="U91" s="3" t="s">
        <v>657</v>
      </c>
      <c r="V91" s="3"/>
      <c r="W91" s="3"/>
      <c r="X91" s="3" t="s">
        <v>210</v>
      </c>
      <c r="Y91" s="3" t="s">
        <v>637</v>
      </c>
      <c r="Z91" s="3" t="s">
        <v>388</v>
      </c>
      <c r="AA91" s="3"/>
      <c r="AB91" s="3"/>
      <c r="AC91" s="3"/>
      <c r="AD91" s="3"/>
      <c r="AE91" s="3"/>
      <c r="AF91" s="3" t="s">
        <v>212</v>
      </c>
      <c r="AG91" s="3" t="s">
        <v>226</v>
      </c>
      <c r="AH91" s="3" t="s">
        <v>715</v>
      </c>
      <c r="AI91" s="3" t="s">
        <v>716</v>
      </c>
      <c r="AJ91" s="3" t="s">
        <v>320</v>
      </c>
      <c r="AK91" s="3" t="s">
        <v>552</v>
      </c>
      <c r="AL91" s="3"/>
      <c r="AM91" s="3"/>
      <c r="AN91" s="3" t="s">
        <v>462</v>
      </c>
      <c r="AO91" s="3" t="s">
        <v>417</v>
      </c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 t="s">
        <v>951</v>
      </c>
      <c r="BB91" s="3">
        <v>14</v>
      </c>
      <c r="BC91" s="3" t="s">
        <v>952</v>
      </c>
      <c r="BD91" s="3" t="s">
        <v>284</v>
      </c>
      <c r="BE91" s="3"/>
      <c r="BF91" s="3"/>
      <c r="BG91" s="3" t="s">
        <v>889</v>
      </c>
      <c r="BH91" s="3" t="s">
        <v>541</v>
      </c>
      <c r="BI91" s="3" t="s">
        <v>301</v>
      </c>
      <c r="BJ91" s="3" t="s">
        <v>717</v>
      </c>
      <c r="BK91" s="3"/>
      <c r="BL91" s="3"/>
      <c r="BM91" s="3"/>
      <c r="BN91" s="3" t="s">
        <v>219</v>
      </c>
      <c r="BO91" s="3" t="s">
        <v>230</v>
      </c>
      <c r="BP91" s="3"/>
      <c r="BQ91" s="3" t="s">
        <v>718</v>
      </c>
      <c r="BR91" s="3"/>
      <c r="BS91" s="3"/>
      <c r="BT91" s="3"/>
      <c r="BU91" s="3" t="s">
        <v>218</v>
      </c>
      <c r="BV91" s="3"/>
      <c r="BW91" s="3"/>
      <c r="BX91" s="3"/>
      <c r="BY91" s="3"/>
    </row>
    <row r="92" spans="1:77" ht="15" customHeight="1" x14ac:dyDescent="0.3">
      <c r="A92" s="3" t="s">
        <v>189</v>
      </c>
      <c r="B92" s="3">
        <v>2020</v>
      </c>
      <c r="C92" s="3" t="s">
        <v>94</v>
      </c>
      <c r="D92" s="3" t="s">
        <v>199</v>
      </c>
      <c r="E92" s="3" t="s">
        <v>200</v>
      </c>
      <c r="F92" s="3" t="s">
        <v>719</v>
      </c>
      <c r="G92" s="3" t="s">
        <v>440</v>
      </c>
      <c r="H92" s="3" t="s">
        <v>203</v>
      </c>
      <c r="I92" s="3"/>
      <c r="J92" s="3" t="s">
        <v>320</v>
      </c>
      <c r="K92" s="3">
        <v>10000</v>
      </c>
      <c r="L92" s="3" t="s">
        <v>292</v>
      </c>
      <c r="M92" s="3" t="s">
        <v>205</v>
      </c>
      <c r="N92" s="3" t="s">
        <v>501</v>
      </c>
      <c r="O92" s="3"/>
      <c r="P92" s="3"/>
      <c r="Q92" s="3"/>
      <c r="R92" s="3" t="s">
        <v>720</v>
      </c>
      <c r="S92" s="3"/>
      <c r="T92" s="3" t="s">
        <v>721</v>
      </c>
      <c r="U92" s="3" t="s">
        <v>657</v>
      </c>
      <c r="V92" s="3"/>
      <c r="W92" s="3" t="s">
        <v>568</v>
      </c>
      <c r="X92" s="3" t="s">
        <v>253</v>
      </c>
      <c r="Y92" s="3" t="s">
        <v>637</v>
      </c>
      <c r="Z92" s="3" t="s">
        <v>509</v>
      </c>
      <c r="AA92" s="3"/>
      <c r="AB92" s="3"/>
      <c r="AC92" s="3"/>
      <c r="AD92" s="3"/>
      <c r="AE92" s="3"/>
      <c r="AF92" s="3" t="s">
        <v>212</v>
      </c>
      <c r="AG92" s="3" t="s">
        <v>213</v>
      </c>
      <c r="AH92" s="3" t="s">
        <v>1018</v>
      </c>
      <c r="AI92" s="3" t="s">
        <v>723</v>
      </c>
      <c r="AJ92" s="3" t="s">
        <v>320</v>
      </c>
      <c r="AK92" s="3" t="s">
        <v>724</v>
      </c>
      <c r="AL92" s="3" t="s">
        <v>725</v>
      </c>
      <c r="AM92" s="3"/>
      <c r="AN92" s="3" t="s">
        <v>333</v>
      </c>
      <c r="AO92" s="3" t="s">
        <v>258</v>
      </c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 t="s">
        <v>672</v>
      </c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 t="s">
        <v>511</v>
      </c>
      <c r="BV92" s="3" t="s">
        <v>915</v>
      </c>
      <c r="BW92" s="3"/>
      <c r="BX92" s="3"/>
      <c r="BY92" s="3" t="s">
        <v>953</v>
      </c>
    </row>
    <row r="93" spans="1:77" ht="15" customHeight="1" x14ac:dyDescent="0.3">
      <c r="A93" s="3" t="s">
        <v>190</v>
      </c>
      <c r="B93" s="3">
        <v>2021</v>
      </c>
      <c r="C93" s="3" t="s">
        <v>95</v>
      </c>
      <c r="D93" s="3" t="s">
        <v>199</v>
      </c>
      <c r="E93" s="3" t="s">
        <v>322</v>
      </c>
      <c r="F93" s="3" t="s">
        <v>201</v>
      </c>
      <c r="G93" s="3" t="s">
        <v>726</v>
      </c>
      <c r="H93" s="3" t="s">
        <v>203</v>
      </c>
      <c r="I93" s="3"/>
      <c r="J93" s="3" t="s">
        <v>320</v>
      </c>
      <c r="K93" s="3">
        <v>300000</v>
      </c>
      <c r="L93" s="3" t="s">
        <v>292</v>
      </c>
      <c r="M93" s="3" t="s">
        <v>205</v>
      </c>
      <c r="N93" s="3" t="s">
        <v>222</v>
      </c>
      <c r="O93" s="3" t="s">
        <v>235</v>
      </c>
      <c r="P93" s="3"/>
      <c r="Q93" s="3" t="s">
        <v>727</v>
      </c>
      <c r="R93" s="3"/>
      <c r="S93" s="3"/>
      <c r="T93" s="3" t="s">
        <v>580</v>
      </c>
      <c r="U93" s="3" t="s">
        <v>710</v>
      </c>
      <c r="V93" s="3"/>
      <c r="W93" s="3"/>
      <c r="X93" s="3" t="s">
        <v>253</v>
      </c>
      <c r="Y93" s="3" t="s">
        <v>304</v>
      </c>
      <c r="Z93" s="3"/>
      <c r="AA93" s="3"/>
      <c r="AB93" s="3"/>
      <c r="AC93" s="3" t="s">
        <v>305</v>
      </c>
      <c r="AD93" s="3"/>
      <c r="AE93" s="3"/>
      <c r="AF93" s="3" t="s">
        <v>212</v>
      </c>
      <c r="AG93" s="3" t="s">
        <v>239</v>
      </c>
      <c r="AH93" s="3" t="s">
        <v>972</v>
      </c>
      <c r="AI93" s="3" t="s">
        <v>707</v>
      </c>
      <c r="AJ93" s="3" t="s">
        <v>320</v>
      </c>
      <c r="AK93" s="3" t="s">
        <v>256</v>
      </c>
      <c r="AL93" s="3" t="s">
        <v>228</v>
      </c>
      <c r="AM93" s="3">
        <f>2.8 * 0.0001</f>
        <v>2.7999999999999998E-4</v>
      </c>
      <c r="AN93" s="3" t="s">
        <v>333</v>
      </c>
      <c r="AO93" s="3" t="s">
        <v>422</v>
      </c>
      <c r="AP93" s="3" t="s">
        <v>215</v>
      </c>
      <c r="AQ93" s="3">
        <v>100</v>
      </c>
      <c r="AR93" s="3"/>
      <c r="AS93" s="3"/>
      <c r="AT93" s="3"/>
      <c r="AU93" s="3"/>
      <c r="AV93" s="3"/>
      <c r="AW93" s="3"/>
      <c r="AX93" s="3"/>
      <c r="AY93" s="3">
        <v>2.2999999999999998</v>
      </c>
      <c r="AZ93" s="3">
        <v>7</v>
      </c>
      <c r="BA93" s="3"/>
      <c r="BB93" s="3"/>
      <c r="BC93" s="3"/>
      <c r="BD93" s="3" t="s">
        <v>728</v>
      </c>
      <c r="BE93" s="3" t="s">
        <v>729</v>
      </c>
      <c r="BF93" s="3"/>
      <c r="BG93" s="3" t="s">
        <v>889</v>
      </c>
      <c r="BH93" s="3" t="s">
        <v>354</v>
      </c>
      <c r="BI93" s="3"/>
      <c r="BJ93" s="3" t="s">
        <v>730</v>
      </c>
      <c r="BK93" s="3" t="s">
        <v>246</v>
      </c>
      <c r="BL93" s="3" t="s">
        <v>895</v>
      </c>
      <c r="BM93" s="3"/>
      <c r="BN93" s="3"/>
      <c r="BO93" s="3"/>
      <c r="BP93" s="3"/>
      <c r="BQ93" s="3"/>
      <c r="BR93" s="3"/>
      <c r="BS93" s="3"/>
      <c r="BT93" s="3"/>
      <c r="BU93" s="3" t="s">
        <v>320</v>
      </c>
      <c r="BV93" s="3" t="s">
        <v>922</v>
      </c>
      <c r="BW93" s="3" t="s">
        <v>1072</v>
      </c>
      <c r="BX93" s="3" t="s">
        <v>731</v>
      </c>
      <c r="BY93" s="3" t="s">
        <v>954</v>
      </c>
    </row>
    <row r="94" spans="1:77" ht="15" customHeight="1" x14ac:dyDescent="0.3">
      <c r="A94" s="3" t="s">
        <v>191</v>
      </c>
      <c r="B94" s="3">
        <v>2021</v>
      </c>
      <c r="C94" s="3" t="s">
        <v>96</v>
      </c>
      <c r="D94" s="3" t="s">
        <v>199</v>
      </c>
      <c r="E94" s="3" t="s">
        <v>322</v>
      </c>
      <c r="F94" s="3" t="s">
        <v>407</v>
      </c>
      <c r="G94" s="3"/>
      <c r="H94" s="3" t="s">
        <v>203</v>
      </c>
      <c r="I94" s="3"/>
      <c r="J94" s="3" t="s">
        <v>320</v>
      </c>
      <c r="K94" s="3">
        <v>10000</v>
      </c>
      <c r="L94" s="3" t="s">
        <v>221</v>
      </c>
      <c r="M94" s="3" t="s">
        <v>205</v>
      </c>
      <c r="N94" s="3" t="s">
        <v>222</v>
      </c>
      <c r="O94" s="3" t="s">
        <v>235</v>
      </c>
      <c r="P94" s="3"/>
      <c r="Q94" s="3" t="s">
        <v>236</v>
      </c>
      <c r="R94" s="3"/>
      <c r="S94" s="3"/>
      <c r="T94" s="3" t="s">
        <v>345</v>
      </c>
      <c r="U94" s="3"/>
      <c r="V94" s="3" t="s">
        <v>369</v>
      </c>
      <c r="W94" s="3"/>
      <c r="X94" s="3" t="s">
        <v>210</v>
      </c>
      <c r="Y94" s="3" t="s">
        <v>732</v>
      </c>
      <c r="Z94" s="3"/>
      <c r="AA94" s="3"/>
      <c r="AB94" s="3"/>
      <c r="AC94" s="3"/>
      <c r="AD94" s="3"/>
      <c r="AE94" s="3" t="s">
        <v>733</v>
      </c>
      <c r="AF94" s="3" t="s">
        <v>634</v>
      </c>
      <c r="AG94" s="3" t="s">
        <v>887</v>
      </c>
      <c r="AH94" s="3" t="s">
        <v>973</v>
      </c>
      <c r="AI94" s="3"/>
      <c r="AJ94" s="3"/>
      <c r="AK94" s="3"/>
      <c r="AL94" s="3"/>
      <c r="AM94" s="3"/>
      <c r="AN94" s="3" t="s">
        <v>462</v>
      </c>
      <c r="AO94" s="3" t="s">
        <v>258</v>
      </c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 t="s">
        <v>217</v>
      </c>
      <c r="BE94" s="3"/>
      <c r="BF94" s="3"/>
      <c r="BG94" s="3"/>
      <c r="BH94" s="3"/>
      <c r="BI94" s="3"/>
      <c r="BJ94" s="3"/>
      <c r="BK94" s="3"/>
      <c r="BL94" s="3"/>
      <c r="BM94" s="3"/>
      <c r="BN94" s="3" t="s">
        <v>219</v>
      </c>
      <c r="BO94" s="3" t="s">
        <v>230</v>
      </c>
      <c r="BP94" s="3"/>
      <c r="BQ94" s="3" t="s">
        <v>273</v>
      </c>
      <c r="BR94" s="3"/>
      <c r="BS94" s="3"/>
      <c r="BT94" s="3"/>
      <c r="BU94" s="3" t="s">
        <v>204</v>
      </c>
      <c r="BV94" s="3" t="s">
        <v>915</v>
      </c>
      <c r="BW94" s="3"/>
      <c r="BX94" s="3"/>
      <c r="BY94" s="3" t="s">
        <v>734</v>
      </c>
    </row>
    <row r="95" spans="1:77" ht="15" customHeight="1" x14ac:dyDescent="0.3">
      <c r="A95" s="3" t="s">
        <v>192</v>
      </c>
      <c r="B95" s="3">
        <v>2021</v>
      </c>
      <c r="C95" s="3" t="s">
        <v>97</v>
      </c>
      <c r="D95" s="3" t="s">
        <v>199</v>
      </c>
      <c r="E95" s="3" t="s">
        <v>274</v>
      </c>
      <c r="F95" s="3" t="s">
        <v>407</v>
      </c>
      <c r="G95" s="3"/>
      <c r="H95" s="3" t="s">
        <v>203</v>
      </c>
      <c r="I95" s="3"/>
      <c r="J95" s="3" t="s">
        <v>320</v>
      </c>
      <c r="K95" s="3">
        <v>200000</v>
      </c>
      <c r="L95" s="3" t="s">
        <v>292</v>
      </c>
      <c r="M95" s="3" t="s">
        <v>205</v>
      </c>
      <c r="N95" s="3" t="s">
        <v>222</v>
      </c>
      <c r="O95" s="3" t="s">
        <v>235</v>
      </c>
      <c r="P95" s="3"/>
      <c r="Q95" s="3"/>
      <c r="R95" s="3" t="s">
        <v>419</v>
      </c>
      <c r="S95" s="3"/>
      <c r="T95" s="3" t="s">
        <v>208</v>
      </c>
      <c r="U95" s="3" t="s">
        <v>237</v>
      </c>
      <c r="V95" s="3"/>
      <c r="W95" s="3"/>
      <c r="X95" s="3" t="s">
        <v>210</v>
      </c>
      <c r="Y95" s="3" t="s">
        <v>370</v>
      </c>
      <c r="Z95" s="3"/>
      <c r="AA95" s="3" t="s">
        <v>687</v>
      </c>
      <c r="AB95" s="3"/>
      <c r="AC95" s="3"/>
      <c r="AD95" s="3"/>
      <c r="AE95" s="3"/>
      <c r="AF95" s="3" t="s">
        <v>212</v>
      </c>
      <c r="AG95" s="3" t="s">
        <v>239</v>
      </c>
      <c r="AH95" s="3" t="s">
        <v>735</v>
      </c>
      <c r="AI95" s="3" t="s">
        <v>486</v>
      </c>
      <c r="AJ95" s="3" t="s">
        <v>320</v>
      </c>
      <c r="AK95" s="3" t="s">
        <v>214</v>
      </c>
      <c r="AL95" s="3"/>
      <c r="AM95" s="3"/>
      <c r="AN95" s="3" t="s">
        <v>299</v>
      </c>
      <c r="AO95" s="3" t="s">
        <v>258</v>
      </c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 t="s">
        <v>736</v>
      </c>
      <c r="BE95" s="3"/>
      <c r="BF95" s="3"/>
      <c r="BG95" s="3" t="s">
        <v>889</v>
      </c>
      <c r="BH95" s="3" t="s">
        <v>517</v>
      </c>
      <c r="BI95" s="3" t="s">
        <v>301</v>
      </c>
      <c r="BJ95" s="3" t="s">
        <v>273</v>
      </c>
      <c r="BK95" s="3"/>
      <c r="BL95" s="3" t="s">
        <v>245</v>
      </c>
      <c r="BM95" s="3"/>
      <c r="BN95" s="3"/>
      <c r="BO95" s="3"/>
      <c r="BP95" s="3"/>
      <c r="BQ95" s="3"/>
      <c r="BR95" s="3"/>
      <c r="BS95" s="3"/>
      <c r="BT95" s="3"/>
      <c r="BU95" s="3" t="s">
        <v>737</v>
      </c>
      <c r="BV95" s="3"/>
      <c r="BW95" s="3"/>
      <c r="BX95" s="3"/>
      <c r="BY95" s="3"/>
    </row>
    <row r="96" spans="1:77" ht="15" customHeight="1" x14ac:dyDescent="0.3">
      <c r="A96" s="3" t="s">
        <v>193</v>
      </c>
      <c r="B96" s="3">
        <v>2021</v>
      </c>
      <c r="C96" s="3" t="s">
        <v>98</v>
      </c>
      <c r="D96" s="3" t="s">
        <v>199</v>
      </c>
      <c r="E96" s="3" t="s">
        <v>423</v>
      </c>
      <c r="F96" s="3" t="s">
        <v>669</v>
      </c>
      <c r="G96" s="3"/>
      <c r="H96" s="3" t="s">
        <v>203</v>
      </c>
      <c r="I96" s="3"/>
      <c r="J96" s="3" t="s">
        <v>218</v>
      </c>
      <c r="K96" s="3"/>
      <c r="L96" s="3"/>
      <c r="M96" s="3" t="s">
        <v>205</v>
      </c>
      <c r="N96" s="3" t="s">
        <v>222</v>
      </c>
      <c r="O96" s="3" t="s">
        <v>235</v>
      </c>
      <c r="P96" s="3"/>
      <c r="Q96" s="3" t="s">
        <v>252</v>
      </c>
      <c r="R96" s="3"/>
      <c r="S96" s="3"/>
      <c r="T96" s="3" t="s">
        <v>208</v>
      </c>
      <c r="U96" s="3" t="s">
        <v>264</v>
      </c>
      <c r="V96" s="3"/>
      <c r="W96" s="3"/>
      <c r="X96" s="3" t="s">
        <v>253</v>
      </c>
      <c r="Y96" s="3" t="s">
        <v>370</v>
      </c>
      <c r="Z96" s="3"/>
      <c r="AA96" s="3" t="s">
        <v>712</v>
      </c>
      <c r="AB96" s="3"/>
      <c r="AC96" s="3"/>
      <c r="AD96" s="3"/>
      <c r="AE96" s="3"/>
      <c r="AF96" s="3" t="s">
        <v>634</v>
      </c>
      <c r="AG96" s="3" t="s">
        <v>239</v>
      </c>
      <c r="AH96" s="3" t="s">
        <v>738</v>
      </c>
      <c r="AI96" s="3" t="s">
        <v>739</v>
      </c>
      <c r="AJ96" s="3" t="s">
        <v>320</v>
      </c>
      <c r="AK96" s="3" t="s">
        <v>740</v>
      </c>
      <c r="AL96" s="3"/>
      <c r="AM96" s="3"/>
      <c r="AN96" s="3" t="s">
        <v>333</v>
      </c>
      <c r="AO96" s="3" t="s">
        <v>258</v>
      </c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 t="s">
        <v>672</v>
      </c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 t="s">
        <v>320</v>
      </c>
      <c r="BV96" s="3" t="s">
        <v>944</v>
      </c>
      <c r="BW96" s="3"/>
      <c r="BX96" s="3"/>
      <c r="BY96" s="3" t="s">
        <v>955</v>
      </c>
    </row>
    <row r="97" spans="1:79" ht="15" customHeight="1" x14ac:dyDescent="0.3">
      <c r="A97" s="3" t="s">
        <v>194</v>
      </c>
      <c r="B97" s="3">
        <v>2021</v>
      </c>
      <c r="C97" s="3" t="s">
        <v>99</v>
      </c>
      <c r="D97" s="3" t="s">
        <v>199</v>
      </c>
      <c r="E97" s="3" t="s">
        <v>322</v>
      </c>
      <c r="F97" s="3" t="s">
        <v>201</v>
      </c>
      <c r="G97" s="3" t="s">
        <v>202</v>
      </c>
      <c r="H97" s="3" t="s">
        <v>203</v>
      </c>
      <c r="I97" s="3"/>
      <c r="J97" s="3" t="s">
        <v>320</v>
      </c>
      <c r="K97" s="3">
        <v>10000000</v>
      </c>
      <c r="L97" s="3" t="s">
        <v>303</v>
      </c>
      <c r="M97" s="3" t="s">
        <v>205</v>
      </c>
      <c r="N97" s="3" t="s">
        <v>222</v>
      </c>
      <c r="O97" s="3" t="s">
        <v>223</v>
      </c>
      <c r="P97" s="3"/>
      <c r="Q97" s="3"/>
      <c r="R97" s="3" t="s">
        <v>519</v>
      </c>
      <c r="S97" s="3"/>
      <c r="T97" s="3" t="s">
        <v>208</v>
      </c>
      <c r="U97" s="3" t="s">
        <v>710</v>
      </c>
      <c r="V97" s="3"/>
      <c r="W97" s="3"/>
      <c r="X97" s="3" t="s">
        <v>210</v>
      </c>
      <c r="Y97" s="3" t="s">
        <v>741</v>
      </c>
      <c r="Z97" s="3"/>
      <c r="AA97" s="3"/>
      <c r="AB97" s="3"/>
      <c r="AC97" s="3"/>
      <c r="AD97" s="3"/>
      <c r="AE97" s="3" t="s">
        <v>429</v>
      </c>
      <c r="AF97" s="3" t="s">
        <v>212</v>
      </c>
      <c r="AG97" s="3" t="s">
        <v>239</v>
      </c>
      <c r="AH97" s="3" t="s">
        <v>974</v>
      </c>
      <c r="AI97" s="3" t="s">
        <v>742</v>
      </c>
      <c r="AJ97" s="3" t="s">
        <v>320</v>
      </c>
      <c r="AK97" s="3" t="s">
        <v>307</v>
      </c>
      <c r="AL97" s="3"/>
      <c r="AM97" s="3"/>
      <c r="AN97" s="3" t="s">
        <v>283</v>
      </c>
      <c r="AO97" s="3" t="s">
        <v>227</v>
      </c>
      <c r="AP97" s="3" t="s">
        <v>270</v>
      </c>
      <c r="AQ97" s="3"/>
      <c r="AR97" s="3"/>
      <c r="AS97" s="3"/>
      <c r="AT97" s="3"/>
      <c r="AU97" s="3"/>
      <c r="AV97" s="3">
        <v>13</v>
      </c>
      <c r="AW97" s="3">
        <v>60</v>
      </c>
      <c r="AX97" s="3"/>
      <c r="AY97" s="3">
        <v>3.5</v>
      </c>
      <c r="AZ97" s="3">
        <v>7</v>
      </c>
      <c r="BA97" s="3"/>
      <c r="BB97" s="3"/>
      <c r="BC97" s="3"/>
      <c r="BD97" s="3" t="s">
        <v>522</v>
      </c>
      <c r="BE97" s="3" t="s">
        <v>313</v>
      </c>
      <c r="BF97" s="3"/>
      <c r="BG97" s="3"/>
      <c r="BH97" s="3"/>
      <c r="BI97" s="3"/>
      <c r="BJ97" s="3"/>
      <c r="BK97" s="3"/>
      <c r="BL97" s="3"/>
      <c r="BM97" s="3"/>
      <c r="BN97" s="3" t="s">
        <v>956</v>
      </c>
      <c r="BO97" s="3" t="s">
        <v>230</v>
      </c>
      <c r="BP97" s="3"/>
      <c r="BQ97" s="3" t="s">
        <v>957</v>
      </c>
      <c r="BR97" s="3"/>
      <c r="BS97" s="3"/>
      <c r="BT97" s="3"/>
      <c r="BU97" s="3" t="s">
        <v>320</v>
      </c>
      <c r="BV97" s="3" t="s">
        <v>915</v>
      </c>
      <c r="BW97" s="3"/>
      <c r="BX97" s="3"/>
      <c r="BY97" s="3" t="s">
        <v>869</v>
      </c>
    </row>
    <row r="98" spans="1:79" ht="15" customHeight="1" x14ac:dyDescent="0.3">
      <c r="A98" s="3" t="s">
        <v>195</v>
      </c>
      <c r="B98" s="3">
        <v>2021</v>
      </c>
      <c r="C98" s="3" t="s">
        <v>100</v>
      </c>
      <c r="D98" s="3" t="s">
        <v>199</v>
      </c>
      <c r="E98" s="3" t="s">
        <v>350</v>
      </c>
      <c r="F98" s="3" t="s">
        <v>407</v>
      </c>
      <c r="G98" s="3"/>
      <c r="H98" s="3" t="s">
        <v>203</v>
      </c>
      <c r="I98" s="3"/>
      <c r="J98" s="3" t="s">
        <v>320</v>
      </c>
      <c r="K98" s="3">
        <v>200000</v>
      </c>
      <c r="L98" s="3" t="s">
        <v>292</v>
      </c>
      <c r="M98" s="3" t="s">
        <v>205</v>
      </c>
      <c r="N98" s="3" t="s">
        <v>222</v>
      </c>
      <c r="O98" s="3" t="s">
        <v>352</v>
      </c>
      <c r="P98" s="3" t="s">
        <v>641</v>
      </c>
      <c r="Q98" s="3"/>
      <c r="R98" s="3"/>
      <c r="S98" s="3"/>
      <c r="T98" s="3" t="s">
        <v>580</v>
      </c>
      <c r="U98" s="3" t="s">
        <v>657</v>
      </c>
      <c r="V98" s="3"/>
      <c r="W98" s="3"/>
      <c r="X98" s="3" t="s">
        <v>631</v>
      </c>
      <c r="Y98" s="3" t="s">
        <v>637</v>
      </c>
      <c r="Z98" s="3" t="s">
        <v>254</v>
      </c>
      <c r="AA98" s="3"/>
      <c r="AB98" s="3"/>
      <c r="AC98" s="3"/>
      <c r="AD98" s="3"/>
      <c r="AE98" s="3"/>
      <c r="AF98" s="3" t="s">
        <v>212</v>
      </c>
      <c r="AG98" s="3" t="s">
        <v>213</v>
      </c>
      <c r="AH98" s="3" t="s">
        <v>1020</v>
      </c>
      <c r="AI98" s="3" t="s">
        <v>743</v>
      </c>
      <c r="AJ98" s="3" t="s">
        <v>320</v>
      </c>
      <c r="AK98" s="3" t="s">
        <v>307</v>
      </c>
      <c r="AL98" s="3"/>
      <c r="AM98" s="3"/>
      <c r="AN98" s="3" t="s">
        <v>521</v>
      </c>
      <c r="AO98" s="3" t="s">
        <v>744</v>
      </c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 t="s">
        <v>284</v>
      </c>
      <c r="BE98" s="3"/>
      <c r="BF98" s="3"/>
      <c r="BG98" s="3" t="s">
        <v>889</v>
      </c>
      <c r="BH98" s="3" t="s">
        <v>517</v>
      </c>
      <c r="BI98" s="3" t="s">
        <v>301</v>
      </c>
      <c r="BJ98" s="3" t="s">
        <v>487</v>
      </c>
      <c r="BK98" s="3"/>
      <c r="BL98" s="3" t="s">
        <v>245</v>
      </c>
      <c r="BM98" s="3"/>
      <c r="BN98" s="3" t="s">
        <v>745</v>
      </c>
      <c r="BO98" s="3" t="s">
        <v>230</v>
      </c>
      <c r="BP98" s="3"/>
      <c r="BQ98" s="3" t="s">
        <v>273</v>
      </c>
      <c r="BR98" s="3"/>
      <c r="BS98" s="3"/>
      <c r="BT98" s="3"/>
      <c r="BU98" s="3" t="s">
        <v>320</v>
      </c>
      <c r="BV98" s="3" t="s">
        <v>944</v>
      </c>
      <c r="BW98" s="3"/>
      <c r="BX98" s="3"/>
      <c r="BY98" s="3" t="s">
        <v>746</v>
      </c>
    </row>
    <row r="99" spans="1:79" ht="15" customHeight="1" x14ac:dyDescent="0.3">
      <c r="A99" s="3" t="s">
        <v>196</v>
      </c>
      <c r="B99" s="3">
        <v>2021</v>
      </c>
      <c r="C99" s="3" t="s">
        <v>101</v>
      </c>
      <c r="D99" s="3" t="s">
        <v>199</v>
      </c>
      <c r="E99" s="3" t="s">
        <v>274</v>
      </c>
      <c r="F99" s="3" t="s">
        <v>201</v>
      </c>
      <c r="G99" s="3" t="s">
        <v>279</v>
      </c>
      <c r="H99" s="3" t="s">
        <v>203</v>
      </c>
      <c r="I99" s="3"/>
      <c r="J99" s="3" t="s">
        <v>320</v>
      </c>
      <c r="K99" s="3">
        <v>5000000</v>
      </c>
      <c r="L99" s="3" t="s">
        <v>292</v>
      </c>
      <c r="M99" s="3" t="s">
        <v>234</v>
      </c>
      <c r="N99" s="3" t="s">
        <v>222</v>
      </c>
      <c r="O99" s="3" t="s">
        <v>235</v>
      </c>
      <c r="P99" s="3"/>
      <c r="Q99" s="3" t="s">
        <v>747</v>
      </c>
      <c r="R99" s="3"/>
      <c r="S99" s="3"/>
      <c r="T99" s="3" t="s">
        <v>345</v>
      </c>
      <c r="U99" s="3"/>
      <c r="V99" s="3" t="s">
        <v>369</v>
      </c>
      <c r="W99" s="3"/>
      <c r="X99" s="3" t="s">
        <v>210</v>
      </c>
      <c r="Y99" s="3" t="s">
        <v>637</v>
      </c>
      <c r="Z99" s="3" t="s">
        <v>388</v>
      </c>
      <c r="AA99" s="3"/>
      <c r="AB99" s="3"/>
      <c r="AC99" s="3"/>
      <c r="AD99" s="3"/>
      <c r="AE99" s="3"/>
      <c r="AF99" s="3" t="s">
        <v>212</v>
      </c>
      <c r="AG99" s="3" t="s">
        <v>226</v>
      </c>
      <c r="AH99" s="3"/>
      <c r="AI99" s="3" t="s">
        <v>486</v>
      </c>
      <c r="AJ99" s="3"/>
      <c r="AK99" s="3"/>
      <c r="AL99" s="3"/>
      <c r="AM99" s="3"/>
      <c r="AN99" s="3" t="s">
        <v>299</v>
      </c>
      <c r="AO99" s="3" t="s">
        <v>402</v>
      </c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 t="s">
        <v>444</v>
      </c>
      <c r="BB99" s="3">
        <v>12</v>
      </c>
      <c r="BC99" s="3" t="s">
        <v>958</v>
      </c>
      <c r="BD99" s="3" t="s">
        <v>711</v>
      </c>
      <c r="BE99" s="3" t="s">
        <v>313</v>
      </c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 t="s">
        <v>737</v>
      </c>
      <c r="BV99" s="3"/>
      <c r="BW99" s="3"/>
      <c r="BX99" s="3"/>
      <c r="BY99" s="3"/>
    </row>
    <row r="100" spans="1:79" ht="15" customHeight="1" x14ac:dyDescent="0.3">
      <c r="A100" s="3" t="s">
        <v>197</v>
      </c>
      <c r="B100" s="3">
        <v>2020</v>
      </c>
      <c r="C100" s="3" t="s">
        <v>102</v>
      </c>
      <c r="D100" s="3" t="s">
        <v>199</v>
      </c>
      <c r="E100" s="3" t="s">
        <v>274</v>
      </c>
      <c r="F100" s="3" t="s">
        <v>201</v>
      </c>
      <c r="G100" s="3" t="s">
        <v>279</v>
      </c>
      <c r="H100" s="3" t="s">
        <v>203</v>
      </c>
      <c r="I100" s="3"/>
      <c r="J100" s="3" t="s">
        <v>320</v>
      </c>
      <c r="K100" s="3">
        <v>10000</v>
      </c>
      <c r="L100" s="3" t="s">
        <v>303</v>
      </c>
      <c r="M100" s="3" t="s">
        <v>234</v>
      </c>
      <c r="N100" s="3" t="s">
        <v>222</v>
      </c>
      <c r="O100" s="3" t="s">
        <v>235</v>
      </c>
      <c r="P100" s="3"/>
      <c r="Q100" s="3" t="s">
        <v>748</v>
      </c>
      <c r="R100" s="3"/>
      <c r="S100" s="3"/>
      <c r="T100" s="3" t="s">
        <v>345</v>
      </c>
      <c r="U100" s="3"/>
      <c r="V100" s="3" t="s">
        <v>749</v>
      </c>
      <c r="W100" s="3"/>
      <c r="X100" s="3" t="s">
        <v>210</v>
      </c>
      <c r="Y100" s="3" t="s">
        <v>265</v>
      </c>
      <c r="Z100" s="3"/>
      <c r="AA100" s="3"/>
      <c r="AB100" s="3" t="s">
        <v>880</v>
      </c>
      <c r="AC100" s="3"/>
      <c r="AD100" s="3"/>
      <c r="AE100" s="3"/>
      <c r="AF100" s="3" t="s">
        <v>212</v>
      </c>
      <c r="AG100" s="3" t="s">
        <v>239</v>
      </c>
      <c r="AH100" s="3" t="s">
        <v>975</v>
      </c>
      <c r="AI100" s="3" t="s">
        <v>677</v>
      </c>
      <c r="AJ100" s="3"/>
      <c r="AK100" s="3"/>
      <c r="AL100" s="3"/>
      <c r="AM100" s="3"/>
      <c r="AN100" s="3" t="s">
        <v>521</v>
      </c>
      <c r="AO100" s="3" t="s">
        <v>227</v>
      </c>
      <c r="AP100" s="3" t="s">
        <v>270</v>
      </c>
      <c r="AQ100" s="3"/>
      <c r="AR100" s="3"/>
      <c r="AS100" s="3"/>
      <c r="AT100" s="3"/>
      <c r="AU100" s="3"/>
      <c r="AV100" s="3">
        <v>50</v>
      </c>
      <c r="AW100" s="3">
        <v>1053</v>
      </c>
      <c r="AX100" s="3"/>
      <c r="AY100" s="3">
        <v>10</v>
      </c>
      <c r="AZ100" s="3">
        <v>10</v>
      </c>
      <c r="BA100" s="3"/>
      <c r="BB100" s="3"/>
      <c r="BC100" s="3"/>
      <c r="BD100" s="3" t="s">
        <v>702</v>
      </c>
      <c r="BE100" s="3" t="s">
        <v>313</v>
      </c>
      <c r="BF100" s="3"/>
      <c r="BG100" s="3"/>
      <c r="BH100" s="3"/>
      <c r="BI100" s="3"/>
      <c r="BJ100" s="3"/>
      <c r="BK100" s="3"/>
      <c r="BL100" s="3"/>
      <c r="BM100" s="3"/>
      <c r="BN100" s="3" t="s">
        <v>219</v>
      </c>
      <c r="BO100" s="3" t="s">
        <v>230</v>
      </c>
      <c r="BP100" s="3"/>
      <c r="BQ100" s="3" t="s">
        <v>750</v>
      </c>
      <c r="BR100" s="3"/>
      <c r="BS100" s="3"/>
      <c r="BT100" s="3"/>
      <c r="BU100" s="3" t="s">
        <v>320</v>
      </c>
      <c r="BV100" s="3" t="s">
        <v>915</v>
      </c>
      <c r="BW100" s="3"/>
      <c r="BX100" s="3"/>
      <c r="BY100" s="3" t="s">
        <v>231</v>
      </c>
    </row>
    <row r="101" spans="1:79" ht="15" customHeight="1" x14ac:dyDescent="0.3">
      <c r="A101" s="3"/>
      <c r="B101" s="3"/>
      <c r="C101" s="3"/>
      <c r="D101" s="3"/>
      <c r="E101" s="3"/>
      <c r="F101" s="3" t="s">
        <v>201</v>
      </c>
      <c r="G101" s="3"/>
      <c r="H101" s="3"/>
      <c r="I101" s="3"/>
      <c r="J101" s="3"/>
      <c r="K101" s="9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 t="s">
        <v>265</v>
      </c>
      <c r="Z101" s="3"/>
      <c r="AA101" s="3"/>
      <c r="AB101" s="3" t="s">
        <v>880</v>
      </c>
      <c r="AC101" s="3"/>
      <c r="AD101" s="3"/>
      <c r="AE101" s="3"/>
      <c r="AF101" s="3"/>
      <c r="AG101" s="3" t="s">
        <v>239</v>
      </c>
      <c r="AH101" s="3"/>
      <c r="AI101" s="3"/>
      <c r="AJ101" s="3"/>
      <c r="AK101" s="3"/>
      <c r="AL101" s="3"/>
      <c r="AM101" s="9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</row>
    <row r="105" spans="1:79" ht="15" customHeight="1" x14ac:dyDescent="0.3">
      <c r="BZ105" s="13"/>
      <c r="CA105" s="3"/>
    </row>
    <row r="106" spans="1:79" ht="15" customHeight="1" x14ac:dyDescent="0.3">
      <c r="BZ106" s="13"/>
      <c r="CA106" s="3"/>
    </row>
    <row r="109" spans="1:79" ht="15" customHeight="1" x14ac:dyDescent="0.3">
      <c r="BV109" s="3"/>
      <c r="BW109" s="3"/>
      <c r="BX109" s="3"/>
      <c r="BY109" s="3"/>
      <c r="BZ109" s="3"/>
      <c r="CA109" s="3"/>
    </row>
    <row r="110" spans="1:79" ht="15" customHeight="1" x14ac:dyDescent="0.3">
      <c r="E110" s="3"/>
      <c r="G110" s="3"/>
      <c r="H110" s="3"/>
      <c r="I110" s="3"/>
      <c r="J110" s="3"/>
      <c r="K110" s="9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AC110" s="3"/>
      <c r="AD110" s="3"/>
      <c r="AE110" s="3"/>
      <c r="AF110" s="3"/>
      <c r="AH110" s="3"/>
      <c r="AI110" s="3"/>
      <c r="AJ110" s="3"/>
      <c r="AK110" s="3"/>
      <c r="AL110" s="3"/>
      <c r="AM110" s="9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</row>
    <row r="111" spans="1:79" ht="15" customHeight="1" x14ac:dyDescent="0.3">
      <c r="E111" s="3"/>
      <c r="G111" s="3"/>
      <c r="H111" s="3"/>
      <c r="I111" s="3"/>
      <c r="J111" s="3"/>
      <c r="K111" s="9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AC111" s="3"/>
      <c r="AD111" s="3"/>
      <c r="AE111" s="3"/>
      <c r="AF111" s="3"/>
      <c r="AH111" s="3"/>
      <c r="AI111" s="3"/>
      <c r="AJ111" s="3"/>
      <c r="AK111" s="3"/>
      <c r="AL111" s="3"/>
      <c r="AM111" s="9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</row>
    <row r="112" spans="1:79" ht="15" customHeight="1" x14ac:dyDescent="0.3">
      <c r="A112" s="3"/>
      <c r="B112" s="3"/>
      <c r="C112" s="3"/>
      <c r="D112" s="3"/>
      <c r="E112" s="3"/>
      <c r="G112" s="3"/>
      <c r="H112" s="3"/>
      <c r="I112" s="3"/>
      <c r="J112" s="3"/>
      <c r="K112" s="9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AC112" s="3"/>
      <c r="AD112" s="3"/>
      <c r="AE112" s="3"/>
      <c r="AF112" s="3"/>
      <c r="AH112" s="3"/>
      <c r="AI112" s="3"/>
      <c r="AJ112" s="3"/>
      <c r="AK112" s="3"/>
      <c r="AL112" s="3"/>
      <c r="AM112" s="9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</row>
    <row r="113" spans="1:79" ht="15" customHeight="1" x14ac:dyDescent="0.3">
      <c r="A113" s="3"/>
      <c r="B113" s="3"/>
      <c r="C113" s="3"/>
      <c r="D113" s="3"/>
      <c r="E113" s="3"/>
      <c r="G113" s="3"/>
      <c r="H113" s="3"/>
      <c r="I113" s="3"/>
      <c r="J113" s="3"/>
      <c r="K113" s="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AC113" s="3"/>
      <c r="AD113" s="3"/>
      <c r="AE113" s="3"/>
      <c r="AF113" s="3"/>
      <c r="AH113" s="3"/>
      <c r="AI113" s="3"/>
      <c r="AJ113" s="3"/>
      <c r="AK113" s="3"/>
      <c r="AL113" s="3"/>
      <c r="AM113" s="9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</row>
    <row r="114" spans="1:79" ht="15" customHeight="1" x14ac:dyDescent="0.3">
      <c r="A114" s="3"/>
      <c r="B114" s="3"/>
      <c r="C114" s="3"/>
      <c r="D114" s="3"/>
      <c r="E114" s="3"/>
      <c r="G114" s="3"/>
      <c r="H114" s="3"/>
      <c r="I114" s="3"/>
      <c r="J114" s="3"/>
      <c r="K114" s="9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AC114" s="3"/>
      <c r="AD114" s="3"/>
      <c r="AE114" s="3"/>
      <c r="AF114" s="3"/>
      <c r="AH114" s="3"/>
      <c r="AI114" s="3"/>
      <c r="AJ114" s="3"/>
      <c r="AK114" s="3"/>
      <c r="AL114" s="3"/>
      <c r="AM114" s="9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</row>
    <row r="115" spans="1:79" ht="15" customHeight="1" x14ac:dyDescent="0.3">
      <c r="A115" s="3"/>
      <c r="B115" s="3"/>
      <c r="C115" s="3"/>
      <c r="D115" s="3"/>
      <c r="E115" s="3"/>
      <c r="G115" s="3"/>
      <c r="H115" s="3"/>
      <c r="I115" s="3"/>
      <c r="J115" s="3"/>
      <c r="K115" s="9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AC115" s="3"/>
      <c r="AD115" s="3"/>
      <c r="AE115" s="3"/>
      <c r="AF115" s="3"/>
      <c r="AH115" s="3"/>
      <c r="AI115" s="3"/>
      <c r="AJ115" s="3"/>
      <c r="AK115" s="3"/>
      <c r="AL115" s="3"/>
      <c r="AM115" s="9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</row>
    <row r="116" spans="1:79" ht="15" customHeight="1" x14ac:dyDescent="0.3">
      <c r="A116" s="3"/>
      <c r="B116" s="3"/>
      <c r="C116" s="3"/>
      <c r="D116" s="3"/>
      <c r="E116" s="3"/>
      <c r="G116" s="3"/>
      <c r="H116" s="3"/>
      <c r="I116" s="3"/>
      <c r="J116" s="3"/>
      <c r="K116" s="9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AC116" s="3"/>
      <c r="AD116" s="3"/>
      <c r="AE116" s="3"/>
      <c r="AF116" s="3"/>
      <c r="AH116" s="3"/>
      <c r="AI116" s="3"/>
      <c r="AJ116" s="3"/>
      <c r="AK116" s="3"/>
      <c r="AL116" s="3"/>
      <c r="AM116" s="9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</row>
    <row r="117" spans="1:79" ht="15" customHeight="1" x14ac:dyDescent="0.3">
      <c r="A117" s="3"/>
      <c r="B117" s="3"/>
      <c r="C117" s="3"/>
      <c r="D117" s="3"/>
      <c r="E117" s="3"/>
      <c r="G117" s="3"/>
      <c r="H117" s="3"/>
      <c r="I117" s="3"/>
      <c r="J117" s="3"/>
      <c r="K117" s="9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AC117" s="3"/>
      <c r="AD117" s="3"/>
      <c r="AE117" s="3"/>
      <c r="AF117" s="3"/>
      <c r="AH117" s="3"/>
      <c r="AI117" s="3"/>
      <c r="AJ117" s="3"/>
      <c r="AK117" s="3"/>
      <c r="AL117" s="3"/>
      <c r="AM117" s="9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</row>
    <row r="118" spans="1:79" ht="15" customHeight="1" x14ac:dyDescent="0.3">
      <c r="A118" s="3"/>
      <c r="B118" s="3"/>
      <c r="C118" s="3"/>
      <c r="D118" s="3"/>
      <c r="E118" s="3"/>
      <c r="G118" s="3"/>
      <c r="H118" s="3"/>
      <c r="I118" s="3"/>
      <c r="J118" s="3"/>
      <c r="K118" s="9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AC118" s="3"/>
      <c r="AD118" s="3"/>
      <c r="AE118" s="3"/>
      <c r="AF118" s="3"/>
      <c r="AH118" s="3"/>
      <c r="AI118" s="3"/>
      <c r="AJ118" s="3"/>
      <c r="AK118" s="3"/>
      <c r="AL118" s="3"/>
      <c r="AM118" s="9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</row>
    <row r="119" spans="1:79" ht="15" customHeight="1" x14ac:dyDescent="0.3">
      <c r="A119" s="3"/>
      <c r="B119" s="3"/>
      <c r="C119" s="3"/>
      <c r="D119" s="3"/>
      <c r="E119" s="3"/>
      <c r="G119" s="3"/>
      <c r="H119" s="3"/>
      <c r="I119" s="3"/>
      <c r="J119" s="3"/>
      <c r="K119" s="9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AC119" s="3"/>
      <c r="AD119" s="3"/>
      <c r="AE119" s="3"/>
      <c r="AF119" s="3"/>
      <c r="AH119" s="3"/>
      <c r="AI119" s="3"/>
      <c r="AJ119" s="3"/>
      <c r="AK119" s="3"/>
      <c r="AL119" s="3"/>
      <c r="AM119" s="9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</row>
    <row r="120" spans="1:79" ht="15" customHeight="1" x14ac:dyDescent="0.3">
      <c r="A120" s="3"/>
      <c r="B120" s="3"/>
      <c r="C120" s="3"/>
      <c r="D120" s="3"/>
      <c r="E120" s="3"/>
      <c r="G120" s="3"/>
      <c r="H120" s="3"/>
      <c r="I120" s="3"/>
      <c r="J120" s="3"/>
      <c r="K120" s="9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AC120" s="3"/>
      <c r="AD120" s="3"/>
      <c r="AE120" s="3"/>
      <c r="AF120" s="3"/>
      <c r="AH120" s="3"/>
      <c r="AI120" s="3"/>
      <c r="AJ120" s="3"/>
      <c r="AK120" s="3"/>
      <c r="AL120" s="3"/>
      <c r="AM120" s="9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</row>
    <row r="121" spans="1:79" ht="15" customHeight="1" x14ac:dyDescent="0.3">
      <c r="A121" s="3"/>
      <c r="B121" s="3"/>
      <c r="C121" s="3"/>
      <c r="D121" s="3"/>
      <c r="E121" s="3"/>
      <c r="G121" s="3"/>
      <c r="H121" s="3"/>
      <c r="I121" s="3"/>
      <c r="J121" s="3"/>
      <c r="K121" s="9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AC121" s="3"/>
      <c r="AD121" s="3"/>
      <c r="AE121" s="3"/>
      <c r="AF121" s="3"/>
      <c r="AH121" s="3"/>
      <c r="AI121" s="3"/>
      <c r="AJ121" s="3"/>
      <c r="AK121" s="3"/>
      <c r="AL121" s="3"/>
      <c r="AM121" s="9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</row>
    <row r="122" spans="1:79" ht="15" customHeight="1" x14ac:dyDescent="0.3">
      <c r="A122" s="3"/>
      <c r="B122" s="3"/>
      <c r="C122" s="3"/>
      <c r="D122" s="3"/>
      <c r="E122" s="3"/>
      <c r="G122" s="3"/>
      <c r="H122" s="3"/>
      <c r="I122" s="3"/>
      <c r="J122" s="3"/>
      <c r="K122" s="9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AC122" s="3"/>
      <c r="AD122" s="3"/>
      <c r="AE122" s="3"/>
      <c r="AF122" s="3"/>
      <c r="AH122" s="3"/>
      <c r="AI122" s="3"/>
      <c r="AJ122" s="3"/>
      <c r="AK122" s="3"/>
      <c r="AL122" s="3"/>
      <c r="AM122" s="9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</row>
    <row r="123" spans="1:79" ht="15" customHeight="1" x14ac:dyDescent="0.3">
      <c r="A123" s="3"/>
      <c r="B123" s="3"/>
      <c r="C123" s="3"/>
      <c r="D123" s="3"/>
      <c r="E123" s="3"/>
      <c r="G123" s="3"/>
      <c r="H123" s="3"/>
      <c r="I123" s="3"/>
      <c r="J123" s="3"/>
      <c r="K123" s="9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AC123" s="3"/>
      <c r="AD123" s="3"/>
      <c r="AE123" s="3"/>
      <c r="AF123" s="3"/>
      <c r="AH123" s="3"/>
      <c r="AI123" s="3"/>
      <c r="AJ123" s="3"/>
      <c r="AK123" s="3"/>
      <c r="AL123" s="3"/>
      <c r="AM123" s="9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</row>
    <row r="124" spans="1:79" ht="15" customHeight="1" x14ac:dyDescent="0.3">
      <c r="A124" s="3"/>
      <c r="B124" s="3"/>
      <c r="C124" s="3"/>
      <c r="D124" s="3"/>
      <c r="E124" s="3"/>
      <c r="G124" s="3"/>
      <c r="H124" s="3"/>
      <c r="I124" s="3"/>
      <c r="J124" s="3"/>
      <c r="K124" s="9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AC124" s="3"/>
      <c r="AD124" s="3"/>
      <c r="AE124" s="3"/>
      <c r="AF124" s="3"/>
      <c r="AH124" s="3"/>
      <c r="AI124" s="3"/>
      <c r="AJ124" s="3"/>
      <c r="AK124" s="3"/>
      <c r="AL124" s="3"/>
      <c r="AM124" s="9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</row>
    <row r="125" spans="1:79" ht="15" customHeight="1" x14ac:dyDescent="0.3">
      <c r="A125" s="3"/>
      <c r="B125" s="3"/>
      <c r="C125" s="3"/>
      <c r="D125" s="3"/>
      <c r="E125" s="3"/>
      <c r="G125" s="3"/>
      <c r="H125" s="3"/>
      <c r="I125" s="3"/>
      <c r="J125" s="3"/>
      <c r="K125" s="9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AC125" s="3"/>
      <c r="AD125" s="3"/>
      <c r="AE125" s="3"/>
      <c r="AF125" s="3"/>
      <c r="AH125" s="3"/>
      <c r="AI125" s="3"/>
      <c r="AJ125" s="3"/>
      <c r="AK125" s="3"/>
      <c r="AL125" s="3"/>
      <c r="AM125" s="9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</row>
    <row r="126" spans="1:79" ht="15" customHeight="1" x14ac:dyDescent="0.3">
      <c r="A126" s="3"/>
      <c r="B126" s="3"/>
      <c r="C126" s="3"/>
      <c r="D126" s="3"/>
      <c r="E126" s="3"/>
      <c r="G126" s="3"/>
      <c r="H126" s="3"/>
      <c r="I126" s="3"/>
      <c r="J126" s="3"/>
      <c r="K126" s="9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AC126" s="3"/>
      <c r="AD126" s="3"/>
      <c r="AE126" s="3"/>
      <c r="AF126" s="3"/>
      <c r="AH126" s="3"/>
      <c r="AI126" s="3"/>
      <c r="AJ126" s="3"/>
      <c r="AK126" s="3"/>
      <c r="AL126" s="3"/>
      <c r="AM126" s="9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</row>
    <row r="127" spans="1:79" ht="15" customHeight="1" x14ac:dyDescent="0.3">
      <c r="A127" s="3"/>
      <c r="B127" s="3"/>
      <c r="C127" s="3"/>
      <c r="D127" s="3"/>
      <c r="E127" s="3"/>
      <c r="G127" s="3"/>
      <c r="H127" s="3"/>
      <c r="I127" s="3"/>
      <c r="J127" s="3"/>
      <c r="K127" s="9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AC127" s="3"/>
      <c r="AD127" s="3"/>
      <c r="AE127" s="3"/>
      <c r="AF127" s="3"/>
      <c r="AH127" s="3"/>
      <c r="AI127" s="3"/>
      <c r="AJ127" s="3"/>
      <c r="AK127" s="3"/>
      <c r="AL127" s="3"/>
      <c r="AM127" s="9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</row>
    <row r="128" spans="1:79" ht="15" customHeight="1" x14ac:dyDescent="0.3">
      <c r="A128" s="3"/>
      <c r="B128" s="3"/>
      <c r="C128" s="3"/>
      <c r="D128" s="3"/>
      <c r="E128" s="3"/>
      <c r="G128" s="3"/>
      <c r="H128" s="3"/>
      <c r="I128" s="3"/>
      <c r="J128" s="3"/>
      <c r="K128" s="9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AC128" s="3"/>
      <c r="AD128" s="3"/>
      <c r="AE128" s="3"/>
      <c r="AF128" s="3"/>
      <c r="AH128" s="3"/>
      <c r="AI128" s="3"/>
      <c r="AJ128" s="3"/>
      <c r="AK128" s="3"/>
      <c r="AL128" s="3"/>
      <c r="AM128" s="9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</row>
    <row r="129" spans="1:79" ht="15" customHeight="1" x14ac:dyDescent="0.3">
      <c r="A129" s="3"/>
      <c r="B129" s="3"/>
      <c r="C129" s="3"/>
      <c r="D129" s="3"/>
      <c r="E129" s="3"/>
      <c r="G129" s="3"/>
      <c r="H129" s="3"/>
      <c r="I129" s="3"/>
      <c r="J129" s="3"/>
      <c r="K129" s="9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AC129" s="3"/>
      <c r="AD129" s="3"/>
      <c r="AE129" s="3"/>
      <c r="AF129" s="3"/>
      <c r="AH129" s="3"/>
      <c r="AI129" s="3"/>
      <c r="AJ129" s="3"/>
      <c r="AK129" s="3"/>
      <c r="AL129" s="3"/>
      <c r="AM129" s="9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</row>
    <row r="130" spans="1:79" ht="15" customHeight="1" x14ac:dyDescent="0.3">
      <c r="A130" s="3"/>
      <c r="B130" s="3"/>
      <c r="C130" s="3"/>
      <c r="D130" s="3"/>
      <c r="E130" s="3"/>
      <c r="G130" s="3"/>
      <c r="H130" s="3"/>
      <c r="I130" s="3"/>
      <c r="J130" s="3"/>
      <c r="K130" s="9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AC130" s="3"/>
      <c r="AD130" s="3"/>
      <c r="AE130" s="3"/>
      <c r="AF130" s="3"/>
      <c r="AH130" s="3"/>
      <c r="AI130" s="3"/>
      <c r="AJ130" s="3"/>
      <c r="AK130" s="3"/>
      <c r="AL130" s="3"/>
      <c r="AM130" s="9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</row>
    <row r="131" spans="1:79" ht="15" customHeight="1" x14ac:dyDescent="0.3">
      <c r="A131" s="3"/>
      <c r="B131" s="3"/>
      <c r="C131" s="3"/>
      <c r="D131" s="3"/>
      <c r="E131" s="3"/>
      <c r="G131" s="3"/>
      <c r="H131" s="3"/>
      <c r="I131" s="3"/>
      <c r="J131" s="3"/>
      <c r="K131" s="9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AC131" s="3"/>
      <c r="AD131" s="3"/>
      <c r="AE131" s="3"/>
      <c r="AF131" s="3"/>
      <c r="AH131" s="3"/>
      <c r="AI131" s="3"/>
      <c r="AJ131" s="3"/>
      <c r="AK131" s="3"/>
      <c r="AL131" s="3"/>
      <c r="AM131" s="9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</row>
    <row r="132" spans="1:79" ht="15" customHeight="1" x14ac:dyDescent="0.3">
      <c r="A132" s="3"/>
      <c r="B132" s="3"/>
      <c r="C132" s="3"/>
      <c r="D132" s="3"/>
      <c r="E132" s="3"/>
      <c r="G132" s="3"/>
      <c r="H132" s="3"/>
      <c r="I132" s="3"/>
      <c r="J132" s="3"/>
      <c r="K132" s="9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AC132" s="3"/>
      <c r="AD132" s="3"/>
      <c r="AE132" s="3"/>
      <c r="AF132" s="3"/>
      <c r="AH132" s="3"/>
      <c r="AI132" s="3"/>
      <c r="AJ132" s="3"/>
      <c r="AK132" s="3"/>
      <c r="AL132" s="3"/>
      <c r="AM132" s="9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</row>
    <row r="133" spans="1:79" ht="15" customHeight="1" x14ac:dyDescent="0.3">
      <c r="A133" s="3"/>
      <c r="B133" s="3"/>
      <c r="C133" s="3"/>
      <c r="D133" s="3"/>
      <c r="E133" s="3"/>
      <c r="G133" s="3"/>
      <c r="H133" s="3"/>
      <c r="I133" s="3"/>
      <c r="J133" s="3"/>
      <c r="K133" s="9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AC133" s="3"/>
      <c r="AD133" s="3"/>
      <c r="AE133" s="3"/>
      <c r="AF133" s="3"/>
      <c r="AH133" s="3"/>
      <c r="AI133" s="3"/>
      <c r="AJ133" s="3"/>
      <c r="AK133" s="3"/>
      <c r="AL133" s="3"/>
      <c r="AM133" s="9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</row>
    <row r="134" spans="1:79" ht="15" customHeight="1" x14ac:dyDescent="0.3">
      <c r="A134" s="3"/>
      <c r="B134" s="3"/>
      <c r="C134" s="3"/>
      <c r="D134" s="3"/>
      <c r="E134" s="3"/>
      <c r="G134" s="3"/>
      <c r="H134" s="3"/>
      <c r="I134" s="3"/>
      <c r="J134" s="3"/>
      <c r="K134" s="9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AC134" s="3"/>
      <c r="AD134" s="3"/>
      <c r="AE134" s="3"/>
      <c r="AF134" s="3"/>
      <c r="AH134" s="3"/>
      <c r="AI134" s="3"/>
      <c r="AJ134" s="3"/>
      <c r="AK134" s="3"/>
      <c r="AL134" s="3"/>
      <c r="AM134" s="9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</row>
    <row r="135" spans="1:79" ht="15" customHeight="1" x14ac:dyDescent="0.3">
      <c r="A135" s="3"/>
      <c r="B135" s="3"/>
      <c r="C135" s="3"/>
      <c r="D135" s="3"/>
      <c r="E135" s="3"/>
      <c r="G135" s="3"/>
      <c r="H135" s="3"/>
      <c r="I135" s="3"/>
      <c r="J135" s="3"/>
      <c r="K135" s="9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AC135" s="3"/>
      <c r="AD135" s="3"/>
      <c r="AE135" s="3"/>
      <c r="AF135" s="3"/>
      <c r="AH135" s="3"/>
      <c r="AI135" s="3"/>
      <c r="AJ135" s="3"/>
      <c r="AK135" s="3"/>
      <c r="AL135" s="3"/>
      <c r="AM135" s="9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</row>
    <row r="136" spans="1:79" ht="15" customHeight="1" x14ac:dyDescent="0.3">
      <c r="A136" s="3"/>
      <c r="B136" s="3"/>
      <c r="C136" s="3"/>
      <c r="D136" s="3"/>
      <c r="E136" s="3"/>
      <c r="G136" s="3"/>
      <c r="H136" s="3"/>
      <c r="I136" s="3"/>
      <c r="J136" s="3"/>
      <c r="K136" s="9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AC136" s="3"/>
      <c r="AD136" s="3"/>
      <c r="AE136" s="3"/>
      <c r="AF136" s="3"/>
      <c r="AH136" s="3"/>
      <c r="AI136" s="3"/>
      <c r="AJ136" s="3"/>
      <c r="AK136" s="3"/>
      <c r="AL136" s="3"/>
      <c r="AM136" s="9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</row>
    <row r="137" spans="1:79" ht="15" customHeight="1" x14ac:dyDescent="0.3">
      <c r="A137" s="3"/>
      <c r="B137" s="3"/>
      <c r="C137" s="3"/>
      <c r="D137" s="3"/>
      <c r="E137" s="3"/>
      <c r="G137" s="3"/>
      <c r="H137" s="3"/>
      <c r="I137" s="3"/>
      <c r="J137" s="3"/>
      <c r="K137" s="9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AC137" s="3"/>
      <c r="AD137" s="3"/>
      <c r="AE137" s="3"/>
      <c r="AF137" s="3"/>
      <c r="AH137" s="3"/>
      <c r="AI137" s="3"/>
      <c r="AJ137" s="3"/>
      <c r="AK137" s="3"/>
      <c r="AL137" s="3"/>
      <c r="AM137" s="9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</row>
    <row r="138" spans="1:79" ht="15" customHeight="1" x14ac:dyDescent="0.3">
      <c r="A138" s="3"/>
      <c r="B138" s="3"/>
      <c r="C138" s="3"/>
      <c r="D138" s="3"/>
      <c r="E138" s="3"/>
      <c r="G138" s="3"/>
      <c r="H138" s="3"/>
      <c r="I138" s="3"/>
      <c r="J138" s="3"/>
      <c r="K138" s="9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AC138" s="3"/>
      <c r="AD138" s="3"/>
      <c r="AE138" s="3"/>
      <c r="AF138" s="3"/>
      <c r="AH138" s="3"/>
      <c r="AI138" s="3"/>
      <c r="AJ138" s="3"/>
      <c r="AK138" s="3"/>
      <c r="AL138" s="3"/>
      <c r="AM138" s="9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</row>
    <row r="139" spans="1:79" ht="15" customHeight="1" x14ac:dyDescent="0.3">
      <c r="A139" s="3"/>
      <c r="B139" s="3"/>
      <c r="C139" s="3"/>
      <c r="D139" s="3"/>
      <c r="E139" s="3"/>
      <c r="G139" s="3"/>
      <c r="H139" s="3"/>
      <c r="I139" s="3"/>
      <c r="J139" s="3"/>
      <c r="K139" s="9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AC139" s="3"/>
      <c r="AD139" s="3"/>
      <c r="AE139" s="3"/>
      <c r="AF139" s="3"/>
      <c r="AH139" s="3"/>
      <c r="AI139" s="3"/>
      <c r="AJ139" s="3"/>
      <c r="AK139" s="3"/>
      <c r="AL139" s="3"/>
      <c r="AM139" s="9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</row>
    <row r="140" spans="1:79" ht="15" customHeight="1" x14ac:dyDescent="0.3">
      <c r="A140" s="3"/>
      <c r="B140" s="3"/>
      <c r="C140" s="3"/>
      <c r="D140" s="3"/>
      <c r="E140" s="3"/>
      <c r="G140" s="3"/>
      <c r="H140" s="3"/>
      <c r="I140" s="3"/>
      <c r="J140" s="3"/>
      <c r="K140" s="9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AC140" s="3"/>
      <c r="AD140" s="3"/>
      <c r="AE140" s="3"/>
      <c r="AF140" s="3"/>
      <c r="AH140" s="3"/>
      <c r="AI140" s="3"/>
      <c r="AJ140" s="3"/>
      <c r="AK140" s="3"/>
      <c r="AL140" s="3"/>
      <c r="AM140" s="9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</row>
    <row r="141" spans="1:79" ht="15" customHeight="1" x14ac:dyDescent="0.3">
      <c r="A141" s="3"/>
      <c r="B141" s="3"/>
      <c r="C141" s="3"/>
      <c r="D141" s="3"/>
      <c r="E141" s="3"/>
      <c r="G141" s="3"/>
      <c r="H141" s="3"/>
      <c r="I141" s="3"/>
      <c r="J141" s="3"/>
      <c r="K141" s="9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AC141" s="3"/>
      <c r="AD141" s="3"/>
      <c r="AE141" s="3"/>
      <c r="AF141" s="3"/>
      <c r="AH141" s="3"/>
      <c r="AI141" s="3"/>
      <c r="AJ141" s="3"/>
      <c r="AK141" s="3"/>
      <c r="AL141" s="3"/>
      <c r="AM141" s="9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</row>
    <row r="142" spans="1:79" ht="15" customHeight="1" x14ac:dyDescent="0.3">
      <c r="A142" s="3"/>
      <c r="B142" s="3"/>
      <c r="C142" s="3"/>
      <c r="D142" s="3"/>
      <c r="E142" s="3"/>
      <c r="G142" s="3"/>
      <c r="H142" s="3"/>
      <c r="I142" s="3"/>
      <c r="J142" s="3"/>
      <c r="K142" s="9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AC142" s="3"/>
      <c r="AD142" s="3"/>
      <c r="AE142" s="3"/>
      <c r="AF142" s="3"/>
      <c r="AH142" s="3"/>
      <c r="AI142" s="3"/>
      <c r="AJ142" s="3"/>
      <c r="AK142" s="3"/>
      <c r="AL142" s="3"/>
      <c r="AM142" s="9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</row>
    <row r="143" spans="1:79" ht="15" customHeight="1" x14ac:dyDescent="0.3">
      <c r="A143" s="3"/>
      <c r="B143" s="3"/>
      <c r="C143" s="3"/>
      <c r="D143" s="3"/>
      <c r="E143" s="3"/>
      <c r="G143" s="3"/>
      <c r="H143" s="3"/>
      <c r="I143" s="3"/>
      <c r="J143" s="3"/>
      <c r="K143" s="9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AC143" s="3"/>
      <c r="AD143" s="3"/>
      <c r="AE143" s="3"/>
      <c r="AF143" s="3"/>
      <c r="AH143" s="3"/>
      <c r="AI143" s="3"/>
      <c r="AJ143" s="3"/>
      <c r="AK143" s="3"/>
      <c r="AL143" s="3"/>
      <c r="AM143" s="9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</row>
    <row r="144" spans="1:79" ht="15" customHeight="1" x14ac:dyDescent="0.3">
      <c r="A144" s="3"/>
      <c r="B144" s="3"/>
      <c r="C144" s="3"/>
      <c r="D144" s="3"/>
      <c r="E144" s="3"/>
      <c r="G144" s="3"/>
      <c r="H144" s="3"/>
      <c r="I144" s="3"/>
      <c r="J144" s="3"/>
      <c r="K144" s="9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AC144" s="3"/>
      <c r="AD144" s="3"/>
      <c r="AE144" s="3"/>
      <c r="AF144" s="3"/>
      <c r="AH144" s="3"/>
      <c r="AI144" s="3"/>
      <c r="AJ144" s="3"/>
      <c r="AK144" s="3"/>
      <c r="AL144" s="3"/>
      <c r="AM144" s="9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</row>
    <row r="145" spans="1:79" ht="15" customHeight="1" x14ac:dyDescent="0.3">
      <c r="A145" s="3"/>
      <c r="B145" s="3"/>
      <c r="C145" s="3"/>
      <c r="D145" s="3"/>
      <c r="E145" s="3"/>
      <c r="G145" s="3"/>
      <c r="H145" s="3"/>
      <c r="I145" s="3"/>
      <c r="J145" s="3"/>
      <c r="K145" s="9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AC145" s="3"/>
      <c r="AD145" s="3"/>
      <c r="AE145" s="3"/>
      <c r="AF145" s="3"/>
      <c r="AH145" s="3"/>
      <c r="AI145" s="3"/>
      <c r="AJ145" s="3"/>
      <c r="AK145" s="3"/>
      <c r="AL145" s="3"/>
      <c r="AM145" s="9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</row>
    <row r="146" spans="1:79" ht="15" customHeight="1" x14ac:dyDescent="0.3">
      <c r="A146" s="3"/>
      <c r="B146" s="3"/>
      <c r="C146" s="3"/>
      <c r="D146" s="3"/>
      <c r="E146" s="3"/>
      <c r="G146" s="3"/>
      <c r="H146" s="3"/>
      <c r="I146" s="3"/>
      <c r="J146" s="3"/>
      <c r="K146" s="9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AC146" s="3"/>
      <c r="AD146" s="3"/>
      <c r="AE146" s="3"/>
      <c r="AF146" s="3"/>
      <c r="AH146" s="3"/>
      <c r="AI146" s="3"/>
      <c r="AJ146" s="3"/>
      <c r="AK146" s="3"/>
      <c r="AL146" s="3"/>
      <c r="AM146" s="9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</row>
    <row r="147" spans="1:79" ht="15" customHeight="1" x14ac:dyDescent="0.3">
      <c r="A147" s="3"/>
      <c r="B147" s="3"/>
      <c r="C147" s="3"/>
      <c r="D147" s="3"/>
      <c r="E147" s="3"/>
      <c r="G147" s="3"/>
      <c r="H147" s="3"/>
      <c r="I147" s="3"/>
      <c r="J147" s="3"/>
      <c r="K147" s="9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AC147" s="3"/>
      <c r="AD147" s="3"/>
      <c r="AE147" s="3"/>
      <c r="AF147" s="3"/>
      <c r="AH147" s="3"/>
      <c r="AI147" s="3"/>
      <c r="AJ147" s="3"/>
      <c r="AK147" s="3"/>
      <c r="AL147" s="3"/>
      <c r="AM147" s="9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</row>
    <row r="148" spans="1:79" ht="15" customHeight="1" x14ac:dyDescent="0.3">
      <c r="A148" s="3"/>
      <c r="B148" s="3"/>
      <c r="C148" s="3"/>
      <c r="D148" s="3"/>
      <c r="E148" s="3"/>
      <c r="G148" s="3"/>
      <c r="H148" s="3"/>
      <c r="I148" s="3"/>
      <c r="J148" s="3"/>
      <c r="K148" s="9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AC148" s="3"/>
      <c r="AD148" s="3"/>
      <c r="AE148" s="3"/>
      <c r="AF148" s="3"/>
      <c r="AH148" s="3"/>
      <c r="AI148" s="3"/>
      <c r="AJ148" s="3"/>
      <c r="AK148" s="3"/>
      <c r="AL148" s="3"/>
      <c r="AM148" s="9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</row>
    <row r="149" spans="1:79" ht="15" customHeight="1" x14ac:dyDescent="0.3">
      <c r="A149" s="3"/>
      <c r="B149" s="3"/>
      <c r="C149" s="3"/>
      <c r="D149" s="3"/>
      <c r="E149" s="3"/>
      <c r="G149" s="3"/>
      <c r="H149" s="3"/>
      <c r="I149" s="3"/>
      <c r="J149" s="3"/>
      <c r="K149" s="9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AC149" s="3"/>
      <c r="AD149" s="3"/>
      <c r="AE149" s="3"/>
      <c r="AF149" s="3"/>
      <c r="AH149" s="3"/>
      <c r="AI149" s="3"/>
      <c r="AJ149" s="3"/>
      <c r="AK149" s="3"/>
      <c r="AL149" s="3"/>
      <c r="AM149" s="9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</row>
    <row r="150" spans="1:79" ht="15" customHeight="1" x14ac:dyDescent="0.3">
      <c r="A150" s="3"/>
      <c r="B150" s="3"/>
      <c r="C150" s="3"/>
      <c r="D150" s="3"/>
      <c r="E150" s="3"/>
      <c r="G150" s="3"/>
      <c r="H150" s="3"/>
      <c r="I150" s="3"/>
      <c r="J150" s="3"/>
      <c r="K150" s="9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AC150" s="3"/>
      <c r="AD150" s="3"/>
      <c r="AE150" s="3"/>
      <c r="AF150" s="3"/>
      <c r="AH150" s="3"/>
      <c r="AI150" s="3"/>
      <c r="AJ150" s="3"/>
      <c r="AK150" s="3"/>
      <c r="AL150" s="3"/>
      <c r="AM150" s="9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</row>
    <row r="151" spans="1:79" ht="15" customHeight="1" x14ac:dyDescent="0.3">
      <c r="A151" s="3"/>
      <c r="B151" s="3"/>
      <c r="C151" s="3"/>
      <c r="D151" s="3"/>
      <c r="E151" s="3"/>
      <c r="G151" s="3"/>
      <c r="H151" s="3"/>
      <c r="I151" s="3"/>
      <c r="J151" s="3"/>
      <c r="K151" s="9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AC151" s="3"/>
      <c r="AD151" s="3"/>
      <c r="AE151" s="3"/>
      <c r="AF151" s="3"/>
      <c r="AH151" s="3"/>
      <c r="AI151" s="3"/>
      <c r="AJ151" s="3"/>
      <c r="AK151" s="3"/>
      <c r="AL151" s="3"/>
      <c r="AM151" s="9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</row>
    <row r="152" spans="1:79" ht="15" customHeight="1" x14ac:dyDescent="0.3">
      <c r="A152" s="3"/>
      <c r="B152" s="3"/>
      <c r="C152" s="3"/>
      <c r="D152" s="3"/>
      <c r="E152" s="3"/>
      <c r="G152" s="3"/>
      <c r="H152" s="3"/>
      <c r="I152" s="3"/>
      <c r="J152" s="3"/>
      <c r="K152" s="9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AC152" s="3"/>
      <c r="AD152" s="3"/>
      <c r="AE152" s="3"/>
      <c r="AF152" s="3"/>
      <c r="AH152" s="3"/>
      <c r="AI152" s="3"/>
      <c r="AJ152" s="3"/>
      <c r="AK152" s="3"/>
      <c r="AL152" s="3"/>
      <c r="AM152" s="9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</row>
    <row r="153" spans="1:79" ht="15" customHeight="1" x14ac:dyDescent="0.3">
      <c r="A153" s="3"/>
      <c r="B153" s="3"/>
      <c r="C153" s="3"/>
      <c r="D153" s="3"/>
      <c r="E153" s="3"/>
      <c r="G153" s="3"/>
      <c r="H153" s="3"/>
      <c r="I153" s="3"/>
      <c r="J153" s="3"/>
      <c r="K153" s="9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AC153" s="3"/>
      <c r="AD153" s="3"/>
      <c r="AE153" s="3"/>
      <c r="AF153" s="3"/>
      <c r="AH153" s="3"/>
      <c r="AI153" s="3"/>
      <c r="AJ153" s="3"/>
      <c r="AK153" s="3"/>
      <c r="AL153" s="3"/>
      <c r="AM153" s="9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</row>
    <row r="154" spans="1:79" ht="15" customHeight="1" x14ac:dyDescent="0.3">
      <c r="A154" s="3"/>
      <c r="B154" s="3"/>
      <c r="C154" s="3"/>
      <c r="D154" s="3"/>
      <c r="E154" s="3"/>
      <c r="G154" s="3"/>
      <c r="H154" s="3"/>
      <c r="I154" s="3"/>
      <c r="J154" s="3"/>
      <c r="K154" s="9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AC154" s="3"/>
      <c r="AD154" s="3"/>
      <c r="AE154" s="3"/>
      <c r="AF154" s="3"/>
      <c r="AH154" s="3"/>
      <c r="AI154" s="3"/>
      <c r="AJ154" s="3"/>
      <c r="AK154" s="3"/>
      <c r="AL154" s="3"/>
      <c r="AM154" s="9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</row>
    <row r="155" spans="1:79" ht="15" customHeight="1" x14ac:dyDescent="0.3">
      <c r="A155" s="3"/>
      <c r="B155" s="3"/>
      <c r="C155" s="3"/>
      <c r="D155" s="3"/>
      <c r="E155" s="3"/>
      <c r="G155" s="3"/>
      <c r="H155" s="3"/>
      <c r="I155" s="3"/>
      <c r="J155" s="3"/>
      <c r="K155" s="9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AC155" s="3"/>
      <c r="AD155" s="3"/>
      <c r="AE155" s="3"/>
      <c r="AF155" s="3"/>
      <c r="AH155" s="3"/>
      <c r="AI155" s="3"/>
      <c r="AJ155" s="3"/>
      <c r="AK155" s="3"/>
      <c r="AL155" s="3"/>
      <c r="AM155" s="9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</row>
    <row r="156" spans="1:79" ht="15" customHeight="1" x14ac:dyDescent="0.3">
      <c r="A156" s="3"/>
      <c r="B156" s="3"/>
      <c r="C156" s="3"/>
      <c r="D156" s="3"/>
      <c r="E156" s="3"/>
      <c r="G156" s="3"/>
      <c r="H156" s="3"/>
      <c r="I156" s="3"/>
      <c r="J156" s="3"/>
      <c r="K156" s="9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AC156" s="3"/>
      <c r="AD156" s="3"/>
      <c r="AE156" s="3"/>
      <c r="AF156" s="3"/>
      <c r="AH156" s="3"/>
      <c r="AI156" s="3"/>
      <c r="AJ156" s="3"/>
      <c r="AK156" s="3"/>
      <c r="AL156" s="3"/>
      <c r="AM156" s="9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</row>
    <row r="157" spans="1:79" ht="15" customHeight="1" x14ac:dyDescent="0.3">
      <c r="A157" s="3"/>
      <c r="B157" s="3"/>
      <c r="C157" s="3"/>
      <c r="D157" s="3"/>
      <c r="E157" s="3"/>
      <c r="G157" s="3"/>
      <c r="H157" s="3"/>
      <c r="I157" s="3"/>
      <c r="J157" s="3"/>
      <c r="K157" s="9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AC157" s="3"/>
      <c r="AD157" s="3"/>
      <c r="AE157" s="3"/>
      <c r="AF157" s="3"/>
      <c r="AH157" s="3"/>
      <c r="AI157" s="3"/>
      <c r="AJ157" s="3"/>
      <c r="AK157" s="3"/>
      <c r="AL157" s="3"/>
      <c r="AM157" s="9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</row>
    <row r="158" spans="1:79" ht="15" customHeight="1" x14ac:dyDescent="0.3">
      <c r="A158" s="3"/>
      <c r="B158" s="3"/>
      <c r="C158" s="3"/>
      <c r="D158" s="3"/>
      <c r="E158" s="3"/>
      <c r="G158" s="3"/>
      <c r="H158" s="3"/>
      <c r="I158" s="3"/>
      <c r="J158" s="3"/>
      <c r="K158" s="9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AC158" s="3"/>
      <c r="AD158" s="3"/>
      <c r="AE158" s="3"/>
      <c r="AF158" s="3"/>
      <c r="AH158" s="3"/>
      <c r="AI158" s="3"/>
      <c r="AJ158" s="3"/>
      <c r="AK158" s="3"/>
      <c r="AL158" s="3"/>
      <c r="AM158" s="9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</row>
    <row r="159" spans="1:79" ht="15" customHeight="1" x14ac:dyDescent="0.3">
      <c r="A159" s="3"/>
      <c r="B159" s="3"/>
      <c r="C159" s="3"/>
      <c r="D159" s="3"/>
      <c r="E159" s="3"/>
      <c r="G159" s="3"/>
      <c r="H159" s="3"/>
      <c r="I159" s="3"/>
      <c r="J159" s="3"/>
      <c r="K159" s="9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AC159" s="3"/>
      <c r="AD159" s="3"/>
      <c r="AE159" s="3"/>
      <c r="AF159" s="3"/>
      <c r="AH159" s="3"/>
      <c r="AI159" s="3"/>
      <c r="AJ159" s="3"/>
      <c r="AK159" s="3"/>
      <c r="AL159" s="3"/>
      <c r="AM159" s="9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</row>
    <row r="160" spans="1:79" ht="15" customHeight="1" x14ac:dyDescent="0.3">
      <c r="A160" s="3"/>
      <c r="B160" s="3"/>
      <c r="C160" s="3"/>
      <c r="D160" s="3"/>
      <c r="E160" s="3"/>
      <c r="G160" s="3"/>
      <c r="H160" s="3"/>
      <c r="I160" s="3"/>
      <c r="J160" s="3"/>
      <c r="K160" s="9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AC160" s="3"/>
      <c r="AD160" s="3"/>
      <c r="AE160" s="3"/>
      <c r="AF160" s="3"/>
      <c r="AH160" s="3"/>
      <c r="AI160" s="3"/>
      <c r="AJ160" s="3"/>
      <c r="AK160" s="3"/>
      <c r="AL160" s="3"/>
      <c r="AM160" s="9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</row>
    <row r="161" spans="1:79" ht="15" customHeight="1" x14ac:dyDescent="0.3">
      <c r="A161" s="3"/>
      <c r="B161" s="3"/>
      <c r="C161" s="3"/>
      <c r="D161" s="3"/>
      <c r="E161" s="3"/>
      <c r="G161" s="3"/>
      <c r="H161" s="3"/>
      <c r="I161" s="3"/>
      <c r="J161" s="3"/>
      <c r="K161" s="9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AC161" s="3"/>
      <c r="AD161" s="3"/>
      <c r="AE161" s="3"/>
      <c r="AF161" s="3"/>
      <c r="AH161" s="3"/>
      <c r="AI161" s="3"/>
      <c r="AJ161" s="3"/>
      <c r="AK161" s="3"/>
      <c r="AL161" s="3"/>
      <c r="AM161" s="9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</row>
    <row r="162" spans="1:79" ht="15" customHeight="1" x14ac:dyDescent="0.3">
      <c r="A162" s="3"/>
      <c r="B162" s="3"/>
      <c r="C162" s="3"/>
      <c r="D162" s="3"/>
      <c r="E162" s="3"/>
      <c r="G162" s="3"/>
      <c r="H162" s="3"/>
      <c r="I162" s="3"/>
      <c r="J162" s="3"/>
      <c r="K162" s="9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AC162" s="3"/>
      <c r="AD162" s="3"/>
      <c r="AE162" s="3"/>
      <c r="AF162" s="3"/>
      <c r="AH162" s="3"/>
      <c r="AI162" s="3"/>
      <c r="AJ162" s="3"/>
      <c r="AK162" s="3"/>
      <c r="AL162" s="3"/>
      <c r="AM162" s="9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</row>
    <row r="163" spans="1:79" ht="15" customHeight="1" x14ac:dyDescent="0.3">
      <c r="A163" s="3"/>
      <c r="B163" s="3"/>
      <c r="C163" s="3"/>
      <c r="D163" s="3"/>
      <c r="E163" s="3"/>
      <c r="G163" s="3"/>
      <c r="H163" s="3"/>
      <c r="I163" s="3"/>
      <c r="J163" s="3"/>
      <c r="K163" s="9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AC163" s="3"/>
      <c r="AD163" s="3"/>
      <c r="AE163" s="3"/>
      <c r="AF163" s="3"/>
      <c r="AH163" s="3"/>
      <c r="AI163" s="3"/>
      <c r="AJ163" s="3"/>
      <c r="AK163" s="3"/>
      <c r="AL163" s="3"/>
      <c r="AM163" s="9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</row>
    <row r="164" spans="1:79" ht="15" customHeight="1" x14ac:dyDescent="0.3">
      <c r="A164" s="3"/>
      <c r="B164" s="3"/>
      <c r="C164" s="3"/>
      <c r="D164" s="3"/>
      <c r="E164" s="3"/>
      <c r="G164" s="3"/>
      <c r="H164" s="3"/>
      <c r="I164" s="3"/>
      <c r="J164" s="3"/>
      <c r="K164" s="9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AC164" s="3"/>
      <c r="AD164" s="3"/>
      <c r="AE164" s="3"/>
      <c r="AF164" s="3"/>
      <c r="AH164" s="3"/>
      <c r="AI164" s="3"/>
      <c r="AJ164" s="3"/>
      <c r="AK164" s="3"/>
      <c r="AL164" s="3"/>
      <c r="AM164" s="9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</row>
    <row r="165" spans="1:79" ht="15" customHeight="1" x14ac:dyDescent="0.3">
      <c r="A165" s="3"/>
      <c r="B165" s="3"/>
      <c r="C165" s="3"/>
      <c r="D165" s="3"/>
      <c r="E165" s="3"/>
      <c r="G165" s="3"/>
      <c r="H165" s="3"/>
      <c r="I165" s="3"/>
      <c r="J165" s="3"/>
      <c r="K165" s="9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AC165" s="3"/>
      <c r="AD165" s="3"/>
      <c r="AE165" s="3"/>
      <c r="AF165" s="3"/>
      <c r="AH165" s="3"/>
      <c r="AI165" s="3"/>
      <c r="AJ165" s="3"/>
      <c r="AK165" s="3"/>
      <c r="AL165" s="3"/>
      <c r="AM165" s="9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</row>
    <row r="166" spans="1:79" ht="15" customHeight="1" x14ac:dyDescent="0.3">
      <c r="A166" s="3"/>
      <c r="B166" s="3"/>
      <c r="C166" s="3"/>
      <c r="D166" s="3"/>
      <c r="E166" s="3"/>
      <c r="G166" s="3"/>
      <c r="H166" s="3"/>
      <c r="I166" s="3"/>
      <c r="J166" s="3"/>
      <c r="K166" s="9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AC166" s="3"/>
      <c r="AD166" s="3"/>
      <c r="AE166" s="3"/>
      <c r="AF166" s="3"/>
      <c r="AH166" s="3"/>
      <c r="AI166" s="3"/>
      <c r="AJ166" s="3"/>
      <c r="AK166" s="3"/>
      <c r="AL166" s="3"/>
      <c r="AM166" s="9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</row>
    <row r="167" spans="1:79" ht="15" customHeight="1" x14ac:dyDescent="0.3">
      <c r="A167" s="3"/>
      <c r="B167" s="3"/>
      <c r="C167" s="3"/>
      <c r="D167" s="3"/>
      <c r="E167" s="3"/>
      <c r="G167" s="3"/>
      <c r="H167" s="3"/>
      <c r="I167" s="3"/>
      <c r="J167" s="3"/>
      <c r="K167" s="9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AC167" s="3"/>
      <c r="AD167" s="3"/>
      <c r="AE167" s="3"/>
      <c r="AF167" s="3"/>
      <c r="AH167" s="3"/>
      <c r="AI167" s="3"/>
      <c r="AJ167" s="3"/>
      <c r="AK167" s="3"/>
      <c r="AL167" s="3"/>
      <c r="AM167" s="9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</row>
    <row r="168" spans="1:79" ht="15" customHeight="1" x14ac:dyDescent="0.3">
      <c r="A168" s="3"/>
      <c r="B168" s="3"/>
      <c r="C168" s="3"/>
      <c r="D168" s="3"/>
      <c r="E168" s="3"/>
      <c r="G168" s="3"/>
      <c r="H168" s="3"/>
      <c r="I168" s="3"/>
      <c r="J168" s="3"/>
      <c r="K168" s="9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AC168" s="3"/>
      <c r="AD168" s="3"/>
      <c r="AE168" s="3"/>
      <c r="AF168" s="3"/>
      <c r="AH168" s="3"/>
      <c r="AI168" s="3"/>
      <c r="AJ168" s="3"/>
      <c r="AK168" s="3"/>
      <c r="AL168" s="3"/>
      <c r="AM168" s="9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</row>
    <row r="169" spans="1:79" ht="15" customHeight="1" x14ac:dyDescent="0.3">
      <c r="A169" s="3"/>
      <c r="B169" s="3"/>
      <c r="C169" s="3"/>
      <c r="D169" s="3"/>
      <c r="E169" s="3"/>
      <c r="G169" s="3"/>
      <c r="H169" s="3"/>
      <c r="I169" s="3"/>
      <c r="J169" s="3"/>
      <c r="K169" s="9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AC169" s="3"/>
      <c r="AD169" s="3"/>
      <c r="AE169" s="3"/>
      <c r="AF169" s="3"/>
      <c r="AH169" s="3"/>
      <c r="AI169" s="3"/>
      <c r="AJ169" s="3"/>
      <c r="AK169" s="3"/>
      <c r="AL169" s="3"/>
      <c r="AM169" s="9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</row>
    <row r="170" spans="1:79" ht="15" customHeight="1" x14ac:dyDescent="0.3">
      <c r="A170" s="3"/>
      <c r="B170" s="3"/>
      <c r="C170" s="3"/>
      <c r="D170" s="3"/>
      <c r="E170" s="3"/>
      <c r="G170" s="3"/>
      <c r="H170" s="3"/>
      <c r="I170" s="3"/>
      <c r="J170" s="3"/>
      <c r="K170" s="9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AC170" s="3"/>
      <c r="AD170" s="3"/>
      <c r="AE170" s="3"/>
      <c r="AF170" s="3"/>
      <c r="AH170" s="3"/>
      <c r="AI170" s="3"/>
      <c r="AJ170" s="3"/>
      <c r="AK170" s="3"/>
      <c r="AL170" s="3"/>
      <c r="AM170" s="9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</row>
    <row r="171" spans="1:79" ht="15" customHeight="1" x14ac:dyDescent="0.3">
      <c r="A171" s="3"/>
      <c r="B171" s="3"/>
      <c r="C171" s="3"/>
      <c r="D171" s="3"/>
      <c r="E171" s="3"/>
      <c r="G171" s="3"/>
      <c r="H171" s="3"/>
      <c r="I171" s="3"/>
      <c r="J171" s="3"/>
      <c r="K171" s="9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AC171" s="3"/>
      <c r="AD171" s="3"/>
      <c r="AE171" s="3"/>
      <c r="AF171" s="3"/>
      <c r="AH171" s="3"/>
      <c r="AI171" s="3"/>
      <c r="AJ171" s="3"/>
      <c r="AK171" s="3"/>
      <c r="AL171" s="3"/>
      <c r="AM171" s="9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</row>
    <row r="172" spans="1:79" ht="15" customHeight="1" x14ac:dyDescent="0.3">
      <c r="A172" s="3"/>
      <c r="B172" s="3"/>
      <c r="C172" s="3"/>
      <c r="D172" s="3"/>
      <c r="E172" s="3"/>
      <c r="G172" s="3"/>
      <c r="H172" s="3"/>
      <c r="I172" s="3"/>
      <c r="J172" s="3"/>
      <c r="K172" s="9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AC172" s="3"/>
      <c r="AD172" s="3"/>
      <c r="AE172" s="3"/>
      <c r="AF172" s="3"/>
      <c r="AH172" s="3"/>
      <c r="AI172" s="3"/>
      <c r="AJ172" s="3"/>
      <c r="AK172" s="3"/>
      <c r="AL172" s="3"/>
      <c r="AM172" s="9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</row>
    <row r="173" spans="1:79" ht="15" customHeight="1" x14ac:dyDescent="0.3">
      <c r="A173" s="3"/>
      <c r="B173" s="3"/>
      <c r="C173" s="3"/>
      <c r="D173" s="3"/>
      <c r="E173" s="3"/>
      <c r="G173" s="3"/>
      <c r="H173" s="3"/>
      <c r="I173" s="3"/>
      <c r="J173" s="3"/>
      <c r="K173" s="9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AC173" s="3"/>
      <c r="AD173" s="3"/>
      <c r="AE173" s="3"/>
      <c r="AF173" s="3"/>
      <c r="AH173" s="3"/>
      <c r="AI173" s="3"/>
      <c r="AJ173" s="3"/>
      <c r="AK173" s="3"/>
      <c r="AL173" s="3"/>
      <c r="AM173" s="9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</row>
    <row r="174" spans="1:79" ht="15" customHeight="1" x14ac:dyDescent="0.3">
      <c r="A174" s="3"/>
      <c r="B174" s="3"/>
      <c r="C174" s="3"/>
      <c r="D174" s="3"/>
      <c r="E174" s="3"/>
      <c r="G174" s="3"/>
      <c r="H174" s="3"/>
      <c r="I174" s="3"/>
      <c r="J174" s="3"/>
      <c r="K174" s="9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AC174" s="3"/>
      <c r="AD174" s="3"/>
      <c r="AE174" s="3"/>
      <c r="AF174" s="3"/>
      <c r="AH174" s="3"/>
      <c r="AI174" s="3"/>
      <c r="AJ174" s="3"/>
      <c r="AK174" s="3"/>
      <c r="AL174" s="3"/>
      <c r="AM174" s="9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</row>
    <row r="175" spans="1:79" ht="15" customHeight="1" x14ac:dyDescent="0.3">
      <c r="A175" s="3"/>
      <c r="B175" s="3"/>
      <c r="C175" s="3"/>
      <c r="D175" s="3"/>
      <c r="E175" s="3"/>
      <c r="G175" s="3"/>
      <c r="H175" s="3"/>
      <c r="I175" s="3"/>
      <c r="J175" s="3"/>
      <c r="K175" s="9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AC175" s="3"/>
      <c r="AD175" s="3"/>
      <c r="AE175" s="3"/>
      <c r="AF175" s="3"/>
      <c r="AH175" s="3"/>
      <c r="AI175" s="3"/>
      <c r="AJ175" s="3"/>
      <c r="AK175" s="3"/>
      <c r="AL175" s="3"/>
      <c r="AM175" s="9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</row>
    <row r="176" spans="1:79" ht="15" customHeight="1" x14ac:dyDescent="0.3">
      <c r="A176" s="3"/>
      <c r="B176" s="3"/>
      <c r="C176" s="3"/>
      <c r="D176" s="3"/>
      <c r="E176" s="3"/>
      <c r="G176" s="3"/>
      <c r="H176" s="3"/>
      <c r="I176" s="3"/>
      <c r="J176" s="3"/>
      <c r="K176" s="9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AC176" s="3"/>
      <c r="AD176" s="3"/>
      <c r="AE176" s="3"/>
      <c r="AF176" s="3"/>
      <c r="AH176" s="3"/>
      <c r="AI176" s="3"/>
      <c r="AJ176" s="3"/>
      <c r="AK176" s="3"/>
      <c r="AL176" s="3"/>
      <c r="AM176" s="9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</row>
    <row r="177" spans="1:79" ht="15" customHeight="1" x14ac:dyDescent="0.3">
      <c r="A177" s="3"/>
      <c r="B177" s="3"/>
      <c r="C177" s="3"/>
      <c r="D177" s="3"/>
      <c r="E177" s="3"/>
      <c r="G177" s="3"/>
      <c r="H177" s="3"/>
      <c r="I177" s="3"/>
      <c r="J177" s="3"/>
      <c r="K177" s="9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AC177" s="3"/>
      <c r="AD177" s="3"/>
      <c r="AE177" s="3"/>
      <c r="AF177" s="3"/>
      <c r="AH177" s="3"/>
      <c r="AI177" s="3"/>
      <c r="AJ177" s="3"/>
      <c r="AK177" s="3"/>
      <c r="AL177" s="3"/>
      <c r="AM177" s="9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</row>
    <row r="178" spans="1:79" ht="15" customHeight="1" x14ac:dyDescent="0.3">
      <c r="A178" s="3"/>
      <c r="B178" s="3"/>
      <c r="C178" s="3"/>
      <c r="D178" s="3"/>
      <c r="E178" s="3"/>
      <c r="G178" s="3"/>
      <c r="H178" s="3"/>
      <c r="I178" s="3"/>
      <c r="J178" s="3"/>
      <c r="K178" s="9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AC178" s="3"/>
      <c r="AD178" s="3"/>
      <c r="AE178" s="3"/>
      <c r="AF178" s="3"/>
      <c r="AH178" s="3"/>
      <c r="AI178" s="3"/>
      <c r="AJ178" s="3"/>
      <c r="AK178" s="3"/>
      <c r="AL178" s="3"/>
      <c r="AM178" s="9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</row>
    <row r="179" spans="1:79" ht="15" customHeight="1" x14ac:dyDescent="0.3">
      <c r="A179" s="3"/>
      <c r="B179" s="3"/>
      <c r="C179" s="3"/>
      <c r="D179" s="3"/>
      <c r="E179" s="3"/>
      <c r="G179" s="3"/>
      <c r="H179" s="3"/>
      <c r="I179" s="3"/>
      <c r="J179" s="3"/>
      <c r="K179" s="9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AC179" s="3"/>
      <c r="AD179" s="3"/>
      <c r="AE179" s="3"/>
      <c r="AF179" s="3"/>
      <c r="AH179" s="3"/>
      <c r="AI179" s="3"/>
      <c r="AJ179" s="3"/>
      <c r="AK179" s="3"/>
      <c r="AL179" s="3"/>
      <c r="AM179" s="9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</row>
    <row r="180" spans="1:79" ht="15" customHeight="1" x14ac:dyDescent="0.3">
      <c r="A180" s="3"/>
      <c r="B180" s="3"/>
      <c r="C180" s="3"/>
      <c r="D180" s="3"/>
      <c r="E180" s="3"/>
      <c r="G180" s="3"/>
      <c r="H180" s="3"/>
      <c r="I180" s="3"/>
      <c r="J180" s="3"/>
      <c r="K180" s="9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AC180" s="3"/>
      <c r="AD180" s="3"/>
      <c r="AE180" s="3"/>
      <c r="AF180" s="3"/>
      <c r="AH180" s="3"/>
      <c r="AI180" s="3"/>
      <c r="AJ180" s="3"/>
      <c r="AK180" s="3"/>
      <c r="AL180" s="3"/>
      <c r="AM180" s="9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</row>
    <row r="181" spans="1:79" ht="15" customHeight="1" x14ac:dyDescent="0.3">
      <c r="A181" s="3"/>
      <c r="B181" s="3"/>
      <c r="C181" s="3"/>
      <c r="D181" s="3"/>
      <c r="E181" s="3"/>
      <c r="G181" s="3"/>
      <c r="H181" s="3"/>
      <c r="I181" s="3"/>
      <c r="J181" s="3"/>
      <c r="K181" s="9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AC181" s="3"/>
      <c r="AD181" s="3"/>
      <c r="AE181" s="3"/>
      <c r="AF181" s="3"/>
      <c r="AH181" s="3"/>
      <c r="AI181" s="3"/>
      <c r="AJ181" s="3"/>
      <c r="AK181" s="3"/>
      <c r="AL181" s="3"/>
      <c r="AM181" s="9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</row>
    <row r="182" spans="1:79" ht="15" customHeight="1" x14ac:dyDescent="0.3">
      <c r="A182" s="3"/>
      <c r="B182" s="3"/>
      <c r="C182" s="3"/>
      <c r="D182" s="3"/>
      <c r="E182" s="3"/>
      <c r="G182" s="3"/>
      <c r="H182" s="3"/>
      <c r="I182" s="3"/>
      <c r="J182" s="3"/>
      <c r="K182" s="9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AC182" s="3"/>
      <c r="AD182" s="3"/>
      <c r="AE182" s="3"/>
      <c r="AF182" s="3"/>
      <c r="AH182" s="3"/>
      <c r="AI182" s="3"/>
      <c r="AJ182" s="3"/>
      <c r="AK182" s="3"/>
      <c r="AL182" s="3"/>
      <c r="AM182" s="9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</row>
    <row r="183" spans="1:79" ht="15" customHeight="1" x14ac:dyDescent="0.3">
      <c r="A183" s="3"/>
      <c r="B183" s="3"/>
      <c r="C183" s="3"/>
      <c r="D183" s="3"/>
      <c r="E183" s="3"/>
      <c r="G183" s="3"/>
      <c r="H183" s="3"/>
      <c r="I183" s="3"/>
      <c r="J183" s="3"/>
      <c r="K183" s="9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AC183" s="3"/>
      <c r="AD183" s="3"/>
      <c r="AE183" s="3"/>
      <c r="AF183" s="3"/>
      <c r="AH183" s="3"/>
      <c r="AI183" s="3"/>
      <c r="AJ183" s="3"/>
      <c r="AK183" s="3"/>
      <c r="AL183" s="3"/>
      <c r="AM183" s="9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</row>
    <row r="184" spans="1:79" ht="15" customHeight="1" x14ac:dyDescent="0.3">
      <c r="A184" s="3"/>
      <c r="B184" s="3"/>
      <c r="C184" s="3"/>
      <c r="D184" s="3"/>
      <c r="E184" s="3"/>
      <c r="G184" s="3"/>
      <c r="H184" s="3"/>
      <c r="I184" s="3"/>
      <c r="J184" s="3"/>
      <c r="K184" s="9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AC184" s="3"/>
      <c r="AD184" s="3"/>
      <c r="AE184" s="3"/>
      <c r="AF184" s="3"/>
      <c r="AH184" s="3"/>
      <c r="AI184" s="3"/>
      <c r="AJ184" s="3"/>
      <c r="AK184" s="3"/>
      <c r="AL184" s="3"/>
      <c r="AM184" s="9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</row>
    <row r="185" spans="1:79" ht="15" customHeight="1" x14ac:dyDescent="0.3">
      <c r="A185" s="3"/>
      <c r="B185" s="3"/>
      <c r="C185" s="3"/>
      <c r="D185" s="3"/>
      <c r="E185" s="3"/>
      <c r="G185" s="3"/>
      <c r="H185" s="3"/>
      <c r="I185" s="3"/>
      <c r="J185" s="3"/>
      <c r="K185" s="9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AC185" s="3"/>
      <c r="AD185" s="3"/>
      <c r="AE185" s="3"/>
      <c r="AF185" s="3"/>
      <c r="AH185" s="3"/>
      <c r="AI185" s="3"/>
      <c r="AJ185" s="3"/>
      <c r="AK185" s="3"/>
      <c r="AL185" s="3"/>
      <c r="AM185" s="9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</row>
    <row r="186" spans="1:79" ht="15" customHeight="1" x14ac:dyDescent="0.3">
      <c r="A186" s="3"/>
      <c r="B186" s="3"/>
      <c r="C186" s="3"/>
      <c r="D186" s="3"/>
      <c r="E186" s="3"/>
      <c r="G186" s="3"/>
      <c r="H186" s="3"/>
      <c r="I186" s="3"/>
      <c r="J186" s="3"/>
      <c r="K186" s="9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AC186" s="3"/>
      <c r="AD186" s="3"/>
      <c r="AE186" s="3"/>
      <c r="AF186" s="3"/>
      <c r="AH186" s="3"/>
      <c r="AI186" s="3"/>
      <c r="AJ186" s="3"/>
      <c r="AK186" s="3"/>
      <c r="AL186" s="3"/>
      <c r="AM186" s="9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</row>
    <row r="187" spans="1:79" ht="15" customHeight="1" x14ac:dyDescent="0.3">
      <c r="A187" s="3"/>
      <c r="B187" s="3"/>
      <c r="C187" s="3"/>
      <c r="D187" s="3"/>
      <c r="E187" s="3"/>
      <c r="G187" s="3"/>
      <c r="H187" s="3"/>
      <c r="I187" s="3"/>
      <c r="J187" s="3"/>
      <c r="K187" s="9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AC187" s="3"/>
      <c r="AD187" s="3"/>
      <c r="AE187" s="3"/>
      <c r="AF187" s="3"/>
      <c r="AH187" s="3"/>
      <c r="AI187" s="3"/>
      <c r="AJ187" s="3"/>
      <c r="AK187" s="3"/>
      <c r="AL187" s="3"/>
      <c r="AM187" s="9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</row>
    <row r="188" spans="1:79" ht="15" customHeight="1" x14ac:dyDescent="0.3">
      <c r="A188" s="3"/>
      <c r="B188" s="3"/>
      <c r="C188" s="3"/>
      <c r="D188" s="3"/>
      <c r="E188" s="3"/>
      <c r="G188" s="3"/>
      <c r="H188" s="3"/>
      <c r="I188" s="3"/>
      <c r="J188" s="3"/>
      <c r="K188" s="9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AC188" s="3"/>
      <c r="AD188" s="3"/>
      <c r="AE188" s="3"/>
      <c r="AF188" s="3"/>
      <c r="AH188" s="3"/>
      <c r="AI188" s="3"/>
      <c r="AJ188" s="3"/>
      <c r="AK188" s="3"/>
      <c r="AL188" s="3"/>
      <c r="AM188" s="9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</row>
    <row r="189" spans="1:79" ht="15" customHeight="1" x14ac:dyDescent="0.3">
      <c r="A189" s="3"/>
      <c r="B189" s="3"/>
      <c r="C189" s="3"/>
      <c r="D189" s="3"/>
      <c r="E189" s="3"/>
      <c r="G189" s="3"/>
      <c r="H189" s="3"/>
      <c r="I189" s="3"/>
      <c r="J189" s="3"/>
      <c r="K189" s="9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AC189" s="3"/>
      <c r="AD189" s="3"/>
      <c r="AE189" s="3"/>
      <c r="AF189" s="3"/>
      <c r="AH189" s="3"/>
      <c r="AI189" s="3"/>
      <c r="AJ189" s="3"/>
      <c r="AK189" s="3"/>
      <c r="AL189" s="3"/>
      <c r="AM189" s="9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</row>
    <row r="190" spans="1:79" ht="15" customHeight="1" x14ac:dyDescent="0.3">
      <c r="A190" s="3"/>
      <c r="B190" s="3"/>
      <c r="C190" s="3"/>
      <c r="D190" s="3"/>
      <c r="E190" s="3"/>
      <c r="G190" s="3"/>
      <c r="H190" s="3"/>
      <c r="I190" s="3"/>
      <c r="J190" s="3"/>
      <c r="K190" s="9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AC190" s="3"/>
      <c r="AD190" s="3"/>
      <c r="AE190" s="3"/>
      <c r="AF190" s="3"/>
      <c r="AH190" s="3"/>
      <c r="AI190" s="3"/>
      <c r="AJ190" s="3"/>
      <c r="AK190" s="3"/>
      <c r="AL190" s="3"/>
      <c r="AM190" s="9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</row>
    <row r="191" spans="1:79" ht="15" customHeight="1" x14ac:dyDescent="0.3">
      <c r="A191" s="3"/>
      <c r="B191" s="3"/>
      <c r="C191" s="3"/>
      <c r="D191" s="3"/>
      <c r="E191" s="3"/>
      <c r="G191" s="3"/>
      <c r="H191" s="3"/>
      <c r="I191" s="3"/>
      <c r="J191" s="3"/>
      <c r="K191" s="9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AC191" s="3"/>
      <c r="AD191" s="3"/>
      <c r="AE191" s="3"/>
      <c r="AF191" s="3"/>
      <c r="AH191" s="3"/>
      <c r="AI191" s="3"/>
      <c r="AJ191" s="3"/>
      <c r="AK191" s="3"/>
      <c r="AL191" s="3"/>
      <c r="AM191" s="9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</row>
    <row r="192" spans="1:79" ht="15" customHeight="1" x14ac:dyDescent="0.3">
      <c r="A192" s="3"/>
      <c r="B192" s="3"/>
      <c r="C192" s="3"/>
      <c r="D192" s="3"/>
      <c r="E192" s="3"/>
      <c r="G192" s="3"/>
      <c r="H192" s="3"/>
      <c r="I192" s="3"/>
      <c r="J192" s="3"/>
      <c r="K192" s="9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AC192" s="3"/>
      <c r="AD192" s="3"/>
      <c r="AE192" s="3"/>
      <c r="AF192" s="3"/>
      <c r="AH192" s="3"/>
      <c r="AI192" s="3"/>
      <c r="AJ192" s="3"/>
      <c r="AK192" s="3"/>
      <c r="AL192" s="3"/>
      <c r="AM192" s="9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</row>
    <row r="193" spans="1:79" ht="15" customHeight="1" x14ac:dyDescent="0.3">
      <c r="A193" s="3"/>
      <c r="B193" s="3"/>
      <c r="C193" s="3"/>
      <c r="D193" s="3"/>
      <c r="E193" s="3"/>
      <c r="G193" s="3"/>
      <c r="H193" s="3"/>
      <c r="I193" s="3"/>
      <c r="J193" s="3"/>
      <c r="K193" s="9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AC193" s="3"/>
      <c r="AD193" s="3"/>
      <c r="AE193" s="3"/>
      <c r="AF193" s="3"/>
      <c r="AH193" s="3"/>
      <c r="AI193" s="3"/>
      <c r="AJ193" s="3"/>
      <c r="AK193" s="3"/>
      <c r="AL193" s="3"/>
      <c r="AM193" s="9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</row>
    <row r="194" spans="1:79" ht="15" customHeight="1" x14ac:dyDescent="0.3">
      <c r="A194" s="3"/>
      <c r="B194" s="3"/>
      <c r="C194" s="3"/>
      <c r="D194" s="3"/>
      <c r="E194" s="3"/>
      <c r="G194" s="3"/>
      <c r="H194" s="3"/>
      <c r="I194" s="3"/>
      <c r="J194" s="3"/>
      <c r="K194" s="9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AC194" s="3"/>
      <c r="AD194" s="3"/>
      <c r="AE194" s="3"/>
      <c r="AF194" s="3"/>
      <c r="AH194" s="3"/>
      <c r="AI194" s="3"/>
      <c r="AJ194" s="3"/>
      <c r="AK194" s="3"/>
      <c r="AL194" s="3"/>
      <c r="AM194" s="9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</row>
  </sheetData>
  <autoFilter ref="A1:CW111"/>
  <sortState ref="A5:CR67">
    <sortCondition ref="A5:A67"/>
  </sortState>
  <dataValidations count="4">
    <dataValidation type="list" allowBlank="1" showInputMessage="1" showErrorMessage="1" sqref="J18:J28">
      <formula1>"Yes,No"</formula1>
    </dataValidation>
    <dataValidation type="list" allowBlank="1" showInputMessage="1" showErrorMessage="1" sqref="N4:N5">
      <formula1>"Natural,Synthetic,Unclear,Not reported"</formula1>
    </dataValidation>
    <dataValidation type="list" allowBlank="1" showInputMessage="1" showErrorMessage="1" sqref="P18 P20:P22">
      <formula1>"• Collagen,• Gelatin, • Fibrinogen , • Silk, • Other, • Unclear"</formula1>
    </dataValidation>
    <dataValidation type="list" allowBlank="1" showInputMessage="1" showErrorMessage="1" sqref="S7:S8 S18:S22">
      <formula1>"PEG,PLGA, PVA, PLA,PCL,PHEMA,PAA,PDMS, Polyurethane,• Polyacrylates/Polyacrylamides, Other, Unclear"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="26" workbookViewId="0">
      <selection activeCell="I167" sqref="I167"/>
    </sheetView>
  </sheetViews>
  <sheetFormatPr defaultRowHeight="14.4" x14ac:dyDescent="0.3"/>
  <cols>
    <col min="1" max="1" width="61.109375" style="1" bestFit="1" customWidth="1"/>
    <col min="2" max="2" width="68.33203125" style="1" bestFit="1" customWidth="1"/>
    <col min="3" max="4" width="74.6640625" style="1" bestFit="1" customWidth="1"/>
    <col min="5" max="6" width="62.88671875" style="1" bestFit="1" customWidth="1"/>
    <col min="7" max="7" width="27.109375" bestFit="1" customWidth="1"/>
    <col min="8" max="8" width="49.88671875" style="1" bestFit="1" customWidth="1"/>
    <col min="9" max="9" width="49.77734375" style="1" customWidth="1"/>
    <col min="10" max="11" width="52.109375" style="1" bestFit="1" customWidth="1"/>
    <col min="12" max="12" width="67.6640625" style="1" bestFit="1" customWidth="1"/>
    <col min="13" max="13" width="73.88671875" style="1" bestFit="1" customWidth="1"/>
    <col min="14" max="14" width="77.21875" style="15" bestFit="1" customWidth="1"/>
    <col min="15" max="16" width="63.88671875" style="15" bestFit="1" customWidth="1"/>
    <col min="17" max="17" width="59.33203125" style="15" bestFit="1" customWidth="1"/>
    <col min="18" max="18" width="59.6640625" style="15" bestFit="1" customWidth="1"/>
    <col min="19" max="19" width="88.88671875" style="15" bestFit="1" customWidth="1"/>
    <col min="20" max="20" width="91.88671875" style="15" bestFit="1" customWidth="1"/>
    <col min="21" max="21" width="91.88671875" style="24" customWidth="1"/>
    <col min="22" max="22" width="102.44140625" style="24" bestFit="1" customWidth="1"/>
    <col min="23" max="23" width="102.21875" style="24" bestFit="1" customWidth="1"/>
    <col min="24" max="24" width="59.33203125" style="24" bestFit="1" customWidth="1"/>
    <col min="25" max="25" width="71.109375" style="24" customWidth="1"/>
    <col min="26" max="26" width="71.109375" style="24" bestFit="1" customWidth="1"/>
  </cols>
  <sheetData>
    <row r="1" spans="1:26" ht="15" thickBot="1" x14ac:dyDescent="0.35">
      <c r="A1" s="5" t="s">
        <v>826</v>
      </c>
      <c r="B1" s="5" t="s">
        <v>1040</v>
      </c>
      <c r="C1" s="28" t="s">
        <v>1041</v>
      </c>
      <c r="D1" s="28" t="s">
        <v>859</v>
      </c>
      <c r="E1" s="28" t="s">
        <v>860</v>
      </c>
      <c r="F1" s="5" t="s">
        <v>1042</v>
      </c>
      <c r="G1" s="5" t="s">
        <v>1039</v>
      </c>
      <c r="H1" s="5" t="s">
        <v>1043</v>
      </c>
      <c r="I1" s="28" t="s">
        <v>1044</v>
      </c>
      <c r="J1" s="28" t="s">
        <v>1045</v>
      </c>
      <c r="K1" s="28" t="s">
        <v>1046</v>
      </c>
      <c r="L1" s="5" t="s">
        <v>1047</v>
      </c>
      <c r="M1" s="5" t="s">
        <v>799</v>
      </c>
      <c r="N1" s="16" t="s">
        <v>800</v>
      </c>
      <c r="O1" s="19" t="s">
        <v>792</v>
      </c>
      <c r="P1" s="19" t="s">
        <v>793</v>
      </c>
      <c r="Q1" s="19" t="s">
        <v>794</v>
      </c>
      <c r="R1" s="19" t="s">
        <v>795</v>
      </c>
      <c r="S1" s="19" t="s">
        <v>796</v>
      </c>
      <c r="T1" s="21" t="s">
        <v>797</v>
      </c>
      <c r="U1" s="22" t="s">
        <v>798</v>
      </c>
      <c r="V1" s="23" t="s">
        <v>821</v>
      </c>
      <c r="W1" s="23" t="s">
        <v>820</v>
      </c>
      <c r="X1" s="5" t="s">
        <v>822</v>
      </c>
      <c r="Y1" s="5" t="s">
        <v>842</v>
      </c>
      <c r="Z1" s="5" t="s">
        <v>1078</v>
      </c>
    </row>
    <row r="2" spans="1:26" ht="15" thickBot="1" x14ac:dyDescent="0.35">
      <c r="A2" s="8"/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  <c r="G2" s="8"/>
      <c r="H2" s="8" t="s">
        <v>2</v>
      </c>
      <c r="I2" s="8" t="s">
        <v>2</v>
      </c>
      <c r="J2" s="8" t="s">
        <v>2</v>
      </c>
      <c r="K2" s="8" t="s">
        <v>2</v>
      </c>
      <c r="L2" s="8" t="s">
        <v>2</v>
      </c>
      <c r="M2" s="8" t="s">
        <v>3</v>
      </c>
      <c r="N2" s="14" t="s">
        <v>2</v>
      </c>
      <c r="O2" s="18" t="s">
        <v>2</v>
      </c>
      <c r="P2" s="16" t="s">
        <v>3</v>
      </c>
      <c r="Q2" s="16" t="s">
        <v>2</v>
      </c>
      <c r="R2" s="16" t="s">
        <v>3</v>
      </c>
      <c r="S2" s="16" t="s">
        <v>2</v>
      </c>
      <c r="T2" s="16" t="s">
        <v>2</v>
      </c>
      <c r="U2" s="23" t="s">
        <v>2</v>
      </c>
      <c r="V2" s="23" t="s">
        <v>2</v>
      </c>
      <c r="W2" s="23" t="s">
        <v>2</v>
      </c>
      <c r="X2" s="25" t="s">
        <v>2</v>
      </c>
      <c r="Y2" s="25" t="s">
        <v>2</v>
      </c>
      <c r="Z2" s="25" t="s">
        <v>2</v>
      </c>
    </row>
    <row r="3" spans="1:26" x14ac:dyDescent="0.3">
      <c r="A3" s="20"/>
      <c r="B3" s="20"/>
      <c r="C3" s="20" t="s">
        <v>845</v>
      </c>
      <c r="D3" s="20"/>
      <c r="E3" s="20"/>
      <c r="F3" s="20"/>
      <c r="G3" s="20"/>
      <c r="H3" s="20"/>
      <c r="I3" s="20" t="s">
        <v>273</v>
      </c>
      <c r="J3" s="20"/>
      <c r="K3" s="20"/>
      <c r="L3" s="20"/>
      <c r="M3" s="20" t="s">
        <v>212</v>
      </c>
      <c r="N3" s="20" t="s">
        <v>226</v>
      </c>
      <c r="O3" s="20" t="s">
        <v>513</v>
      </c>
      <c r="P3" s="20"/>
      <c r="Q3" s="20"/>
      <c r="R3" s="20"/>
      <c r="S3" s="20"/>
      <c r="T3" s="20" t="s">
        <v>871</v>
      </c>
      <c r="U3" s="20"/>
      <c r="V3" s="20"/>
      <c r="W3" s="20"/>
      <c r="X3" s="20"/>
      <c r="Y3" s="20"/>
      <c r="Z3" s="20" t="s">
        <v>1079</v>
      </c>
    </row>
    <row r="4" spans="1:26" x14ac:dyDescent="0.3">
      <c r="A4" s="20" t="s">
        <v>862</v>
      </c>
      <c r="B4" s="20"/>
      <c r="C4" s="20" t="s">
        <v>857</v>
      </c>
      <c r="D4" s="20"/>
      <c r="E4" s="20"/>
      <c r="F4" s="20"/>
      <c r="G4" s="20"/>
      <c r="H4" s="20" t="s">
        <v>301</v>
      </c>
      <c r="I4" s="20" t="s">
        <v>273</v>
      </c>
      <c r="J4" s="20" t="s">
        <v>246</v>
      </c>
      <c r="K4" s="20" t="s">
        <v>245</v>
      </c>
      <c r="L4" s="20"/>
      <c r="M4" s="20" t="s">
        <v>212</v>
      </c>
      <c r="N4" s="20" t="s">
        <v>485</v>
      </c>
      <c r="O4" s="20" t="s">
        <v>211</v>
      </c>
      <c r="P4" s="20" t="s">
        <v>254</v>
      </c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x14ac:dyDescent="0.3">
      <c r="A5" s="20" t="s">
        <v>861</v>
      </c>
      <c r="B5" s="20"/>
      <c r="C5" s="20" t="s">
        <v>856</v>
      </c>
      <c r="D5" s="20"/>
      <c r="E5" s="20"/>
      <c r="F5" s="20"/>
      <c r="G5" s="20"/>
      <c r="H5" s="20"/>
      <c r="I5" s="20" t="s">
        <v>273</v>
      </c>
      <c r="J5" s="20"/>
      <c r="K5" s="20"/>
      <c r="L5" s="20"/>
      <c r="M5" s="20" t="s">
        <v>212</v>
      </c>
      <c r="N5" s="20" t="s">
        <v>213</v>
      </c>
      <c r="O5" s="20" t="s">
        <v>211</v>
      </c>
      <c r="P5" s="20" t="s">
        <v>254</v>
      </c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x14ac:dyDescent="0.3">
      <c r="A6" s="20" t="s">
        <v>615</v>
      </c>
      <c r="B6" s="20"/>
      <c r="C6" s="20"/>
      <c r="D6" s="20"/>
      <c r="E6" s="20"/>
      <c r="F6" s="20"/>
      <c r="G6" s="20"/>
      <c r="H6" s="20" t="s">
        <v>843</v>
      </c>
      <c r="I6" s="20" t="s">
        <v>273</v>
      </c>
      <c r="J6" s="20"/>
      <c r="K6" s="20"/>
      <c r="L6" s="20"/>
      <c r="M6" s="20" t="s">
        <v>267</v>
      </c>
      <c r="N6" s="20" t="s">
        <v>239</v>
      </c>
      <c r="O6" s="20" t="s">
        <v>265</v>
      </c>
      <c r="P6" s="20" t="s">
        <v>332</v>
      </c>
      <c r="Q6" s="20"/>
      <c r="R6" s="20" t="s">
        <v>266</v>
      </c>
      <c r="S6" s="20"/>
      <c r="T6" s="20"/>
      <c r="U6" s="20"/>
      <c r="V6" s="20"/>
      <c r="W6" s="20"/>
      <c r="X6" s="20"/>
      <c r="Y6" s="20" t="s">
        <v>661</v>
      </c>
      <c r="Z6" s="20"/>
    </row>
    <row r="7" spans="1:26" x14ac:dyDescent="0.3">
      <c r="A7" s="20" t="s">
        <v>863</v>
      </c>
      <c r="B7" s="20"/>
      <c r="C7" s="20"/>
      <c r="D7" s="20"/>
      <c r="E7" s="20"/>
      <c r="F7" s="20"/>
      <c r="G7" s="20"/>
      <c r="H7" s="20" t="s">
        <v>844</v>
      </c>
      <c r="I7" s="20" t="s">
        <v>231</v>
      </c>
      <c r="J7" s="20"/>
      <c r="K7" s="20" t="s">
        <v>245</v>
      </c>
      <c r="L7" s="20"/>
      <c r="M7" s="20" t="s">
        <v>212</v>
      </c>
      <c r="N7" s="20" t="s">
        <v>213</v>
      </c>
      <c r="O7" s="20" t="s">
        <v>211</v>
      </c>
      <c r="P7" s="20" t="s">
        <v>254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x14ac:dyDescent="0.3">
      <c r="A8" s="20" t="s">
        <v>230</v>
      </c>
      <c r="B8" s="20"/>
      <c r="C8" s="20" t="s">
        <v>273</v>
      </c>
      <c r="D8" s="20"/>
      <c r="E8" s="20" t="s">
        <v>245</v>
      </c>
      <c r="F8" s="20"/>
      <c r="G8" s="20"/>
      <c r="H8" s="20"/>
      <c r="I8" s="20" t="s">
        <v>273</v>
      </c>
      <c r="J8" s="20"/>
      <c r="K8" s="20" t="s">
        <v>245</v>
      </c>
      <c r="L8" s="20"/>
      <c r="M8" s="20" t="s">
        <v>212</v>
      </c>
      <c r="N8" s="20" t="s">
        <v>550</v>
      </c>
      <c r="O8" s="20" t="s">
        <v>262</v>
      </c>
      <c r="P8" s="20" t="s">
        <v>388</v>
      </c>
      <c r="Q8" s="20"/>
      <c r="R8" s="20"/>
      <c r="S8" s="20"/>
      <c r="T8" s="20"/>
      <c r="U8" s="20" t="s">
        <v>434</v>
      </c>
      <c r="V8" s="20"/>
      <c r="W8" s="20"/>
      <c r="X8" s="20"/>
      <c r="Y8" s="20" t="s">
        <v>758</v>
      </c>
      <c r="Z8" s="20"/>
    </row>
    <row r="9" spans="1:26" x14ac:dyDescent="0.3">
      <c r="A9" s="20" t="s">
        <v>230</v>
      </c>
      <c r="B9" s="20"/>
      <c r="C9" s="20" t="s">
        <v>273</v>
      </c>
      <c r="D9" s="20"/>
      <c r="E9" s="20"/>
      <c r="F9" s="20"/>
      <c r="G9" s="20"/>
      <c r="H9" s="20"/>
      <c r="I9" s="20" t="s">
        <v>273</v>
      </c>
      <c r="J9" s="20"/>
      <c r="K9" s="20"/>
      <c r="L9" s="20"/>
      <c r="M9" s="20" t="s">
        <v>212</v>
      </c>
      <c r="N9" s="20" t="s">
        <v>485</v>
      </c>
      <c r="O9" s="20" t="s">
        <v>211</v>
      </c>
      <c r="P9" s="20" t="s">
        <v>254</v>
      </c>
      <c r="Q9" s="20"/>
      <c r="R9" s="20"/>
      <c r="S9" s="20"/>
      <c r="T9" s="20"/>
      <c r="U9" s="20"/>
      <c r="V9" s="20">
        <v>14</v>
      </c>
      <c r="W9" s="20" t="s">
        <v>1025</v>
      </c>
      <c r="X9" s="20">
        <v>20</v>
      </c>
      <c r="Y9" s="20"/>
      <c r="Z9" s="20"/>
    </row>
    <row r="10" spans="1:26" x14ac:dyDescent="0.3">
      <c r="A10" s="20" t="s">
        <v>555</v>
      </c>
      <c r="B10" s="20" t="s">
        <v>301</v>
      </c>
      <c r="C10" s="20" t="s">
        <v>231</v>
      </c>
      <c r="D10" s="20"/>
      <c r="E10" s="20"/>
      <c r="F10" s="20"/>
      <c r="G10" s="20"/>
      <c r="H10" s="20" t="s">
        <v>301</v>
      </c>
      <c r="I10" s="20" t="s">
        <v>231</v>
      </c>
      <c r="J10" s="20"/>
      <c r="K10" s="20"/>
      <c r="L10" s="20"/>
      <c r="M10" s="20" t="s">
        <v>212</v>
      </c>
      <c r="N10" s="20" t="s">
        <v>550</v>
      </c>
      <c r="O10" s="20" t="s">
        <v>262</v>
      </c>
      <c r="P10" s="20"/>
      <c r="Q10" s="20"/>
      <c r="R10" s="20"/>
      <c r="S10" s="20"/>
      <c r="T10" s="20"/>
      <c r="U10" s="20" t="s">
        <v>432</v>
      </c>
      <c r="V10" s="20"/>
      <c r="W10" s="20"/>
      <c r="X10" s="20"/>
      <c r="Y10" s="20"/>
      <c r="Z10" s="20"/>
    </row>
    <row r="11" spans="1:26" x14ac:dyDescent="0.3">
      <c r="A11" s="20" t="s">
        <v>230</v>
      </c>
      <c r="B11" s="20"/>
      <c r="C11" s="20" t="s">
        <v>273</v>
      </c>
      <c r="D11" s="20" t="s">
        <v>315</v>
      </c>
      <c r="E11" s="20"/>
      <c r="F11" s="20"/>
      <c r="G11" s="20"/>
      <c r="H11" s="20" t="s">
        <v>301</v>
      </c>
      <c r="I11" s="20" t="s">
        <v>273</v>
      </c>
      <c r="J11" s="20" t="s">
        <v>315</v>
      </c>
      <c r="K11" s="20" t="s">
        <v>245</v>
      </c>
      <c r="L11" s="20"/>
      <c r="M11" s="20" t="s">
        <v>306</v>
      </c>
      <c r="N11" s="20" t="s">
        <v>239</v>
      </c>
      <c r="O11" s="20" t="s">
        <v>304</v>
      </c>
      <c r="P11" s="20"/>
      <c r="Q11" s="20"/>
      <c r="R11" s="20"/>
      <c r="S11" s="20" t="s">
        <v>305</v>
      </c>
      <c r="T11" s="20"/>
      <c r="U11" s="20"/>
      <c r="V11" s="20">
        <v>6</v>
      </c>
      <c r="W11" s="20" t="s">
        <v>444</v>
      </c>
      <c r="X11" s="20" t="s">
        <v>312</v>
      </c>
      <c r="Y11" s="20"/>
      <c r="Z11" s="20"/>
    </row>
    <row r="12" spans="1:26" x14ac:dyDescent="0.3">
      <c r="A12" s="20" t="s">
        <v>862</v>
      </c>
      <c r="B12" s="20"/>
      <c r="C12" s="20"/>
      <c r="D12" s="20"/>
      <c r="E12" s="20"/>
      <c r="F12" s="20"/>
      <c r="G12" s="20"/>
      <c r="H12" s="20"/>
      <c r="I12" s="20" t="s">
        <v>273</v>
      </c>
      <c r="J12" s="20"/>
      <c r="K12" s="20" t="s">
        <v>245</v>
      </c>
      <c r="L12" s="20"/>
      <c r="M12" s="20" t="s">
        <v>212</v>
      </c>
      <c r="N12" s="20" t="s">
        <v>239</v>
      </c>
      <c r="O12" s="20" t="s">
        <v>304</v>
      </c>
      <c r="P12" s="20"/>
      <c r="Q12" s="20"/>
      <c r="R12" s="20"/>
      <c r="S12" s="20" t="s">
        <v>319</v>
      </c>
      <c r="T12" s="20"/>
      <c r="U12" s="20"/>
      <c r="V12" s="20">
        <v>14</v>
      </c>
      <c r="W12" s="20" t="s">
        <v>216</v>
      </c>
      <c r="X12" s="20">
        <v>50</v>
      </c>
      <c r="Y12" s="20"/>
      <c r="Z12" s="20"/>
    </row>
    <row r="13" spans="1:26" x14ac:dyDescent="0.3">
      <c r="A13" s="20" t="s">
        <v>863</v>
      </c>
      <c r="B13" s="20"/>
      <c r="C13" s="20"/>
      <c r="D13" s="20"/>
      <c r="E13" s="20"/>
      <c r="F13" s="20"/>
      <c r="G13" s="20"/>
      <c r="H13" s="20"/>
      <c r="I13" s="20" t="s">
        <v>273</v>
      </c>
      <c r="J13" s="20" t="s">
        <v>246</v>
      </c>
      <c r="K13" s="20" t="s">
        <v>339</v>
      </c>
      <c r="L13" s="20"/>
      <c r="M13" s="20" t="s">
        <v>212</v>
      </c>
      <c r="N13" s="20" t="s">
        <v>226</v>
      </c>
      <c r="O13" s="20" t="s">
        <v>211</v>
      </c>
      <c r="P13" s="20" t="s">
        <v>332</v>
      </c>
      <c r="Q13" s="20"/>
      <c r="R13" s="20"/>
      <c r="S13" s="20"/>
      <c r="T13" s="20"/>
      <c r="U13" s="20"/>
      <c r="V13" s="20"/>
      <c r="W13" s="20"/>
      <c r="X13" s="20"/>
      <c r="Y13" s="20" t="s">
        <v>1055</v>
      </c>
      <c r="Z13" s="20"/>
    </row>
    <row r="14" spans="1:26" x14ac:dyDescent="0.3">
      <c r="A14" s="20" t="s">
        <v>862</v>
      </c>
      <c r="B14" s="20"/>
      <c r="C14" s="20" t="s">
        <v>856</v>
      </c>
      <c r="D14" s="20"/>
      <c r="E14" s="20" t="s">
        <v>856</v>
      </c>
      <c r="F14" s="20"/>
      <c r="G14" s="20"/>
      <c r="H14" s="20"/>
      <c r="I14" s="20" t="s">
        <v>273</v>
      </c>
      <c r="J14" s="20"/>
      <c r="K14" s="20"/>
      <c r="L14" s="20"/>
      <c r="M14" s="20" t="s">
        <v>212</v>
      </c>
      <c r="N14" s="20" t="s">
        <v>550</v>
      </c>
      <c r="O14" s="20" t="s">
        <v>211</v>
      </c>
      <c r="P14" s="20" t="s">
        <v>388</v>
      </c>
      <c r="Q14" s="20"/>
      <c r="R14" s="20"/>
      <c r="S14" s="20"/>
      <c r="T14" s="20"/>
      <c r="U14" s="20"/>
      <c r="V14" s="20"/>
      <c r="W14" s="20" t="s">
        <v>216</v>
      </c>
      <c r="X14" s="20">
        <v>50</v>
      </c>
      <c r="Y14" s="20"/>
      <c r="Z14" s="20"/>
    </row>
    <row r="15" spans="1:26" x14ac:dyDescent="0.3">
      <c r="A15" s="20" t="s">
        <v>863</v>
      </c>
      <c r="B15" s="20"/>
      <c r="C15" s="20"/>
      <c r="D15" s="20"/>
      <c r="E15" s="20" t="s">
        <v>856</v>
      </c>
      <c r="F15" s="20"/>
      <c r="G15" s="20"/>
      <c r="H15" s="20"/>
      <c r="I15" s="20" t="s">
        <v>847</v>
      </c>
      <c r="J15" s="20"/>
      <c r="K15" s="20"/>
      <c r="L15" s="20"/>
      <c r="M15" s="20" t="s">
        <v>212</v>
      </c>
      <c r="N15" s="20" t="s">
        <v>239</v>
      </c>
      <c r="O15" s="20" t="s">
        <v>304</v>
      </c>
      <c r="P15" s="20" t="s">
        <v>856</v>
      </c>
      <c r="Q15" s="20"/>
      <c r="R15" s="20"/>
      <c r="S15" s="20" t="s">
        <v>305</v>
      </c>
      <c r="T15" s="20"/>
      <c r="U15" s="20"/>
      <c r="V15" s="20">
        <v>4</v>
      </c>
      <c r="W15" s="20" t="s">
        <v>216</v>
      </c>
      <c r="X15" s="20">
        <v>100</v>
      </c>
      <c r="Y15" s="20"/>
      <c r="Z15" s="20"/>
    </row>
    <row r="16" spans="1:26" x14ac:dyDescent="0.3">
      <c r="A16" s="20" t="s">
        <v>230</v>
      </c>
      <c r="B16" s="20"/>
      <c r="C16" s="20" t="s">
        <v>273</v>
      </c>
      <c r="D16" s="20" t="s">
        <v>246</v>
      </c>
      <c r="E16" s="20" t="s">
        <v>245</v>
      </c>
      <c r="F16" s="20"/>
      <c r="G16" s="20"/>
      <c r="H16" s="20"/>
      <c r="I16" s="20" t="s">
        <v>273</v>
      </c>
      <c r="J16" s="20" t="s">
        <v>246</v>
      </c>
      <c r="K16" s="20" t="s">
        <v>245</v>
      </c>
      <c r="L16" s="20"/>
      <c r="M16" s="20" t="s">
        <v>212</v>
      </c>
      <c r="N16" s="20" t="s">
        <v>226</v>
      </c>
      <c r="O16" s="20" t="s">
        <v>513</v>
      </c>
      <c r="P16" s="20"/>
      <c r="Q16" s="20"/>
      <c r="R16" s="20"/>
      <c r="S16" s="20"/>
      <c r="T16" s="20" t="s">
        <v>871</v>
      </c>
      <c r="U16" s="20"/>
      <c r="V16" s="20"/>
      <c r="W16" s="20" t="s">
        <v>229</v>
      </c>
      <c r="X16" s="20"/>
      <c r="Y16" s="20" t="s">
        <v>766</v>
      </c>
      <c r="Z16" s="20" t="s">
        <v>1080</v>
      </c>
    </row>
    <row r="17" spans="1:26" x14ac:dyDescent="0.3">
      <c r="A17" s="20" t="s">
        <v>861</v>
      </c>
      <c r="B17" s="20"/>
      <c r="C17" s="20"/>
      <c r="D17" s="20"/>
      <c r="E17" s="20"/>
      <c r="F17" s="20"/>
      <c r="G17" s="20"/>
      <c r="H17" s="20"/>
      <c r="I17" s="20" t="s">
        <v>231</v>
      </c>
      <c r="J17" s="20"/>
      <c r="K17" s="20"/>
      <c r="L17" s="20"/>
      <c r="M17" s="20" t="s">
        <v>212</v>
      </c>
      <c r="N17" s="20" t="s">
        <v>226</v>
      </c>
      <c r="O17" s="20" t="s">
        <v>211</v>
      </c>
      <c r="P17" s="20" t="s">
        <v>442</v>
      </c>
      <c r="Q17" s="20"/>
      <c r="R17" s="20"/>
      <c r="S17" s="20"/>
      <c r="T17" s="20"/>
      <c r="U17" s="20"/>
      <c r="V17" s="20">
        <v>7</v>
      </c>
      <c r="W17" s="20" t="s">
        <v>216</v>
      </c>
      <c r="X17" s="20">
        <v>100</v>
      </c>
      <c r="Y17" s="20"/>
      <c r="Z17" s="20"/>
    </row>
    <row r="18" spans="1:26" x14ac:dyDescent="0.3">
      <c r="A18" s="20" t="s">
        <v>861</v>
      </c>
      <c r="B18" s="20"/>
      <c r="C18" s="20"/>
      <c r="D18" s="20"/>
      <c r="E18" s="20"/>
      <c r="F18" s="20"/>
      <c r="G18" s="20"/>
      <c r="H18" s="20" t="s">
        <v>301</v>
      </c>
      <c r="I18" s="20" t="s">
        <v>273</v>
      </c>
      <c r="J18" s="20"/>
      <c r="K18" s="20" t="s">
        <v>245</v>
      </c>
      <c r="L18" s="20"/>
      <c r="M18" s="20" t="s">
        <v>212</v>
      </c>
      <c r="N18" s="20" t="s">
        <v>226</v>
      </c>
      <c r="O18" s="20" t="s">
        <v>211</v>
      </c>
      <c r="P18" s="20" t="s">
        <v>332</v>
      </c>
      <c r="Q18" s="20"/>
      <c r="R18" s="20"/>
      <c r="S18" s="20"/>
      <c r="T18" s="20"/>
      <c r="U18" s="20"/>
      <c r="V18" s="20">
        <v>7</v>
      </c>
      <c r="W18" s="20" t="s">
        <v>229</v>
      </c>
      <c r="X18" s="20" t="s">
        <v>1030</v>
      </c>
      <c r="Y18" s="20" t="s">
        <v>866</v>
      </c>
      <c r="Z18" s="20"/>
    </row>
    <row r="19" spans="1:26" x14ac:dyDescent="0.3">
      <c r="A19" s="20" t="s">
        <v>555</v>
      </c>
      <c r="B19" s="20" t="s">
        <v>301</v>
      </c>
      <c r="C19" s="20" t="s">
        <v>231</v>
      </c>
      <c r="D19" s="20"/>
      <c r="E19" s="20"/>
      <c r="F19" s="20"/>
      <c r="G19" s="20"/>
      <c r="H19" s="20"/>
      <c r="I19" s="20" t="s">
        <v>273</v>
      </c>
      <c r="J19" s="20"/>
      <c r="K19" s="20" t="s">
        <v>339</v>
      </c>
      <c r="L19" s="20"/>
      <c r="M19" s="20" t="s">
        <v>212</v>
      </c>
      <c r="N19" s="20" t="s">
        <v>226</v>
      </c>
      <c r="O19" s="20" t="s">
        <v>211</v>
      </c>
      <c r="P19" s="20" t="s">
        <v>332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x14ac:dyDescent="0.3">
      <c r="A20" s="20" t="s">
        <v>863</v>
      </c>
      <c r="B20" s="20"/>
      <c r="C20" s="20"/>
      <c r="D20" s="20"/>
      <c r="E20" s="20"/>
      <c r="F20" s="20"/>
      <c r="G20" s="20"/>
      <c r="H20" s="20"/>
      <c r="I20" s="20" t="s">
        <v>273</v>
      </c>
      <c r="J20" s="20"/>
      <c r="K20" s="20"/>
      <c r="L20" s="20"/>
      <c r="M20" s="20" t="s">
        <v>364</v>
      </c>
      <c r="N20" s="20" t="s">
        <v>550</v>
      </c>
      <c r="O20" s="20" t="s">
        <v>870</v>
      </c>
      <c r="P20" s="20"/>
      <c r="Q20" s="20"/>
      <c r="R20" s="20"/>
      <c r="S20" s="20"/>
      <c r="T20" s="20"/>
      <c r="U20" s="20" t="s">
        <v>431</v>
      </c>
      <c r="V20" s="20"/>
      <c r="W20" s="20"/>
      <c r="X20" s="20"/>
      <c r="Y20" s="20"/>
      <c r="Z20" s="20"/>
    </row>
    <row r="21" spans="1:26" x14ac:dyDescent="0.3">
      <c r="A21" s="20" t="s">
        <v>862</v>
      </c>
      <c r="B21" s="20"/>
      <c r="C21" s="20"/>
      <c r="D21" s="20"/>
      <c r="E21" s="20"/>
      <c r="F21" s="20"/>
      <c r="G21" s="20"/>
      <c r="H21" s="20" t="s">
        <v>301</v>
      </c>
      <c r="I21" s="20" t="s">
        <v>231</v>
      </c>
      <c r="J21" s="20"/>
      <c r="K21" s="20" t="s">
        <v>339</v>
      </c>
      <c r="L21" s="20"/>
      <c r="M21" s="20" t="s">
        <v>212</v>
      </c>
      <c r="N21" s="20" t="s">
        <v>213</v>
      </c>
      <c r="O21" s="20" t="s">
        <v>370</v>
      </c>
      <c r="P21" s="20"/>
      <c r="Q21" s="20" t="s">
        <v>371</v>
      </c>
      <c r="R21" s="20"/>
      <c r="S21" s="20"/>
      <c r="T21" s="20"/>
      <c r="U21" s="20"/>
      <c r="V21" s="20"/>
      <c r="W21" s="20"/>
      <c r="X21" s="20"/>
      <c r="Y21" s="20"/>
      <c r="Z21" s="20"/>
    </row>
    <row r="22" spans="1:26" x14ac:dyDescent="0.3">
      <c r="A22" s="20" t="s">
        <v>230</v>
      </c>
      <c r="B22" s="20"/>
      <c r="C22" s="20"/>
      <c r="D22" s="20"/>
      <c r="E22" s="20" t="s">
        <v>339</v>
      </c>
      <c r="F22" s="20"/>
      <c r="G22" s="20"/>
      <c r="H22" s="20"/>
      <c r="I22" s="20" t="s">
        <v>273</v>
      </c>
      <c r="J22" s="20"/>
      <c r="K22" s="20"/>
      <c r="L22" s="20"/>
      <c r="M22" s="20" t="s">
        <v>212</v>
      </c>
      <c r="N22" s="20" t="s">
        <v>213</v>
      </c>
      <c r="O22" s="20" t="s">
        <v>870</v>
      </c>
      <c r="P22" s="20"/>
      <c r="Q22" s="20"/>
      <c r="R22" s="20"/>
      <c r="S22" s="20"/>
      <c r="T22" s="20"/>
      <c r="U22" s="20" t="s">
        <v>429</v>
      </c>
      <c r="V22" s="20"/>
      <c r="W22" s="20"/>
      <c r="X22" s="20"/>
      <c r="Y22" s="20" t="s">
        <v>378</v>
      </c>
      <c r="Z22" s="20"/>
    </row>
    <row r="23" spans="1:26" x14ac:dyDescent="0.3">
      <c r="A23" s="20" t="s">
        <v>863</v>
      </c>
      <c r="B23" s="20"/>
      <c r="C23" s="20"/>
      <c r="D23" s="20"/>
      <c r="E23" s="20"/>
      <c r="F23" s="20"/>
      <c r="G23" s="20"/>
      <c r="H23" s="20"/>
      <c r="I23" s="20" t="s">
        <v>231</v>
      </c>
      <c r="J23" s="20"/>
      <c r="K23" s="20" t="s">
        <v>245</v>
      </c>
      <c r="L23" s="20"/>
      <c r="M23" s="20" t="s">
        <v>212</v>
      </c>
      <c r="N23" s="20" t="s">
        <v>228</v>
      </c>
      <c r="O23" s="20" t="s">
        <v>370</v>
      </c>
      <c r="P23" s="20"/>
      <c r="Q23" s="20" t="s">
        <v>380</v>
      </c>
      <c r="R23" s="20"/>
      <c r="S23" s="20"/>
      <c r="T23" s="20"/>
      <c r="U23" s="20"/>
      <c r="V23" s="20">
        <v>10</v>
      </c>
      <c r="W23" s="20" t="s">
        <v>1026</v>
      </c>
      <c r="X23" s="20" t="s">
        <v>229</v>
      </c>
      <c r="Y23" s="20"/>
      <c r="Z23" s="20" t="s">
        <v>1081</v>
      </c>
    </row>
    <row r="24" spans="1:26" x14ac:dyDescent="0.3">
      <c r="A24" s="20" t="s">
        <v>230</v>
      </c>
      <c r="B24" s="20"/>
      <c r="C24" s="20" t="s">
        <v>231</v>
      </c>
      <c r="D24" s="20"/>
      <c r="E24" s="20"/>
      <c r="F24" s="20"/>
      <c r="G24" s="20"/>
      <c r="H24" s="20"/>
      <c r="I24" s="20" t="s">
        <v>273</v>
      </c>
      <c r="J24" s="20"/>
      <c r="K24" s="20"/>
      <c r="L24" s="20"/>
      <c r="M24" s="20" t="s">
        <v>212</v>
      </c>
      <c r="N24" s="20" t="s">
        <v>228</v>
      </c>
      <c r="O24" s="20" t="s">
        <v>304</v>
      </c>
      <c r="P24" s="20"/>
      <c r="Q24" s="20"/>
      <c r="R24" s="20"/>
      <c r="S24" s="20" t="s">
        <v>305</v>
      </c>
      <c r="T24" s="20"/>
      <c r="U24" s="20"/>
      <c r="V24" s="20">
        <v>7</v>
      </c>
      <c r="W24" s="20" t="s">
        <v>216</v>
      </c>
      <c r="X24" s="20" t="s">
        <v>387</v>
      </c>
      <c r="Y24" s="20"/>
      <c r="Z24" s="20"/>
    </row>
    <row r="25" spans="1:26" x14ac:dyDescent="0.3">
      <c r="A25" s="20" t="s">
        <v>555</v>
      </c>
      <c r="B25" s="20" t="s">
        <v>301</v>
      </c>
      <c r="C25" s="20" t="s">
        <v>849</v>
      </c>
      <c r="D25" s="20" t="s">
        <v>394</v>
      </c>
      <c r="E25" s="20" t="s">
        <v>245</v>
      </c>
      <c r="F25" s="20"/>
      <c r="G25" s="20"/>
      <c r="H25" s="20" t="s">
        <v>301</v>
      </c>
      <c r="I25" s="20" t="s">
        <v>231</v>
      </c>
      <c r="J25" s="20" t="s">
        <v>394</v>
      </c>
      <c r="K25" s="20" t="s">
        <v>245</v>
      </c>
      <c r="L25" s="20"/>
      <c r="M25" s="20" t="s">
        <v>212</v>
      </c>
      <c r="N25" s="20" t="s">
        <v>226</v>
      </c>
      <c r="O25" s="20" t="s">
        <v>211</v>
      </c>
      <c r="P25" s="20" t="s">
        <v>388</v>
      </c>
      <c r="Q25" s="20"/>
      <c r="R25" s="20"/>
      <c r="S25" s="20"/>
      <c r="T25" s="20"/>
      <c r="U25" s="20"/>
      <c r="V25" s="20">
        <v>21</v>
      </c>
      <c r="W25" s="20" t="s">
        <v>391</v>
      </c>
      <c r="X25" s="20" t="s">
        <v>229</v>
      </c>
      <c r="Y25" s="20"/>
      <c r="Z25" s="20"/>
    </row>
    <row r="26" spans="1:26" x14ac:dyDescent="0.3">
      <c r="A26" s="20" t="s">
        <v>230</v>
      </c>
      <c r="B26" s="20" t="s">
        <v>583</v>
      </c>
      <c r="C26" s="20" t="s">
        <v>273</v>
      </c>
      <c r="D26" s="20" t="s">
        <v>315</v>
      </c>
      <c r="E26" s="20" t="s">
        <v>245</v>
      </c>
      <c r="F26" s="20"/>
      <c r="G26" s="20"/>
      <c r="H26" s="20"/>
      <c r="I26" s="20" t="s">
        <v>273</v>
      </c>
      <c r="J26" s="20" t="s">
        <v>315</v>
      </c>
      <c r="K26" s="20" t="s">
        <v>245</v>
      </c>
      <c r="L26" s="20"/>
      <c r="M26" s="20" t="s">
        <v>306</v>
      </c>
      <c r="N26" s="20" t="s">
        <v>228</v>
      </c>
      <c r="O26" s="20" t="s">
        <v>304</v>
      </c>
      <c r="P26" s="20"/>
      <c r="Q26" s="20"/>
      <c r="R26" s="20"/>
      <c r="S26" s="20" t="s">
        <v>305</v>
      </c>
      <c r="T26" s="20"/>
      <c r="U26" s="20"/>
      <c r="V26" s="20">
        <v>3</v>
      </c>
      <c r="W26" s="20" t="s">
        <v>444</v>
      </c>
      <c r="X26" s="20" t="s">
        <v>312</v>
      </c>
      <c r="Y26" s="20"/>
      <c r="Z26" s="20"/>
    </row>
    <row r="27" spans="1:26" x14ac:dyDescent="0.3">
      <c r="A27" s="20" t="s">
        <v>230</v>
      </c>
      <c r="B27" s="20"/>
      <c r="C27" s="20" t="s">
        <v>273</v>
      </c>
      <c r="D27" s="20"/>
      <c r="E27" s="20" t="s">
        <v>245</v>
      </c>
      <c r="F27" s="20"/>
      <c r="G27" s="20"/>
      <c r="H27" s="20"/>
      <c r="I27" s="20" t="s">
        <v>273</v>
      </c>
      <c r="J27" s="20"/>
      <c r="K27" s="20" t="s">
        <v>245</v>
      </c>
      <c r="L27" s="20"/>
      <c r="M27" s="20" t="s">
        <v>212</v>
      </c>
      <c r="N27" s="20" t="s">
        <v>226</v>
      </c>
      <c r="O27" s="20" t="s">
        <v>211</v>
      </c>
      <c r="P27" s="20" t="s">
        <v>332</v>
      </c>
      <c r="Q27" s="20"/>
      <c r="R27" s="20"/>
      <c r="S27" s="20"/>
      <c r="T27" s="20"/>
      <c r="U27" s="20"/>
      <c r="V27" s="20"/>
      <c r="W27" s="20" t="s">
        <v>1025</v>
      </c>
      <c r="X27" s="20">
        <v>10</v>
      </c>
      <c r="Y27" s="20" t="s">
        <v>1057</v>
      </c>
      <c r="Z27" s="20"/>
    </row>
    <row r="28" spans="1:26" x14ac:dyDescent="0.3">
      <c r="A28" s="20" t="s">
        <v>230</v>
      </c>
      <c r="B28" s="20"/>
      <c r="C28" s="20" t="s">
        <v>856</v>
      </c>
      <c r="D28" s="20"/>
      <c r="E28" s="20" t="s">
        <v>339</v>
      </c>
      <c r="F28" s="20"/>
      <c r="G28" s="20"/>
      <c r="H28" s="20"/>
      <c r="I28" s="20" t="s">
        <v>856</v>
      </c>
      <c r="J28" s="20"/>
      <c r="K28" s="20" t="s">
        <v>339</v>
      </c>
      <c r="L28" s="20"/>
      <c r="M28" s="20" t="s">
        <v>212</v>
      </c>
      <c r="N28" s="20" t="s">
        <v>239</v>
      </c>
      <c r="O28" s="20" t="s">
        <v>211</v>
      </c>
      <c r="P28" s="20" t="s">
        <v>856</v>
      </c>
      <c r="Q28" s="20"/>
      <c r="R28" s="20"/>
      <c r="S28" s="20"/>
      <c r="T28" s="20"/>
      <c r="U28" s="20"/>
      <c r="V28" s="20">
        <v>16</v>
      </c>
      <c r="W28" s="20" t="s">
        <v>444</v>
      </c>
      <c r="X28" s="20">
        <v>30</v>
      </c>
      <c r="Y28" s="20" t="s">
        <v>867</v>
      </c>
      <c r="Z28" s="20"/>
    </row>
    <row r="29" spans="1:26" x14ac:dyDescent="0.3">
      <c r="A29" s="20" t="s">
        <v>555</v>
      </c>
      <c r="B29" s="20" t="s">
        <v>301</v>
      </c>
      <c r="C29" s="20" t="s">
        <v>273</v>
      </c>
      <c r="D29" s="20"/>
      <c r="E29" s="20"/>
      <c r="F29" s="20"/>
      <c r="G29" s="20"/>
      <c r="H29" s="20"/>
      <c r="I29" s="20" t="s">
        <v>273</v>
      </c>
      <c r="J29" s="20"/>
      <c r="K29" s="20"/>
      <c r="L29" s="20"/>
      <c r="M29" s="20" t="s">
        <v>212</v>
      </c>
      <c r="N29" s="20" t="s">
        <v>213</v>
      </c>
      <c r="O29" s="20" t="s">
        <v>211</v>
      </c>
      <c r="P29" s="20" t="s">
        <v>254</v>
      </c>
      <c r="Q29" s="20"/>
      <c r="R29" s="20"/>
      <c r="S29" s="20"/>
      <c r="T29" s="20"/>
      <c r="U29" s="20"/>
      <c r="V29" s="20" t="s">
        <v>1027</v>
      </c>
      <c r="W29" s="20" t="s">
        <v>444</v>
      </c>
      <c r="X29" s="20" t="s">
        <v>312</v>
      </c>
      <c r="Y29" s="20"/>
      <c r="Z29" s="20"/>
    </row>
    <row r="30" spans="1:26" x14ac:dyDescent="0.3">
      <c r="A30" s="20" t="s">
        <v>615</v>
      </c>
      <c r="B30" s="20"/>
      <c r="C30" s="20" t="s">
        <v>231</v>
      </c>
      <c r="D30" s="20"/>
      <c r="E30" s="20"/>
      <c r="F30" s="20"/>
      <c r="G30" s="20"/>
      <c r="H30" s="20" t="s">
        <v>301</v>
      </c>
      <c r="I30" s="20" t="s">
        <v>273</v>
      </c>
      <c r="J30" s="20"/>
      <c r="K30" s="20"/>
      <c r="L30" s="20"/>
      <c r="M30" s="20" t="s">
        <v>212</v>
      </c>
      <c r="N30" s="20" t="s">
        <v>485</v>
      </c>
      <c r="O30" s="20" t="s">
        <v>870</v>
      </c>
      <c r="P30" s="20"/>
      <c r="Q30" s="20"/>
      <c r="R30" s="20"/>
      <c r="S30" s="20"/>
      <c r="T30" s="20"/>
      <c r="U30" s="20" t="s">
        <v>497</v>
      </c>
      <c r="V30" s="20"/>
      <c r="W30" s="20" t="s">
        <v>1025</v>
      </c>
      <c r="X30" s="20">
        <v>20</v>
      </c>
      <c r="Y30" s="20"/>
      <c r="Z30" s="20"/>
    </row>
    <row r="31" spans="1:26" x14ac:dyDescent="0.3">
      <c r="A31" s="20" t="s">
        <v>555</v>
      </c>
      <c r="B31" s="20" t="s">
        <v>301</v>
      </c>
      <c r="C31" s="20" t="s">
        <v>273</v>
      </c>
      <c r="D31" s="20"/>
      <c r="E31" s="20"/>
      <c r="F31" s="20"/>
      <c r="G31" s="20"/>
      <c r="H31" s="20" t="s">
        <v>301</v>
      </c>
      <c r="I31" s="20" t="s">
        <v>273</v>
      </c>
      <c r="J31" s="20"/>
      <c r="K31" s="20" t="s">
        <v>856</v>
      </c>
      <c r="L31" s="20"/>
      <c r="M31" s="20" t="s">
        <v>212</v>
      </c>
      <c r="N31" s="20" t="s">
        <v>213</v>
      </c>
      <c r="O31" s="20" t="s">
        <v>414</v>
      </c>
      <c r="P31" s="20" t="s">
        <v>254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x14ac:dyDescent="0.3">
      <c r="A32" s="20" t="s">
        <v>615</v>
      </c>
      <c r="B32" s="20"/>
      <c r="C32" s="20" t="s">
        <v>856</v>
      </c>
      <c r="D32" s="20"/>
      <c r="E32" s="20"/>
      <c r="F32" s="20"/>
      <c r="G32" s="20"/>
      <c r="H32" s="20"/>
      <c r="I32" s="20" t="s">
        <v>273</v>
      </c>
      <c r="J32" s="20"/>
      <c r="K32" s="20"/>
      <c r="L32" s="20"/>
      <c r="M32" s="20" t="s">
        <v>212</v>
      </c>
      <c r="N32" s="20" t="s">
        <v>213</v>
      </c>
      <c r="O32" s="20" t="s">
        <v>414</v>
      </c>
      <c r="P32" s="20" t="s">
        <v>254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x14ac:dyDescent="0.3">
      <c r="A33" s="20" t="s">
        <v>555</v>
      </c>
      <c r="B33" s="20" t="s">
        <v>301</v>
      </c>
      <c r="C33" s="20" t="s">
        <v>273</v>
      </c>
      <c r="D33" s="20" t="s">
        <v>488</v>
      </c>
      <c r="E33" s="20" t="s">
        <v>245</v>
      </c>
      <c r="F33" s="20"/>
      <c r="G33" s="20"/>
      <c r="H33" s="20"/>
      <c r="I33" s="20" t="s">
        <v>845</v>
      </c>
      <c r="J33" s="20"/>
      <c r="K33" s="20"/>
      <c r="L33" s="20"/>
      <c r="M33" s="20" t="s">
        <v>212</v>
      </c>
      <c r="N33" s="20" t="s">
        <v>485</v>
      </c>
      <c r="O33" s="20" t="s">
        <v>414</v>
      </c>
      <c r="P33" s="20" t="s">
        <v>254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3">
      <c r="A34" s="20" t="s">
        <v>861</v>
      </c>
      <c r="B34" s="20"/>
      <c r="C34" s="20" t="s">
        <v>231</v>
      </c>
      <c r="D34" s="20"/>
      <c r="E34" s="20"/>
      <c r="F34" s="20"/>
      <c r="G34" s="20"/>
      <c r="H34" s="20"/>
      <c r="I34" s="20" t="s">
        <v>851</v>
      </c>
      <c r="J34" s="20"/>
      <c r="K34" s="20"/>
      <c r="L34" s="20"/>
      <c r="M34" s="20" t="s">
        <v>212</v>
      </c>
      <c r="N34" s="20" t="s">
        <v>239</v>
      </c>
      <c r="O34" s="20" t="s">
        <v>370</v>
      </c>
      <c r="P34" s="20"/>
      <c r="Q34" s="20" t="s">
        <v>371</v>
      </c>
      <c r="R34" s="20"/>
      <c r="S34" s="20"/>
      <c r="T34" s="20"/>
      <c r="U34" s="20"/>
      <c r="V34" s="20"/>
      <c r="W34" s="20"/>
      <c r="X34" s="20"/>
      <c r="Y34" s="20" t="s">
        <v>866</v>
      </c>
      <c r="Z34" s="20"/>
    </row>
    <row r="35" spans="1:26" x14ac:dyDescent="0.3">
      <c r="A35" s="20" t="s">
        <v>555</v>
      </c>
      <c r="B35" s="20" t="s">
        <v>301</v>
      </c>
      <c r="C35" s="20" t="s">
        <v>479</v>
      </c>
      <c r="D35" s="20"/>
      <c r="E35" s="20"/>
      <c r="F35" s="20"/>
      <c r="G35" s="20"/>
      <c r="H35" s="20"/>
      <c r="I35" s="20" t="s">
        <v>846</v>
      </c>
      <c r="J35" s="20"/>
      <c r="K35" s="20"/>
      <c r="L35" s="20"/>
      <c r="M35" s="20" t="s">
        <v>212</v>
      </c>
      <c r="N35" s="20" t="s">
        <v>213</v>
      </c>
      <c r="O35" s="20" t="s">
        <v>414</v>
      </c>
      <c r="P35" s="20" t="s">
        <v>254</v>
      </c>
      <c r="Q35" s="20"/>
      <c r="R35" s="20"/>
      <c r="S35" s="20"/>
      <c r="T35" s="20"/>
      <c r="U35" s="20"/>
      <c r="V35" s="20">
        <v>10</v>
      </c>
      <c r="W35" s="20" t="s">
        <v>477</v>
      </c>
      <c r="X35" s="20">
        <v>50</v>
      </c>
      <c r="Y35" s="20"/>
      <c r="Z35" s="20"/>
    </row>
    <row r="36" spans="1:26" x14ac:dyDescent="0.3">
      <c r="A36" s="20" t="s">
        <v>230</v>
      </c>
      <c r="B36" s="20"/>
      <c r="C36" s="20" t="s">
        <v>273</v>
      </c>
      <c r="D36" s="20"/>
      <c r="E36" s="20"/>
      <c r="F36" s="20"/>
      <c r="G36" s="20"/>
      <c r="H36" s="20"/>
      <c r="I36" s="20" t="s">
        <v>273</v>
      </c>
      <c r="J36" s="20"/>
      <c r="K36" s="20"/>
      <c r="L36" s="20"/>
      <c r="M36" s="20" t="s">
        <v>212</v>
      </c>
      <c r="N36" s="20" t="s">
        <v>226</v>
      </c>
      <c r="O36" s="20" t="s">
        <v>414</v>
      </c>
      <c r="P36" s="20" t="s">
        <v>388</v>
      </c>
      <c r="Q36" s="20"/>
      <c r="R36" s="20"/>
      <c r="S36" s="20"/>
      <c r="T36" s="20"/>
      <c r="U36" s="20"/>
      <c r="V36" s="20">
        <v>7</v>
      </c>
      <c r="W36" s="20" t="s">
        <v>216</v>
      </c>
      <c r="X36" s="20">
        <v>50</v>
      </c>
      <c r="Y36" s="20"/>
      <c r="Z36" s="20"/>
    </row>
    <row r="37" spans="1:26" x14ac:dyDescent="0.3">
      <c r="A37" s="20" t="s">
        <v>862</v>
      </c>
      <c r="B37" s="20"/>
      <c r="C37" s="20"/>
      <c r="D37" s="20"/>
      <c r="E37" s="20"/>
      <c r="F37" s="20"/>
      <c r="G37" s="20"/>
      <c r="H37" s="20"/>
      <c r="I37" s="20" t="s">
        <v>845</v>
      </c>
      <c r="J37" s="20"/>
      <c r="K37" s="20"/>
      <c r="L37" s="20"/>
      <c r="M37" s="20" t="s">
        <v>212</v>
      </c>
      <c r="N37" s="20" t="s">
        <v>226</v>
      </c>
      <c r="O37" s="20" t="s">
        <v>414</v>
      </c>
      <c r="P37" s="20" t="s">
        <v>442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x14ac:dyDescent="0.3">
      <c r="A38" s="20" t="s">
        <v>615</v>
      </c>
      <c r="B38" s="20"/>
      <c r="C38" s="20" t="s">
        <v>846</v>
      </c>
      <c r="D38" s="20"/>
      <c r="E38" s="20"/>
      <c r="F38" s="20"/>
      <c r="G38" s="20"/>
      <c r="H38" s="20"/>
      <c r="I38" s="20" t="s">
        <v>273</v>
      </c>
      <c r="J38" s="20"/>
      <c r="K38" s="20"/>
      <c r="L38" s="20"/>
      <c r="M38" s="20" t="s">
        <v>212</v>
      </c>
      <c r="N38" s="20" t="s">
        <v>226</v>
      </c>
      <c r="O38" s="20" t="s">
        <v>370</v>
      </c>
      <c r="P38" s="20"/>
      <c r="Q38" s="20" t="s">
        <v>450</v>
      </c>
      <c r="R38" s="20"/>
      <c r="S38" s="20"/>
      <c r="T38" s="20"/>
      <c r="U38" s="20"/>
      <c r="V38" s="20"/>
      <c r="W38" s="20"/>
      <c r="X38" s="20"/>
      <c r="Y38" s="20" t="s">
        <v>463</v>
      </c>
      <c r="Z38" s="20"/>
    </row>
    <row r="39" spans="1:26" x14ac:dyDescent="0.3">
      <c r="A39" s="20" t="s">
        <v>230</v>
      </c>
      <c r="B39" s="20"/>
      <c r="C39" s="20" t="s">
        <v>273</v>
      </c>
      <c r="D39" s="20"/>
      <c r="E39" s="20" t="s">
        <v>245</v>
      </c>
      <c r="F39" s="20"/>
      <c r="G39" s="20"/>
      <c r="H39" s="20"/>
      <c r="I39" s="20" t="s">
        <v>273</v>
      </c>
      <c r="J39" s="20"/>
      <c r="K39" s="20"/>
      <c r="L39" s="20"/>
      <c r="M39" s="20" t="s">
        <v>212</v>
      </c>
      <c r="N39" s="20" t="s">
        <v>226</v>
      </c>
      <c r="O39" s="20" t="s">
        <v>414</v>
      </c>
      <c r="P39" s="20" t="s">
        <v>442</v>
      </c>
      <c r="Q39" s="20"/>
      <c r="R39" s="20"/>
      <c r="S39" s="20"/>
      <c r="T39" s="20"/>
      <c r="U39" s="20"/>
      <c r="V39" s="20">
        <v>5</v>
      </c>
      <c r="W39" s="20" t="s">
        <v>444</v>
      </c>
      <c r="X39" s="20" t="s">
        <v>445</v>
      </c>
      <c r="Y39" s="20"/>
      <c r="Z39" s="20"/>
    </row>
    <row r="40" spans="1:26" x14ac:dyDescent="0.3">
      <c r="A40" s="20" t="s">
        <v>615</v>
      </c>
      <c r="B40" s="20"/>
      <c r="C40" s="20"/>
      <c r="D40" s="20"/>
      <c r="E40" s="20"/>
      <c r="F40" s="20"/>
      <c r="G40" s="20"/>
      <c r="H40" s="20"/>
      <c r="I40" s="20" t="s">
        <v>273</v>
      </c>
      <c r="J40" s="20"/>
      <c r="K40" s="20"/>
      <c r="L40" s="20"/>
      <c r="M40" s="20" t="s">
        <v>212</v>
      </c>
      <c r="N40" s="20" t="s">
        <v>213</v>
      </c>
      <c r="O40" s="20" t="s">
        <v>870</v>
      </c>
      <c r="P40" s="20"/>
      <c r="Q40" s="20"/>
      <c r="R40" s="20"/>
      <c r="S40" s="20"/>
      <c r="T40" s="20"/>
      <c r="U40" s="20" t="s">
        <v>427</v>
      </c>
      <c r="V40" s="20" t="s">
        <v>229</v>
      </c>
      <c r="W40" s="20" t="s">
        <v>1028</v>
      </c>
      <c r="X40" s="20" t="s">
        <v>438</v>
      </c>
      <c r="Y40" s="20" t="s">
        <v>378</v>
      </c>
      <c r="Z40" s="20"/>
    </row>
    <row r="41" spans="1:26" x14ac:dyDescent="0.3">
      <c r="A41" s="20"/>
      <c r="B41" s="20"/>
      <c r="C41" s="20"/>
      <c r="D41" s="20"/>
      <c r="E41" s="20"/>
      <c r="F41" s="20"/>
      <c r="G41" s="20"/>
      <c r="H41" s="20"/>
      <c r="I41" s="20" t="s">
        <v>847</v>
      </c>
      <c r="J41" s="20"/>
      <c r="K41" s="20"/>
      <c r="L41" s="20"/>
      <c r="M41" s="20" t="s">
        <v>212</v>
      </c>
      <c r="N41" s="20" t="s">
        <v>213</v>
      </c>
      <c r="O41" s="20" t="s">
        <v>414</v>
      </c>
      <c r="P41" s="20" t="s">
        <v>254</v>
      </c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x14ac:dyDescent="0.3">
      <c r="A42" s="20" t="s">
        <v>230</v>
      </c>
      <c r="B42" s="20"/>
      <c r="C42" s="20" t="s">
        <v>850</v>
      </c>
      <c r="D42" s="20"/>
      <c r="E42" s="20"/>
      <c r="F42" s="20"/>
      <c r="G42" s="20"/>
      <c r="H42" s="20"/>
      <c r="I42" s="20" t="s">
        <v>273</v>
      </c>
      <c r="J42" s="20"/>
      <c r="K42" s="20"/>
      <c r="L42" s="20"/>
      <c r="M42" s="20" t="s">
        <v>212</v>
      </c>
      <c r="N42" s="20" t="s">
        <v>226</v>
      </c>
      <c r="O42" s="20" t="s">
        <v>414</v>
      </c>
      <c r="P42" s="20" t="s">
        <v>388</v>
      </c>
      <c r="Q42" s="20"/>
      <c r="R42" s="20"/>
      <c r="S42" s="20"/>
      <c r="T42" s="20"/>
      <c r="U42" s="20"/>
      <c r="V42" s="20" t="s">
        <v>229</v>
      </c>
      <c r="W42" s="20" t="s">
        <v>216</v>
      </c>
      <c r="X42" s="20">
        <v>50</v>
      </c>
      <c r="Y42" s="20"/>
      <c r="Z42" s="20"/>
    </row>
    <row r="43" spans="1:26" x14ac:dyDescent="0.3">
      <c r="A43" s="20"/>
      <c r="B43" s="20"/>
      <c r="C43" s="20" t="s">
        <v>849</v>
      </c>
      <c r="D43" s="20"/>
      <c r="E43" s="20"/>
      <c r="F43" s="20"/>
      <c r="G43" s="20"/>
      <c r="H43" s="20"/>
      <c r="I43" s="20" t="s">
        <v>273</v>
      </c>
      <c r="J43" s="20"/>
      <c r="K43" s="20" t="s">
        <v>245</v>
      </c>
      <c r="L43" s="20"/>
      <c r="M43" s="20" t="s">
        <v>212</v>
      </c>
      <c r="N43" s="20" t="s">
        <v>239</v>
      </c>
      <c r="O43" s="20" t="s">
        <v>304</v>
      </c>
      <c r="P43" s="20"/>
      <c r="Q43" s="20"/>
      <c r="R43" s="20"/>
      <c r="S43" s="20" t="s">
        <v>875</v>
      </c>
      <c r="T43" s="20"/>
      <c r="U43" s="20"/>
      <c r="V43" s="20">
        <v>1</v>
      </c>
      <c r="W43" s="20" t="s">
        <v>216</v>
      </c>
      <c r="X43" s="20">
        <v>50</v>
      </c>
      <c r="Y43" s="20" t="s">
        <v>569</v>
      </c>
      <c r="Z43" s="20"/>
    </row>
    <row r="44" spans="1:26" x14ac:dyDescent="0.3">
      <c r="A44" s="20" t="s">
        <v>555</v>
      </c>
      <c r="B44" s="20" t="s">
        <v>301</v>
      </c>
      <c r="C44" s="20" t="s">
        <v>850</v>
      </c>
      <c r="D44" s="20"/>
      <c r="E44" s="20"/>
      <c r="F44" s="20"/>
      <c r="G44" s="20"/>
      <c r="H44" s="20"/>
      <c r="I44" s="20" t="s">
        <v>850</v>
      </c>
      <c r="J44" s="20"/>
      <c r="K44" s="20"/>
      <c r="L44" s="20"/>
      <c r="M44" s="20" t="s">
        <v>212</v>
      </c>
      <c r="N44" s="20" t="s">
        <v>226</v>
      </c>
      <c r="O44" s="20" t="s">
        <v>414</v>
      </c>
      <c r="P44" s="20" t="s">
        <v>388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x14ac:dyDescent="0.3">
      <c r="A45" s="20" t="s">
        <v>230</v>
      </c>
      <c r="B45" s="20"/>
      <c r="C45" s="20" t="s">
        <v>231</v>
      </c>
      <c r="D45" s="20"/>
      <c r="E45" s="20"/>
      <c r="F45" s="20"/>
      <c r="G45" s="20"/>
      <c r="H45" s="20"/>
      <c r="I45" s="20" t="s">
        <v>231</v>
      </c>
      <c r="J45" s="20"/>
      <c r="K45" s="20"/>
      <c r="L45" s="20"/>
      <c r="M45" s="20" t="s">
        <v>212</v>
      </c>
      <c r="N45" s="20" t="s">
        <v>226</v>
      </c>
      <c r="O45" s="20" t="s">
        <v>414</v>
      </c>
      <c r="P45" s="20" t="s">
        <v>442</v>
      </c>
      <c r="Q45" s="20"/>
      <c r="R45" s="20"/>
      <c r="S45" s="20"/>
      <c r="T45" s="20"/>
      <c r="U45" s="20"/>
      <c r="V45" s="20"/>
      <c r="W45" s="20"/>
      <c r="X45" s="20"/>
      <c r="Y45" s="20" t="s">
        <v>866</v>
      </c>
      <c r="Z45" s="20" t="s">
        <v>1082</v>
      </c>
    </row>
    <row r="46" spans="1:26" x14ac:dyDescent="0.3">
      <c r="A46" s="20"/>
      <c r="B46" s="20"/>
      <c r="C46" s="20"/>
      <c r="D46" s="20"/>
      <c r="E46" s="20"/>
      <c r="F46" s="20"/>
      <c r="G46" s="20"/>
      <c r="H46" s="20"/>
      <c r="I46" s="20" t="s">
        <v>852</v>
      </c>
      <c r="J46" s="20"/>
      <c r="K46" s="20"/>
      <c r="L46" s="20"/>
      <c r="M46" s="20" t="s">
        <v>564</v>
      </c>
      <c r="N46" s="20" t="s">
        <v>226</v>
      </c>
      <c r="O46" s="20" t="s">
        <v>414</v>
      </c>
      <c r="P46" s="20" t="s">
        <v>332</v>
      </c>
      <c r="Q46" s="20"/>
      <c r="R46" s="20"/>
      <c r="S46" s="20"/>
      <c r="T46" s="20"/>
      <c r="U46" s="20"/>
      <c r="V46" s="20"/>
      <c r="W46" s="20"/>
      <c r="X46" s="20"/>
      <c r="Y46" s="20" t="s">
        <v>866</v>
      </c>
      <c r="Z46" s="20"/>
    </row>
    <row r="47" spans="1:26" x14ac:dyDescent="0.3">
      <c r="A47" s="20" t="s">
        <v>863</v>
      </c>
      <c r="B47" s="20"/>
      <c r="C47" s="20" t="s">
        <v>231</v>
      </c>
      <c r="D47" s="20"/>
      <c r="E47" s="20"/>
      <c r="F47" s="20"/>
      <c r="G47" s="20"/>
      <c r="H47" s="20"/>
      <c r="I47" s="20" t="s">
        <v>851</v>
      </c>
      <c r="J47" s="20"/>
      <c r="K47" s="20"/>
      <c r="L47" s="20"/>
      <c r="M47" s="20" t="s">
        <v>212</v>
      </c>
      <c r="N47" s="20" t="s">
        <v>226</v>
      </c>
      <c r="O47" s="20" t="s">
        <v>414</v>
      </c>
      <c r="P47" s="20" t="s">
        <v>388</v>
      </c>
      <c r="Q47" s="20"/>
      <c r="R47" s="20"/>
      <c r="S47" s="20"/>
      <c r="T47" s="20"/>
      <c r="U47" s="20"/>
      <c r="V47" s="20"/>
      <c r="W47" s="20"/>
      <c r="X47" s="20"/>
      <c r="Y47" s="20" t="s">
        <v>1048</v>
      </c>
      <c r="Z47" s="20" t="s">
        <v>1082</v>
      </c>
    </row>
    <row r="48" spans="1:26" x14ac:dyDescent="0.3">
      <c r="A48" s="20" t="s">
        <v>230</v>
      </c>
      <c r="B48" s="20"/>
      <c r="C48" s="20" t="s">
        <v>273</v>
      </c>
      <c r="D48" s="20" t="s">
        <v>246</v>
      </c>
      <c r="E48" s="20"/>
      <c r="F48" s="20"/>
      <c r="G48" s="20"/>
      <c r="H48" s="20" t="s">
        <v>301</v>
      </c>
      <c r="I48" s="20" t="s">
        <v>848</v>
      </c>
      <c r="J48" s="20"/>
      <c r="K48" s="20"/>
      <c r="L48" s="20"/>
      <c r="M48" s="20" t="s">
        <v>212</v>
      </c>
      <c r="N48" s="20" t="s">
        <v>550</v>
      </c>
      <c r="O48" s="20" t="s">
        <v>370</v>
      </c>
      <c r="P48" s="20"/>
      <c r="Q48" s="20"/>
      <c r="R48" s="20"/>
      <c r="S48" s="20"/>
      <c r="T48" s="20"/>
      <c r="U48" s="20" t="s">
        <v>549</v>
      </c>
      <c r="V48" s="20"/>
      <c r="W48" s="20"/>
      <c r="X48" s="20"/>
      <c r="Y48" s="20" t="s">
        <v>1049</v>
      </c>
      <c r="Z48" s="20"/>
    </row>
    <row r="49" spans="1:26" x14ac:dyDescent="0.3">
      <c r="A49" s="20" t="s">
        <v>861</v>
      </c>
      <c r="B49" s="20"/>
      <c r="C49" s="20" t="s">
        <v>231</v>
      </c>
      <c r="D49" s="20"/>
      <c r="E49" s="20"/>
      <c r="F49" s="20"/>
      <c r="G49" s="20"/>
      <c r="H49" s="20" t="s">
        <v>301</v>
      </c>
      <c r="I49" s="20" t="s">
        <v>231</v>
      </c>
      <c r="J49" s="20"/>
      <c r="K49" s="20"/>
      <c r="L49" s="20"/>
      <c r="M49" s="20" t="s">
        <v>212</v>
      </c>
      <c r="N49" s="20" t="s">
        <v>213</v>
      </c>
      <c r="O49" s="20" t="s">
        <v>414</v>
      </c>
      <c r="P49" s="20" t="s">
        <v>254</v>
      </c>
      <c r="Q49" s="20"/>
      <c r="R49" s="20"/>
      <c r="S49" s="20"/>
      <c r="T49" s="20"/>
      <c r="U49" s="20"/>
      <c r="V49" s="20"/>
      <c r="W49" s="20"/>
      <c r="X49" s="20"/>
      <c r="Y49" s="20" t="s">
        <v>548</v>
      </c>
      <c r="Z49" s="20" t="s">
        <v>1079</v>
      </c>
    </row>
    <row r="50" spans="1:26" x14ac:dyDescent="0.3">
      <c r="A50" s="20" t="s">
        <v>861</v>
      </c>
      <c r="B50" s="20"/>
      <c r="C50" s="20" t="s">
        <v>845</v>
      </c>
      <c r="D50" s="20"/>
      <c r="E50" s="20"/>
      <c r="F50" s="20"/>
      <c r="G50" s="20"/>
      <c r="H50" s="20" t="s">
        <v>301</v>
      </c>
      <c r="I50" s="20" t="s">
        <v>273</v>
      </c>
      <c r="J50" s="20"/>
      <c r="K50" s="20"/>
      <c r="L50" s="20"/>
      <c r="M50" s="20" t="s">
        <v>212</v>
      </c>
      <c r="N50" s="20" t="s">
        <v>226</v>
      </c>
      <c r="O50" s="20" t="s">
        <v>414</v>
      </c>
      <c r="P50" s="20" t="s">
        <v>442</v>
      </c>
      <c r="Q50" s="20"/>
      <c r="R50" s="20"/>
      <c r="S50" s="20"/>
      <c r="T50" s="20"/>
      <c r="U50" s="20"/>
      <c r="V50" s="20"/>
      <c r="W50" s="20"/>
      <c r="X50" s="20"/>
      <c r="Y50" s="20" t="s">
        <v>543</v>
      </c>
      <c r="Z50" s="20"/>
    </row>
    <row r="51" spans="1:26" x14ac:dyDescent="0.3">
      <c r="A51" s="20" t="s">
        <v>555</v>
      </c>
      <c r="B51" s="20" t="s">
        <v>301</v>
      </c>
      <c r="C51" s="20" t="s">
        <v>273</v>
      </c>
      <c r="D51" s="20"/>
      <c r="E51" s="20" t="s">
        <v>245</v>
      </c>
      <c r="F51" s="20"/>
      <c r="G51" s="20"/>
      <c r="H51" s="20" t="s">
        <v>301</v>
      </c>
      <c r="I51" s="20" t="s">
        <v>273</v>
      </c>
      <c r="J51" s="20"/>
      <c r="K51" s="20" t="s">
        <v>245</v>
      </c>
      <c r="L51" s="20"/>
      <c r="M51" s="20" t="s">
        <v>212</v>
      </c>
      <c r="N51" s="20" t="s">
        <v>226</v>
      </c>
      <c r="O51" s="20" t="s">
        <v>513</v>
      </c>
      <c r="P51" s="20"/>
      <c r="Q51" s="20"/>
      <c r="R51" s="20"/>
      <c r="S51" s="20"/>
      <c r="T51" s="20" t="s">
        <v>871</v>
      </c>
      <c r="U51" s="20"/>
      <c r="V51" s="20"/>
      <c r="W51" s="20"/>
      <c r="X51" s="20"/>
      <c r="Y51" s="20"/>
      <c r="Z51" s="20"/>
    </row>
    <row r="52" spans="1:26" x14ac:dyDescent="0.3">
      <c r="A52" s="20" t="s">
        <v>230</v>
      </c>
      <c r="B52" s="20"/>
      <c r="C52" s="20" t="s">
        <v>231</v>
      </c>
      <c r="D52" s="20"/>
      <c r="E52" s="20"/>
      <c r="F52" s="20"/>
      <c r="G52" s="20"/>
      <c r="H52" s="20"/>
      <c r="I52" s="20" t="s">
        <v>854</v>
      </c>
      <c r="J52" s="20"/>
      <c r="K52" s="20"/>
      <c r="L52" s="20"/>
      <c r="M52" s="20" t="s">
        <v>212</v>
      </c>
      <c r="N52" s="20" t="s">
        <v>239</v>
      </c>
      <c r="O52" s="20" t="s">
        <v>304</v>
      </c>
      <c r="P52" s="20"/>
      <c r="Q52" s="20"/>
      <c r="R52" s="20"/>
      <c r="S52" s="20" t="s">
        <v>305</v>
      </c>
      <c r="T52" s="20"/>
      <c r="U52" s="20"/>
      <c r="V52" s="20"/>
      <c r="W52" s="20"/>
      <c r="X52" s="20"/>
      <c r="Y52" s="20" t="s">
        <v>534</v>
      </c>
      <c r="Z52" s="20"/>
    </row>
    <row r="53" spans="1:26" x14ac:dyDescent="0.3">
      <c r="A53" s="20" t="s">
        <v>555</v>
      </c>
      <c r="B53" s="20" t="s">
        <v>301</v>
      </c>
      <c r="C53" s="20" t="s">
        <v>273</v>
      </c>
      <c r="D53" s="20"/>
      <c r="E53" s="20" t="s">
        <v>245</v>
      </c>
      <c r="F53" s="20"/>
      <c r="G53" s="20"/>
      <c r="H53" s="20"/>
      <c r="I53" s="20" t="s">
        <v>231</v>
      </c>
      <c r="J53" s="20"/>
      <c r="K53" s="20" t="s">
        <v>245</v>
      </c>
      <c r="L53" s="20"/>
      <c r="M53" s="20" t="s">
        <v>212</v>
      </c>
      <c r="N53" s="20" t="s">
        <v>239</v>
      </c>
      <c r="O53" s="20" t="s">
        <v>370</v>
      </c>
      <c r="P53" s="20"/>
      <c r="Q53" s="20" t="s">
        <v>371</v>
      </c>
      <c r="R53" s="20"/>
      <c r="S53" s="20"/>
      <c r="T53" s="20"/>
      <c r="U53" s="20"/>
      <c r="V53" s="20"/>
      <c r="W53" s="20"/>
      <c r="X53" s="20"/>
      <c r="Y53" s="20" t="s">
        <v>531</v>
      </c>
      <c r="Z53" s="20" t="s">
        <v>530</v>
      </c>
    </row>
    <row r="54" spans="1:26" x14ac:dyDescent="0.3">
      <c r="A54" s="20" t="s">
        <v>230</v>
      </c>
      <c r="B54" s="20"/>
      <c r="C54" s="20" t="s">
        <v>273</v>
      </c>
      <c r="D54" s="20"/>
      <c r="E54" s="20" t="s">
        <v>245</v>
      </c>
      <c r="F54" s="20" t="s">
        <v>477</v>
      </c>
      <c r="G54" s="20"/>
      <c r="H54" s="20"/>
      <c r="I54" s="20" t="s">
        <v>273</v>
      </c>
      <c r="J54" s="20"/>
      <c r="K54" s="20" t="s">
        <v>245</v>
      </c>
      <c r="L54" s="20" t="s">
        <v>477</v>
      </c>
      <c r="M54" s="20" t="s">
        <v>212</v>
      </c>
      <c r="N54" s="20" t="s">
        <v>239</v>
      </c>
      <c r="O54" s="20" t="s">
        <v>304</v>
      </c>
      <c r="P54" s="20"/>
      <c r="Q54" s="20"/>
      <c r="R54" s="20"/>
      <c r="S54" s="20" t="s">
        <v>875</v>
      </c>
      <c r="T54" s="20"/>
      <c r="U54" s="20"/>
      <c r="V54" s="20"/>
      <c r="W54" s="20" t="s">
        <v>1025</v>
      </c>
      <c r="X54" s="20">
        <v>20</v>
      </c>
      <c r="Y54" s="20" t="s">
        <v>1058</v>
      </c>
      <c r="Z54" s="20"/>
    </row>
    <row r="55" spans="1:26" x14ac:dyDescent="0.3">
      <c r="A55" s="20" t="s">
        <v>861</v>
      </c>
      <c r="B55" s="20"/>
      <c r="C55" s="20"/>
      <c r="D55" s="20"/>
      <c r="E55" s="20"/>
      <c r="F55" s="20"/>
      <c r="G55" s="20"/>
      <c r="H55" s="20"/>
      <c r="I55" s="20" t="s">
        <v>273</v>
      </c>
      <c r="J55" s="20"/>
      <c r="K55" s="20" t="s">
        <v>245</v>
      </c>
      <c r="L55" s="20"/>
      <c r="M55" s="20" t="s">
        <v>212</v>
      </c>
      <c r="N55" s="20" t="s">
        <v>239</v>
      </c>
      <c r="O55" s="20" t="s">
        <v>370</v>
      </c>
      <c r="P55" s="20"/>
      <c r="Q55" s="20" t="s">
        <v>872</v>
      </c>
      <c r="R55" s="20"/>
      <c r="S55" s="20"/>
      <c r="T55" s="20"/>
      <c r="U55" s="20"/>
      <c r="V55" s="20">
        <v>7</v>
      </c>
      <c r="W55" s="20" t="s">
        <v>216</v>
      </c>
      <c r="X55" s="20">
        <v>50</v>
      </c>
      <c r="Y55" s="20" t="s">
        <v>525</v>
      </c>
      <c r="Z55" s="20"/>
    </row>
    <row r="56" spans="1:26" x14ac:dyDescent="0.3">
      <c r="A56" s="20" t="s">
        <v>555</v>
      </c>
      <c r="B56" s="20" t="s">
        <v>301</v>
      </c>
      <c r="C56" s="20" t="s">
        <v>273</v>
      </c>
      <c r="D56" s="20"/>
      <c r="E56" s="20" t="s">
        <v>245</v>
      </c>
      <c r="F56" s="20"/>
      <c r="G56" s="20"/>
      <c r="H56" s="20" t="s">
        <v>301</v>
      </c>
      <c r="I56" s="20" t="s">
        <v>273</v>
      </c>
      <c r="J56" s="20"/>
      <c r="K56" s="20" t="s">
        <v>245</v>
      </c>
      <c r="L56" s="20"/>
      <c r="M56" s="20" t="s">
        <v>212</v>
      </c>
      <c r="N56" s="20" t="s">
        <v>226</v>
      </c>
      <c r="O56" s="20" t="s">
        <v>513</v>
      </c>
      <c r="P56" s="20"/>
      <c r="Q56" s="20"/>
      <c r="R56" s="20"/>
      <c r="S56" s="20"/>
      <c r="T56" s="20" t="s">
        <v>876</v>
      </c>
      <c r="U56" s="20"/>
      <c r="V56" s="20">
        <v>7</v>
      </c>
      <c r="W56" s="20" t="s">
        <v>1025</v>
      </c>
      <c r="X56" s="20">
        <v>20</v>
      </c>
      <c r="Y56" s="20" t="s">
        <v>1050</v>
      </c>
      <c r="Z56" s="20" t="s">
        <v>1083</v>
      </c>
    </row>
    <row r="57" spans="1:26" x14ac:dyDescent="0.3">
      <c r="A57" s="20" t="s">
        <v>864</v>
      </c>
      <c r="B57" s="20"/>
      <c r="C57" s="20" t="s">
        <v>231</v>
      </c>
      <c r="D57" s="20" t="s">
        <v>856</v>
      </c>
      <c r="E57" s="20"/>
      <c r="F57" s="20"/>
      <c r="G57" s="20"/>
      <c r="H57" s="20"/>
      <c r="I57" s="20" t="s">
        <v>857</v>
      </c>
      <c r="J57" s="20"/>
      <c r="K57" s="20"/>
      <c r="L57" s="20"/>
      <c r="M57" s="20" t="s">
        <v>212</v>
      </c>
      <c r="N57" s="20" t="s">
        <v>213</v>
      </c>
      <c r="O57" s="20" t="s">
        <v>414</v>
      </c>
      <c r="P57" s="20" t="s">
        <v>856</v>
      </c>
      <c r="Q57" s="20"/>
      <c r="R57" s="20"/>
      <c r="S57" s="20"/>
      <c r="T57" s="20"/>
      <c r="U57" s="20"/>
      <c r="V57" s="20">
        <v>5</v>
      </c>
      <c r="W57" s="20" t="s">
        <v>444</v>
      </c>
      <c r="X57" s="20" t="s">
        <v>1031</v>
      </c>
      <c r="Y57" s="20"/>
      <c r="Z57" s="20"/>
    </row>
    <row r="58" spans="1:26" x14ac:dyDescent="0.3">
      <c r="A58" s="20" t="s">
        <v>555</v>
      </c>
      <c r="B58" s="20" t="s">
        <v>301</v>
      </c>
      <c r="C58" s="20" t="s">
        <v>273</v>
      </c>
      <c r="D58" s="20"/>
      <c r="E58" s="20" t="s">
        <v>245</v>
      </c>
      <c r="F58" s="20"/>
      <c r="G58" s="20"/>
      <c r="H58" s="20"/>
      <c r="I58" s="20" t="s">
        <v>849</v>
      </c>
      <c r="J58" s="20"/>
      <c r="K58" s="20"/>
      <c r="L58" s="20"/>
      <c r="M58" s="20" t="s">
        <v>212</v>
      </c>
      <c r="N58" s="20" t="s">
        <v>239</v>
      </c>
      <c r="O58" s="20" t="s">
        <v>304</v>
      </c>
      <c r="P58" s="20"/>
      <c r="Q58" s="20"/>
      <c r="R58" s="20"/>
      <c r="S58" s="20" t="s">
        <v>875</v>
      </c>
      <c r="T58" s="20"/>
      <c r="U58" s="20"/>
      <c r="V58" s="20"/>
      <c r="W58" s="20"/>
      <c r="X58" s="20"/>
      <c r="Y58" s="20"/>
      <c r="Z58" s="20"/>
    </row>
    <row r="59" spans="1:26" x14ac:dyDescent="0.3">
      <c r="A59" s="20" t="s">
        <v>230</v>
      </c>
      <c r="B59" s="20"/>
      <c r="C59" s="20" t="s">
        <v>273</v>
      </c>
      <c r="D59" s="20"/>
      <c r="E59" s="20" t="s">
        <v>245</v>
      </c>
      <c r="F59" s="20"/>
      <c r="G59" s="20"/>
      <c r="H59" s="20"/>
      <c r="I59" s="20" t="s">
        <v>273</v>
      </c>
      <c r="J59" s="20"/>
      <c r="K59" s="20" t="s">
        <v>245</v>
      </c>
      <c r="L59" s="20" t="s">
        <v>855</v>
      </c>
      <c r="M59" s="20" t="s">
        <v>212</v>
      </c>
      <c r="N59" s="20" t="s">
        <v>239</v>
      </c>
      <c r="O59" s="20" t="s">
        <v>370</v>
      </c>
      <c r="P59" s="20"/>
      <c r="Q59" s="20" t="s">
        <v>371</v>
      </c>
      <c r="R59" s="20"/>
      <c r="S59" s="20"/>
      <c r="T59" s="20"/>
      <c r="U59" s="20"/>
      <c r="V59" s="20">
        <v>7</v>
      </c>
      <c r="W59" s="20"/>
      <c r="X59" s="20"/>
      <c r="Y59" s="20" t="s">
        <v>603</v>
      </c>
      <c r="Z59" s="20"/>
    </row>
    <row r="60" spans="1:26" x14ac:dyDescent="0.3">
      <c r="A60" s="20" t="s">
        <v>230</v>
      </c>
      <c r="B60" s="20"/>
      <c r="C60" s="20" t="s">
        <v>856</v>
      </c>
      <c r="D60" s="20"/>
      <c r="E60" s="20"/>
      <c r="F60" s="20"/>
      <c r="G60" s="20"/>
      <c r="H60" s="20"/>
      <c r="I60" s="20" t="s">
        <v>846</v>
      </c>
      <c r="J60" s="20"/>
      <c r="K60" s="20"/>
      <c r="L60" s="20"/>
      <c r="M60" s="20" t="s">
        <v>212</v>
      </c>
      <c r="N60" s="20" t="s">
        <v>226</v>
      </c>
      <c r="O60" s="20" t="s">
        <v>414</v>
      </c>
      <c r="P60" s="20" t="s">
        <v>388</v>
      </c>
      <c r="Q60" s="20"/>
      <c r="R60" s="20"/>
      <c r="S60" s="20"/>
      <c r="T60" s="20"/>
      <c r="U60" s="20"/>
      <c r="V60" s="20"/>
      <c r="W60" s="20"/>
      <c r="X60" s="20"/>
      <c r="Y60" s="20" t="s">
        <v>1054</v>
      </c>
      <c r="Z60" s="20"/>
    </row>
    <row r="61" spans="1:26" x14ac:dyDescent="0.3">
      <c r="A61" s="20" t="s">
        <v>230</v>
      </c>
      <c r="B61" s="20"/>
      <c r="C61" s="20"/>
      <c r="D61" s="20"/>
      <c r="E61" s="20" t="s">
        <v>245</v>
      </c>
      <c r="F61" s="20"/>
      <c r="G61" s="20"/>
      <c r="H61" s="20"/>
      <c r="I61" s="20" t="s">
        <v>273</v>
      </c>
      <c r="J61" s="20"/>
      <c r="K61" s="20" t="s">
        <v>245</v>
      </c>
      <c r="L61" s="20" t="s">
        <v>858</v>
      </c>
      <c r="M61" s="20" t="s">
        <v>212</v>
      </c>
      <c r="N61" s="20" t="s">
        <v>213</v>
      </c>
      <c r="O61" s="20" t="s">
        <v>414</v>
      </c>
      <c r="P61" s="20" t="s">
        <v>254</v>
      </c>
      <c r="Q61" s="20"/>
      <c r="R61" s="20"/>
      <c r="S61" s="20"/>
      <c r="T61" s="20"/>
      <c r="U61" s="20"/>
      <c r="V61" s="20" t="s">
        <v>229</v>
      </c>
      <c r="W61" s="20" t="s">
        <v>229</v>
      </c>
      <c r="X61" s="20"/>
      <c r="Y61" s="20" t="s">
        <v>596</v>
      </c>
      <c r="Z61" s="20"/>
    </row>
    <row r="62" spans="1:26" x14ac:dyDescent="0.3">
      <c r="A62" s="20" t="s">
        <v>230</v>
      </c>
      <c r="B62" s="20"/>
      <c r="C62" s="20"/>
      <c r="D62" s="20"/>
      <c r="E62" s="20"/>
      <c r="F62" s="20"/>
      <c r="G62" s="20"/>
      <c r="H62" s="20"/>
      <c r="I62" s="20" t="s">
        <v>849</v>
      </c>
      <c r="J62" s="20"/>
      <c r="K62" s="20"/>
      <c r="L62" s="20"/>
      <c r="M62" s="20" t="s">
        <v>212</v>
      </c>
      <c r="N62" s="20" t="s">
        <v>226</v>
      </c>
      <c r="O62" s="20" t="s">
        <v>513</v>
      </c>
      <c r="P62" s="20"/>
      <c r="Q62" s="20"/>
      <c r="R62" s="20"/>
      <c r="S62" s="20"/>
      <c r="T62" s="20" t="s">
        <v>876</v>
      </c>
      <c r="U62" s="20"/>
      <c r="V62" s="20"/>
      <c r="W62" s="20"/>
      <c r="X62" s="20"/>
      <c r="Y62" s="20" t="s">
        <v>591</v>
      </c>
      <c r="Z62" s="20"/>
    </row>
    <row r="63" spans="1:26" x14ac:dyDescent="0.3">
      <c r="A63" s="20" t="s">
        <v>555</v>
      </c>
      <c r="B63" s="20" t="s">
        <v>583</v>
      </c>
      <c r="C63" s="20" t="s">
        <v>273</v>
      </c>
      <c r="D63" s="20" t="s">
        <v>246</v>
      </c>
      <c r="E63" s="20" t="s">
        <v>245</v>
      </c>
      <c r="F63" s="20"/>
      <c r="G63" s="20"/>
      <c r="H63" s="20"/>
      <c r="I63" s="20" t="s">
        <v>231</v>
      </c>
      <c r="J63" s="20"/>
      <c r="K63" s="20"/>
      <c r="L63" s="20" t="s">
        <v>477</v>
      </c>
      <c r="M63" s="20" t="s">
        <v>212</v>
      </c>
      <c r="N63" s="20" t="s">
        <v>239</v>
      </c>
      <c r="O63" s="20" t="s">
        <v>370</v>
      </c>
      <c r="P63" s="20"/>
      <c r="Q63" s="20" t="s">
        <v>872</v>
      </c>
      <c r="R63" s="20"/>
      <c r="S63" s="20"/>
      <c r="T63" s="20"/>
      <c r="U63" s="20"/>
      <c r="V63" s="20"/>
      <c r="W63" s="20"/>
      <c r="X63" s="20"/>
      <c r="Y63" s="20" t="s">
        <v>1051</v>
      </c>
      <c r="Z63" s="20" t="s">
        <v>1083</v>
      </c>
    </row>
    <row r="64" spans="1:26" x14ac:dyDescent="0.3">
      <c r="A64" s="20" t="s">
        <v>861</v>
      </c>
      <c r="B64" s="20"/>
      <c r="C64" s="20"/>
      <c r="D64" s="20"/>
      <c r="E64" s="20"/>
      <c r="F64" s="20"/>
      <c r="G64" s="20"/>
      <c r="H64" s="20"/>
      <c r="I64" s="20" t="s">
        <v>273</v>
      </c>
      <c r="J64" s="20"/>
      <c r="K64" s="20" t="s">
        <v>245</v>
      </c>
      <c r="L64" s="20"/>
      <c r="M64" s="20" t="s">
        <v>212</v>
      </c>
      <c r="N64" s="20" t="s">
        <v>226</v>
      </c>
      <c r="O64" s="20" t="s">
        <v>370</v>
      </c>
      <c r="P64" s="20"/>
      <c r="Q64" s="20" t="s">
        <v>450</v>
      </c>
      <c r="R64" s="20"/>
      <c r="S64" s="20"/>
      <c r="T64" s="20"/>
      <c r="U64" s="20"/>
      <c r="V64" s="20">
        <v>17</v>
      </c>
      <c r="W64" s="20" t="s">
        <v>1025</v>
      </c>
      <c r="X64" s="20">
        <v>10</v>
      </c>
      <c r="Y64" s="20" t="s">
        <v>611</v>
      </c>
      <c r="Z64" s="20"/>
    </row>
    <row r="65" spans="1:26" x14ac:dyDescent="0.3">
      <c r="A65" s="20" t="s">
        <v>861</v>
      </c>
      <c r="B65" s="20"/>
      <c r="C65" s="20"/>
      <c r="D65" s="20"/>
      <c r="E65" s="20"/>
      <c r="F65" s="20" t="s">
        <v>865</v>
      </c>
      <c r="G65" s="20"/>
      <c r="H65" s="20"/>
      <c r="I65" s="20" t="s">
        <v>231</v>
      </c>
      <c r="J65" s="20"/>
      <c r="K65" s="20" t="s">
        <v>245</v>
      </c>
      <c r="L65" s="20"/>
      <c r="M65" s="20" t="s">
        <v>212</v>
      </c>
      <c r="N65" s="20" t="s">
        <v>226</v>
      </c>
      <c r="O65" s="20" t="s">
        <v>513</v>
      </c>
      <c r="P65" s="20"/>
      <c r="Q65" s="20"/>
      <c r="R65" s="20"/>
      <c r="S65" s="20"/>
      <c r="T65" s="20" t="s">
        <v>877</v>
      </c>
      <c r="U65" s="20"/>
      <c r="V65" s="20">
        <v>17</v>
      </c>
      <c r="W65" s="20" t="s">
        <v>444</v>
      </c>
      <c r="X65" s="20">
        <v>35</v>
      </c>
      <c r="Y65" s="20" t="s">
        <v>866</v>
      </c>
      <c r="Z65" s="20" t="s">
        <v>1082</v>
      </c>
    </row>
    <row r="66" spans="1:26" x14ac:dyDescent="0.3">
      <c r="A66" s="20" t="s">
        <v>861</v>
      </c>
      <c r="B66" s="20"/>
      <c r="C66" s="20" t="s">
        <v>856</v>
      </c>
      <c r="D66" s="20"/>
      <c r="E66" s="20"/>
      <c r="F66" s="20"/>
      <c r="G66" s="20"/>
      <c r="H66" s="20" t="s">
        <v>301</v>
      </c>
      <c r="I66" s="20" t="s">
        <v>273</v>
      </c>
      <c r="J66" s="20"/>
      <c r="K66" s="20" t="s">
        <v>339</v>
      </c>
      <c r="L66" s="20"/>
      <c r="M66" s="20" t="s">
        <v>212</v>
      </c>
      <c r="N66" s="20" t="s">
        <v>239</v>
      </c>
      <c r="O66" s="20" t="s">
        <v>414</v>
      </c>
      <c r="P66" s="20" t="s">
        <v>856</v>
      </c>
      <c r="Q66" s="20"/>
      <c r="R66" s="20"/>
      <c r="S66" s="20"/>
      <c r="T66" s="20"/>
      <c r="U66" s="20"/>
      <c r="V66" s="20">
        <v>10</v>
      </c>
      <c r="W66" s="20" t="s">
        <v>1029</v>
      </c>
      <c r="X66" s="20" t="s">
        <v>618</v>
      </c>
      <c r="Y66" s="20"/>
      <c r="Z66" s="20"/>
    </row>
    <row r="67" spans="1:26" x14ac:dyDescent="0.3">
      <c r="A67" s="20" t="s">
        <v>230</v>
      </c>
      <c r="B67" s="20"/>
      <c r="C67" s="20" t="s">
        <v>850</v>
      </c>
      <c r="D67" s="20"/>
      <c r="E67" s="20"/>
      <c r="F67" s="20"/>
      <c r="G67" s="20"/>
      <c r="H67" s="20"/>
      <c r="I67" s="20" t="s">
        <v>858</v>
      </c>
      <c r="J67" s="20"/>
      <c r="K67" s="20"/>
      <c r="L67" s="20"/>
      <c r="M67" s="20" t="s">
        <v>212</v>
      </c>
      <c r="N67" s="20" t="s">
        <v>239</v>
      </c>
      <c r="O67" s="20" t="s">
        <v>304</v>
      </c>
      <c r="P67" s="20"/>
      <c r="Q67" s="20"/>
      <c r="R67" s="20"/>
      <c r="S67" s="20" t="s">
        <v>305</v>
      </c>
      <c r="T67" s="20"/>
      <c r="U67" s="20"/>
      <c r="V67" s="20">
        <v>10</v>
      </c>
      <c r="W67" s="20"/>
      <c r="X67" s="20"/>
      <c r="Y67" s="20" t="s">
        <v>1059</v>
      </c>
      <c r="Z67" s="20"/>
    </row>
    <row r="68" spans="1:26" x14ac:dyDescent="0.3">
      <c r="A68" s="20" t="s">
        <v>230</v>
      </c>
      <c r="B68" s="20"/>
      <c r="C68" s="20"/>
      <c r="D68" s="20"/>
      <c r="E68" s="20"/>
      <c r="F68" s="20"/>
      <c r="G68" s="20"/>
      <c r="H68" s="20"/>
      <c r="I68" s="20" t="s">
        <v>850</v>
      </c>
      <c r="J68" s="20"/>
      <c r="K68" s="20"/>
      <c r="L68" s="20"/>
      <c r="M68" s="20" t="s">
        <v>212</v>
      </c>
      <c r="N68" s="20" t="s">
        <v>226</v>
      </c>
      <c r="O68" s="20" t="s">
        <v>370</v>
      </c>
      <c r="P68" s="20"/>
      <c r="Q68" s="20" t="s">
        <v>856</v>
      </c>
      <c r="R68" s="20"/>
      <c r="S68" s="20"/>
      <c r="T68" s="20"/>
      <c r="U68" s="20"/>
      <c r="V68" s="20"/>
      <c r="W68" s="20"/>
      <c r="X68" s="20"/>
      <c r="Y68" s="20" t="s">
        <v>628</v>
      </c>
      <c r="Z68" s="20"/>
    </row>
    <row r="69" spans="1:26" x14ac:dyDescent="0.3">
      <c r="A69" s="20" t="s">
        <v>861</v>
      </c>
      <c r="B69" s="20"/>
      <c r="C69" s="20"/>
      <c r="D69" s="20"/>
      <c r="E69" s="20"/>
      <c r="F69" s="20" t="s">
        <v>856</v>
      </c>
      <c r="G69" s="20"/>
      <c r="H69" s="20"/>
      <c r="I69" s="20" t="s">
        <v>273</v>
      </c>
      <c r="J69" s="20"/>
      <c r="K69" s="20" t="s">
        <v>245</v>
      </c>
      <c r="L69" s="20" t="s">
        <v>857</v>
      </c>
      <c r="M69" s="20" t="s">
        <v>212</v>
      </c>
      <c r="N69" s="20" t="s">
        <v>226</v>
      </c>
      <c r="O69" s="20" t="s">
        <v>370</v>
      </c>
      <c r="P69" s="20"/>
      <c r="Q69" s="20" t="s">
        <v>450</v>
      </c>
      <c r="R69" s="20"/>
      <c r="S69" s="20"/>
      <c r="T69" s="20"/>
      <c r="U69" s="20"/>
      <c r="V69" s="20"/>
      <c r="W69" s="20"/>
      <c r="X69" s="20"/>
      <c r="Y69" s="20"/>
      <c r="Z69" s="20"/>
    </row>
    <row r="70" spans="1:26" x14ac:dyDescent="0.3">
      <c r="A70" s="20" t="s">
        <v>861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 t="s">
        <v>634</v>
      </c>
      <c r="N70" s="20" t="s">
        <v>239</v>
      </c>
      <c r="O70" s="20" t="s">
        <v>870</v>
      </c>
      <c r="P70" s="20"/>
      <c r="Q70" s="20"/>
      <c r="R70" s="20"/>
      <c r="S70" s="20"/>
      <c r="T70" s="20"/>
      <c r="U70" s="20" t="s">
        <v>633</v>
      </c>
      <c r="V70" s="20"/>
      <c r="W70" s="20"/>
      <c r="X70" s="20"/>
      <c r="Y70" s="20" t="s">
        <v>1056</v>
      </c>
      <c r="Z70" s="20"/>
    </row>
    <row r="71" spans="1:26" x14ac:dyDescent="0.3">
      <c r="A71" s="20" t="s">
        <v>861</v>
      </c>
      <c r="B71" s="20"/>
      <c r="C71" s="20" t="s">
        <v>856</v>
      </c>
      <c r="D71" s="20"/>
      <c r="E71" s="20"/>
      <c r="F71" s="20"/>
      <c r="G71" s="20"/>
      <c r="H71" s="20"/>
      <c r="I71" s="20" t="s">
        <v>231</v>
      </c>
      <c r="J71" s="20"/>
      <c r="K71" s="20"/>
      <c r="L71" s="20"/>
      <c r="M71" s="20" t="s">
        <v>212</v>
      </c>
      <c r="N71" s="20" t="s">
        <v>226</v>
      </c>
      <c r="O71" s="20" t="s">
        <v>513</v>
      </c>
      <c r="P71" s="20"/>
      <c r="Q71" s="20"/>
      <c r="R71" s="20"/>
      <c r="S71" s="20"/>
      <c r="T71" s="20" t="s">
        <v>871</v>
      </c>
      <c r="U71" s="20"/>
      <c r="V71" s="20">
        <v>7</v>
      </c>
      <c r="W71" s="20" t="s">
        <v>639</v>
      </c>
      <c r="X71" s="20">
        <v>20</v>
      </c>
      <c r="Y71" s="20" t="s">
        <v>640</v>
      </c>
      <c r="Z71" s="20" t="s">
        <v>1084</v>
      </c>
    </row>
    <row r="72" spans="1:26" x14ac:dyDescent="0.3">
      <c r="A72" s="20" t="s">
        <v>230</v>
      </c>
      <c r="B72" s="20"/>
      <c r="C72" s="20" t="s">
        <v>273</v>
      </c>
      <c r="D72" s="20" t="s">
        <v>856</v>
      </c>
      <c r="E72" s="20" t="s">
        <v>245</v>
      </c>
      <c r="F72" s="20"/>
      <c r="G72" s="20"/>
      <c r="H72" s="20"/>
      <c r="I72" s="20" t="s">
        <v>273</v>
      </c>
      <c r="J72" s="20"/>
      <c r="K72" s="20" t="s">
        <v>245</v>
      </c>
      <c r="L72" s="20"/>
      <c r="M72" s="20" t="s">
        <v>212</v>
      </c>
      <c r="N72" s="20" t="s">
        <v>226</v>
      </c>
      <c r="O72" s="20" t="s">
        <v>370</v>
      </c>
      <c r="P72" s="20"/>
      <c r="Q72" s="20" t="s">
        <v>450</v>
      </c>
      <c r="R72" s="20"/>
      <c r="S72" s="20"/>
      <c r="T72" s="20"/>
      <c r="U72" s="20"/>
      <c r="V72" s="20"/>
      <c r="W72" s="20"/>
      <c r="X72" s="20"/>
      <c r="Y72" s="20" t="s">
        <v>645</v>
      </c>
      <c r="Z72" s="20" t="s">
        <v>1085</v>
      </c>
    </row>
    <row r="73" spans="1:26" x14ac:dyDescent="0.3">
      <c r="A73" s="20" t="s">
        <v>230</v>
      </c>
      <c r="B73" s="20"/>
      <c r="C73" s="20"/>
      <c r="D73" s="20"/>
      <c r="E73" s="20"/>
      <c r="F73" s="20"/>
      <c r="G73" s="20"/>
      <c r="H73" s="20"/>
      <c r="I73" s="20" t="s">
        <v>851</v>
      </c>
      <c r="J73" s="20"/>
      <c r="K73" s="20"/>
      <c r="L73" s="20"/>
      <c r="M73" s="20"/>
      <c r="N73" s="20" t="s">
        <v>239</v>
      </c>
      <c r="O73" s="20" t="s">
        <v>370</v>
      </c>
      <c r="P73" s="20"/>
      <c r="Q73" s="20" t="s">
        <v>872</v>
      </c>
      <c r="R73" s="20"/>
      <c r="S73" s="20"/>
      <c r="T73" s="20"/>
      <c r="U73" s="20"/>
      <c r="V73" s="20"/>
      <c r="W73" s="20"/>
      <c r="X73" s="20"/>
      <c r="Y73" s="20" t="s">
        <v>273</v>
      </c>
      <c r="Z73" s="20" t="s">
        <v>1086</v>
      </c>
    </row>
    <row r="74" spans="1:26" x14ac:dyDescent="0.3">
      <c r="A74" s="20" t="s">
        <v>587</v>
      </c>
      <c r="B74" s="20"/>
      <c r="C74" s="20" t="s">
        <v>847</v>
      </c>
      <c r="D74" s="20"/>
      <c r="E74" s="20"/>
      <c r="F74" s="20" t="s">
        <v>216</v>
      </c>
      <c r="G74" s="20"/>
      <c r="H74" s="20"/>
      <c r="I74" s="20" t="s">
        <v>273</v>
      </c>
      <c r="J74" s="20"/>
      <c r="K74" s="20"/>
      <c r="L74" s="20"/>
      <c r="M74" s="20" t="s">
        <v>212</v>
      </c>
      <c r="N74" s="20" t="s">
        <v>213</v>
      </c>
      <c r="O74" s="20" t="s">
        <v>637</v>
      </c>
      <c r="P74" s="20" t="s">
        <v>254</v>
      </c>
      <c r="Q74" s="20"/>
      <c r="R74" s="20"/>
      <c r="S74" s="20"/>
      <c r="T74" s="20"/>
      <c r="U74" s="20"/>
      <c r="V74" s="20"/>
      <c r="W74" s="20"/>
      <c r="X74" s="20"/>
      <c r="Y74" s="20" t="s">
        <v>653</v>
      </c>
      <c r="Z74" s="20"/>
    </row>
    <row r="75" spans="1:26" x14ac:dyDescent="0.3">
      <c r="A75" s="20" t="s">
        <v>863</v>
      </c>
      <c r="B75" s="20"/>
      <c r="C75" s="20" t="s">
        <v>231</v>
      </c>
      <c r="D75" s="20"/>
      <c r="E75" s="20"/>
      <c r="F75" s="20"/>
      <c r="G75" s="20"/>
      <c r="H75" s="20"/>
      <c r="I75" s="20" t="s">
        <v>845</v>
      </c>
      <c r="J75" s="20"/>
      <c r="K75" s="20"/>
      <c r="L75" s="20"/>
      <c r="M75" s="20" t="s">
        <v>212</v>
      </c>
      <c r="N75" s="20" t="s">
        <v>239</v>
      </c>
      <c r="O75" s="20" t="s">
        <v>304</v>
      </c>
      <c r="P75" s="20"/>
      <c r="Q75" s="20"/>
      <c r="R75" s="20"/>
      <c r="S75" s="20" t="s">
        <v>658</v>
      </c>
      <c r="T75" s="20"/>
      <c r="U75" s="20"/>
      <c r="V75" s="20"/>
      <c r="W75" s="20"/>
      <c r="X75" s="20"/>
      <c r="Y75" s="20" t="s">
        <v>661</v>
      </c>
      <c r="Z75" s="20" t="s">
        <v>1082</v>
      </c>
    </row>
    <row r="76" spans="1:26" x14ac:dyDescent="0.3">
      <c r="A76" s="20" t="s">
        <v>861</v>
      </c>
      <c r="B76" s="20"/>
      <c r="C76" s="20"/>
      <c r="D76" s="20"/>
      <c r="E76" s="20"/>
      <c r="F76" s="20"/>
      <c r="G76" s="20"/>
      <c r="H76" s="20"/>
      <c r="I76" s="20" t="s">
        <v>231</v>
      </c>
      <c r="J76" s="20"/>
      <c r="K76" s="20"/>
      <c r="L76" s="20" t="s">
        <v>216</v>
      </c>
      <c r="M76" s="20" t="s">
        <v>364</v>
      </c>
      <c r="N76" s="20" t="s">
        <v>239</v>
      </c>
      <c r="O76" s="20" t="s">
        <v>265</v>
      </c>
      <c r="P76" s="20"/>
      <c r="Q76" s="20"/>
      <c r="R76" s="20" t="s">
        <v>873</v>
      </c>
      <c r="S76" s="20"/>
      <c r="T76" s="20"/>
      <c r="U76" s="20"/>
      <c r="V76" s="20"/>
      <c r="W76" s="20"/>
      <c r="X76" s="20"/>
      <c r="Y76" s="20" t="s">
        <v>662</v>
      </c>
      <c r="Z76" s="20" t="s">
        <v>1083</v>
      </c>
    </row>
    <row r="77" spans="1:26" x14ac:dyDescent="0.3">
      <c r="A77" s="20" t="s">
        <v>587</v>
      </c>
      <c r="B77" s="20"/>
      <c r="C77" s="20" t="s">
        <v>856</v>
      </c>
      <c r="D77" s="20" t="s">
        <v>856</v>
      </c>
      <c r="E77" s="20"/>
      <c r="F77" s="20" t="s">
        <v>216</v>
      </c>
      <c r="G77" s="20"/>
      <c r="H77" s="20"/>
      <c r="I77" s="20" t="s">
        <v>231</v>
      </c>
      <c r="J77" s="20"/>
      <c r="K77" s="20"/>
      <c r="L77" s="20"/>
      <c r="M77" s="20" t="s">
        <v>212</v>
      </c>
      <c r="N77" s="20" t="s">
        <v>239</v>
      </c>
      <c r="O77" s="20" t="s">
        <v>664</v>
      </c>
      <c r="P77" s="20" t="s">
        <v>442</v>
      </c>
      <c r="Q77" s="20"/>
      <c r="R77" s="20"/>
      <c r="S77" s="20"/>
      <c r="T77" s="20"/>
      <c r="U77" s="20"/>
      <c r="V77" s="20"/>
      <c r="W77" s="20"/>
      <c r="X77" s="20"/>
      <c r="Y77" s="20" t="s">
        <v>868</v>
      </c>
      <c r="Z77" s="20"/>
    </row>
    <row r="78" spans="1:26" x14ac:dyDescent="0.3">
      <c r="A78" s="20" t="s">
        <v>861</v>
      </c>
      <c r="B78" s="20"/>
      <c r="C78" s="20"/>
      <c r="D78" s="20"/>
      <c r="E78" s="20"/>
      <c r="F78" s="20"/>
      <c r="G78" s="20"/>
      <c r="H78" s="20"/>
      <c r="I78" s="20" t="s">
        <v>846</v>
      </c>
      <c r="J78" s="20"/>
      <c r="K78" s="20"/>
      <c r="L78" s="20"/>
      <c r="M78" s="20" t="s">
        <v>212</v>
      </c>
      <c r="N78" s="20" t="s">
        <v>226</v>
      </c>
      <c r="O78" s="20" t="s">
        <v>664</v>
      </c>
      <c r="P78" s="20" t="s">
        <v>442</v>
      </c>
      <c r="Q78" s="20"/>
      <c r="R78" s="20"/>
      <c r="S78" s="20"/>
      <c r="T78" s="20"/>
      <c r="U78" s="20"/>
      <c r="V78" s="20"/>
      <c r="W78" s="20"/>
      <c r="X78" s="20"/>
      <c r="Y78" s="20" t="s">
        <v>674</v>
      </c>
      <c r="Z78" s="20"/>
    </row>
    <row r="79" spans="1:26" x14ac:dyDescent="0.3">
      <c r="A79" s="20" t="s">
        <v>864</v>
      </c>
      <c r="B79" s="20"/>
      <c r="C79" s="20" t="s">
        <v>231</v>
      </c>
      <c r="D79" s="20"/>
      <c r="E79" s="20"/>
      <c r="F79" s="20"/>
      <c r="G79" s="20"/>
      <c r="H79" s="20"/>
      <c r="I79" s="20"/>
      <c r="J79" s="20"/>
      <c r="K79" s="20"/>
      <c r="L79" s="20"/>
      <c r="M79" s="20" t="s">
        <v>364</v>
      </c>
      <c r="N79" s="20" t="s">
        <v>239</v>
      </c>
      <c r="O79" s="20" t="s">
        <v>370</v>
      </c>
      <c r="P79" s="20"/>
      <c r="Q79" s="20" t="s">
        <v>371</v>
      </c>
      <c r="R79" s="20"/>
      <c r="S79" s="20"/>
      <c r="T79" s="20"/>
      <c r="U79" s="20"/>
      <c r="V79" s="20"/>
      <c r="W79" s="20"/>
      <c r="X79" s="20"/>
      <c r="Y79" s="20" t="s">
        <v>678</v>
      </c>
      <c r="Z79" s="20" t="s">
        <v>1087</v>
      </c>
    </row>
    <row r="80" spans="1:26" x14ac:dyDescent="0.3">
      <c r="A80" s="20" t="s">
        <v>555</v>
      </c>
      <c r="B80" s="20" t="s">
        <v>301</v>
      </c>
      <c r="C80" s="20" t="s">
        <v>273</v>
      </c>
      <c r="D80" s="20"/>
      <c r="E80" s="20" t="s">
        <v>245</v>
      </c>
      <c r="F80" s="20"/>
      <c r="G80" s="20"/>
      <c r="H80" s="20" t="s">
        <v>301</v>
      </c>
      <c r="I80" s="20" t="s">
        <v>273</v>
      </c>
      <c r="J80" s="20"/>
      <c r="K80" s="20" t="s">
        <v>245</v>
      </c>
      <c r="L80" s="20"/>
      <c r="M80" s="20" t="s">
        <v>212</v>
      </c>
      <c r="N80" s="20" t="s">
        <v>226</v>
      </c>
      <c r="O80" s="20" t="s">
        <v>513</v>
      </c>
      <c r="P80" s="20"/>
      <c r="Q80" s="20"/>
      <c r="R80" s="20"/>
      <c r="S80" s="20"/>
      <c r="T80" s="20" t="s">
        <v>876</v>
      </c>
      <c r="U80" s="20"/>
      <c r="V80" s="20"/>
      <c r="W80" s="20"/>
      <c r="X80" s="20"/>
      <c r="Y80" s="20" t="s">
        <v>273</v>
      </c>
      <c r="Z80" s="20"/>
    </row>
    <row r="81" spans="1:26" x14ac:dyDescent="0.3">
      <c r="A81" s="20" t="s">
        <v>861</v>
      </c>
      <c r="B81" s="20"/>
      <c r="C81" s="20" t="s">
        <v>856</v>
      </c>
      <c r="D81" s="20"/>
      <c r="E81" s="20"/>
      <c r="F81" s="20"/>
      <c r="G81" s="20"/>
      <c r="H81" s="20"/>
      <c r="I81" s="20" t="s">
        <v>273</v>
      </c>
      <c r="J81" s="20"/>
      <c r="K81" s="20" t="s">
        <v>245</v>
      </c>
      <c r="L81" s="20"/>
      <c r="M81" s="20" t="s">
        <v>212</v>
      </c>
      <c r="N81" s="20" t="s">
        <v>213</v>
      </c>
      <c r="O81" s="20" t="s">
        <v>637</v>
      </c>
      <c r="P81" s="20" t="s">
        <v>254</v>
      </c>
      <c r="Q81" s="20"/>
      <c r="R81" s="20"/>
      <c r="S81" s="20"/>
      <c r="T81" s="20"/>
      <c r="U81" s="20"/>
      <c r="V81" s="20">
        <v>7</v>
      </c>
      <c r="W81" s="20" t="s">
        <v>639</v>
      </c>
      <c r="X81" s="20" t="s">
        <v>438</v>
      </c>
      <c r="Y81" s="20" t="s">
        <v>685</v>
      </c>
      <c r="Z81" s="20" t="s">
        <v>1088</v>
      </c>
    </row>
    <row r="82" spans="1:26" x14ac:dyDescent="0.3">
      <c r="A82" s="20" t="s">
        <v>230</v>
      </c>
      <c r="B82" s="20"/>
      <c r="C82" s="20"/>
      <c r="D82" s="20"/>
      <c r="E82" s="20"/>
      <c r="F82" s="20"/>
      <c r="G82" s="20"/>
      <c r="H82" s="20"/>
      <c r="I82" s="20" t="s">
        <v>856</v>
      </c>
      <c r="J82" s="20" t="s">
        <v>246</v>
      </c>
      <c r="K82" s="20"/>
      <c r="L82" s="20"/>
      <c r="M82" s="20" t="s">
        <v>212</v>
      </c>
      <c r="N82" s="20" t="s">
        <v>239</v>
      </c>
      <c r="O82" s="20" t="s">
        <v>370</v>
      </c>
      <c r="P82" s="20"/>
      <c r="Q82" s="20" t="s">
        <v>872</v>
      </c>
      <c r="R82" s="20"/>
      <c r="S82" s="20"/>
      <c r="T82" s="20"/>
      <c r="U82" s="20"/>
      <c r="V82" s="20"/>
      <c r="W82" s="20"/>
      <c r="X82" s="20"/>
      <c r="Y82" s="20" t="s">
        <v>685</v>
      </c>
      <c r="Z82" s="20" t="s">
        <v>1082</v>
      </c>
    </row>
    <row r="83" spans="1:26" x14ac:dyDescent="0.3">
      <c r="A83" s="20" t="s">
        <v>230</v>
      </c>
      <c r="B83" s="20"/>
      <c r="C83" s="20" t="s">
        <v>273</v>
      </c>
      <c r="D83" s="20" t="s">
        <v>246</v>
      </c>
      <c r="E83" s="20" t="s">
        <v>245</v>
      </c>
      <c r="F83" s="20" t="s">
        <v>477</v>
      </c>
      <c r="G83" s="20"/>
      <c r="H83" s="20"/>
      <c r="I83" s="20" t="s">
        <v>231</v>
      </c>
      <c r="J83" s="20"/>
      <c r="K83" s="20"/>
      <c r="L83" s="20" t="s">
        <v>477</v>
      </c>
      <c r="M83" s="20" t="s">
        <v>212</v>
      </c>
      <c r="N83" s="20" t="s">
        <v>239</v>
      </c>
      <c r="O83" s="20" t="s">
        <v>370</v>
      </c>
      <c r="P83" s="20"/>
      <c r="Q83" s="20" t="s">
        <v>872</v>
      </c>
      <c r="R83" s="20"/>
      <c r="S83" s="20"/>
      <c r="T83" s="20"/>
      <c r="U83" s="20"/>
      <c r="V83" s="20"/>
      <c r="W83" s="20"/>
      <c r="X83" s="20"/>
      <c r="Y83" s="20" t="s">
        <v>1052</v>
      </c>
      <c r="Z83" s="20"/>
    </row>
    <row r="84" spans="1:26" x14ac:dyDescent="0.3">
      <c r="A84" s="20" t="s">
        <v>861</v>
      </c>
      <c r="B84" s="20" t="s">
        <v>583</v>
      </c>
      <c r="C84" s="20"/>
      <c r="D84" s="20"/>
      <c r="E84" s="20"/>
      <c r="F84" s="20"/>
      <c r="G84" s="20"/>
      <c r="H84" s="20"/>
      <c r="I84" s="20" t="s">
        <v>847</v>
      </c>
      <c r="J84" s="20"/>
      <c r="K84" s="20"/>
      <c r="L84" s="20"/>
      <c r="M84" s="20" t="s">
        <v>212</v>
      </c>
      <c r="N84" s="20" t="s">
        <v>226</v>
      </c>
      <c r="O84" s="20" t="s">
        <v>637</v>
      </c>
      <c r="P84" s="20" t="s">
        <v>442</v>
      </c>
      <c r="Q84" s="20"/>
      <c r="R84" s="20"/>
      <c r="S84" s="20"/>
      <c r="T84" s="20"/>
      <c r="U84" s="20"/>
      <c r="V84" s="20"/>
      <c r="W84" s="20"/>
      <c r="X84" s="20"/>
      <c r="Y84" s="20" t="s">
        <v>685</v>
      </c>
      <c r="Z84" s="20" t="s">
        <v>1082</v>
      </c>
    </row>
    <row r="85" spans="1:26" x14ac:dyDescent="0.3">
      <c r="A85" s="20" t="s">
        <v>230</v>
      </c>
      <c r="B85" s="20"/>
      <c r="C85" s="20" t="s">
        <v>273</v>
      </c>
      <c r="D85" s="20"/>
      <c r="E85" s="20" t="s">
        <v>245</v>
      </c>
      <c r="F85" s="20"/>
      <c r="G85" s="20"/>
      <c r="H85" s="20"/>
      <c r="I85" s="20" t="s">
        <v>231</v>
      </c>
      <c r="J85" s="20"/>
      <c r="K85" s="20" t="s">
        <v>245</v>
      </c>
      <c r="L85" s="20"/>
      <c r="M85" s="20" t="s">
        <v>212</v>
      </c>
      <c r="N85" s="20" t="s">
        <v>228</v>
      </c>
      <c r="O85" s="20" t="s">
        <v>304</v>
      </c>
      <c r="P85" s="20"/>
      <c r="Q85" s="20"/>
      <c r="R85" s="20"/>
      <c r="S85" s="20" t="s">
        <v>305</v>
      </c>
      <c r="T85" s="20"/>
      <c r="U85" s="20"/>
      <c r="V85" s="20"/>
      <c r="W85" s="20"/>
      <c r="X85" s="20"/>
      <c r="Y85" s="20" t="s">
        <v>698</v>
      </c>
      <c r="Z85" s="20"/>
    </row>
    <row r="86" spans="1:26" x14ac:dyDescent="0.3">
      <c r="A86" s="20" t="s">
        <v>230</v>
      </c>
      <c r="B86" s="20"/>
      <c r="C86" s="20"/>
      <c r="D86" s="20"/>
      <c r="E86" s="20"/>
      <c r="F86" s="20"/>
      <c r="G86" s="20"/>
      <c r="H86" s="20"/>
      <c r="I86" s="20" t="s">
        <v>273</v>
      </c>
      <c r="J86" s="20"/>
      <c r="K86" s="20"/>
      <c r="L86" s="20"/>
      <c r="M86" s="20" t="s">
        <v>212</v>
      </c>
      <c r="N86" s="20" t="s">
        <v>239</v>
      </c>
      <c r="O86" s="20" t="s">
        <v>304</v>
      </c>
      <c r="P86" s="20"/>
      <c r="Q86" s="20"/>
      <c r="R86" s="20"/>
      <c r="S86" s="20" t="s">
        <v>305</v>
      </c>
      <c r="T86" s="20"/>
      <c r="U86" s="20"/>
      <c r="V86" s="20"/>
      <c r="W86" s="20"/>
      <c r="X86" s="20"/>
      <c r="Y86" s="20" t="s">
        <v>1061</v>
      </c>
      <c r="Z86" s="20"/>
    </row>
    <row r="87" spans="1:26" x14ac:dyDescent="0.3">
      <c r="A87" s="20" t="s">
        <v>861</v>
      </c>
      <c r="B87" s="20"/>
      <c r="C87" s="20"/>
      <c r="D87" s="20"/>
      <c r="E87" s="20"/>
      <c r="F87" s="20"/>
      <c r="G87" s="20"/>
      <c r="H87" s="20"/>
      <c r="I87" s="20" t="s">
        <v>231</v>
      </c>
      <c r="J87" s="20"/>
      <c r="K87" s="20"/>
      <c r="L87" s="20"/>
      <c r="M87" s="20" t="s">
        <v>212</v>
      </c>
      <c r="N87" s="20" t="s">
        <v>239</v>
      </c>
      <c r="O87" s="20" t="s">
        <v>370</v>
      </c>
      <c r="P87" s="20"/>
      <c r="Q87" s="20" t="s">
        <v>371</v>
      </c>
      <c r="R87" s="20"/>
      <c r="S87" s="20"/>
      <c r="T87" s="20"/>
      <c r="U87" s="20"/>
      <c r="V87" s="20"/>
      <c r="W87" s="20"/>
      <c r="X87" s="20"/>
      <c r="Y87" s="20" t="s">
        <v>705</v>
      </c>
      <c r="Z87" s="20"/>
    </row>
    <row r="88" spans="1:26" x14ac:dyDescent="0.3">
      <c r="A88" s="20" t="s">
        <v>555</v>
      </c>
      <c r="B88" s="20" t="s">
        <v>301</v>
      </c>
      <c r="C88" s="20" t="s">
        <v>231</v>
      </c>
      <c r="D88" s="20"/>
      <c r="E88" s="20" t="s">
        <v>245</v>
      </c>
      <c r="F88" s="20"/>
      <c r="G88" s="20"/>
      <c r="H88" s="20"/>
      <c r="I88" s="20" t="s">
        <v>273</v>
      </c>
      <c r="J88" s="20"/>
      <c r="K88" s="20" t="s">
        <v>245</v>
      </c>
      <c r="L88" s="20" t="s">
        <v>856</v>
      </c>
      <c r="M88" s="20" t="s">
        <v>212</v>
      </c>
      <c r="N88" s="20" t="s">
        <v>226</v>
      </c>
      <c r="O88" s="20" t="s">
        <v>370</v>
      </c>
      <c r="P88" s="20"/>
      <c r="Q88" s="20" t="s">
        <v>450</v>
      </c>
      <c r="R88" s="20"/>
      <c r="S88" s="20"/>
      <c r="T88" s="20"/>
      <c r="U88" s="20"/>
      <c r="V88" s="20">
        <v>3</v>
      </c>
      <c r="W88" s="20" t="s">
        <v>391</v>
      </c>
      <c r="X88" s="20" t="s">
        <v>229</v>
      </c>
      <c r="Y88" s="20" t="s">
        <v>709</v>
      </c>
      <c r="Z88" s="20"/>
    </row>
    <row r="89" spans="1:26" x14ac:dyDescent="0.3">
      <c r="A89" s="20" t="s">
        <v>861</v>
      </c>
      <c r="B89" s="20"/>
      <c r="C89" s="20"/>
      <c r="D89" s="20"/>
      <c r="E89" s="20"/>
      <c r="F89" s="20"/>
      <c r="G89" s="20"/>
      <c r="H89" s="20"/>
      <c r="I89" s="20" t="s">
        <v>857</v>
      </c>
      <c r="J89" s="20"/>
      <c r="K89" s="20"/>
      <c r="L89" s="20"/>
      <c r="M89" s="20" t="s">
        <v>212</v>
      </c>
      <c r="N89" s="20" t="s">
        <v>239</v>
      </c>
      <c r="O89" s="20" t="s">
        <v>370</v>
      </c>
      <c r="P89" s="20"/>
      <c r="Q89" s="20" t="s">
        <v>371</v>
      </c>
      <c r="R89" s="20"/>
      <c r="S89" s="20"/>
      <c r="T89" s="20"/>
      <c r="U89" s="20"/>
      <c r="V89" s="20">
        <v>5</v>
      </c>
      <c r="W89" s="20" t="s">
        <v>216</v>
      </c>
      <c r="X89" s="20">
        <v>50</v>
      </c>
      <c r="Y89" s="20"/>
      <c r="Z89" s="20"/>
    </row>
    <row r="90" spans="1:26" x14ac:dyDescent="0.3">
      <c r="A90" s="20" t="s">
        <v>863</v>
      </c>
      <c r="B90" s="20"/>
      <c r="C90" s="20"/>
      <c r="D90" s="20"/>
      <c r="E90" s="20"/>
      <c r="F90" s="20"/>
      <c r="G90" s="20"/>
      <c r="H90" s="20"/>
      <c r="I90" s="20" t="s">
        <v>273</v>
      </c>
      <c r="J90" s="20"/>
      <c r="K90" s="20"/>
      <c r="L90" s="20"/>
      <c r="M90" s="20" t="s">
        <v>212</v>
      </c>
      <c r="N90" s="20" t="s">
        <v>239</v>
      </c>
      <c r="O90" s="20" t="s">
        <v>370</v>
      </c>
      <c r="P90" s="20"/>
      <c r="Q90" s="20" t="s">
        <v>872</v>
      </c>
      <c r="R90" s="20"/>
      <c r="S90" s="20"/>
      <c r="T90" s="20"/>
      <c r="U90" s="20"/>
      <c r="V90" s="20">
        <v>5</v>
      </c>
      <c r="W90" s="20" t="s">
        <v>216</v>
      </c>
      <c r="X90" s="20">
        <v>12.5</v>
      </c>
      <c r="Y90" s="20" t="s">
        <v>1060</v>
      </c>
      <c r="Z90" s="20"/>
    </row>
    <row r="91" spans="1:26" x14ac:dyDescent="0.3">
      <c r="A91" s="20" t="s">
        <v>555</v>
      </c>
      <c r="B91" s="20" t="s">
        <v>301</v>
      </c>
      <c r="C91" s="20" t="s">
        <v>850</v>
      </c>
      <c r="D91" s="20"/>
      <c r="E91" s="20"/>
      <c r="F91" s="20"/>
      <c r="G91" s="20"/>
      <c r="H91" s="20"/>
      <c r="I91" s="20" t="s">
        <v>856</v>
      </c>
      <c r="J91" s="20"/>
      <c r="K91" s="20"/>
      <c r="L91" s="20"/>
      <c r="M91" s="20" t="s">
        <v>212</v>
      </c>
      <c r="N91" s="20" t="s">
        <v>226</v>
      </c>
      <c r="O91" s="20" t="s">
        <v>637</v>
      </c>
      <c r="P91" s="20" t="s">
        <v>388</v>
      </c>
      <c r="Q91" s="20"/>
      <c r="R91" s="20"/>
      <c r="S91" s="20"/>
      <c r="T91" s="20"/>
      <c r="U91" s="20"/>
      <c r="V91" s="20">
        <v>14</v>
      </c>
      <c r="W91" s="20" t="s">
        <v>444</v>
      </c>
      <c r="X91" s="20">
        <v>0.01</v>
      </c>
      <c r="Y91" s="20"/>
      <c r="Z91" s="20"/>
    </row>
    <row r="92" spans="1:26" x14ac:dyDescent="0.3">
      <c r="A92" s="20" t="s">
        <v>230</v>
      </c>
      <c r="B92" s="20"/>
      <c r="C92" s="20"/>
      <c r="D92" s="20"/>
      <c r="E92" s="20"/>
      <c r="F92" s="20"/>
      <c r="G92" s="20"/>
      <c r="H92" s="20"/>
      <c r="I92" s="20" t="s">
        <v>853</v>
      </c>
      <c r="J92" s="20"/>
      <c r="K92" s="20"/>
      <c r="L92" s="20"/>
      <c r="M92" s="20" t="s">
        <v>212</v>
      </c>
      <c r="N92" s="20" t="s">
        <v>213</v>
      </c>
      <c r="O92" s="20" t="s">
        <v>637</v>
      </c>
      <c r="P92" s="20" t="s">
        <v>856</v>
      </c>
      <c r="Q92" s="20"/>
      <c r="R92" s="20"/>
      <c r="S92" s="20"/>
      <c r="T92" s="20"/>
      <c r="U92" s="20"/>
      <c r="V92" s="20"/>
      <c r="W92" s="20"/>
      <c r="X92" s="20"/>
      <c r="Y92" s="20" t="s">
        <v>953</v>
      </c>
      <c r="Z92" s="20"/>
    </row>
    <row r="93" spans="1:26" x14ac:dyDescent="0.3">
      <c r="A93" s="20" t="s">
        <v>230</v>
      </c>
      <c r="B93" s="20"/>
      <c r="C93" s="20" t="s">
        <v>850</v>
      </c>
      <c r="D93" s="20" t="s">
        <v>246</v>
      </c>
      <c r="E93" s="20" t="s">
        <v>339</v>
      </c>
      <c r="F93" s="20"/>
      <c r="G93" s="20"/>
      <c r="H93" s="20"/>
      <c r="I93" s="20"/>
      <c r="J93" s="20"/>
      <c r="K93" s="20"/>
      <c r="L93" s="20"/>
      <c r="M93" s="20" t="s">
        <v>212</v>
      </c>
      <c r="N93" s="20" t="s">
        <v>239</v>
      </c>
      <c r="O93" s="20" t="s">
        <v>304</v>
      </c>
      <c r="P93" s="20"/>
      <c r="Q93" s="20"/>
      <c r="R93" s="20"/>
      <c r="S93" s="20" t="s">
        <v>305</v>
      </c>
      <c r="T93" s="20"/>
      <c r="U93" s="20"/>
      <c r="V93" s="20"/>
      <c r="W93" s="20"/>
      <c r="X93" s="20"/>
      <c r="Y93" s="20" t="s">
        <v>1053</v>
      </c>
      <c r="Z93" s="20"/>
    </row>
    <row r="94" spans="1:26" x14ac:dyDescent="0.3">
      <c r="A94" s="20" t="s">
        <v>230</v>
      </c>
      <c r="B94" s="20"/>
      <c r="C94" s="20"/>
      <c r="D94" s="20"/>
      <c r="E94" s="20"/>
      <c r="F94" s="20"/>
      <c r="G94" s="20"/>
      <c r="H94" s="20"/>
      <c r="I94" s="20" t="s">
        <v>273</v>
      </c>
      <c r="J94" s="20"/>
      <c r="K94" s="20"/>
      <c r="L94" s="20"/>
      <c r="M94" s="20" t="s">
        <v>634</v>
      </c>
      <c r="N94" s="20" t="s">
        <v>550</v>
      </c>
      <c r="O94" s="20" t="s">
        <v>262</v>
      </c>
      <c r="P94" s="20"/>
      <c r="Q94" s="20"/>
      <c r="R94" s="20"/>
      <c r="S94" s="20"/>
      <c r="T94" s="20"/>
      <c r="U94" s="20" t="s">
        <v>733</v>
      </c>
      <c r="V94" s="20"/>
      <c r="W94" s="20"/>
      <c r="X94" s="20"/>
      <c r="Y94" s="20" t="s">
        <v>734</v>
      </c>
      <c r="Z94" s="20"/>
    </row>
    <row r="95" spans="1:26" x14ac:dyDescent="0.3">
      <c r="A95" s="20" t="s">
        <v>555</v>
      </c>
      <c r="B95" s="20" t="s">
        <v>301</v>
      </c>
      <c r="C95" s="20" t="s">
        <v>273</v>
      </c>
      <c r="D95" s="20"/>
      <c r="E95" s="20" t="s">
        <v>245</v>
      </c>
      <c r="F95" s="20"/>
      <c r="G95" s="20"/>
      <c r="H95" s="20"/>
      <c r="I95" s="20" t="s">
        <v>854</v>
      </c>
      <c r="J95" s="20"/>
      <c r="K95" s="20"/>
      <c r="L95" s="20"/>
      <c r="M95" s="20" t="s">
        <v>212</v>
      </c>
      <c r="N95" s="20" t="s">
        <v>239</v>
      </c>
      <c r="O95" s="20" t="s">
        <v>370</v>
      </c>
      <c r="P95" s="20"/>
      <c r="Q95" s="20" t="s">
        <v>872</v>
      </c>
      <c r="R95" s="20"/>
      <c r="S95" s="20"/>
      <c r="T95" s="20"/>
      <c r="U95" s="20"/>
      <c r="V95" s="20"/>
      <c r="W95" s="20"/>
      <c r="X95" s="20"/>
      <c r="Y95" s="20"/>
      <c r="Z95" s="20"/>
    </row>
    <row r="96" spans="1:26" x14ac:dyDescent="0.3">
      <c r="A96" s="20" t="s">
        <v>861</v>
      </c>
      <c r="B96" s="20"/>
      <c r="C96" s="20"/>
      <c r="D96" s="20"/>
      <c r="E96" s="20"/>
      <c r="F96" s="20"/>
      <c r="G96" s="20"/>
      <c r="H96" s="20"/>
      <c r="I96" s="20" t="s">
        <v>847</v>
      </c>
      <c r="J96" s="20"/>
      <c r="K96" s="20"/>
      <c r="L96" s="20"/>
      <c r="M96" s="20" t="s">
        <v>634</v>
      </c>
      <c r="N96" s="20" t="s">
        <v>239</v>
      </c>
      <c r="O96" s="20" t="s">
        <v>370</v>
      </c>
      <c r="P96" s="20"/>
      <c r="Q96" s="20" t="s">
        <v>872</v>
      </c>
      <c r="R96" s="20"/>
      <c r="S96" s="20"/>
      <c r="T96" s="20"/>
      <c r="U96" s="20"/>
      <c r="V96" s="20"/>
      <c r="W96" s="20"/>
      <c r="X96" s="20"/>
      <c r="Y96" s="20" t="s">
        <v>661</v>
      </c>
      <c r="Z96" s="20"/>
    </row>
    <row r="97" spans="1:26" x14ac:dyDescent="0.3">
      <c r="A97" s="20"/>
      <c r="B97" s="20"/>
      <c r="C97" s="20" t="s">
        <v>231</v>
      </c>
      <c r="D97" s="20"/>
      <c r="E97" s="20"/>
      <c r="F97" s="20"/>
      <c r="G97" s="20"/>
      <c r="H97" s="20"/>
      <c r="I97" s="20" t="s">
        <v>273</v>
      </c>
      <c r="J97" s="20"/>
      <c r="K97" s="20"/>
      <c r="L97" s="20"/>
      <c r="M97" s="20" t="s">
        <v>212</v>
      </c>
      <c r="N97" s="20" t="s">
        <v>239</v>
      </c>
      <c r="O97" s="20" t="s">
        <v>870</v>
      </c>
      <c r="P97" s="20"/>
      <c r="Q97" s="20"/>
      <c r="R97" s="20"/>
      <c r="S97" s="20"/>
      <c r="T97" s="20"/>
      <c r="U97" s="20" t="s">
        <v>429</v>
      </c>
      <c r="V97" s="20"/>
      <c r="W97" s="20"/>
      <c r="X97" s="20"/>
      <c r="Y97" s="20" t="s">
        <v>869</v>
      </c>
      <c r="Z97" s="20"/>
    </row>
    <row r="98" spans="1:26" x14ac:dyDescent="0.3">
      <c r="A98" s="20" t="s">
        <v>555</v>
      </c>
      <c r="B98" s="20" t="s">
        <v>301</v>
      </c>
      <c r="C98" s="20" t="s">
        <v>273</v>
      </c>
      <c r="D98" s="20"/>
      <c r="E98" s="20" t="s">
        <v>245</v>
      </c>
      <c r="F98" s="20"/>
      <c r="G98" s="20"/>
      <c r="H98" s="20"/>
      <c r="I98" s="20" t="s">
        <v>273</v>
      </c>
      <c r="J98" s="20"/>
      <c r="K98" s="20"/>
      <c r="L98" s="20"/>
      <c r="M98" s="20" t="s">
        <v>212</v>
      </c>
      <c r="N98" s="20" t="s">
        <v>213</v>
      </c>
      <c r="O98" s="20" t="s">
        <v>637</v>
      </c>
      <c r="P98" s="20" t="s">
        <v>254</v>
      </c>
      <c r="Q98" s="20"/>
      <c r="R98" s="20"/>
      <c r="S98" s="20"/>
      <c r="T98" s="20"/>
      <c r="U98" s="20"/>
      <c r="V98" s="20"/>
      <c r="W98" s="20"/>
      <c r="X98" s="20"/>
      <c r="Y98" s="20" t="s">
        <v>746</v>
      </c>
      <c r="Z98" s="20"/>
    </row>
    <row r="99" spans="1:26" x14ac:dyDescent="0.3">
      <c r="A99" s="20"/>
      <c r="B99" s="20"/>
      <c r="C99" s="20"/>
      <c r="D99" s="20"/>
      <c r="E99" s="20"/>
      <c r="F99" s="20"/>
      <c r="G99" s="20"/>
      <c r="H99" s="20"/>
      <c r="I99" s="20" t="s">
        <v>850</v>
      </c>
      <c r="J99" s="20"/>
      <c r="K99" s="20"/>
      <c r="L99" s="20"/>
      <c r="M99" s="20" t="s">
        <v>212</v>
      </c>
      <c r="N99" s="20" t="s">
        <v>226</v>
      </c>
      <c r="O99" s="20" t="s">
        <v>637</v>
      </c>
      <c r="P99" s="20" t="s">
        <v>388</v>
      </c>
      <c r="Q99" s="20"/>
      <c r="R99" s="20" t="s">
        <v>874</v>
      </c>
      <c r="S99" s="20"/>
      <c r="T99" s="20"/>
      <c r="U99" s="20"/>
      <c r="V99" s="20">
        <v>12</v>
      </c>
      <c r="W99" s="20" t="s">
        <v>444</v>
      </c>
      <c r="X99" s="20" t="s">
        <v>445</v>
      </c>
      <c r="Y99" s="20"/>
      <c r="Z99" s="20"/>
    </row>
    <row r="100" spans="1:26" x14ac:dyDescent="0.3">
      <c r="A100" s="20"/>
      <c r="B100" s="20"/>
      <c r="C100" s="20"/>
      <c r="D100" s="20"/>
      <c r="E100" s="20"/>
      <c r="F100" s="20"/>
      <c r="G100" s="20"/>
      <c r="H100" s="20"/>
      <c r="I100" s="20" t="s">
        <v>856</v>
      </c>
      <c r="J100" s="20"/>
      <c r="K100" s="20"/>
      <c r="L100" s="20"/>
      <c r="M100" s="20" t="s">
        <v>212</v>
      </c>
      <c r="N100" s="20" t="s">
        <v>239</v>
      </c>
      <c r="O100" s="20" t="s">
        <v>370</v>
      </c>
      <c r="P100" s="20"/>
      <c r="Q100" s="20"/>
      <c r="R100" s="20" t="s">
        <v>873</v>
      </c>
      <c r="S100" s="20"/>
      <c r="T100" s="20"/>
      <c r="U100" s="20"/>
      <c r="V100" s="20"/>
      <c r="W100" s="20"/>
      <c r="X100" s="20"/>
      <c r="Y100" s="20" t="s">
        <v>231</v>
      </c>
      <c r="Z100" s="20"/>
    </row>
    <row r="101" spans="1:26" x14ac:dyDescent="0.3">
      <c r="A101" s="20"/>
      <c r="B101" s="20"/>
      <c r="C101" s="20"/>
      <c r="D101" s="20"/>
      <c r="E101" s="20"/>
      <c r="F101" s="20"/>
      <c r="G101" s="20"/>
      <c r="H101" s="20"/>
      <c r="I101" s="20" t="s">
        <v>848</v>
      </c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x14ac:dyDescent="0.3">
      <c r="A102" s="20"/>
      <c r="B102" s="20"/>
      <c r="C102" s="20"/>
      <c r="D102" s="20"/>
      <c r="E102" s="20"/>
      <c r="F102" s="20"/>
      <c r="G102" s="20"/>
      <c r="H102" s="20"/>
      <c r="I102" s="20" t="s">
        <v>847</v>
      </c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20"/>
      <c r="Z134" s="20"/>
    </row>
    <row r="135" spans="1:26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20"/>
      <c r="Z135" s="20"/>
    </row>
    <row r="136" spans="1:26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20"/>
      <c r="Z136" s="20"/>
    </row>
    <row r="137" spans="1:26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20"/>
      <c r="Z137" s="20"/>
    </row>
    <row r="138" spans="1:26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20"/>
      <c r="Z138" s="20"/>
    </row>
    <row r="139" spans="1:26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20"/>
      <c r="Z139" s="20"/>
    </row>
    <row r="140" spans="1:26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20"/>
      <c r="Z140" s="20"/>
    </row>
    <row r="141" spans="1:26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20"/>
      <c r="Z141" s="20"/>
    </row>
    <row r="142" spans="1:26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20"/>
      <c r="Z142" s="20"/>
    </row>
    <row r="143" spans="1:26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20"/>
      <c r="Z143" s="20"/>
    </row>
    <row r="144" spans="1:26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20"/>
      <c r="Z144" s="20"/>
    </row>
    <row r="145" spans="1:26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20"/>
      <c r="Z145" s="20"/>
    </row>
    <row r="146" spans="1:26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20"/>
      <c r="Z146" s="20"/>
    </row>
    <row r="147" spans="1:26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20"/>
      <c r="Z147" s="20"/>
    </row>
    <row r="148" spans="1:26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20"/>
      <c r="Z148" s="20"/>
    </row>
    <row r="149" spans="1:26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20"/>
      <c r="Z149" s="20"/>
    </row>
    <row r="150" spans="1:26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20"/>
      <c r="Z150" s="20"/>
    </row>
    <row r="151" spans="1:26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20"/>
      <c r="Z151" s="20"/>
    </row>
    <row r="152" spans="1:26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20"/>
      <c r="Z152" s="20"/>
    </row>
    <row r="153" spans="1:26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20"/>
      <c r="Z153" s="20"/>
    </row>
    <row r="154" spans="1:26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20"/>
      <c r="Z154" s="20"/>
    </row>
    <row r="155" spans="1:26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20"/>
      <c r="Z155" s="20"/>
    </row>
    <row r="156" spans="1:26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20"/>
      <c r="Z156" s="20"/>
    </row>
    <row r="157" spans="1:26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20"/>
      <c r="Z157" s="20"/>
    </row>
    <row r="158" spans="1:26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20"/>
      <c r="Z158" s="20"/>
    </row>
    <row r="159" spans="1:26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20"/>
      <c r="Z159" s="20"/>
    </row>
    <row r="160" spans="1:26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20"/>
      <c r="Z160" s="20"/>
    </row>
    <row r="161" spans="1:26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20"/>
      <c r="Z161" s="20"/>
    </row>
    <row r="162" spans="1:26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20"/>
      <c r="Z162" s="20"/>
    </row>
    <row r="163" spans="1:26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20"/>
      <c r="Z163" s="20"/>
    </row>
    <row r="164" spans="1:26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20"/>
      <c r="Z164" s="20"/>
    </row>
    <row r="165" spans="1:26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20"/>
      <c r="Z165" s="20"/>
    </row>
    <row r="166" spans="1:26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20"/>
      <c r="Z166" s="20"/>
    </row>
    <row r="167" spans="1:26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20"/>
      <c r="Z167" s="20"/>
    </row>
    <row r="168" spans="1:26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20"/>
      <c r="Z168" s="20"/>
    </row>
    <row r="169" spans="1:26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20"/>
      <c r="Z169" s="20"/>
    </row>
    <row r="170" spans="1:26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20"/>
      <c r="Z170" s="20"/>
    </row>
    <row r="171" spans="1:26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20"/>
      <c r="Z171" s="20"/>
    </row>
    <row r="172" spans="1:26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20"/>
      <c r="Z172" s="20"/>
    </row>
    <row r="173" spans="1:26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20"/>
      <c r="Z173" s="20"/>
    </row>
    <row r="174" spans="1:26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20"/>
      <c r="Z174" s="20"/>
    </row>
    <row r="175" spans="1:26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20"/>
      <c r="Z175" s="20"/>
    </row>
    <row r="176" spans="1:26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20"/>
      <c r="Z176" s="20"/>
    </row>
    <row r="177" spans="1:26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20"/>
      <c r="Z177" s="20"/>
    </row>
    <row r="178" spans="1:26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20"/>
      <c r="Z178" s="20"/>
    </row>
    <row r="179" spans="1:26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20"/>
      <c r="Z179" s="20"/>
    </row>
    <row r="180" spans="1:26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20"/>
      <c r="Z180" s="20"/>
    </row>
    <row r="181" spans="1:26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20"/>
      <c r="Z181" s="20"/>
    </row>
    <row r="182" spans="1:26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20"/>
      <c r="Z182" s="20"/>
    </row>
    <row r="183" spans="1:26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20"/>
      <c r="Z183" s="20"/>
    </row>
    <row r="184" spans="1:26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20"/>
      <c r="Z184" s="20"/>
    </row>
    <row r="185" spans="1:26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20"/>
      <c r="Z185" s="20"/>
    </row>
    <row r="186" spans="1:26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20"/>
      <c r="Z186" s="20"/>
    </row>
    <row r="187" spans="1:26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20"/>
      <c r="Z187" s="20"/>
    </row>
    <row r="188" spans="1:26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20"/>
      <c r="Z188" s="20"/>
    </row>
    <row r="189" spans="1:26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20"/>
      <c r="Z189" s="20"/>
    </row>
    <row r="190" spans="1:26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20"/>
      <c r="Z190" s="20"/>
    </row>
    <row r="191" spans="1:26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20"/>
      <c r="Z191" s="20"/>
    </row>
    <row r="192" spans="1:26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20"/>
      <c r="Z192" s="20"/>
    </row>
    <row r="193" spans="1:26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20"/>
      <c r="Z193" s="20"/>
    </row>
    <row r="194" spans="1:26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20"/>
      <c r="Z194" s="20"/>
    </row>
    <row r="195" spans="1:26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6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6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6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6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6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6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6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6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6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6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6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6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6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1048576" spans="14:26" x14ac:dyDescent="0.3">
      <c r="N1048576" s="17"/>
      <c r="O1048576" s="17"/>
      <c r="P1048576" s="17"/>
      <c r="Q1048576" s="17"/>
      <c r="R1048576" s="17"/>
      <c r="S1048576" s="17"/>
      <c r="T1048576" s="17"/>
      <c r="X1048576" s="26"/>
      <c r="Y1048576" s="26"/>
      <c r="Z1048576" s="2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88"/>
  <sheetViews>
    <sheetView topLeftCell="A41" zoomScale="53" zoomScaleNormal="85" workbookViewId="0">
      <selection activeCell="K1" sqref="K1"/>
    </sheetView>
  </sheetViews>
  <sheetFormatPr defaultRowHeight="14.4" x14ac:dyDescent="0.3"/>
  <cols>
    <col min="1" max="1" width="15.109375" bestFit="1" customWidth="1"/>
  </cols>
  <sheetData>
    <row r="7" spans="1:2" x14ac:dyDescent="0.3">
      <c r="A7" s="27" t="s">
        <v>959</v>
      </c>
      <c r="B7" s="27" t="s">
        <v>960</v>
      </c>
    </row>
    <row r="8" spans="1:2" x14ac:dyDescent="0.3">
      <c r="A8" t="s">
        <v>200</v>
      </c>
      <c r="B8">
        <v>83</v>
      </c>
    </row>
    <row r="9" spans="1:2" x14ac:dyDescent="0.3">
      <c r="A9" t="s">
        <v>274</v>
      </c>
      <c r="B9">
        <v>8</v>
      </c>
    </row>
    <row r="10" spans="1:2" x14ac:dyDescent="0.3">
      <c r="A10" t="s">
        <v>961</v>
      </c>
      <c r="B10">
        <v>3</v>
      </c>
    </row>
    <row r="11" spans="1:2" x14ac:dyDescent="0.3">
      <c r="A11" t="s">
        <v>278</v>
      </c>
      <c r="B11">
        <v>1</v>
      </c>
    </row>
    <row r="27" spans="1:2" x14ac:dyDescent="0.3">
      <c r="A27" s="27" t="s">
        <v>962</v>
      </c>
      <c r="B27" s="27" t="s">
        <v>960</v>
      </c>
    </row>
    <row r="28" spans="1:2" x14ac:dyDescent="0.3">
      <c r="A28" t="s">
        <v>963</v>
      </c>
      <c r="B28">
        <v>52</v>
      </c>
    </row>
    <row r="29" spans="1:2" x14ac:dyDescent="0.3">
      <c r="A29" t="s">
        <v>206</v>
      </c>
      <c r="B29">
        <v>12</v>
      </c>
    </row>
    <row r="30" spans="1:2" x14ac:dyDescent="0.3">
      <c r="A30" t="s">
        <v>964</v>
      </c>
      <c r="B30">
        <v>12</v>
      </c>
    </row>
    <row r="31" spans="1:2" x14ac:dyDescent="0.3">
      <c r="A31" t="s">
        <v>262</v>
      </c>
      <c r="B31">
        <v>22</v>
      </c>
    </row>
    <row r="39" spans="1:2" x14ac:dyDescent="0.3">
      <c r="A39" s="27" t="s">
        <v>1022</v>
      </c>
      <c r="B39" s="27" t="s">
        <v>1023</v>
      </c>
    </row>
    <row r="40" spans="1:2" x14ac:dyDescent="0.3">
      <c r="A40" t="s">
        <v>1024</v>
      </c>
      <c r="B40">
        <v>42</v>
      </c>
    </row>
    <row r="41" spans="1:2" x14ac:dyDescent="0.3">
      <c r="A41" t="s">
        <v>256</v>
      </c>
      <c r="B41">
        <v>31</v>
      </c>
    </row>
    <row r="42" spans="1:2" x14ac:dyDescent="0.3">
      <c r="A42" t="s">
        <v>307</v>
      </c>
      <c r="B42">
        <v>22</v>
      </c>
    </row>
    <row r="43" spans="1:2" x14ac:dyDescent="0.3">
      <c r="A43" t="s">
        <v>552</v>
      </c>
      <c r="B43">
        <v>6</v>
      </c>
    </row>
    <row r="44" spans="1:2" x14ac:dyDescent="0.3">
      <c r="A44" t="s">
        <v>856</v>
      </c>
      <c r="B44">
        <v>2</v>
      </c>
    </row>
    <row r="62" spans="1:2" x14ac:dyDescent="0.3">
      <c r="A62" s="27" t="s">
        <v>1037</v>
      </c>
      <c r="B62" s="27" t="s">
        <v>960</v>
      </c>
    </row>
    <row r="63" spans="1:2" x14ac:dyDescent="0.3">
      <c r="A63" t="s">
        <v>1033</v>
      </c>
      <c r="B63">
        <v>68</v>
      </c>
    </row>
    <row r="64" spans="1:2" x14ac:dyDescent="0.3">
      <c r="A64" t="s">
        <v>1034</v>
      </c>
      <c r="B64">
        <v>40</v>
      </c>
    </row>
    <row r="65" spans="1:2" x14ac:dyDescent="0.3">
      <c r="A65" t="s">
        <v>1035</v>
      </c>
      <c r="B65">
        <v>39</v>
      </c>
    </row>
    <row r="66" spans="1:2" x14ac:dyDescent="0.3">
      <c r="A66" t="s">
        <v>1036</v>
      </c>
      <c r="B66">
        <v>2</v>
      </c>
    </row>
    <row r="83" spans="1:2" x14ac:dyDescent="0.3">
      <c r="A83" s="27" t="s">
        <v>1037</v>
      </c>
      <c r="B83" s="27" t="s">
        <v>960</v>
      </c>
    </row>
    <row r="84" spans="1:2" x14ac:dyDescent="0.3">
      <c r="A84" t="s">
        <v>1090</v>
      </c>
      <c r="B84" s="30">
        <v>0.3</v>
      </c>
    </row>
    <row r="85" spans="1:2" x14ac:dyDescent="0.3">
      <c r="A85" t="s">
        <v>1092</v>
      </c>
      <c r="B85" s="29">
        <v>8.1000000000000003E-2</v>
      </c>
    </row>
    <row r="86" spans="1:2" x14ac:dyDescent="0.3">
      <c r="A86" t="s">
        <v>1089</v>
      </c>
      <c r="B86" s="29">
        <v>0.35599999999999998</v>
      </c>
    </row>
    <row r="87" spans="1:2" x14ac:dyDescent="0.3">
      <c r="A87" t="s">
        <v>1091</v>
      </c>
      <c r="B87" s="29">
        <v>0.25600000000000001</v>
      </c>
    </row>
    <row r="88" spans="1:2" x14ac:dyDescent="0.3">
      <c r="A88" t="s">
        <v>1093</v>
      </c>
      <c r="B88" s="29">
        <v>6.0000000000000001E-3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Zahl xmlns="36e1fc0a-fa43-4b54-84f4-fc8938398b4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B1C0A9E91078C4FA98C5617662694BF" ma:contentTypeVersion="12" ma:contentTypeDescription="Ein neues Dokument erstellen." ma:contentTypeScope="" ma:versionID="acdaf70cb98a4d119e8b3428640335da">
  <xsd:schema xmlns:xsd="http://www.w3.org/2001/XMLSchema" xmlns:xs="http://www.w3.org/2001/XMLSchema" xmlns:p="http://schemas.microsoft.com/office/2006/metadata/properties" xmlns:ns2="36e1fc0a-fa43-4b54-84f4-fc8938398b48" xmlns:ns3="caab91b6-8100-44da-ad96-e28489a093d6" targetNamespace="http://schemas.microsoft.com/office/2006/metadata/properties" ma:root="true" ma:fieldsID="c6a5545eae9a1e57850a70f4ff993c95" ns2:_="" ns3:_="">
    <xsd:import namespace="36e1fc0a-fa43-4b54-84f4-fc8938398b48"/>
    <xsd:import namespace="caab91b6-8100-44da-ad96-e28489a093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Zah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e1fc0a-fa43-4b54-84f4-fc8938398b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Zahl" ma:index="14" nillable="true" ma:displayName="Zahl" ma:format="Dropdown" ma:internalName="Zahl" ma:percentage="FALSE">
      <xsd:simpleType>
        <xsd:restriction base="dms:Number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b91b6-8100-44da-ad96-e28489a093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17D5A0-75DC-458D-9478-4CCFFB807A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C1A7B9-4E93-445C-8E0D-FFB08DAEA647}">
  <ds:schemaRefs>
    <ds:schemaRef ds:uri="36e1fc0a-fa43-4b54-84f4-fc8938398b48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caab91b6-8100-44da-ad96-e28489a093d6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79E624F-F992-4F70-B0A5-0AD1E51BB3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e1fc0a-fa43-4b54-84f4-fc8938398b48"/>
    <ds:schemaRef ds:uri="caab91b6-8100-44da-ad96-e28489a093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Clean</vt:lpstr>
      <vt:lpstr>Pie 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Dhamrait, Diyal</dc:creator>
  <cp:keywords/>
  <dc:description/>
  <cp:lastModifiedBy>RePack by Diakov</cp:lastModifiedBy>
  <cp:revision/>
  <dcterms:created xsi:type="dcterms:W3CDTF">2023-05-22T09:28:18Z</dcterms:created>
  <dcterms:modified xsi:type="dcterms:W3CDTF">2024-11-18T14:33:02Z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0x0101002B1C0A9E91078C4FA98C5617662694BF</vt:lpwstr>
  </property>
</Properties>
</file>