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orie4253/Documents/DPhil-local/year_4/STEVFNs/Data/Case_Study/MEX/Results/"/>
    </mc:Choice>
  </mc:AlternateContent>
  <xr:revisionPtr revIDLastSave="0" documentId="13_ncr:9_{D64CB2A9-F25D-CE45-8BBF-4E59A3780AFE}" xr6:coauthVersionLast="47" xr6:coauthVersionMax="47" xr10:uidLastSave="{00000000-0000-0000-0000-000000000000}"/>
  <bookViews>
    <workbookView xWindow="680" yWindow="740" windowWidth="28040" windowHeight="17260" activeTab="1" xr2:uid="{7CF65EC3-B632-544E-8C7F-2BCBF0899D81}"/>
  </bookViews>
  <sheets>
    <sheet name="results" sheetId="1" r:id="rId1"/>
    <sheet name="CO2 budget reduction" sheetId="2" r:id="rId2"/>
  </sheets>
  <calcPr calcId="0"/>
</workbook>
</file>

<file path=xl/calcChain.xml><?xml version="1.0" encoding="utf-8"?>
<calcChain xmlns="http://schemas.openxmlformats.org/spreadsheetml/2006/main">
  <c r="Q5" i="1" l="1"/>
  <c r="O6" i="1"/>
  <c r="O5" i="1"/>
  <c r="Q7" i="1"/>
  <c r="O4" i="1"/>
  <c r="Q6" i="1"/>
  <c r="P7" i="1"/>
  <c r="P6" i="1"/>
  <c r="P5" i="1"/>
  <c r="O7" i="1"/>
</calcChain>
</file>

<file path=xl/sharedStrings.xml><?xml version="1.0" encoding="utf-8"?>
<sst xmlns="http://schemas.openxmlformats.org/spreadsheetml/2006/main" count="70" uniqueCount="26">
  <si>
    <t>country_1</t>
  </si>
  <si>
    <t>country_2</t>
  </si>
  <si>
    <t>country_3</t>
  </si>
  <si>
    <t>country_4</t>
  </si>
  <si>
    <t>collaboration_emissions</t>
  </si>
  <si>
    <t>technology_cost</t>
  </si>
  <si>
    <t>technology_name</t>
  </si>
  <si>
    <t>collaboration_emissions_MtCO2e/y</t>
  </si>
  <si>
    <t>technology_cost_G$/y</t>
  </si>
  <si>
    <t>technology_size</t>
  </si>
  <si>
    <t>MX</t>
  </si>
  <si>
    <t>RE_PV_Existing_[MX]</t>
  </si>
  <si>
    <t>RE_WIND_Existing_[MX]</t>
  </si>
  <si>
    <t>RE_PV_Openfield_Lim_[MX]</t>
  </si>
  <si>
    <t>RE_WIND_Onshore_Lim_[MX]</t>
  </si>
  <si>
    <t>BESS_[MX]</t>
  </si>
  <si>
    <t>BESS_Existing_[MX]</t>
  </si>
  <si>
    <t>PP_CO2_[MX]</t>
  </si>
  <si>
    <t>PP_CO2_Existing_[MX]</t>
  </si>
  <si>
    <t>EL_Demand_[MX]</t>
  </si>
  <si>
    <t>PV</t>
  </si>
  <si>
    <t>Max</t>
  </si>
  <si>
    <t>Min</t>
  </si>
  <si>
    <t>Cummulative installed capacity</t>
  </si>
  <si>
    <t>MEX</t>
  </si>
  <si>
    <t>Emissions (MtCO2e/y)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</si>
</sst>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MEX initial</a:t>
            </a:r>
            <a:r>
              <a:rPr lang="en-GB" baseline="0"/>
              <a:t> case study plot testing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results!$O$3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sq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results!$N$4:$N$7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results!$O$4:$O$7</c:f>
              <c:numCache>
                <c:formatCode>General</c:formatCode>
                <c:ptCount val="4"/>
                <c:pt idx="0">
                  <c:v>6.6950000000000003</c:v>
                </c:pt>
                <c:pt idx="1">
                  <c:v>124.20500000000001</c:v>
                </c:pt>
                <c:pt idx="2">
                  <c:v>176.29313518000001</c:v>
                </c:pt>
                <c:pt idx="3">
                  <c:v>176.29313515999999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E-434B-ADE7-0468BD5B6BFC}"/>
            </c:ext>
          </c:extLst>
        </c:ser>
        <c:ser>
          <c:idx val="1"/>
          <c:order val="1"/>
          <c:tx>
            <c:strRef>
              <c:f>results!$P$3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results!$N$4:$N$7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results!$P$4:$P$7</c:f>
              <c:numCache>
                <c:formatCode>General</c:formatCode>
                <c:ptCount val="4"/>
                <c:pt idx="0">
                  <c:v>6.6950000000000003</c:v>
                </c:pt>
                <c:pt idx="1">
                  <c:v>63.227711730000003</c:v>
                </c:pt>
                <c:pt idx="2">
                  <c:v>130.31472289999999</c:v>
                </c:pt>
                <c:pt idx="3">
                  <c:v>176.29313515999999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E-434B-ADE7-0468BD5B6BFC}"/>
            </c:ext>
          </c:extLst>
        </c:ser>
        <c:ser>
          <c:idx val="2"/>
          <c:order val="2"/>
          <c:tx>
            <c:strRef>
              <c:f>results!$Q$3</c:f>
              <c:strCache>
                <c:ptCount val="1"/>
                <c:pt idx="0">
                  <c:v>Cummulative installed capacity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results!$N$4:$N$7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results!$Q$4:$Q$7</c:f>
              <c:numCache>
                <c:formatCode>General</c:formatCode>
                <c:ptCount val="4"/>
                <c:pt idx="0">
                  <c:v>6.6950000000000003</c:v>
                </c:pt>
                <c:pt idx="1">
                  <c:v>84.336318874737998</c:v>
                </c:pt>
                <c:pt idx="2">
                  <c:v>130.31472290278742</c:v>
                </c:pt>
                <c:pt idx="3">
                  <c:v>176.29313515999999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DE-434B-ADE7-0468BD5B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14863"/>
        <c:axId val="1344631920"/>
      </c:scatterChart>
      <c:valAx>
        <c:axId val="52051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31920"/>
        <c:crosses val="autoZero"/>
        <c:crossBetween val="midCat"/>
      </c:valAx>
      <c:valAx>
        <c:axId val="13446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1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</xdr:colOff>
      <xdr:row>9</xdr:row>
      <xdr:rowOff>190500</xdr:rowOff>
    </xdr:from>
    <xdr:to>
      <xdr:col>17</xdr:col>
      <xdr:colOff>609600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FB112-1E75-34CC-C556-15D6FEC2B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9E79-8E3E-164F-884B-EAC0B16599C6}">
  <dimension ref="A1:Q28"/>
  <sheetViews>
    <sheetView workbookViewId="0">
      <selection activeCell="O34" sqref="O3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7" x14ac:dyDescent="0.2">
      <c r="A2" t="s">
        <v>10</v>
      </c>
      <c r="G2" t="s">
        <v>11</v>
      </c>
      <c r="H2">
        <v>0</v>
      </c>
      <c r="I2">
        <v>0</v>
      </c>
      <c r="J2">
        <v>130.31472289999999</v>
      </c>
    </row>
    <row r="3" spans="1:17" x14ac:dyDescent="0.2">
      <c r="A3" t="s">
        <v>10</v>
      </c>
      <c r="G3" t="s">
        <v>12</v>
      </c>
      <c r="H3">
        <v>0</v>
      </c>
      <c r="I3">
        <v>0</v>
      </c>
      <c r="J3">
        <v>57.31427274</v>
      </c>
      <c r="O3" t="s">
        <v>21</v>
      </c>
      <c r="P3" t="s">
        <v>22</v>
      </c>
      <c r="Q3" t="s">
        <v>23</v>
      </c>
    </row>
    <row r="4" spans="1:17" x14ac:dyDescent="0.2">
      <c r="A4" t="s">
        <v>10</v>
      </c>
      <c r="G4" t="s">
        <v>13</v>
      </c>
      <c r="H4">
        <v>0</v>
      </c>
      <c r="I4">
        <v>4.8277332873000001</v>
      </c>
      <c r="J4">
        <v>45.978412259999999</v>
      </c>
      <c r="M4" s="2" t="s">
        <v>20</v>
      </c>
      <c r="N4">
        <v>2020</v>
      </c>
      <c r="O4">
        <f>J20</f>
        <v>6.6950000000000003</v>
      </c>
      <c r="P4">
        <v>6.6950000000000003</v>
      </c>
      <c r="Q4">
        <v>6.6950000000000003</v>
      </c>
    </row>
    <row r="5" spans="1:17" x14ac:dyDescent="0.2">
      <c r="A5" t="s">
        <v>10</v>
      </c>
      <c r="G5" t="s">
        <v>14</v>
      </c>
      <c r="H5">
        <v>0</v>
      </c>
      <c r="I5">
        <v>2.0127709079999998</v>
      </c>
      <c r="J5">
        <v>25.15963635</v>
      </c>
      <c r="M5" s="2"/>
      <c r="N5">
        <v>2030</v>
      </c>
      <c r="O5">
        <f>130.9-J20</f>
        <v>124.20500000000001</v>
      </c>
      <c r="P5">
        <f>56.53271173+J20</f>
        <v>63.227711730000003</v>
      </c>
      <c r="Q5">
        <f>77.641318874738+J20</f>
        <v>84.336318874737998</v>
      </c>
    </row>
    <row r="6" spans="1:17" x14ac:dyDescent="0.2">
      <c r="A6" t="s">
        <v>10</v>
      </c>
      <c r="G6" t="s">
        <v>15</v>
      </c>
      <c r="H6">
        <v>0</v>
      </c>
      <c r="I6">
        <v>4.1651925196644104</v>
      </c>
      <c r="J6">
        <v>153.69714094702601</v>
      </c>
      <c r="M6" s="2"/>
      <c r="N6">
        <v>2040</v>
      </c>
      <c r="O6">
        <f>91.95682456+J11</f>
        <v>176.29313518000001</v>
      </c>
      <c r="P6">
        <f>J11+45.97841228</f>
        <v>130.31472289999999</v>
      </c>
      <c r="Q6">
        <f>J11+45.9784122827874</f>
        <v>130.31472290278742</v>
      </c>
    </row>
    <row r="7" spans="1:17" x14ac:dyDescent="0.2">
      <c r="A7" t="s">
        <v>10</v>
      </c>
      <c r="G7" t="s">
        <v>16</v>
      </c>
      <c r="H7">
        <v>0</v>
      </c>
      <c r="I7">
        <v>8.3303805101867301</v>
      </c>
      <c r="J7">
        <v>307.39411476703799</v>
      </c>
      <c r="N7">
        <v>2050</v>
      </c>
      <c r="O7">
        <f>45.97841226+J2</f>
        <v>176.29313515999999</v>
      </c>
      <c r="P7">
        <f>J2+45.97841226</f>
        <v>176.29313515999999</v>
      </c>
      <c r="Q7">
        <f>45.97841226+J2</f>
        <v>176.29313515999999</v>
      </c>
    </row>
    <row r="8" spans="1:17" x14ac:dyDescent="0.2">
      <c r="A8" t="s">
        <v>10</v>
      </c>
      <c r="G8" t="s">
        <v>17</v>
      </c>
      <c r="H8">
        <v>0</v>
      </c>
      <c r="I8">
        <v>0</v>
      </c>
      <c r="J8">
        <v>0</v>
      </c>
    </row>
    <row r="9" spans="1:17" x14ac:dyDescent="0.2">
      <c r="A9" t="s">
        <v>10</v>
      </c>
      <c r="G9" t="s">
        <v>18</v>
      </c>
      <c r="H9">
        <v>0</v>
      </c>
      <c r="I9">
        <v>0</v>
      </c>
      <c r="J9">
        <v>0</v>
      </c>
    </row>
    <row r="10" spans="1:17" x14ac:dyDescent="0.2">
      <c r="A10" t="s">
        <v>10</v>
      </c>
      <c r="G10" t="s">
        <v>19</v>
      </c>
      <c r="H10">
        <v>0</v>
      </c>
      <c r="I10">
        <v>0</v>
      </c>
      <c r="J10">
        <v>46.2074085</v>
      </c>
    </row>
    <row r="11" spans="1:17" x14ac:dyDescent="0.2">
      <c r="A11" t="s">
        <v>10</v>
      </c>
      <c r="G11" t="s">
        <v>11</v>
      </c>
      <c r="H11">
        <v>20.610120410814801</v>
      </c>
      <c r="I11">
        <v>0</v>
      </c>
      <c r="J11">
        <v>84.336310620000006</v>
      </c>
    </row>
    <row r="12" spans="1:17" x14ac:dyDescent="0.2">
      <c r="A12" t="s">
        <v>10</v>
      </c>
      <c r="G12" t="s">
        <v>12</v>
      </c>
      <c r="H12">
        <v>20.610120410814801</v>
      </c>
      <c r="I12">
        <v>0</v>
      </c>
      <c r="J12">
        <v>32.154636369999999</v>
      </c>
    </row>
    <row r="13" spans="1:17" x14ac:dyDescent="0.2">
      <c r="A13" t="s">
        <v>10</v>
      </c>
      <c r="G13" t="s">
        <v>13</v>
      </c>
      <c r="H13">
        <v>20.610120410814801</v>
      </c>
      <c r="I13">
        <v>4.8277332896926799</v>
      </c>
      <c r="J13">
        <v>45.978412282787403</v>
      </c>
    </row>
    <row r="14" spans="1:17" x14ac:dyDescent="0.2">
      <c r="A14" t="s">
        <v>10</v>
      </c>
      <c r="G14" t="s">
        <v>14</v>
      </c>
      <c r="H14">
        <v>20.610120410814801</v>
      </c>
      <c r="I14">
        <v>2.0127709087999999</v>
      </c>
      <c r="J14">
        <v>25.159636359324001</v>
      </c>
    </row>
    <row r="15" spans="1:17" x14ac:dyDescent="0.2">
      <c r="A15" t="s">
        <v>10</v>
      </c>
      <c r="G15" t="s">
        <v>15</v>
      </c>
      <c r="H15">
        <v>20.610120410814801</v>
      </c>
      <c r="I15">
        <v>4.1651901092000001</v>
      </c>
      <c r="J15">
        <v>153.69705188127099</v>
      </c>
    </row>
    <row r="16" spans="1:17" x14ac:dyDescent="0.2">
      <c r="A16" t="s">
        <v>10</v>
      </c>
      <c r="G16" t="s">
        <v>16</v>
      </c>
      <c r="H16">
        <v>20.610120410814801</v>
      </c>
      <c r="I16">
        <v>4.1651901715299999</v>
      </c>
      <c r="J16">
        <v>153.69705421484599</v>
      </c>
    </row>
    <row r="17" spans="1:10" x14ac:dyDescent="0.2">
      <c r="A17" t="s">
        <v>10</v>
      </c>
      <c r="G17" t="s">
        <v>17</v>
      </c>
      <c r="H17">
        <v>20.610120410814801</v>
      </c>
      <c r="I17" s="1">
        <v>3.40680187857962E-7</v>
      </c>
      <c r="J17" s="1">
        <v>6.7751024091363298E-7</v>
      </c>
    </row>
    <row r="18" spans="1:10" x14ac:dyDescent="0.2">
      <c r="A18" t="s">
        <v>10</v>
      </c>
      <c r="G18" t="s">
        <v>18</v>
      </c>
      <c r="H18">
        <v>20.610120410814801</v>
      </c>
      <c r="I18">
        <v>3.4493301276023001</v>
      </c>
      <c r="J18">
        <v>19.246811197298001</v>
      </c>
    </row>
    <row r="19" spans="1:10" x14ac:dyDescent="0.2">
      <c r="A19" t="s">
        <v>10</v>
      </c>
      <c r="G19" t="s">
        <v>19</v>
      </c>
      <c r="H19">
        <v>20.610120410814801</v>
      </c>
      <c r="I19">
        <v>0</v>
      </c>
      <c r="J19">
        <v>46.2074085</v>
      </c>
    </row>
    <row r="20" spans="1:10" x14ac:dyDescent="0.2">
      <c r="A20" t="s">
        <v>10</v>
      </c>
      <c r="G20" t="s">
        <v>11</v>
      </c>
      <c r="H20">
        <v>56.808217813146797</v>
      </c>
      <c r="I20">
        <v>0</v>
      </c>
      <c r="J20">
        <v>6.6950000000000003</v>
      </c>
    </row>
    <row r="21" spans="1:10" x14ac:dyDescent="0.2">
      <c r="A21" t="s">
        <v>10</v>
      </c>
      <c r="G21" t="s">
        <v>12</v>
      </c>
      <c r="H21">
        <v>56.808217813146797</v>
      </c>
      <c r="I21">
        <v>0</v>
      </c>
      <c r="J21">
        <v>6.9950000000000001</v>
      </c>
    </row>
    <row r="22" spans="1:10" x14ac:dyDescent="0.2">
      <c r="A22" t="s">
        <v>10</v>
      </c>
      <c r="G22" t="s">
        <v>13</v>
      </c>
      <c r="H22">
        <v>56.808217813146797</v>
      </c>
      <c r="I22">
        <v>8.1523384818474902</v>
      </c>
      <c r="J22">
        <v>77.641318874738005</v>
      </c>
    </row>
    <row r="23" spans="1:10" x14ac:dyDescent="0.2">
      <c r="A23" t="s">
        <v>10</v>
      </c>
      <c r="G23" t="s">
        <v>14</v>
      </c>
      <c r="H23">
        <v>56.808217813146797</v>
      </c>
      <c r="I23">
        <v>2.0127709097724802</v>
      </c>
      <c r="J23">
        <v>25.159636372156001</v>
      </c>
    </row>
    <row r="24" spans="1:10" x14ac:dyDescent="0.2">
      <c r="A24" t="s">
        <v>10</v>
      </c>
      <c r="G24" t="s">
        <v>15</v>
      </c>
      <c r="H24">
        <v>56.808217813146797</v>
      </c>
      <c r="I24">
        <v>4.1651901799376301</v>
      </c>
      <c r="J24">
        <v>153.69705461024401</v>
      </c>
    </row>
    <row r="25" spans="1:10" x14ac:dyDescent="0.2">
      <c r="A25" t="s">
        <v>10</v>
      </c>
      <c r="G25" t="s">
        <v>16</v>
      </c>
      <c r="H25">
        <v>56.808217813146797</v>
      </c>
      <c r="I25" s="1">
        <v>8.79473148309224E-7</v>
      </c>
      <c r="J25" s="1">
        <v>3.2452883701447298E-5</v>
      </c>
    </row>
    <row r="26" spans="1:10" x14ac:dyDescent="0.2">
      <c r="A26" t="s">
        <v>10</v>
      </c>
      <c r="G26" t="s">
        <v>17</v>
      </c>
      <c r="H26">
        <v>56.808217813146797</v>
      </c>
      <c r="I26" s="1">
        <v>2.2256763810078599E-6</v>
      </c>
      <c r="J26" s="1">
        <v>3.80903371519992E-6</v>
      </c>
    </row>
    <row r="27" spans="1:10" x14ac:dyDescent="0.2">
      <c r="A27" t="s">
        <v>10</v>
      </c>
      <c r="G27" t="s">
        <v>18</v>
      </c>
      <c r="H27">
        <v>56.808217813146797</v>
      </c>
      <c r="I27">
        <v>9.5074784442086102</v>
      </c>
      <c r="J27">
        <v>37.778886418263902</v>
      </c>
    </row>
    <row r="28" spans="1:10" x14ac:dyDescent="0.2">
      <c r="A28" t="s">
        <v>10</v>
      </c>
      <c r="G28" t="s">
        <v>19</v>
      </c>
      <c r="H28">
        <v>56.808217813146797</v>
      </c>
      <c r="I28">
        <v>0</v>
      </c>
      <c r="J28">
        <v>46.2074085</v>
      </c>
    </row>
  </sheetData>
  <mergeCells count="1">
    <mergeCell ref="M4:M6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65C2-197E-F84C-BCD3-F24540A0ADCC}">
  <dimension ref="A1:B5"/>
  <sheetViews>
    <sheetView tabSelected="1" workbookViewId="0">
      <selection activeCell="B18" sqref="B18"/>
    </sheetView>
  </sheetViews>
  <sheetFormatPr baseColWidth="10" defaultRowHeight="16" x14ac:dyDescent="0.2"/>
  <sheetData>
    <row r="1" spans="1:2" x14ac:dyDescent="0.2">
      <c r="A1" t="s">
        <v>24</v>
      </c>
      <c r="B1" t="s">
        <v>25</v>
      </c>
    </row>
    <row r="2" spans="1:2" x14ac:dyDescent="0.2">
      <c r="A2">
        <v>2020</v>
      </c>
      <c r="B2">
        <v>119.666581913828</v>
      </c>
    </row>
    <row r="3" spans="1:2" x14ac:dyDescent="0.2">
      <c r="A3">
        <v>2030</v>
      </c>
      <c r="B3">
        <v>79.777721275885341</v>
      </c>
    </row>
    <row r="4" spans="1:2" x14ac:dyDescent="0.2">
      <c r="A4">
        <v>2040</v>
      </c>
      <c r="B4">
        <v>39.888860637942678</v>
      </c>
    </row>
    <row r="5" spans="1:2" x14ac:dyDescent="0.2">
      <c r="A5">
        <v>2050</v>
      </c>
      <c r="B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CO2 budget 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Sagastuy Breña</dc:creator>
  <cp:lastModifiedBy>Mónica Sagastuy Breña</cp:lastModifiedBy>
  <dcterms:created xsi:type="dcterms:W3CDTF">2024-12-06T22:26:23Z</dcterms:created>
  <dcterms:modified xsi:type="dcterms:W3CDTF">2024-12-08T18:39:26Z</dcterms:modified>
</cp:coreProperties>
</file>