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borgnino/Documents/Github/Smart-Tour/Datasets/"/>
    </mc:Choice>
  </mc:AlternateContent>
  <xr:revisionPtr revIDLastSave="0" documentId="13_ncr:1_{DAB07325-CEC4-F646-BB12-B6360F9A4321}" xr6:coauthVersionLast="46" xr6:coauthVersionMax="46" xr10:uidLastSave="{00000000-0000-0000-0000-000000000000}"/>
  <bookViews>
    <workbookView xWindow="0" yWindow="500" windowWidth="28800" windowHeight="15980" activeTab="1" xr2:uid="{5241708E-DBF5-0E46-BEF7-595EBDE1E261}"/>
  </bookViews>
  <sheets>
    <sheet name="Estacionalidad" sheetId="3" r:id="rId1"/>
    <sheet name="POI base" sheetId="1" r:id="rId2"/>
  </sheets>
  <definedNames>
    <definedName name="_xlnm._FilterDatabase" localSheetId="1" hidden="1">'POI base'!$A$1:$AD$124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V59" i="1" s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W95" i="1" s="1"/>
  <c r="P96" i="1"/>
  <c r="P97" i="1"/>
  <c r="P98" i="1"/>
  <c r="P99" i="1"/>
  <c r="P100" i="1"/>
  <c r="P101" i="1"/>
  <c r="P102" i="1"/>
  <c r="P103" i="1"/>
  <c r="W103" i="1" s="1"/>
  <c r="P104" i="1"/>
  <c r="P105" i="1"/>
  <c r="P106" i="1"/>
  <c r="P107" i="1"/>
  <c r="R107" i="1" s="1"/>
  <c r="P108" i="1"/>
  <c r="P109" i="1"/>
  <c r="P110" i="1"/>
  <c r="P111" i="1"/>
  <c r="R111" i="1" s="1"/>
  <c r="P112" i="1"/>
  <c r="P113" i="1"/>
  <c r="P114" i="1"/>
  <c r="P115" i="1"/>
  <c r="R115" i="1" s="1"/>
  <c r="P116" i="1"/>
  <c r="P117" i="1"/>
  <c r="P118" i="1"/>
  <c r="P119" i="1"/>
  <c r="P120" i="1"/>
  <c r="P121" i="1"/>
  <c r="P122" i="1"/>
  <c r="P123" i="1"/>
  <c r="R123" i="1" s="1"/>
  <c r="P124" i="1"/>
  <c r="P2" i="1"/>
  <c r="D120" i="1"/>
  <c r="R120" i="1"/>
  <c r="T120" i="1"/>
  <c r="V120" i="1"/>
  <c r="W120" i="1"/>
  <c r="Z120" i="1"/>
  <c r="AA120" i="1"/>
  <c r="AB120" i="1"/>
  <c r="D11" i="1"/>
  <c r="D9" i="1"/>
  <c r="D16" i="1"/>
  <c r="D93" i="1"/>
  <c r="D13" i="1"/>
  <c r="D109" i="1"/>
  <c r="D121" i="1"/>
  <c r="D119" i="1"/>
  <c r="D17" i="1"/>
  <c r="D39" i="1"/>
  <c r="D96" i="1"/>
  <c r="D89" i="1"/>
  <c r="D87" i="1"/>
  <c r="D102" i="1"/>
  <c r="D124" i="1"/>
  <c r="D94" i="1"/>
  <c r="D4" i="1"/>
  <c r="D50" i="1"/>
  <c r="D26" i="1"/>
  <c r="D2" i="1"/>
  <c r="D101" i="1"/>
  <c r="D117" i="1"/>
  <c r="D100" i="1"/>
  <c r="D29" i="1"/>
  <c r="D56" i="1"/>
  <c r="D51" i="1"/>
  <c r="D40" i="1"/>
  <c r="D79" i="1"/>
  <c r="D81" i="1"/>
  <c r="D32" i="1"/>
  <c r="D33" i="1"/>
  <c r="D27" i="1"/>
  <c r="D122" i="1"/>
  <c r="D35" i="1"/>
  <c r="D34" i="1"/>
  <c r="D8" i="1"/>
  <c r="D99" i="1"/>
  <c r="D82" i="1"/>
  <c r="D6" i="1"/>
  <c r="D91" i="1"/>
  <c r="D48" i="1"/>
  <c r="D31" i="1"/>
  <c r="D5" i="1"/>
  <c r="D37" i="1"/>
  <c r="D52" i="1"/>
  <c r="D85" i="1"/>
  <c r="D28" i="1"/>
  <c r="D53" i="1"/>
  <c r="D69" i="1"/>
  <c r="D62" i="1"/>
  <c r="D70" i="1"/>
  <c r="D55" i="1"/>
  <c r="D118" i="1"/>
  <c r="D60" i="1"/>
  <c r="D75" i="1"/>
  <c r="D43" i="1"/>
  <c r="D67" i="1"/>
  <c r="D98" i="1"/>
  <c r="D66" i="1"/>
  <c r="D58" i="1"/>
  <c r="D72" i="1"/>
  <c r="D80" i="1"/>
  <c r="D92" i="1"/>
  <c r="D73" i="1"/>
  <c r="D61" i="1"/>
  <c r="D83" i="1"/>
  <c r="D86" i="1"/>
  <c r="D97" i="1"/>
  <c r="D10" i="1"/>
  <c r="D64" i="1"/>
  <c r="D71" i="1"/>
  <c r="D49" i="1"/>
  <c r="D68" i="1"/>
  <c r="D36" i="1"/>
  <c r="D18" i="1"/>
  <c r="D77" i="1"/>
  <c r="D76" i="1"/>
  <c r="D14" i="1"/>
  <c r="D46" i="1"/>
  <c r="D30" i="1"/>
  <c r="D123" i="1"/>
  <c r="D95" i="1"/>
  <c r="D59" i="1"/>
  <c r="D19" i="1"/>
  <c r="D47" i="1"/>
  <c r="D74" i="1"/>
  <c r="D12" i="1"/>
  <c r="D84" i="1"/>
  <c r="D44" i="1"/>
  <c r="D45" i="1"/>
  <c r="D63" i="1"/>
  <c r="D20" i="1"/>
  <c r="D78" i="1"/>
  <c r="D90" i="1"/>
  <c r="D65" i="1"/>
  <c r="D54" i="1"/>
  <c r="D88" i="1"/>
  <c r="D15" i="1"/>
  <c r="D38" i="1"/>
  <c r="D3" i="1"/>
  <c r="D25" i="1"/>
  <c r="D24" i="1"/>
  <c r="D42" i="1"/>
  <c r="D115" i="1"/>
  <c r="D23" i="1"/>
  <c r="D116" i="1"/>
  <c r="D22" i="1"/>
  <c r="D113" i="1"/>
  <c r="D41" i="1"/>
  <c r="D112" i="1"/>
  <c r="D105" i="1"/>
  <c r="D111" i="1"/>
  <c r="D110" i="1"/>
  <c r="D106" i="1"/>
  <c r="D108" i="1"/>
  <c r="D104" i="1"/>
  <c r="D103" i="1"/>
  <c r="D21" i="1"/>
  <c r="D107" i="1"/>
  <c r="D114" i="1"/>
  <c r="D57" i="1"/>
  <c r="U57" i="1"/>
  <c r="T93" i="1"/>
  <c r="Z14" i="1"/>
  <c r="W46" i="1"/>
  <c r="V30" i="1"/>
  <c r="R47" i="1"/>
  <c r="W74" i="1"/>
  <c r="V12" i="1"/>
  <c r="R44" i="1"/>
  <c r="W45" i="1"/>
  <c r="V11" i="1"/>
  <c r="R20" i="1"/>
  <c r="W78" i="1"/>
  <c r="V90" i="1"/>
  <c r="R54" i="1"/>
  <c r="V88" i="1"/>
  <c r="W38" i="1"/>
  <c r="V3" i="1"/>
  <c r="R24" i="1"/>
  <c r="W42" i="1"/>
  <c r="W23" i="1"/>
  <c r="V116" i="1"/>
  <c r="R113" i="1"/>
  <c r="W41" i="1"/>
  <c r="V112" i="1"/>
  <c r="W110" i="1"/>
  <c r="V106" i="1"/>
  <c r="R104" i="1"/>
  <c r="V21" i="1"/>
  <c r="R114" i="1"/>
  <c r="X120" i="1" l="1"/>
  <c r="S120" i="1"/>
  <c r="Y120" i="1"/>
  <c r="U120" i="1"/>
  <c r="Q120" i="1"/>
  <c r="AA57" i="1"/>
  <c r="S57" i="1"/>
  <c r="X57" i="1"/>
  <c r="W57" i="1"/>
  <c r="AB57" i="1"/>
  <c r="T57" i="1"/>
  <c r="T108" i="1"/>
  <c r="X108" i="1"/>
  <c r="AB108" i="1"/>
  <c r="Q108" i="1"/>
  <c r="U108" i="1"/>
  <c r="Y108" i="1"/>
  <c r="T105" i="1"/>
  <c r="X105" i="1"/>
  <c r="AB105" i="1"/>
  <c r="Q105" i="1"/>
  <c r="U105" i="1"/>
  <c r="Y105" i="1"/>
  <c r="T22" i="1"/>
  <c r="X22" i="1"/>
  <c r="AB22" i="1"/>
  <c r="Q22" i="1"/>
  <c r="U22" i="1"/>
  <c r="Y22" i="1"/>
  <c r="T25" i="1"/>
  <c r="X25" i="1"/>
  <c r="AB25" i="1"/>
  <c r="Q25" i="1"/>
  <c r="U25" i="1"/>
  <c r="Y25" i="1"/>
  <c r="T15" i="1"/>
  <c r="X15" i="1"/>
  <c r="AB15" i="1"/>
  <c r="Q15" i="1"/>
  <c r="U15" i="1"/>
  <c r="Y15" i="1"/>
  <c r="T65" i="1"/>
  <c r="X65" i="1"/>
  <c r="AB65" i="1"/>
  <c r="Q65" i="1"/>
  <c r="U65" i="1"/>
  <c r="Y65" i="1"/>
  <c r="T63" i="1"/>
  <c r="X63" i="1"/>
  <c r="AB63" i="1"/>
  <c r="Q63" i="1"/>
  <c r="U63" i="1"/>
  <c r="Y63" i="1"/>
  <c r="T84" i="1"/>
  <c r="X84" i="1"/>
  <c r="AB84" i="1"/>
  <c r="Q84" i="1"/>
  <c r="U84" i="1"/>
  <c r="Y84" i="1"/>
  <c r="T19" i="1"/>
  <c r="X19" i="1"/>
  <c r="AB19" i="1"/>
  <c r="Q19" i="1"/>
  <c r="U19" i="1"/>
  <c r="Y19" i="1"/>
  <c r="T7" i="1"/>
  <c r="X7" i="1"/>
  <c r="AB7" i="1"/>
  <c r="Q7" i="1"/>
  <c r="U7" i="1"/>
  <c r="Y7" i="1"/>
  <c r="R76" i="1"/>
  <c r="V76" i="1"/>
  <c r="Z76" i="1"/>
  <c r="S76" i="1"/>
  <c r="W76" i="1"/>
  <c r="AA76" i="1"/>
  <c r="U76" i="1"/>
  <c r="X76" i="1"/>
  <c r="Q76" i="1"/>
  <c r="Y76" i="1"/>
  <c r="T76" i="1"/>
  <c r="AB76" i="1"/>
  <c r="R68" i="1"/>
  <c r="V68" i="1"/>
  <c r="Z68" i="1"/>
  <c r="S68" i="1"/>
  <c r="W68" i="1"/>
  <c r="AA68" i="1"/>
  <c r="U68" i="1"/>
  <c r="X68" i="1"/>
  <c r="Q68" i="1"/>
  <c r="Y68" i="1"/>
  <c r="T68" i="1"/>
  <c r="AB68" i="1"/>
  <c r="R10" i="1"/>
  <c r="V10" i="1"/>
  <c r="Z10" i="1"/>
  <c r="S10" i="1"/>
  <c r="W10" i="1"/>
  <c r="AA10" i="1"/>
  <c r="U10" i="1"/>
  <c r="X10" i="1"/>
  <c r="Q10" i="1"/>
  <c r="Y10" i="1"/>
  <c r="T10" i="1"/>
  <c r="AB10" i="1"/>
  <c r="R61" i="1"/>
  <c r="V61" i="1"/>
  <c r="Z61" i="1"/>
  <c r="S61" i="1"/>
  <c r="W61" i="1"/>
  <c r="AA61" i="1"/>
  <c r="U61" i="1"/>
  <c r="X61" i="1"/>
  <c r="Q61" i="1"/>
  <c r="Y61" i="1"/>
  <c r="T61" i="1"/>
  <c r="AB61" i="1"/>
  <c r="R72" i="1"/>
  <c r="V72" i="1"/>
  <c r="Z72" i="1"/>
  <c r="S72" i="1"/>
  <c r="W72" i="1"/>
  <c r="AA72" i="1"/>
  <c r="U72" i="1"/>
  <c r="X72" i="1"/>
  <c r="Q72" i="1"/>
  <c r="Y72" i="1"/>
  <c r="T72" i="1"/>
  <c r="AB72" i="1"/>
  <c r="R67" i="1"/>
  <c r="V67" i="1"/>
  <c r="Z67" i="1"/>
  <c r="S67" i="1"/>
  <c r="W67" i="1"/>
  <c r="AA67" i="1"/>
  <c r="U67" i="1"/>
  <c r="X67" i="1"/>
  <c r="Q67" i="1"/>
  <c r="Y67" i="1"/>
  <c r="T67" i="1"/>
  <c r="AB67" i="1"/>
  <c r="R118" i="1"/>
  <c r="V118" i="1"/>
  <c r="Z118" i="1"/>
  <c r="S118" i="1"/>
  <c r="W118" i="1"/>
  <c r="AA118" i="1"/>
  <c r="U118" i="1"/>
  <c r="X118" i="1"/>
  <c r="Q118" i="1"/>
  <c r="Y118" i="1"/>
  <c r="T118" i="1"/>
  <c r="AB118" i="1"/>
  <c r="R69" i="1"/>
  <c r="V69" i="1"/>
  <c r="Z69" i="1"/>
  <c r="S69" i="1"/>
  <c r="W69" i="1"/>
  <c r="AA69" i="1"/>
  <c r="U69" i="1"/>
  <c r="X69" i="1"/>
  <c r="Q69" i="1"/>
  <c r="Y69" i="1"/>
  <c r="T69" i="1"/>
  <c r="AB69" i="1"/>
  <c r="R52" i="1"/>
  <c r="V52" i="1"/>
  <c r="Z52" i="1"/>
  <c r="S52" i="1"/>
  <c r="W52" i="1"/>
  <c r="AA52" i="1"/>
  <c r="U52" i="1"/>
  <c r="X52" i="1"/>
  <c r="Q52" i="1"/>
  <c r="Y52" i="1"/>
  <c r="T52" i="1"/>
  <c r="AB52" i="1"/>
  <c r="R48" i="1"/>
  <c r="V48" i="1"/>
  <c r="Z48" i="1"/>
  <c r="S48" i="1"/>
  <c r="W48" i="1"/>
  <c r="AA48" i="1"/>
  <c r="U48" i="1"/>
  <c r="X48" i="1"/>
  <c r="Q48" i="1"/>
  <c r="Y48" i="1"/>
  <c r="T48" i="1"/>
  <c r="AB48" i="1"/>
  <c r="R99" i="1"/>
  <c r="V99" i="1"/>
  <c r="Z99" i="1"/>
  <c r="S99" i="1"/>
  <c r="W99" i="1"/>
  <c r="AA99" i="1"/>
  <c r="U99" i="1"/>
  <c r="X99" i="1"/>
  <c r="Q99" i="1"/>
  <c r="Y99" i="1"/>
  <c r="T99" i="1"/>
  <c r="AB99" i="1"/>
  <c r="S122" i="1"/>
  <c r="W122" i="1"/>
  <c r="AA122" i="1"/>
  <c r="T122" i="1"/>
  <c r="X122" i="1"/>
  <c r="AB122" i="1"/>
  <c r="Q122" i="1"/>
  <c r="Y122" i="1"/>
  <c r="R122" i="1"/>
  <c r="Z122" i="1"/>
  <c r="V122" i="1"/>
  <c r="U122" i="1"/>
  <c r="S32" i="1"/>
  <c r="W32" i="1"/>
  <c r="AA32" i="1"/>
  <c r="T32" i="1"/>
  <c r="X32" i="1"/>
  <c r="AB32" i="1"/>
  <c r="Q32" i="1"/>
  <c r="Y32" i="1"/>
  <c r="R32" i="1"/>
  <c r="Z32" i="1"/>
  <c r="V32" i="1"/>
  <c r="U32" i="1"/>
  <c r="S51" i="1"/>
  <c r="W51" i="1"/>
  <c r="AA51" i="1"/>
  <c r="Q51" i="1"/>
  <c r="V51" i="1"/>
  <c r="AB51" i="1"/>
  <c r="R51" i="1"/>
  <c r="X51" i="1"/>
  <c r="Y51" i="1"/>
  <c r="Z51" i="1"/>
  <c r="T51" i="1"/>
  <c r="U51" i="1"/>
  <c r="S117" i="1"/>
  <c r="W117" i="1"/>
  <c r="AA117" i="1"/>
  <c r="Q117" i="1"/>
  <c r="V117" i="1"/>
  <c r="AB117" i="1"/>
  <c r="R117" i="1"/>
  <c r="X117" i="1"/>
  <c r="T117" i="1"/>
  <c r="U117" i="1"/>
  <c r="Y117" i="1"/>
  <c r="Z117" i="1"/>
  <c r="S50" i="1"/>
  <c r="W50" i="1"/>
  <c r="AA50" i="1"/>
  <c r="Q50" i="1"/>
  <c r="V50" i="1"/>
  <c r="AB50" i="1"/>
  <c r="R50" i="1"/>
  <c r="X50" i="1"/>
  <c r="Y50" i="1"/>
  <c r="Z50" i="1"/>
  <c r="U50" i="1"/>
  <c r="T50" i="1"/>
  <c r="S102" i="1"/>
  <c r="W102" i="1"/>
  <c r="AA102" i="1"/>
  <c r="Q102" i="1"/>
  <c r="V102" i="1"/>
  <c r="AB102" i="1"/>
  <c r="R102" i="1"/>
  <c r="X102" i="1"/>
  <c r="T102" i="1"/>
  <c r="U102" i="1"/>
  <c r="Z102" i="1"/>
  <c r="Y102" i="1"/>
  <c r="S39" i="1"/>
  <c r="W39" i="1"/>
  <c r="AA39" i="1"/>
  <c r="Q39" i="1"/>
  <c r="V39" i="1"/>
  <c r="AB39" i="1"/>
  <c r="R39" i="1"/>
  <c r="X39" i="1"/>
  <c r="Y39" i="1"/>
  <c r="Z39" i="1"/>
  <c r="T39" i="1"/>
  <c r="U39" i="1"/>
  <c r="S16" i="1"/>
  <c r="W16" i="1"/>
  <c r="AA16" i="1"/>
  <c r="Q16" i="1"/>
  <c r="V16" i="1"/>
  <c r="AB16" i="1"/>
  <c r="R16" i="1"/>
  <c r="X16" i="1"/>
  <c r="Y16" i="1"/>
  <c r="Z16" i="1"/>
  <c r="U16" i="1"/>
  <c r="T16" i="1"/>
  <c r="V114" i="1"/>
  <c r="Z107" i="1"/>
  <c r="Z103" i="1"/>
  <c r="R103" i="1"/>
  <c r="V104" i="1"/>
  <c r="Z108" i="1"/>
  <c r="R108" i="1"/>
  <c r="Z110" i="1"/>
  <c r="R110" i="1"/>
  <c r="V111" i="1"/>
  <c r="Z105" i="1"/>
  <c r="R105" i="1"/>
  <c r="Z41" i="1"/>
  <c r="R41" i="1"/>
  <c r="V113" i="1"/>
  <c r="Z22" i="1"/>
  <c r="R22" i="1"/>
  <c r="Z23" i="1"/>
  <c r="R23" i="1"/>
  <c r="V115" i="1"/>
  <c r="Z42" i="1"/>
  <c r="R42" i="1"/>
  <c r="V24" i="1"/>
  <c r="Z25" i="1"/>
  <c r="R25" i="1"/>
  <c r="Z38" i="1"/>
  <c r="R38" i="1"/>
  <c r="Z15" i="1"/>
  <c r="R15" i="1"/>
  <c r="V54" i="1"/>
  <c r="Z65" i="1"/>
  <c r="R65" i="1"/>
  <c r="Z78" i="1"/>
  <c r="R78" i="1"/>
  <c r="V20" i="1"/>
  <c r="Z63" i="1"/>
  <c r="R63" i="1"/>
  <c r="Z45" i="1"/>
  <c r="R45" i="1"/>
  <c r="V44" i="1"/>
  <c r="Z84" i="1"/>
  <c r="R84" i="1"/>
  <c r="Z74" i="1"/>
  <c r="R74" i="1"/>
  <c r="V47" i="1"/>
  <c r="Z19" i="1"/>
  <c r="R19" i="1"/>
  <c r="Z95" i="1"/>
  <c r="R95" i="1"/>
  <c r="V123" i="1"/>
  <c r="Z7" i="1"/>
  <c r="R7" i="1"/>
  <c r="Z46" i="1"/>
  <c r="R46" i="1"/>
  <c r="V14" i="1"/>
  <c r="T107" i="1"/>
  <c r="X107" i="1"/>
  <c r="AB107" i="1"/>
  <c r="Q107" i="1"/>
  <c r="U107" i="1"/>
  <c r="Y107" i="1"/>
  <c r="T21" i="1"/>
  <c r="X21" i="1"/>
  <c r="AB21" i="1"/>
  <c r="Q21" i="1"/>
  <c r="U21" i="1"/>
  <c r="Y21" i="1"/>
  <c r="T106" i="1"/>
  <c r="X106" i="1"/>
  <c r="AB106" i="1"/>
  <c r="Q106" i="1"/>
  <c r="U106" i="1"/>
  <c r="Y106" i="1"/>
  <c r="T112" i="1"/>
  <c r="X112" i="1"/>
  <c r="AB112" i="1"/>
  <c r="Q112" i="1"/>
  <c r="U112" i="1"/>
  <c r="Y112" i="1"/>
  <c r="T116" i="1"/>
  <c r="X116" i="1"/>
  <c r="AB116" i="1"/>
  <c r="Q116" i="1"/>
  <c r="U116" i="1"/>
  <c r="Y116" i="1"/>
  <c r="T3" i="1"/>
  <c r="X3" i="1"/>
  <c r="AB3" i="1"/>
  <c r="Q3" i="1"/>
  <c r="U3" i="1"/>
  <c r="Y3" i="1"/>
  <c r="T88" i="1"/>
  <c r="X88" i="1"/>
  <c r="AB88" i="1"/>
  <c r="Q88" i="1"/>
  <c r="U88" i="1"/>
  <c r="Y88" i="1"/>
  <c r="T90" i="1"/>
  <c r="X90" i="1"/>
  <c r="AB90" i="1"/>
  <c r="Q90" i="1"/>
  <c r="U90" i="1"/>
  <c r="Y90" i="1"/>
  <c r="T11" i="1"/>
  <c r="X11" i="1"/>
  <c r="AB11" i="1"/>
  <c r="Q11" i="1"/>
  <c r="U11" i="1"/>
  <c r="Y11" i="1"/>
  <c r="T12" i="1"/>
  <c r="X12" i="1"/>
  <c r="AB12" i="1"/>
  <c r="Q12" i="1"/>
  <c r="U12" i="1"/>
  <c r="Y12" i="1"/>
  <c r="T59" i="1"/>
  <c r="X59" i="1"/>
  <c r="AB59" i="1"/>
  <c r="Q59" i="1"/>
  <c r="U59" i="1"/>
  <c r="Y59" i="1"/>
  <c r="T30" i="1"/>
  <c r="X30" i="1"/>
  <c r="AB30" i="1"/>
  <c r="Q30" i="1"/>
  <c r="U30" i="1"/>
  <c r="Y30" i="1"/>
  <c r="R77" i="1"/>
  <c r="V77" i="1"/>
  <c r="Z77" i="1"/>
  <c r="S77" i="1"/>
  <c r="W77" i="1"/>
  <c r="AA77" i="1"/>
  <c r="Q77" i="1"/>
  <c r="Y77" i="1"/>
  <c r="T77" i="1"/>
  <c r="AB77" i="1"/>
  <c r="U77" i="1"/>
  <c r="X77" i="1"/>
  <c r="R49" i="1"/>
  <c r="V49" i="1"/>
  <c r="Z49" i="1"/>
  <c r="S49" i="1"/>
  <c r="W49" i="1"/>
  <c r="AA49" i="1"/>
  <c r="Q49" i="1"/>
  <c r="Y49" i="1"/>
  <c r="T49" i="1"/>
  <c r="AB49" i="1"/>
  <c r="U49" i="1"/>
  <c r="X49" i="1"/>
  <c r="R97" i="1"/>
  <c r="V97" i="1"/>
  <c r="Z97" i="1"/>
  <c r="S97" i="1"/>
  <c r="W97" i="1"/>
  <c r="AA97" i="1"/>
  <c r="Q97" i="1"/>
  <c r="Y97" i="1"/>
  <c r="T97" i="1"/>
  <c r="AB97" i="1"/>
  <c r="U97" i="1"/>
  <c r="X97" i="1"/>
  <c r="R73" i="1"/>
  <c r="V73" i="1"/>
  <c r="Z73" i="1"/>
  <c r="S73" i="1"/>
  <c r="W73" i="1"/>
  <c r="AA73" i="1"/>
  <c r="Q73" i="1"/>
  <c r="Y73" i="1"/>
  <c r="T73" i="1"/>
  <c r="AB73" i="1"/>
  <c r="U73" i="1"/>
  <c r="X73" i="1"/>
  <c r="R58" i="1"/>
  <c r="V58" i="1"/>
  <c r="Z58" i="1"/>
  <c r="S58" i="1"/>
  <c r="W58" i="1"/>
  <c r="AA58" i="1"/>
  <c r="Q58" i="1"/>
  <c r="Y58" i="1"/>
  <c r="T58" i="1"/>
  <c r="AB58" i="1"/>
  <c r="U58" i="1"/>
  <c r="X58" i="1"/>
  <c r="R43" i="1"/>
  <c r="V43" i="1"/>
  <c r="Z43" i="1"/>
  <c r="S43" i="1"/>
  <c r="W43" i="1"/>
  <c r="AA43" i="1"/>
  <c r="Q43" i="1"/>
  <c r="Y43" i="1"/>
  <c r="T43" i="1"/>
  <c r="AB43" i="1"/>
  <c r="U43" i="1"/>
  <c r="X43" i="1"/>
  <c r="R55" i="1"/>
  <c r="V55" i="1"/>
  <c r="Z55" i="1"/>
  <c r="S55" i="1"/>
  <c r="W55" i="1"/>
  <c r="AA55" i="1"/>
  <c r="Q55" i="1"/>
  <c r="Y55" i="1"/>
  <c r="T55" i="1"/>
  <c r="AB55" i="1"/>
  <c r="U55" i="1"/>
  <c r="X55" i="1"/>
  <c r="R53" i="1"/>
  <c r="V53" i="1"/>
  <c r="Z53" i="1"/>
  <c r="S53" i="1"/>
  <c r="W53" i="1"/>
  <c r="AA53" i="1"/>
  <c r="Q53" i="1"/>
  <c r="Y53" i="1"/>
  <c r="T53" i="1"/>
  <c r="AB53" i="1"/>
  <c r="U53" i="1"/>
  <c r="X53" i="1"/>
  <c r="R37" i="1"/>
  <c r="V37" i="1"/>
  <c r="Z37" i="1"/>
  <c r="S37" i="1"/>
  <c r="W37" i="1"/>
  <c r="AA37" i="1"/>
  <c r="Q37" i="1"/>
  <c r="Y37" i="1"/>
  <c r="T37" i="1"/>
  <c r="AB37" i="1"/>
  <c r="U37" i="1"/>
  <c r="X37" i="1"/>
  <c r="R91" i="1"/>
  <c r="V91" i="1"/>
  <c r="Z91" i="1"/>
  <c r="S91" i="1"/>
  <c r="W91" i="1"/>
  <c r="AA91" i="1"/>
  <c r="Q91" i="1"/>
  <c r="Y91" i="1"/>
  <c r="T91" i="1"/>
  <c r="AB91" i="1"/>
  <c r="U91" i="1"/>
  <c r="X91" i="1"/>
  <c r="R8" i="1"/>
  <c r="V8" i="1"/>
  <c r="Z8" i="1"/>
  <c r="S8" i="1"/>
  <c r="W8" i="1"/>
  <c r="AA8" i="1"/>
  <c r="Q8" i="1"/>
  <c r="Y8" i="1"/>
  <c r="T8" i="1"/>
  <c r="AB8" i="1"/>
  <c r="U8" i="1"/>
  <c r="X8" i="1"/>
  <c r="S81" i="1"/>
  <c r="R81" i="1"/>
  <c r="W81" i="1"/>
  <c r="AA81" i="1"/>
  <c r="T81" i="1"/>
  <c r="X81" i="1"/>
  <c r="AB81" i="1"/>
  <c r="U81" i="1"/>
  <c r="V81" i="1"/>
  <c r="Q81" i="1"/>
  <c r="Y81" i="1"/>
  <c r="Z81" i="1"/>
  <c r="S56" i="1"/>
  <c r="W56" i="1"/>
  <c r="AA56" i="1"/>
  <c r="R56" i="1"/>
  <c r="X56" i="1"/>
  <c r="T56" i="1"/>
  <c r="Y56" i="1"/>
  <c r="Z56" i="1"/>
  <c r="Q56" i="1"/>
  <c r="AB56" i="1"/>
  <c r="V56" i="1"/>
  <c r="U56" i="1"/>
  <c r="S101" i="1"/>
  <c r="W101" i="1"/>
  <c r="AA101" i="1"/>
  <c r="R101" i="1"/>
  <c r="X101" i="1"/>
  <c r="T101" i="1"/>
  <c r="Y101" i="1"/>
  <c r="U101" i="1"/>
  <c r="V101" i="1"/>
  <c r="AB101" i="1"/>
  <c r="Q101" i="1"/>
  <c r="Z101" i="1"/>
  <c r="S4" i="1"/>
  <c r="W4" i="1"/>
  <c r="AA4" i="1"/>
  <c r="R4" i="1"/>
  <c r="X4" i="1"/>
  <c r="T4" i="1"/>
  <c r="Y4" i="1"/>
  <c r="Z4" i="1"/>
  <c r="Q4" i="1"/>
  <c r="AB4" i="1"/>
  <c r="U4" i="1"/>
  <c r="V4" i="1"/>
  <c r="S87" i="1"/>
  <c r="W87" i="1"/>
  <c r="AA87" i="1"/>
  <c r="R87" i="1"/>
  <c r="X87" i="1"/>
  <c r="T87" i="1"/>
  <c r="Y87" i="1"/>
  <c r="U87" i="1"/>
  <c r="V87" i="1"/>
  <c r="Q87" i="1"/>
  <c r="Z87" i="1"/>
  <c r="AB87" i="1"/>
  <c r="S17" i="1"/>
  <c r="W17" i="1"/>
  <c r="AA17" i="1"/>
  <c r="R17" i="1"/>
  <c r="X17" i="1"/>
  <c r="T17" i="1"/>
  <c r="Y17" i="1"/>
  <c r="Z17" i="1"/>
  <c r="Q17" i="1"/>
  <c r="AB17" i="1"/>
  <c r="V17" i="1"/>
  <c r="U17" i="1"/>
  <c r="S109" i="1"/>
  <c r="W109" i="1"/>
  <c r="AA109" i="1"/>
  <c r="R109" i="1"/>
  <c r="X109" i="1"/>
  <c r="T109" i="1"/>
  <c r="Y109" i="1"/>
  <c r="U109" i="1"/>
  <c r="V109" i="1"/>
  <c r="AB109" i="1"/>
  <c r="Q109" i="1"/>
  <c r="Z109" i="1"/>
  <c r="R9" i="1"/>
  <c r="S9" i="1"/>
  <c r="W9" i="1"/>
  <c r="AA9" i="1"/>
  <c r="T9" i="1"/>
  <c r="Q9" i="1"/>
  <c r="X9" i="1"/>
  <c r="Y9" i="1"/>
  <c r="V9" i="1"/>
  <c r="Z9" i="1"/>
  <c r="AB9" i="1"/>
  <c r="U9" i="1"/>
  <c r="AA114" i="1"/>
  <c r="S114" i="1"/>
  <c r="W107" i="1"/>
  <c r="AA21" i="1"/>
  <c r="S21" i="1"/>
  <c r="AA104" i="1"/>
  <c r="S104" i="1"/>
  <c r="W108" i="1"/>
  <c r="AA106" i="1"/>
  <c r="S106" i="1"/>
  <c r="AA111" i="1"/>
  <c r="S111" i="1"/>
  <c r="W105" i="1"/>
  <c r="AA112" i="1"/>
  <c r="S112" i="1"/>
  <c r="AA113" i="1"/>
  <c r="S113" i="1"/>
  <c r="W22" i="1"/>
  <c r="AA116" i="1"/>
  <c r="S116" i="1"/>
  <c r="AA115" i="1"/>
  <c r="S115" i="1"/>
  <c r="AA24" i="1"/>
  <c r="S24" i="1"/>
  <c r="W25" i="1"/>
  <c r="AA3" i="1"/>
  <c r="S3" i="1"/>
  <c r="W15" i="1"/>
  <c r="AA88" i="1"/>
  <c r="S88" i="1"/>
  <c r="AA54" i="1"/>
  <c r="S54" i="1"/>
  <c r="W65" i="1"/>
  <c r="AA90" i="1"/>
  <c r="S90" i="1"/>
  <c r="AA20" i="1"/>
  <c r="S20" i="1"/>
  <c r="W63" i="1"/>
  <c r="AA11" i="1"/>
  <c r="S11" i="1"/>
  <c r="AA44" i="1"/>
  <c r="S44" i="1"/>
  <c r="W84" i="1"/>
  <c r="AA12" i="1"/>
  <c r="S12" i="1"/>
  <c r="AA47" i="1"/>
  <c r="S47" i="1"/>
  <c r="W19" i="1"/>
  <c r="AA59" i="1"/>
  <c r="S59" i="1"/>
  <c r="AA123" i="1"/>
  <c r="S123" i="1"/>
  <c r="W7" i="1"/>
  <c r="AA30" i="1"/>
  <c r="S30" i="1"/>
  <c r="AA14" i="1"/>
  <c r="T103" i="1"/>
  <c r="X103" i="1"/>
  <c r="AB103" i="1"/>
  <c r="Q103" i="1"/>
  <c r="U103" i="1"/>
  <c r="Y103" i="1"/>
  <c r="T110" i="1"/>
  <c r="X110" i="1"/>
  <c r="AB110" i="1"/>
  <c r="Q110" i="1"/>
  <c r="U110" i="1"/>
  <c r="Y110" i="1"/>
  <c r="T41" i="1"/>
  <c r="X41" i="1"/>
  <c r="AB41" i="1"/>
  <c r="Q41" i="1"/>
  <c r="U41" i="1"/>
  <c r="Y41" i="1"/>
  <c r="T23" i="1"/>
  <c r="X23" i="1"/>
  <c r="AB23" i="1"/>
  <c r="Q23" i="1"/>
  <c r="U23" i="1"/>
  <c r="Y23" i="1"/>
  <c r="T42" i="1"/>
  <c r="X42" i="1"/>
  <c r="AB42" i="1"/>
  <c r="Q42" i="1"/>
  <c r="U42" i="1"/>
  <c r="Y42" i="1"/>
  <c r="T38" i="1"/>
  <c r="X38" i="1"/>
  <c r="AB38" i="1"/>
  <c r="Q38" i="1"/>
  <c r="U38" i="1"/>
  <c r="Y38" i="1"/>
  <c r="T78" i="1"/>
  <c r="X78" i="1"/>
  <c r="AB78" i="1"/>
  <c r="Q78" i="1"/>
  <c r="U78" i="1"/>
  <c r="Y78" i="1"/>
  <c r="T45" i="1"/>
  <c r="X45" i="1"/>
  <c r="AB45" i="1"/>
  <c r="Q45" i="1"/>
  <c r="U45" i="1"/>
  <c r="Y45" i="1"/>
  <c r="T74" i="1"/>
  <c r="X74" i="1"/>
  <c r="AB74" i="1"/>
  <c r="Q74" i="1"/>
  <c r="U74" i="1"/>
  <c r="Y74" i="1"/>
  <c r="T95" i="1"/>
  <c r="X95" i="1"/>
  <c r="AB95" i="1"/>
  <c r="Q95" i="1"/>
  <c r="U95" i="1"/>
  <c r="Y95" i="1"/>
  <c r="T46" i="1"/>
  <c r="X46" i="1"/>
  <c r="AB46" i="1"/>
  <c r="Q46" i="1"/>
  <c r="U46" i="1"/>
  <c r="Y46" i="1"/>
  <c r="R18" i="1"/>
  <c r="V18" i="1"/>
  <c r="Z18" i="1"/>
  <c r="S18" i="1"/>
  <c r="W18" i="1"/>
  <c r="AA18" i="1"/>
  <c r="U18" i="1"/>
  <c r="X18" i="1"/>
  <c r="Q18" i="1"/>
  <c r="Y18" i="1"/>
  <c r="T18" i="1"/>
  <c r="AB18" i="1"/>
  <c r="R71" i="1"/>
  <c r="V71" i="1"/>
  <c r="Z71" i="1"/>
  <c r="S71" i="1"/>
  <c r="W71" i="1"/>
  <c r="AA71" i="1"/>
  <c r="U71" i="1"/>
  <c r="X71" i="1"/>
  <c r="Q71" i="1"/>
  <c r="Y71" i="1"/>
  <c r="T71" i="1"/>
  <c r="AB71" i="1"/>
  <c r="R86" i="1"/>
  <c r="V86" i="1"/>
  <c r="Z86" i="1"/>
  <c r="S86" i="1"/>
  <c r="W86" i="1"/>
  <c r="AA86" i="1"/>
  <c r="U86" i="1"/>
  <c r="X86" i="1"/>
  <c r="Q86" i="1"/>
  <c r="Y86" i="1"/>
  <c r="T86" i="1"/>
  <c r="AB86" i="1"/>
  <c r="R92" i="1"/>
  <c r="V92" i="1"/>
  <c r="Z92" i="1"/>
  <c r="S92" i="1"/>
  <c r="W92" i="1"/>
  <c r="AA92" i="1"/>
  <c r="U92" i="1"/>
  <c r="X92" i="1"/>
  <c r="Q92" i="1"/>
  <c r="Y92" i="1"/>
  <c r="T92" i="1"/>
  <c r="AB92" i="1"/>
  <c r="R66" i="1"/>
  <c r="V66" i="1"/>
  <c r="Z66" i="1"/>
  <c r="S66" i="1"/>
  <c r="W66" i="1"/>
  <c r="AA66" i="1"/>
  <c r="U66" i="1"/>
  <c r="X66" i="1"/>
  <c r="Q66" i="1"/>
  <c r="Y66" i="1"/>
  <c r="T66" i="1"/>
  <c r="AB66" i="1"/>
  <c r="R75" i="1"/>
  <c r="V75" i="1"/>
  <c r="Z75" i="1"/>
  <c r="S75" i="1"/>
  <c r="W75" i="1"/>
  <c r="AA75" i="1"/>
  <c r="U75" i="1"/>
  <c r="X75" i="1"/>
  <c r="Q75" i="1"/>
  <c r="Y75" i="1"/>
  <c r="T75" i="1"/>
  <c r="AB75" i="1"/>
  <c r="R70" i="1"/>
  <c r="V70" i="1"/>
  <c r="Z70" i="1"/>
  <c r="S70" i="1"/>
  <c r="W70" i="1"/>
  <c r="AA70" i="1"/>
  <c r="U70" i="1"/>
  <c r="X70" i="1"/>
  <c r="Q70" i="1"/>
  <c r="Y70" i="1"/>
  <c r="T70" i="1"/>
  <c r="AB70" i="1"/>
  <c r="R28" i="1"/>
  <c r="V28" i="1"/>
  <c r="Z28" i="1"/>
  <c r="S28" i="1"/>
  <c r="W28" i="1"/>
  <c r="AA28" i="1"/>
  <c r="U28" i="1"/>
  <c r="X28" i="1"/>
  <c r="Q28" i="1"/>
  <c r="Y28" i="1"/>
  <c r="T28" i="1"/>
  <c r="AB28" i="1"/>
  <c r="R5" i="1"/>
  <c r="V5" i="1"/>
  <c r="Z5" i="1"/>
  <c r="S5" i="1"/>
  <c r="W5" i="1"/>
  <c r="AA5" i="1"/>
  <c r="U5" i="1"/>
  <c r="X5" i="1"/>
  <c r="Q5" i="1"/>
  <c r="Y5" i="1"/>
  <c r="T5" i="1"/>
  <c r="AB5" i="1"/>
  <c r="R6" i="1"/>
  <c r="V6" i="1"/>
  <c r="Z6" i="1"/>
  <c r="S6" i="1"/>
  <c r="W6" i="1"/>
  <c r="AA6" i="1"/>
  <c r="U6" i="1"/>
  <c r="X6" i="1"/>
  <c r="Q6" i="1"/>
  <c r="Y6" i="1"/>
  <c r="T6" i="1"/>
  <c r="AB6" i="1"/>
  <c r="S34" i="1"/>
  <c r="W34" i="1"/>
  <c r="AA34" i="1"/>
  <c r="T34" i="1"/>
  <c r="X34" i="1"/>
  <c r="Q34" i="1"/>
  <c r="Y34" i="1"/>
  <c r="R34" i="1"/>
  <c r="Z34" i="1"/>
  <c r="U34" i="1"/>
  <c r="V34" i="1"/>
  <c r="AB34" i="1"/>
  <c r="S27" i="1"/>
  <c r="W27" i="1"/>
  <c r="AA27" i="1"/>
  <c r="T27" i="1"/>
  <c r="X27" i="1"/>
  <c r="AB27" i="1"/>
  <c r="Q27" i="1"/>
  <c r="Y27" i="1"/>
  <c r="R27" i="1"/>
  <c r="Z27" i="1"/>
  <c r="U27" i="1"/>
  <c r="V27" i="1"/>
  <c r="S79" i="1"/>
  <c r="W79" i="1"/>
  <c r="AA79" i="1"/>
  <c r="T79" i="1"/>
  <c r="Y79" i="1"/>
  <c r="U79" i="1"/>
  <c r="Z79" i="1"/>
  <c r="V79" i="1"/>
  <c r="X79" i="1"/>
  <c r="Q79" i="1"/>
  <c r="R79" i="1"/>
  <c r="AB79" i="1"/>
  <c r="S29" i="1"/>
  <c r="W29" i="1"/>
  <c r="AA29" i="1"/>
  <c r="T29" i="1"/>
  <c r="Y29" i="1"/>
  <c r="U29" i="1"/>
  <c r="Z29" i="1"/>
  <c r="Q29" i="1"/>
  <c r="AB29" i="1"/>
  <c r="R29" i="1"/>
  <c r="V29" i="1"/>
  <c r="X29" i="1"/>
  <c r="S2" i="1"/>
  <c r="W2" i="1"/>
  <c r="AA2" i="1"/>
  <c r="T2" i="1"/>
  <c r="Y2" i="1"/>
  <c r="U2" i="1"/>
  <c r="Z2" i="1"/>
  <c r="V2" i="1"/>
  <c r="X2" i="1"/>
  <c r="R2" i="1"/>
  <c r="AB2" i="1"/>
  <c r="Q2" i="1"/>
  <c r="S94" i="1"/>
  <c r="W94" i="1"/>
  <c r="AA94" i="1"/>
  <c r="T94" i="1"/>
  <c r="Y94" i="1"/>
  <c r="U94" i="1"/>
  <c r="Z94" i="1"/>
  <c r="Q94" i="1"/>
  <c r="AB94" i="1"/>
  <c r="R94" i="1"/>
  <c r="X94" i="1"/>
  <c r="V94" i="1"/>
  <c r="S89" i="1"/>
  <c r="W89" i="1"/>
  <c r="AA89" i="1"/>
  <c r="T89" i="1"/>
  <c r="Y89" i="1"/>
  <c r="U89" i="1"/>
  <c r="Z89" i="1"/>
  <c r="V89" i="1"/>
  <c r="X89" i="1"/>
  <c r="Q89" i="1"/>
  <c r="R89" i="1"/>
  <c r="AB89" i="1"/>
  <c r="S119" i="1"/>
  <c r="W119" i="1"/>
  <c r="AA119" i="1"/>
  <c r="T119" i="1"/>
  <c r="Y119" i="1"/>
  <c r="U119" i="1"/>
  <c r="Z119" i="1"/>
  <c r="Q119" i="1"/>
  <c r="AB119" i="1"/>
  <c r="R119" i="1"/>
  <c r="V119" i="1"/>
  <c r="X119" i="1"/>
  <c r="S13" i="1"/>
  <c r="W13" i="1"/>
  <c r="AA13" i="1"/>
  <c r="T13" i="1"/>
  <c r="Y13" i="1"/>
  <c r="U13" i="1"/>
  <c r="Z13" i="1"/>
  <c r="V13" i="1"/>
  <c r="X13" i="1"/>
  <c r="R13" i="1"/>
  <c r="AB13" i="1"/>
  <c r="Q13" i="1"/>
  <c r="Z114" i="1"/>
  <c r="V107" i="1"/>
  <c r="Z21" i="1"/>
  <c r="R21" i="1"/>
  <c r="V103" i="1"/>
  <c r="Z104" i="1"/>
  <c r="V108" i="1"/>
  <c r="Z106" i="1"/>
  <c r="R106" i="1"/>
  <c r="V110" i="1"/>
  <c r="Z111" i="1"/>
  <c r="V105" i="1"/>
  <c r="Z112" i="1"/>
  <c r="R112" i="1"/>
  <c r="V41" i="1"/>
  <c r="Z113" i="1"/>
  <c r="V22" i="1"/>
  <c r="Z116" i="1"/>
  <c r="R116" i="1"/>
  <c r="V23" i="1"/>
  <c r="Z115" i="1"/>
  <c r="V42" i="1"/>
  <c r="Z24" i="1"/>
  <c r="V25" i="1"/>
  <c r="Z3" i="1"/>
  <c r="R3" i="1"/>
  <c r="V38" i="1"/>
  <c r="V15" i="1"/>
  <c r="Z88" i="1"/>
  <c r="R88" i="1"/>
  <c r="Z54" i="1"/>
  <c r="V65" i="1"/>
  <c r="Z90" i="1"/>
  <c r="R90" i="1"/>
  <c r="V78" i="1"/>
  <c r="Z20" i="1"/>
  <c r="V63" i="1"/>
  <c r="Z11" i="1"/>
  <c r="R11" i="1"/>
  <c r="V45" i="1"/>
  <c r="Z44" i="1"/>
  <c r="V84" i="1"/>
  <c r="Z12" i="1"/>
  <c r="R12" i="1"/>
  <c r="V74" i="1"/>
  <c r="Z47" i="1"/>
  <c r="V19" i="1"/>
  <c r="Z59" i="1"/>
  <c r="R59" i="1"/>
  <c r="V95" i="1"/>
  <c r="Z123" i="1"/>
  <c r="V7" i="1"/>
  <c r="Z30" i="1"/>
  <c r="R30" i="1"/>
  <c r="V46" i="1"/>
  <c r="T114" i="1"/>
  <c r="X114" i="1"/>
  <c r="AB114" i="1"/>
  <c r="Q114" i="1"/>
  <c r="U114" i="1"/>
  <c r="Y114" i="1"/>
  <c r="T104" i="1"/>
  <c r="X104" i="1"/>
  <c r="AB104" i="1"/>
  <c r="Q104" i="1"/>
  <c r="U104" i="1"/>
  <c r="Y104" i="1"/>
  <c r="T111" i="1"/>
  <c r="X111" i="1"/>
  <c r="AB111" i="1"/>
  <c r="Q111" i="1"/>
  <c r="U111" i="1"/>
  <c r="Y111" i="1"/>
  <c r="T113" i="1"/>
  <c r="X113" i="1"/>
  <c r="AB113" i="1"/>
  <c r="Q113" i="1"/>
  <c r="U113" i="1"/>
  <c r="Y113" i="1"/>
  <c r="T115" i="1"/>
  <c r="X115" i="1"/>
  <c r="AB115" i="1"/>
  <c r="Q115" i="1"/>
  <c r="U115" i="1"/>
  <c r="Y115" i="1"/>
  <c r="T24" i="1"/>
  <c r="X24" i="1"/>
  <c r="AB24" i="1"/>
  <c r="Q24" i="1"/>
  <c r="U24" i="1"/>
  <c r="Y24" i="1"/>
  <c r="T54" i="1"/>
  <c r="X54" i="1"/>
  <c r="AB54" i="1"/>
  <c r="Q54" i="1"/>
  <c r="U54" i="1"/>
  <c r="Y54" i="1"/>
  <c r="T20" i="1"/>
  <c r="X20" i="1"/>
  <c r="AB20" i="1"/>
  <c r="Q20" i="1"/>
  <c r="U20" i="1"/>
  <c r="Y20" i="1"/>
  <c r="T44" i="1"/>
  <c r="X44" i="1"/>
  <c r="AB44" i="1"/>
  <c r="Q44" i="1"/>
  <c r="U44" i="1"/>
  <c r="Y44" i="1"/>
  <c r="T47" i="1"/>
  <c r="X47" i="1"/>
  <c r="AB47" i="1"/>
  <c r="Q47" i="1"/>
  <c r="U47" i="1"/>
  <c r="Y47" i="1"/>
  <c r="T123" i="1"/>
  <c r="X123" i="1"/>
  <c r="AB123" i="1"/>
  <c r="Q123" i="1"/>
  <c r="U123" i="1"/>
  <c r="Y123" i="1"/>
  <c r="R14" i="1"/>
  <c r="S14" i="1"/>
  <c r="Q14" i="1"/>
  <c r="T14" i="1"/>
  <c r="X14" i="1"/>
  <c r="AB14" i="1"/>
  <c r="U14" i="1"/>
  <c r="Y14" i="1"/>
  <c r="R36" i="1"/>
  <c r="V36" i="1"/>
  <c r="Z36" i="1"/>
  <c r="S36" i="1"/>
  <c r="W36" i="1"/>
  <c r="AA36" i="1"/>
  <c r="Q36" i="1"/>
  <c r="Y36" i="1"/>
  <c r="T36" i="1"/>
  <c r="AB36" i="1"/>
  <c r="U36" i="1"/>
  <c r="X36" i="1"/>
  <c r="R64" i="1"/>
  <c r="V64" i="1"/>
  <c r="Z64" i="1"/>
  <c r="S64" i="1"/>
  <c r="W64" i="1"/>
  <c r="AA64" i="1"/>
  <c r="Q64" i="1"/>
  <c r="Y64" i="1"/>
  <c r="T64" i="1"/>
  <c r="AB64" i="1"/>
  <c r="U64" i="1"/>
  <c r="X64" i="1"/>
  <c r="R83" i="1"/>
  <c r="V83" i="1"/>
  <c r="Z83" i="1"/>
  <c r="S83" i="1"/>
  <c r="W83" i="1"/>
  <c r="AA83" i="1"/>
  <c r="Q83" i="1"/>
  <c r="Y83" i="1"/>
  <c r="T83" i="1"/>
  <c r="AB83" i="1"/>
  <c r="U83" i="1"/>
  <c r="X83" i="1"/>
  <c r="R80" i="1"/>
  <c r="V80" i="1"/>
  <c r="Z80" i="1"/>
  <c r="S80" i="1"/>
  <c r="W80" i="1"/>
  <c r="AA80" i="1"/>
  <c r="Q80" i="1"/>
  <c r="Y80" i="1"/>
  <c r="T80" i="1"/>
  <c r="AB80" i="1"/>
  <c r="U80" i="1"/>
  <c r="X80" i="1"/>
  <c r="R98" i="1"/>
  <c r="V98" i="1"/>
  <c r="Z98" i="1"/>
  <c r="S98" i="1"/>
  <c r="W98" i="1"/>
  <c r="AA98" i="1"/>
  <c r="Q98" i="1"/>
  <c r="Y98" i="1"/>
  <c r="T98" i="1"/>
  <c r="AB98" i="1"/>
  <c r="U98" i="1"/>
  <c r="X98" i="1"/>
  <c r="R60" i="1"/>
  <c r="V60" i="1"/>
  <c r="Z60" i="1"/>
  <c r="S60" i="1"/>
  <c r="W60" i="1"/>
  <c r="AA60" i="1"/>
  <c r="Q60" i="1"/>
  <c r="Y60" i="1"/>
  <c r="T60" i="1"/>
  <c r="AB60" i="1"/>
  <c r="U60" i="1"/>
  <c r="X60" i="1"/>
  <c r="R62" i="1"/>
  <c r="V62" i="1"/>
  <c r="Z62" i="1"/>
  <c r="S62" i="1"/>
  <c r="W62" i="1"/>
  <c r="AA62" i="1"/>
  <c r="Q62" i="1"/>
  <c r="Y62" i="1"/>
  <c r="T62" i="1"/>
  <c r="AB62" i="1"/>
  <c r="U62" i="1"/>
  <c r="X62" i="1"/>
  <c r="R85" i="1"/>
  <c r="V85" i="1"/>
  <c r="Z85" i="1"/>
  <c r="S85" i="1"/>
  <c r="W85" i="1"/>
  <c r="AA85" i="1"/>
  <c r="Q85" i="1"/>
  <c r="Y85" i="1"/>
  <c r="T85" i="1"/>
  <c r="AB85" i="1"/>
  <c r="U85" i="1"/>
  <c r="X85" i="1"/>
  <c r="R31" i="1"/>
  <c r="V31" i="1"/>
  <c r="Z31" i="1"/>
  <c r="S31" i="1"/>
  <c r="W31" i="1"/>
  <c r="AA31" i="1"/>
  <c r="Q31" i="1"/>
  <c r="Y31" i="1"/>
  <c r="T31" i="1"/>
  <c r="AB31" i="1"/>
  <c r="U31" i="1"/>
  <c r="X31" i="1"/>
  <c r="R82" i="1"/>
  <c r="V82" i="1"/>
  <c r="Z82" i="1"/>
  <c r="S82" i="1"/>
  <c r="W82" i="1"/>
  <c r="AA82" i="1"/>
  <c r="Q82" i="1"/>
  <c r="Y82" i="1"/>
  <c r="T82" i="1"/>
  <c r="AB82" i="1"/>
  <c r="U82" i="1"/>
  <c r="X82" i="1"/>
  <c r="S35" i="1"/>
  <c r="W35" i="1"/>
  <c r="AA35" i="1"/>
  <c r="T35" i="1"/>
  <c r="X35" i="1"/>
  <c r="AB35" i="1"/>
  <c r="U35" i="1"/>
  <c r="V35" i="1"/>
  <c r="Z35" i="1"/>
  <c r="Q35" i="1"/>
  <c r="R35" i="1"/>
  <c r="Y35" i="1"/>
  <c r="S33" i="1"/>
  <c r="W33" i="1"/>
  <c r="AA33" i="1"/>
  <c r="T33" i="1"/>
  <c r="X33" i="1"/>
  <c r="AB33" i="1"/>
  <c r="U33" i="1"/>
  <c r="V33" i="1"/>
  <c r="Z33" i="1"/>
  <c r="Q33" i="1"/>
  <c r="R33" i="1"/>
  <c r="Y33" i="1"/>
  <c r="S40" i="1"/>
  <c r="W40" i="1"/>
  <c r="AA40" i="1"/>
  <c r="U40" i="1"/>
  <c r="Z40" i="1"/>
  <c r="Q40" i="1"/>
  <c r="V40" i="1"/>
  <c r="AB40" i="1"/>
  <c r="X40" i="1"/>
  <c r="Y40" i="1"/>
  <c r="T40" i="1"/>
  <c r="R40" i="1"/>
  <c r="S100" i="1"/>
  <c r="W100" i="1"/>
  <c r="AA100" i="1"/>
  <c r="U100" i="1"/>
  <c r="Z100" i="1"/>
  <c r="Q100" i="1"/>
  <c r="V100" i="1"/>
  <c r="AB100" i="1"/>
  <c r="R100" i="1"/>
  <c r="T100" i="1"/>
  <c r="Y100" i="1"/>
  <c r="X100" i="1"/>
  <c r="S26" i="1"/>
  <c r="W26" i="1"/>
  <c r="AA26" i="1"/>
  <c r="U26" i="1"/>
  <c r="Z26" i="1"/>
  <c r="Q26" i="1"/>
  <c r="V26" i="1"/>
  <c r="AB26" i="1"/>
  <c r="X26" i="1"/>
  <c r="Y26" i="1"/>
  <c r="R26" i="1"/>
  <c r="T26" i="1"/>
  <c r="S124" i="1"/>
  <c r="W124" i="1"/>
  <c r="AA124" i="1"/>
  <c r="U124" i="1"/>
  <c r="Z124" i="1"/>
  <c r="Q124" i="1"/>
  <c r="V124" i="1"/>
  <c r="AB124" i="1"/>
  <c r="R124" i="1"/>
  <c r="T124" i="1"/>
  <c r="X124" i="1"/>
  <c r="Y124" i="1"/>
  <c r="S96" i="1"/>
  <c r="W96" i="1"/>
  <c r="AA96" i="1"/>
  <c r="U96" i="1"/>
  <c r="Z96" i="1"/>
  <c r="Q96" i="1"/>
  <c r="V96" i="1"/>
  <c r="AB96" i="1"/>
  <c r="X96" i="1"/>
  <c r="Y96" i="1"/>
  <c r="T96" i="1"/>
  <c r="R96" i="1"/>
  <c r="S121" i="1"/>
  <c r="W121" i="1"/>
  <c r="AA121" i="1"/>
  <c r="U121" i="1"/>
  <c r="Z121" i="1"/>
  <c r="Q121" i="1"/>
  <c r="V121" i="1"/>
  <c r="AB121" i="1"/>
  <c r="R121" i="1"/>
  <c r="T121" i="1"/>
  <c r="Y121" i="1"/>
  <c r="X121" i="1"/>
  <c r="W114" i="1"/>
  <c r="AA107" i="1"/>
  <c r="S107" i="1"/>
  <c r="W21" i="1"/>
  <c r="AA103" i="1"/>
  <c r="S103" i="1"/>
  <c r="W104" i="1"/>
  <c r="AA108" i="1"/>
  <c r="S108" i="1"/>
  <c r="W106" i="1"/>
  <c r="AA110" i="1"/>
  <c r="S110" i="1"/>
  <c r="W111" i="1"/>
  <c r="AA105" i="1"/>
  <c r="S105" i="1"/>
  <c r="W112" i="1"/>
  <c r="AA41" i="1"/>
  <c r="S41" i="1"/>
  <c r="W113" i="1"/>
  <c r="AA22" i="1"/>
  <c r="S22" i="1"/>
  <c r="W116" i="1"/>
  <c r="AA23" i="1"/>
  <c r="S23" i="1"/>
  <c r="W115" i="1"/>
  <c r="AA42" i="1"/>
  <c r="S42" i="1"/>
  <c r="W24" i="1"/>
  <c r="AA25" i="1"/>
  <c r="S25" i="1"/>
  <c r="W3" i="1"/>
  <c r="AA38" i="1"/>
  <c r="S38" i="1"/>
  <c r="AA15" i="1"/>
  <c r="S15" i="1"/>
  <c r="W88" i="1"/>
  <c r="W54" i="1"/>
  <c r="AA65" i="1"/>
  <c r="S65" i="1"/>
  <c r="W90" i="1"/>
  <c r="AA78" i="1"/>
  <c r="S78" i="1"/>
  <c r="W20" i="1"/>
  <c r="AA63" i="1"/>
  <c r="S63" i="1"/>
  <c r="W11" i="1"/>
  <c r="AA45" i="1"/>
  <c r="S45" i="1"/>
  <c r="W44" i="1"/>
  <c r="AA84" i="1"/>
  <c r="S84" i="1"/>
  <c r="W12" i="1"/>
  <c r="AA74" i="1"/>
  <c r="S74" i="1"/>
  <c r="W47" i="1"/>
  <c r="AA19" i="1"/>
  <c r="S19" i="1"/>
  <c r="W59" i="1"/>
  <c r="AA95" i="1"/>
  <c r="S95" i="1"/>
  <c r="W123" i="1"/>
  <c r="AA7" i="1"/>
  <c r="S7" i="1"/>
  <c r="W30" i="1"/>
  <c r="AA46" i="1"/>
  <c r="S46" i="1"/>
  <c r="W14" i="1"/>
  <c r="Z57" i="1"/>
  <c r="V57" i="1"/>
  <c r="R57" i="1"/>
  <c r="S93" i="1"/>
  <c r="W93" i="1"/>
  <c r="AA93" i="1"/>
  <c r="U93" i="1"/>
  <c r="Z93" i="1"/>
  <c r="Q93" i="1"/>
  <c r="V93" i="1"/>
  <c r="AB93" i="1"/>
  <c r="X93" i="1"/>
  <c r="Y93" i="1"/>
  <c r="Q57" i="1"/>
  <c r="Y57" i="1"/>
  <c r="R93" i="1"/>
</calcChain>
</file>

<file path=xl/sharedStrings.xml><?xml version="1.0" encoding="utf-8"?>
<sst xmlns="http://schemas.openxmlformats.org/spreadsheetml/2006/main" count="632" uniqueCount="422">
  <si>
    <t>Natural spaces</t>
  </si>
  <si>
    <t>Parc d'Olèrdola</t>
  </si>
  <si>
    <t>Parc de la Sèquia</t>
  </si>
  <si>
    <t>Parc del Garraf</t>
  </si>
  <si>
    <t>Parc de la Serralada de Marina</t>
  </si>
  <si>
    <t>Areas of architectural interest</t>
  </si>
  <si>
    <t>Espais Patrimonials del MUHBA</t>
  </si>
  <si>
    <t>Park Güell</t>
  </si>
  <si>
    <t>Cableway</t>
  </si>
  <si>
    <t>Cerrado</t>
  </si>
  <si>
    <t>Leisure Spaces</t>
  </si>
  <si>
    <t>Mirador de Colom</t>
  </si>
  <si>
    <t>Exposition Centers</t>
  </si>
  <si>
    <t>Arxiu Fotogràfic de Barcelona</t>
  </si>
  <si>
    <t>Museums and Collections</t>
  </si>
  <si>
    <t>Teatre Museu El Rei de la Màgia</t>
  </si>
  <si>
    <t>Museu de la Moto</t>
  </si>
  <si>
    <t>Museu Comarcal de Manresa</t>
  </si>
  <si>
    <t>Espai Bombers Parc de la Prevenció</t>
  </si>
  <si>
    <t>Museu de la Tècnica de Manresa</t>
  </si>
  <si>
    <t>Museu Episcopal de Vic</t>
  </si>
  <si>
    <t>Museu Molí Paperer de Capellades</t>
  </si>
  <si>
    <t>Museu de Badalona</t>
  </si>
  <si>
    <t>Museu Egipci de Barcelona</t>
  </si>
  <si>
    <t>Casa Batlló</t>
  </si>
  <si>
    <t>nd</t>
  </si>
  <si>
    <t>Torre de Collserola</t>
  </si>
  <si>
    <t>Fundació Catalunya  La Pedrera</t>
  </si>
  <si>
    <t>Fundació Suñol</t>
  </si>
  <si>
    <t>Museu del Disseny de Barcelona</t>
  </si>
  <si>
    <t>Museu de Cera de Barcelona</t>
  </si>
  <si>
    <t>Fundació Antoni Tàpies</t>
  </si>
  <si>
    <t>Museu Frederic Marès</t>
  </si>
  <si>
    <t>El Born Centre de Cultura i Memòria</t>
  </si>
  <si>
    <t>Parc del Laberint d'Horta</t>
  </si>
  <si>
    <t>Centre de Cultura Contemporània de Barcelona</t>
  </si>
  <si>
    <t>Museu Nacional d'Art de Catalunya</t>
  </si>
  <si>
    <t>CosmoCaixa Barcelona</t>
  </si>
  <si>
    <t>Museu de Ciències Naturals de Barcelona</t>
  </si>
  <si>
    <t>name</t>
  </si>
  <si>
    <t>Año</t>
  </si>
  <si>
    <t>Mes</t>
  </si>
  <si>
    <t>(Varios elementos)</t>
  </si>
  <si>
    <t>Datos</t>
  </si>
  <si>
    <t>Suma visitantes</t>
  </si>
  <si>
    <t>% Total</t>
  </si>
  <si>
    <t>Total general</t>
  </si>
  <si>
    <t>Average</t>
  </si>
  <si>
    <t xml:space="preserve">Palau Robert </t>
  </si>
  <si>
    <t xml:space="preserve">Museu de Gavà </t>
  </si>
  <si>
    <t xml:space="preserve">Fabra i Coats </t>
  </si>
  <si>
    <t xml:space="preserve">Museu de la Pell d'Igualada i Comarcal de l'Anoia </t>
  </si>
  <si>
    <t xml:space="preserve">Centre d'Interpretació del Carrer del Balç </t>
  </si>
  <si>
    <t xml:space="preserve">Museu de la Colònia Vidal </t>
  </si>
  <si>
    <t xml:space="preserve">Casa Museu Verdaguer </t>
  </si>
  <si>
    <t xml:space="preserve">Museu Palau Mercader </t>
  </si>
  <si>
    <t xml:space="preserve">Espai Montseny </t>
  </si>
  <si>
    <t xml:space="preserve">Museu de la Colònia Sedó </t>
  </si>
  <si>
    <t xml:space="preserve">Museu del Coure </t>
  </si>
  <si>
    <t>La Capella</t>
  </si>
  <si>
    <t>part name</t>
  </si>
  <si>
    <t xml:space="preserve">   </t>
  </si>
  <si>
    <t xml:space="preserve"> Centre de la Creativitat   </t>
  </si>
  <si>
    <t xml:space="preserve">    Centre d'Informació de Catalunya</t>
  </si>
  <si>
    <t xml:space="preserve">    Sirenas SA</t>
  </si>
  <si>
    <t xml:space="preserve">    Fundació Planas Giralt</t>
  </si>
  <si>
    <t xml:space="preserve">    Aspro Parks</t>
  </si>
  <si>
    <t xml:space="preserve">  MNACTEC)   Seu Terrassa</t>
  </si>
  <si>
    <t xml:space="preserve">  Cornellà de Llobregat) </t>
  </si>
  <si>
    <t xml:space="preserve">  Igualada) </t>
  </si>
  <si>
    <t xml:space="preserve">    Parc Arqueològic de les Mines</t>
  </si>
  <si>
    <t xml:space="preserve">  Vilanova i la Geltru) </t>
  </si>
  <si>
    <t xml:space="preserve">    Coves del Toll</t>
  </si>
  <si>
    <t xml:space="preserve">  Manlleu) </t>
  </si>
  <si>
    <t xml:space="preserve">    Santa Coloma de Gramanet</t>
  </si>
  <si>
    <t xml:space="preserve">  Manresa) </t>
  </si>
  <si>
    <t xml:space="preserve">  Puig reig)</t>
  </si>
  <si>
    <t xml:space="preserve">    Olèrdola</t>
  </si>
  <si>
    <t xml:space="preserve">  Terrassa) </t>
  </si>
  <si>
    <t xml:space="preserve">  Can Tinturé, Pujol i Bausis) </t>
  </si>
  <si>
    <t xml:space="preserve">  Museu Picasso) </t>
  </si>
  <si>
    <t xml:space="preserve">  Folgueroles) </t>
  </si>
  <si>
    <t xml:space="preserve">  Vilafranca del Penedès) </t>
  </si>
  <si>
    <t xml:space="preserve">  Vic) </t>
  </si>
  <si>
    <t xml:space="preserve">  Viladrau) </t>
  </si>
  <si>
    <t xml:space="preserve">  Fígols) </t>
  </si>
  <si>
    <t xml:space="preserve">  Sant Boi de Llob) </t>
  </si>
  <si>
    <t xml:space="preserve">  Esparraguera) </t>
  </si>
  <si>
    <t xml:space="preserve">  Martorell) </t>
  </si>
  <si>
    <t xml:space="preserve">  Les Masies de Voltregà) </t>
  </si>
  <si>
    <t xml:space="preserve"> MIBA   4) </t>
  </si>
  <si>
    <t xml:space="preserve"> MEAM   </t>
  </si>
  <si>
    <t xml:space="preserve">    Centre d'Art Contemporani</t>
  </si>
  <si>
    <t xml:space="preserve">   Savassona</t>
  </si>
  <si>
    <t>name (upercase)</t>
  </si>
  <si>
    <t>google maps link</t>
  </si>
  <si>
    <t>https://goo.gl/maps/Awewu1KzQZFcqhE88</t>
  </si>
  <si>
    <t>https://goo.gl/maps/z3WDLmUa6u5P7Trt8</t>
  </si>
  <si>
    <t>https://g.page/CosmoCaixa?share</t>
  </si>
  <si>
    <t>https://g.page/MuseuNac_Cat?share</t>
  </si>
  <si>
    <t>https://goo.gl/maps/CPymkYfRQJLTZn7s6</t>
  </si>
  <si>
    <t>https://goo.gl/maps/u2G1x3zwgyKiZqTcA</t>
  </si>
  <si>
    <t>https://g.page/TelefericdeMontjuic?share</t>
  </si>
  <si>
    <t>https://goo.gl/maps/woXy6BPAhNeENYnL8</t>
  </si>
  <si>
    <t>https://goo.gl/maps/jXP5hnySzY9cghwi6</t>
  </si>
  <si>
    <t>https://goo.gl/maps/bYVQTQbSRQUn62Cz8</t>
  </si>
  <si>
    <t>https://g.page/museupicassobarcelona?share</t>
  </si>
  <si>
    <t>https://g.page/MuseuFredericMares?share</t>
  </si>
  <si>
    <t>https://goo.gl/maps/NMbdK7Vi4JeStjH2A</t>
  </si>
  <si>
    <t>https://g.page/ParcTibidabo?share</t>
  </si>
  <si>
    <t>https://g.page/zoo-de-barcelona-barcelona?share</t>
  </si>
  <si>
    <t>https://goo.gl/maps/kcihP28w7Ujrcxyq8</t>
  </si>
  <si>
    <t>https://goo.gl/maps/SQ8BKWVkG6mnZNjY6</t>
  </si>
  <si>
    <t>https://g.page/MACBA-Barcelona?share</t>
  </si>
  <si>
    <t>https://g.page/fundacio-tapies?share</t>
  </si>
  <si>
    <t>https://goo.gl/maps/Q32RvKZN5J1hDYjv6</t>
  </si>
  <si>
    <t>https://g.page/palau-robert-barcelona?share</t>
  </si>
  <si>
    <t>https://goo.gl/maps/VSavdYqC48H2wVao7</t>
  </si>
  <si>
    <t>https://goo.gl/maps/JZPtjiismMf1zDLP9</t>
  </si>
  <si>
    <t>https://g.page/FundacioMiro?share</t>
  </si>
  <si>
    <t>https://goo.gl/maps/ceGVapKhC4DweDHT8</t>
  </si>
  <si>
    <t>https://goo.gl/maps/G8vGHnLgLRRpkZkP9</t>
  </si>
  <si>
    <t>https://goo.gl/maps/3ASFWoiivfxsjaTcA</t>
  </si>
  <si>
    <t>https://goo.gl/maps/nrH6g5stV1PypV9Z7</t>
  </si>
  <si>
    <t>https://g.page/MuseuModernismeBarcelona?share</t>
  </si>
  <si>
    <t>https://g.page/fvilacasas?share</t>
  </si>
  <si>
    <t>https://g.page/fundaciosunol?share</t>
  </si>
  <si>
    <t>https://g.page/casamila?share</t>
  </si>
  <si>
    <t>https://goo.gl/maps/qqNEscsw2ggdy6E66</t>
  </si>
  <si>
    <t>https://goo.gl/maps/YyLpWRvcA5tANWWP9</t>
  </si>
  <si>
    <t>https://goo.gl/maps/5cu2mCYRFR4i4N4m7</t>
  </si>
  <si>
    <t>https://goo.gl/maps/3b4YjWaP6cRxbFCN6</t>
  </si>
  <si>
    <t>https://goo.gl/maps/eZRW3nwh5zjSMw2LA</t>
  </si>
  <si>
    <t>https://g.page/museuperfum?share</t>
  </si>
  <si>
    <t>https://goo.gl/maps/DmDq3vQ4XQLHNLPx7</t>
  </si>
  <si>
    <t>https://goo.gl/maps/2Dky6QH72q5kNQGb6</t>
  </si>
  <si>
    <t>https://goo.gl/maps/72D3qj8F5zrpvpLK8</t>
  </si>
  <si>
    <t>https://g.page/fotocolectania?share</t>
  </si>
  <si>
    <t>https://goo.gl/maps/YWpu6eP1x9QAFQdy8</t>
  </si>
  <si>
    <t>https://goo.gl/maps/rTrZBBXzCXKdnPhU9</t>
  </si>
  <si>
    <t>https://goo.gl/maps/H4gtoe57NC2o64GJA</t>
  </si>
  <si>
    <t>https://goo.gl/maps/e7Pw6cwA3MSD4yQE8</t>
  </si>
  <si>
    <t>https://goo.gl/maps/S2vPd8ehLthQFGYu9</t>
  </si>
  <si>
    <t>https://goo.gl/maps/JgW32bktfzfAgVyA7</t>
  </si>
  <si>
    <t>https://goo.gl/maps/WbtQS9DjvHmuJmDG9</t>
  </si>
  <si>
    <t>https://g.page/mnactec?share</t>
  </si>
  <si>
    <t>https://g.page/mmaca_cat?share</t>
  </si>
  <si>
    <t>https://goo.gl/maps/vpmfsJGkRM3DPcau8</t>
  </si>
  <si>
    <t>https://goo.gl/maps/EjKAaAakfuUWEVmF6</t>
  </si>
  <si>
    <t>https://g.page/eroticmuseumbarcelona?share</t>
  </si>
  <si>
    <t>https://goo.gl/maps/u3AJxLt2Fjkd3ES27</t>
  </si>
  <si>
    <t>https://g.page/MuseuAigues?share</t>
  </si>
  <si>
    <t>https://g.page/MuseuPellIgualada?share</t>
  </si>
  <si>
    <t>https://goo.gl/maps/mFmzsPGPw8LAW5FT7</t>
  </si>
  <si>
    <t>https://g.page/museumusicabcn?share</t>
  </si>
  <si>
    <t>https://goo.gl/maps/Ebdfn4ntdojUTKbf7</t>
  </si>
  <si>
    <t>https://goo.gl/maps/AosEh9SnBrxmKhcx6</t>
  </si>
  <si>
    <t>https://goo.gl/maps/EpFrgZUj1ztYaotY6</t>
  </si>
  <si>
    <t>https://goo.gl/maps/4epEm3UbskbM4X9u5</t>
  </si>
  <si>
    <t>https://goo.gl/maps/mDwG8X7tnhwbQ4QGA</t>
  </si>
  <si>
    <t>https://goo.gl/maps/3yskQM8wQTp9GdYV6</t>
  </si>
  <si>
    <t>https://goo.gl/maps/5i473DXdwWyuMvg2A</t>
  </si>
  <si>
    <t>https://g.page/museuepiscopalvic?share</t>
  </si>
  <si>
    <t>https://goo.gl/maps/48K8EK8hSYFsqFqG8</t>
  </si>
  <si>
    <t>https://goo.gl/maps/WtQefNrU6zEXVshR9</t>
  </si>
  <si>
    <t>https://g.page/coloniavidal?share</t>
  </si>
  <si>
    <t>https://goo.gl/maps/CTcnRXuzSbmMR5Cn7</t>
  </si>
  <si>
    <t>https://g.page/MAC-Olerdola?share</t>
  </si>
  <si>
    <t>https://goo.gl/maps/6ucGsZmABX4gcb8J9</t>
  </si>
  <si>
    <t>https://g.page/hempmuseumgallery?share</t>
  </si>
  <si>
    <t>https://goo.gl/maps/4A74xckLVyBkyCKP7</t>
  </si>
  <si>
    <t>https://g.page/museuciment?share</t>
  </si>
  <si>
    <t>https://g.page/MuseuDelCantir?share</t>
  </si>
  <si>
    <t>https://goo.gl/maps/X9PTd5s7oPEj8Ruv9</t>
  </si>
  <si>
    <t>https://goo.gl/maps/4MuR2SGEzF8bLaPH8</t>
  </si>
  <si>
    <t>https://goo.gl/maps/meHqMhg1AJiiRmBj7</t>
  </si>
  <si>
    <t>https://g.page/VINSEUM?share</t>
  </si>
  <si>
    <t>https://goo.gl/maps/zZm46diZVtJPqAKF8</t>
  </si>
  <si>
    <t>https://goo.gl/maps/jbx6fCYCsXxSfU677</t>
  </si>
  <si>
    <t>https://g.page/espaimontseny?share</t>
  </si>
  <si>
    <t>https://goo.gl/maps/8PLmTNRgULPGeemj6</t>
  </si>
  <si>
    <t>https://goo.gl/maps/AQKf9suZHijihfeB6</t>
  </si>
  <si>
    <t>https://goo.gl/maps/9T7eP5ptdhQ4Bk5D8</t>
  </si>
  <si>
    <t>https://goo.gl/maps/JEmnyJWDWzHTa4V88</t>
  </si>
  <si>
    <t>https://goo.gl/maps/Z58GCzeQquwqrdo16</t>
  </si>
  <si>
    <t>https://goo.gl/maps/zjnvaZZQqRuBt9C9A</t>
  </si>
  <si>
    <t>https://g.page/museucoloniasedo?share</t>
  </si>
  <si>
    <t>https://goo.gl/maps/sKwbBwV37ukZfCD47</t>
  </si>
  <si>
    <t>https://goo.gl/maps/u8nBoEb1QRDHhcJs7</t>
  </si>
  <si>
    <t>https://goo.gl/maps/ekNBmPvVs38jmQdF8</t>
  </si>
  <si>
    <t>https://goo.gl/maps/L1S5r3E4SZRtfCGv9</t>
  </si>
  <si>
    <t>https://goo.gl/maps/oazQVRru9Z8bJe1r5</t>
  </si>
  <si>
    <t>https://goo.gl/maps/G1DGScQC9Rjo8Agg7</t>
  </si>
  <si>
    <t>https://goo.gl/maps/kEKWRHd5f6pMzaHa6</t>
  </si>
  <si>
    <t>https://goo.gl/maps/aT9pyqYQdWuUNp2NA</t>
  </si>
  <si>
    <t>https://goo.gl/maps/V5682xgFYwhsnZAE7</t>
  </si>
  <si>
    <t>https://goo.gl/maps/cvP1pMftWDFhjBvAA</t>
  </si>
  <si>
    <t>https://goo.gl/maps/mhBmxg3NhsTaxuNp8</t>
  </si>
  <si>
    <t>https://g.page/espaisvolart?share</t>
  </si>
  <si>
    <t>https://goo.gl/maps/6d93McWYmgvdywjX8</t>
  </si>
  <si>
    <t>https://g.page/ParkGuellOficial?share</t>
  </si>
  <si>
    <t>https://goo.gl/maps/NQJFGEoNhGG7tosv6</t>
  </si>
  <si>
    <t>https://goo.gl/maps/owfSFrJzQHoghK867</t>
  </si>
  <si>
    <t>https://goo.gl/maps/axZNJRch46dr4e676</t>
  </si>
  <si>
    <t>https://goo.gl/maps/jTDQoA57B27Er9gw7</t>
  </si>
  <si>
    <t>https://goo.gl/maps/M5hSdxGv4jTGDA6g6</t>
  </si>
  <si>
    <t>https://goo.gl/maps/SNuaDP2cawZshCiAA</t>
  </si>
  <si>
    <t>https://goo.gl/maps/DcUhEjqUw81rYH736</t>
  </si>
  <si>
    <t>https://goo.gl/maps/NvB5tpwd54aU8XzR6</t>
  </si>
  <si>
    <t>https://g.page/parc-del-castell-de-montesquiu?share</t>
  </si>
  <si>
    <t>https://goo.gl/maps/Vdb2WPdicPRXTZYy6</t>
  </si>
  <si>
    <t>https://goo.gl/maps/FMGJFDZFfopUUiCg8</t>
  </si>
  <si>
    <t>https://goo.gl/maps/ZccmDUmPCwRL4WHK9</t>
  </si>
  <si>
    <t>https://goo.gl/maps/nL4HYpgqM6svUhv6A</t>
  </si>
  <si>
    <t>https://goo.gl/maps/byLmFk1YQGCnDc9w5</t>
  </si>
  <si>
    <t>https://goo.gl/maps/BEKVS7SsCq34pnKo6</t>
  </si>
  <si>
    <t>google maps link complete</t>
  </si>
  <si>
    <t>https://www.google.com/maps/place/Museu+de+Ci%C3%A8ncies+Naturals+de+Barcelona/@41.4114002,2.2025684,14z/data=!3m2!4b1!5s0x12a4a357a05bdf4b:0xfa1811e5c45172dc!4m5!3m4!1s0x12a498e74bba2565:0xd117e76c1b509da4!8m2!3d41.4113693!4d2.220078?shorturl=1</t>
  </si>
  <si>
    <t>https://www.google.com/maps/place/Montju%C3%AFc+Castle/@41.362959,2.1628749,17z/data=!3m1!4b1!4m5!3m4!1s0x12a4a2410a62b137:0xc8f5e88ea67f2d4!8m2!3d41.362959!4d2.1650636</t>
  </si>
  <si>
    <t>https://www.google.com/maps/place//data=!4m2!3m1!1s0x12a4981a24a1d9cd:0x20158071eb4f77f3?source=g.page.share</t>
  </si>
  <si>
    <t>https://www.google.com/maps/place//data=!4m2!3m1!1s0x12a4a271c47d4e31:0x860116057225dc91?source=g.page.share</t>
  </si>
  <si>
    <t>https://www.google.com/maps/place/Centre+de+Cultura+Contempor%C3%A0nia+de+Barcelona/@41.3837353,2.1493529,14z/data=!3m1!4b1!4m5!3m4!1s0x12a4a2f4f8b4c02d:0xd6c1de3f0a857874!8m2!3d41.3837044!4d2.1668625?shorturl=1</t>
  </si>
  <si>
    <t>https://www.google.com/maps/place/Parc+del+Laberint+d'Horta/@41.4405578,2.1435879,17z/data=!3m1!4b1!4m5!3m4!1s0x12a4bd5fbcfc78d5:0xddcd3164482e2203!8m2!3d41.4405578!4d2.1457766</t>
  </si>
  <si>
    <t>https://www.google.com/maps/place/Telef%C3%A8ric+de+Montju%C3%AFc+(Barcelona+Cable+Car)/@41.368723,2.1612997,17z/data=!3m1!4b1!4m5!3m4!1s0x12a4a2684eec5aa3:0xad9fba41fbe66ad3!8m2!3d41.368723!4d2.1634884</t>
  </si>
  <si>
    <t>https://www.google.com/maps/place/Recinte+Modernista+de+Sant+Pau/@41.411882,2.1721883,17z/data=!3m1!4b1!4m5!3m4!1s0x12a4a2cfe2d175db:0x1bdbb06eff5d1934!8m2!3d41.411882!4d2.174377</t>
  </si>
  <si>
    <t>https://www.google.com/maps/place/El+Born+Centre+de+Cultura+i+Mem%C3%B2ria/@41.3854987,2.166383,14z/data=!3m1!4b1!4m5!3m4!1s0x12a4a2f17b8c4573:0xc6f1f87231db47fc!8m2!3d41.3854678!4d2.1838926?shorturl=1</t>
  </si>
  <si>
    <t>https://www.google.com/maps/place/La+Sagrada+Familia/@41.4036608,2.1568462,14z/data=!3m1!4b1!4m5!3m4!1s0x12a4a2dcd83dfb93:0x9bd8aac21bc3c950!8m2!3d41.4036299!4d2.1743558?shorturl=1</t>
  </si>
  <si>
    <t>https://www.google.com/maps/place//data=!4m2!3m1!1s0x12a4a2fe99bce26b:0x27011e710700cc63?source=g.page.share</t>
  </si>
  <si>
    <t>https://www.google.com/maps/place/Museu+Frederic+Mar%C3%A8s/@41.3842152,2.1746073,17z/data=!3m1!4b1!4m5!3m4!1s0x12a4a2f8f889070d:0xe57f208cbb4ba844!8m2!3d41.3842152!4d2.176796</t>
  </si>
  <si>
    <t>https://www.google.com/maps/place/Museu+Etnol%C3%B2gic+i+de+Cultures+del+M%C3%B3n/@41.3850939,2.1633574,14z/data=!3m2!4b1!5s0x12a4a2fe97ad52a1:0xfa1811e5fd45104c!4m5!3m4!1s0x12a4a2fe99c0758b:0xee753fc7054e707f!8m2!3d41.385063!4d2.180867?shorturl=1</t>
  </si>
  <si>
    <t>https://www.google.com/maps/place//data=!4m2!3m1!1s0x12a4982760ca89c1:0x2fe459482acc3dcb?source=g.page.share</t>
  </si>
  <si>
    <t>https://www.google.com/maps/place/Barcelona+Zoo/@41.3863515,2.1875575,17z/data=!3m1!4b1!4m5!3m4!1s0x12a4a2fe3417f6ef:0x7c67c58532139b19!8m2!3d41.3863515!4d2.1897462</t>
  </si>
  <si>
    <t>https://www.google.com/maps/place/Museu+Ol%C3%ADmpic+i+de+l'Esport+Joan+Antoni+Samaranch/@41.3661735,2.1399113,14z/data=!3m1!4b1!4m5!3m4!1s0x12a4a26e86917759:0x33196410b7b5e211!8m2!3d41.3661426!4d2.1574209?shorturl=1</t>
  </si>
  <si>
    <t>https://www.google.com/maps/place/CaixaForum+Barcelona/@41.371308,2.1473863,17z/data=!3m2!4b1!5s0x12a4a279fb4dd1ef:0x3bf05556b34f76ac!4m5!3m4!1s0x12a4a277563a5425:0x8d041ff3aaae5e21!8m2!3d41.371308!4d2.149575</t>
  </si>
  <si>
    <t>https://www.google.com/maps/place/Barcelona+Museum+of+Contemporary+Art/@41.3831913,2.1646781,17z/data=!4m5!3m4!1s0x12a4a2f5ac8c5ed1:0x8efd28fd5e2c7b2a!8m2!3d41.3834129!4d2.1672609</t>
  </si>
  <si>
    <t>https://www.google.com/maps/place/Fundaci%C3%B3+Antoni+T%C3%A0pies/@41.3915474,2.161581,17z/data=!3m1!4b1!4m5!3m4!1s0x12a4a292a4f37be5:0x3ab5e876659230ad!8m2!3d41.3915317!4d2.1638</t>
  </si>
  <si>
    <t>https://www.google.com/maps/place/Santa+M%C3%B2nica/@41.3771925,2.1735578,17z/data=!3m1!4b1!4m5!3m4!1s0x12a4a257c2853865:0xb99cabf38c56c48f!8m2!3d41.3771925!4d2.1757465</t>
  </si>
  <si>
    <t>https://www.google.com/maps/place/Palau+Robert/@41.3960386,2.1572836,17z/data=!3m1!4b1!4m5!3m4!1s0x12a4a296acbaa69b:0x94d9b1da92e3034c!8m2!3d41.3960562!4d2.1595472</t>
  </si>
  <si>
    <t>https://www.google.com/maps/place/Poble+Espanyol/@41.3688085,2.1460845,17z/data=!3m1!4b1!4m5!3m4!1s0x12a4a2776a5b6227:0xb0c05232453a54a5!8m2!3d41.3688085!4d2.1482732</t>
  </si>
  <si>
    <t>https://www.google.com/maps/place/G%C3%BCell+Palace/@41.378916,2.1567302,14z/data=!3m1!4b1!4m5!3m4!1s0x12a4a25820d3f1dd:0x96a03ff19fc2a5a4!8m2!3d41.3788851!4d2.1742398?shorturl=1</t>
  </si>
  <si>
    <t>https://www.google.com/maps/place//data=!4m2!3m1!1s0x12a4a2692ea5c72d:0x96ca1fc1ad4969aa?source=g.page.share</t>
  </si>
  <si>
    <t>https://www.google.com/maps/place/Museu+de+Cera+de+Barcelona/@41.3771461,2.1594852,14z/data=!3m2!4b1!5s0x12a4a256e1bfd53d:0x39131292c4316ca4!4m5!3m4!1s0x12a4a256e3da7249:0x987ab828031eedf0!8m2!3d41.3771152!4d2.1769948?shorturl=1</t>
  </si>
  <si>
    <t>https://www.google.com/maps/place/Museu+d'Aut%C3%B2mats/@41.4215416,2.1021259,14z/data=!3m1!4b1!4m5!3m4!1s0x12a49789fb862223:0x4b11a102e0546dd7!8m2!3d41.4215107!4d2.1196355?shorturl=1</t>
  </si>
  <si>
    <t>https://www.google.com/maps/place/LAS+GOLONDRINAS+%2F+Port+de+Barcelona/@41.3753031,2.1766662,17z/data=!4m5!3m4!1s0x12a4a256dd29fa5d:0x2fc1a40ed9def78a!8m2!3d41.3753031!4d2.1788549</t>
  </si>
  <si>
    <t>https://www.google.com/maps/place/Museu+del+Disseny+de+Barcelona/@41.4024819,2.1705822,14z/data=!3m1!4b1!4m5!3m4!1s0x12a49859667767d7:0x917424b910d7d04a!8m2!3d41.402451!4d2.1880918?shorturl=1</t>
  </si>
  <si>
    <t>https://www.google.com/maps/place//data=!4m2!3m1!1s0x12a4a28d189bdbd9:0xf877d72a592a7b02?source=g.page.share</t>
  </si>
  <si>
    <t>https://www.google.com/maps/place//data=!4m2!3m1!1s0x12a4a2e552bc6469:0x608a25cb386d8fec?source=g.page.share</t>
  </si>
  <si>
    <t>https://www.google.com/maps/place//data=!4m2!3m1!1s0x12a4a2938db5589b:0xd458ecdb337b70b4?source=g.page.share</t>
  </si>
  <si>
    <t>https://www.google.com/maps/place//data=!4m2!3m1!1s0x12a4a293998ae1d5:0xc49fa3624f371e6a?source=g.page.share</t>
  </si>
  <si>
    <t>https://www.google.com/maps/place/Torre+de+Collserola/@41.4172639,2.1120739,17z/data=!3m1!4b1!4m5!3m4!1s0x12a4982f2a419d3b:0x9ced76c59ad1f018!8m2!3d41.4172581!4d2.1142762</t>
  </si>
  <si>
    <t>https://www.google.com/maps/place/FC+Barcelona+Museum/@41.3802643,2.1187198,17z/data=!3m1!4b1!4m5!3m4!1s0x12a498f43e3a7af1:0x6bfd5dfe4d49e72f!8m2!3d41.3802771!4d2.1209546</t>
  </si>
  <si>
    <t>https://www.google.com/maps/place/Tibidabo+Funicular/@41.4164054,2.1290117,17z/data=!3m1!4b1!4m5!3m4!1s0x12a4981bf42f3d4d:0x88e58a79ec4ba7fb!8m2!3d41.4163981!4d2.131217</t>
  </si>
  <si>
    <t>https://www.google.com/maps/place/Casa+Vicens+Gaud%C3%AD/@41.4035287,2.1331359,14z/data=!3m1!4b1!4m5!3m4!1s0x12a4a2a2323480a1:0xcef2071fd9460247!8m2!3d41.4034409!4d2.1506897?shorturl=1</t>
  </si>
  <si>
    <t>https://www.google.com/maps/place/Virreina+Palace/@41.3824884,2.1695377,17z/data=!3m1!4b1!4m5!3m4!1s0x12a4a2f64f49d477:0x735aefa86a792b6e!8m2!3d41.3824884!4d2.1717264</t>
  </si>
  <si>
    <t>https://www.google.com/maps/place//data=!4m2!3m1!1s0x12a4a2ed35e47d2d:0x1cce50566650831a?source=g.page.share</t>
  </si>
  <si>
    <t>https://www.google.com/maps/place/Gaud%C3%AD+House+Museum/@41.4144652,2.1360577,14z/data=!3m1!4b1!4m5!3m4!1s0x12a4a2dccefde0e1:0xf3586e29b7410dfe!8m2!3d41.4144709!4d2.1536154?shorturl=1</t>
  </si>
  <si>
    <t>https://www.google.com/maps/place/Maritime+Museum/@41.3751117,2.1587557,14z/data=!3m2!4b1!5s0x12a4a250b69a73ab:0x2b5d21055b7560c8!4m5!3m4!1s0x12a4a250c9012a3b:0x8f1d4f2ca55a66fa!8m2!3d41.375113!4d2.1762653</t>
  </si>
  <si>
    <t>https://www.google.com/maps/place/Catalan+Museum+of+Archaeology/@41.3697771,2.1554715,17z/data=!3m1!4b1!4m5!3m4!1s0x12a4a26f6eddefaf:0x67d278233daf5582!8m2!3d41.3699589!4d2.1576541</t>
  </si>
  <si>
    <t>https://www.google.com/maps/place//data=!4m2!3m1!1s0x12a4a2fda4643eff:0x253f8f17e7d1b971?source=g.page.share</t>
  </si>
  <si>
    <t>https://www.google.com/maps/place/Casa+Batll%C3%B3/@41.3916047,2.1625536,17z/data=!3m1!4b1!4m5!3m4!1s0x12a4a2ed494b4161:0x40d2782f9e2e4e0f!8m2!3d41.3917281!4d2.1649487</t>
  </si>
  <si>
    <t>https://www.google.com/maps/place/Aquarium+Barcelona+de+Greg/@41.3768653,2.1669855,14z/data=!3m1!4b1!4m5!3m4!1s0x12a4a254b5b360b5:0x3b20125368799960!8m2!3d41.3768439!4d2.1843392?shorturl=1</t>
  </si>
  <si>
    <t>https://www.google.com/maps/place/Museu+d'Hist%C3%B2ria+de+Barcelona+MUHBA/@41.3839039,2.1756781,17z/data=!3m2!4b1!5s0x12a4a2f9124d1719:0x1dd1d1e34a877504!4m5!3m4!1s0x12a4a2f17b8c4573:0x176dbf4aa53f2526!8m2!3d41.3838692!4d2.1778009</t>
  </si>
  <si>
    <t>https://www.google.com/maps/place/Museu+Egipci+de+Barcelona/@41.3936164,2.162531,17z/data=!3m1!4b1!4m5!3m4!1s0x12a4a2ecd4a8e791:0xf2a11e471d8eeffb!8m2!3d41.3936137!4d2.1647234</t>
  </si>
  <si>
    <t>https://www.google.com/maps/place/Fundaci%C3%B3n+Cultural+Privada+Fran+Daurel/@41.3690911,2.1295761,14z/data=!3m1!4b1!4m5!3m4!1s0x12a4a2774fc553df:0x31aa866be7d3217d!8m2!3d41.3690602!4d2.1470857?shorturl=1</t>
  </si>
  <si>
    <t>https://www.google.com/maps/place/Museu+d'Histo%CC%80ria+de+Catalunya/@41.3808349,2.1683634,14z/data=!3m2!4b1!5s0x12a4a300771f019f:0xcd855bc18410175c!4m5!3m4!1s0x12a4a3006fc13705:0xd7ba34de9be3e82b!8m2!3d41.380804!4d2.185873?shorturl=1</t>
  </si>
  <si>
    <t>https://www.google.com/maps/place/Museu+de+la+Xocolata/@41.3873181,2.1794916,17z/data=!3m1!4b1!4m5!3m4!1s0x12a4a2fdb584a00b:0x542f6ede171a5490!8m2!3d41.3873181!4d2.1816803</t>
  </si>
  <si>
    <t>https://www.google.com/maps/place//data=!4m2!3m1!1s0x12a492bf8ef1d175:0x439f5fd09f4e6a95?source=g.page.share</t>
  </si>
  <si>
    <t>https://www.google.com/maps/place//data=!4m2!3m1!1s0x12a49940b4e85735:0x26cbed764c1a7dc6?source=g.page.share</t>
  </si>
  <si>
    <t>https://www.google.com/maps/place/Museu+de+Badalona/@41.4521998,2.2454963,17z/data=!3m1!4b1!4m5!3m4!1s0x12a4bb0c2dd65c21:0xdfb39c6c65ba1721!8m2!3d41.4522444!4d2.247749</t>
  </si>
  <si>
    <t>https://www.google.com/maps/place/Monasterio+de+Pedralbes/@41.3953701,2.0945605,14z/data=!3m1!4b1!4m5!3m4!1s0x12a4984ede18de35:0x8f8389e434b020ac!8m2!3d41.3956422!4d2.1115202?shorturl=1</t>
  </si>
  <si>
    <t>https://www.google.com/maps/place//data=!4m2!3m1!1s0x12a482a88be9d07d:0xa1e45db2887c27e5?source=g.page.share</t>
  </si>
  <si>
    <t>https://www.google.com/maps/place/Museu+de+Terrassa.+Direcci%C3%B3+i+Serveis/@41.5627174,1.9949208,14z/data=!3m1!4b1!4m5!3m4!1s0x12a492ea698cb1fd:0x94ec05d671961f0f!8m2!3d41.5626866!4d2.0124304?shorturl=1</t>
  </si>
  <si>
    <t>https://www.google.com/maps/place/Museu+Agbar+de+les+Aig%C3%BCes/@41.3560927,2.0624914,17z/data=!3m1!4b1!4m5!3m4!1s0x12a49be254745afd:0xf6d168cc4500572e!8m2!3d41.3560927!4d2.0646801</t>
  </si>
  <si>
    <t>https://www.google.com/maps/place/Museu+de+la+Pell+d'Igualada+i+Comarcal+de+l'Anoia/@41.5770461,1.6117507,17z/data=!3m1!4b1!4m5!3m4!1s0x12a469e928d31289:0xc42d5e541155dcd3!8m2!3d41.5770461!4d1.6139394</t>
  </si>
  <si>
    <t>https://www.google.com/maps/place/Museu+de+Sant+Cugat+-+Claustre+del+Monestir/@41.4730146,2.0818628,17z/data=!3m1!4b1!4m5!3m4!1s0x12a496c2eb0960e1:0xa1feb1259fcfb13c!8m2!3d41.4730182!4d2.0840579</t>
  </si>
  <si>
    <t>https://www.google.com/maps/place/Museu+de+la+M%C3%BAsica+de+Barcelona/@41.398695,2.1831953,17z/data=!3m1!4b1!4m5!3m4!1s0x12a4a31fc8fbfe01:0xd561cdacf9c85f67!8m2!3d41.398695!4d2.185384</t>
  </si>
  <si>
    <t>https://www.google.com/maps/place/Museu+de+Gav%C3%A0/@41.3066904,2.0020297,17z/data=!3m1!4b1!4m5!3m4!1s0x12a49cdee87f136b:0x91fe346d2205a83a!8m2!3d41.3066904!4d2.0042184</t>
  </si>
  <si>
    <t>https://www.google.com/maps/place/Can+Serra+Museu+de+Matar%C3%B3/@41.5401009,2.4289091,14z/data=!4m5!3m4!1s0x0:0x6f56ca7bc1941010!8m2!3d41.5400647!4d2.4452961</t>
  </si>
  <si>
    <t>https://www.google.com/maps/place/Railway+Museum+of+Catalonia/@41.2209643,1.1709221,9z/data=!4m5!3m4!1s0x12a386e6f52e1cf1:0xf950013d7ecf391!8m2!3d41.2209582!4d1.7311513</t>
  </si>
  <si>
    <t>https://www.google.com/maps/place/Museu+Mol%C3%AD+Paperer+de+Capellades/@41.5286776,1.6819127,17z/data=!3m1!4b1!4m5!3m4!1s0x12a466187489b40d:0x6e6085bd55b6db5e!8m2!3d41.5286776!4d1.6841014</t>
  </si>
  <si>
    <t>https://www.google.com/maps/place/Museu+i+Arxiu+Hist%C3%B2ric+de+Moi%C3%A0/@41.8058689,2.0102924,11z/data=!4m5!3m4!1s0x12a4e6d08c6e11d3:0x7978e08f280f9489!8m2!3d41.81156!4d2.0982</t>
  </si>
  <si>
    <t>https://www.google.com/maps/place/L'Hospitalet+Museum/@41.3609951,2.0951415,17z/data=!3m1!4b1!4m5!3m4!1s0x12a499227489f49f:0xed39a363597eac88!8m2!3d41.3609868!4d2.097336</t>
  </si>
  <si>
    <t>https://www.google.com/maps/place/El+Ter+Industrial+Museum+%E2%80%93+Can+Sanglas/@41.999332,2.2882204,17z/data=!3m2!4b1!5s0x12a525924d3d3b3d:0xc96cc688212b5115!4m5!3m4!1s0x12a525924fc0b6ef:0x2e29bcbbbd677c70!8m2!3d41.999332!4d2.2904091</t>
  </si>
  <si>
    <t>https://www.google.com/maps/place/Museu+Episcopal+de+Vic/@41.928617,2.2535354,17z/data=!3m1!4b1!4m5!3m4!1s0x12a527050ccad813:0xae42cc9b1162b607!8m2!3d41.928617!4d2.2557241</t>
  </si>
  <si>
    <t>https://www.google.com/maps/place/Balldovina+Tower+Museum/@41.4469616,2.2072186,17z/data=!3m1!4b1!4m5!3m4!1s0x12a4bc916c61efa5:0xc04af1195aef7716!8m2!3d41.4469083!4d2.2091854</t>
  </si>
  <si>
    <t>https://www.google.com/maps/place/Centre+d'Interpretaci%C3%B3+del+Carrer+del+Bal%C3%A7/@41.7230244,1.8098546,14z/data=!3m1!4b1!4m5!3m4!1s0x12a4587476d5a319:0x2b4523a7fe1b41e6!8m2!3d41.7229937!4d1.8273642?shorturl=1</t>
  </si>
  <si>
    <t>https://www.google.com/maps/place//data=!4m2!3m1!1s0x12a501081c45aff7:0xa9b3e853792c5142?source=g.page.share</t>
  </si>
  <si>
    <t>https://www.google.com/maps/place/Cercs+Mine+Museum/@42.1841639,1.8350681,14z/data=!3m1!4b1!4m5!3m4!1s0x12a50af51f63726f:0x68f41d02aebff310!8m2!3d42.184132!4d1.85258?shorturl=1</t>
  </si>
  <si>
    <t>https://www.google.com/maps/place//data=!4m2!3m1!1s0x12a4790f6221fc4f:0xe56bbb4e449627f0?source=g.page.share</t>
  </si>
  <si>
    <t>https://www.google.com/maps/place/Museu+de+la+T%C3%A8cnica+de+Manresa/@41.7327217,1.8294567,17z/data=!3m2!4b1!5s0x12a45809decdf9c5:0x25949dd2f9d9a65b!4m5!3m4!1s0x12a45809df2e4a2d:0x67fd27bcd196a153!8m2!3d41.7327217!4d1.8316454</t>
  </si>
  <si>
    <t>https://www.google.com/maps/place/Hemp+Museum+Gallery/@41.3808059,2.1779474,17z/data=!3m1!4b1!4m5!3m4!1s0x12a4a2ff587cf931:0x9f0b491224f06f53!8m2!3d41.3808059!4d2.1801361</t>
  </si>
  <si>
    <t>https://www.google.com/maps/place/Espai+Bombers+Parc+De+La+Prevenci%C3%B3/@41.3737146,2.1523572,17z/data=!3m1!4b1!4m5!3m4!1s0x12a4a27b28330f11:0xda24365db4e54a37!8m2!3d41.3737114!4d2.1545358</t>
  </si>
  <si>
    <t>https://www.google.com/maps/place//data=!4m2!3m1!1s0x12a5727d3365468b:0x2c095c6fd95abb8d?source=g.page.share</t>
  </si>
  <si>
    <t>https://www.google.com/maps/place/Argentona+Water+Jug+Museum/@41.554031,2.3980283,17z/data=!3m1!4b1!4m5!3m4!1s0x12a4b5c063fada4d:0xe06fec523249bc3c!8m2!3d41.554031!4d2.400217</t>
  </si>
  <si>
    <t>https://www.google.com/maps/place/Textile+Museum+and+Documentation+Centre/@41.5652188,2.0018544,14z/data=!3m1!4b1!4m5!3m4!1s0x12a492ffa084abdb:0x4cc572bd7b32cb91!8m2!3d41.565188!4d2.019364?shorturl=1</t>
  </si>
  <si>
    <t>https://www.google.com/maps/place/Palau+Foundation/@41.5711321,2.5254133,17z/data=!3m1!4b1!4m5!3m4!1s0x12bb4a0856719c57:0x1f4575845039d313!8m2!3d41.5711321!4d2.527602</t>
  </si>
  <si>
    <t>https://www.google.com/maps/place/Verdaguer+House-Museum/@41.9384736,2.2993044,14z/data=!3m1!4b1!4m5!3m4!1s0x12a528898268f29b:0x97144668d77fdedf!8m2!3d41.938443!4d2.316814?shorturl=1</t>
  </si>
  <si>
    <t>https://www.google.com/maps/place/VINSEUM/@41.3466989,1.6946806,17z/data=!3m1!4b1!4m5!3m4!1s0x12a4798a955fdacf:0xd0cf2ec8b7bbf7bb!8m2!3d41.3467237!4d1.6968922</t>
  </si>
  <si>
    <t>https://www.google.com/maps/place/Museu+Palau+Mercader/@41.3574707,2.0674359,14z/data=!3m1!4b1!4m5!3m4!1s0x12a49940b456995d:0x7c9cd8ecf78242b1!8m2!3d41.3573077!4d2.0850228?shorturl=1</t>
  </si>
  <si>
    <t>https://www.google.com/maps/place/Museum+of+Leather+Artistry.+A.+Colomer+Munmany+Collection/@41.9313194,2.2350068,14z/data=!3m1!4b1!4m5!3m4!1s0x12a5271b5c09dc75:0x7bb849ca99e2b979!8m2!3d41.9312878!4d2.2525204?shorturl=1</t>
  </si>
  <si>
    <t>https://www.google.com/maps/place/Espai+Montseny/@41.8494208,2.3815626,17z/data=!3m1!4b1!4m5!3m4!1s0x12a4d42975201cc1:0x8d0d9d347b71d897!8m2!3d41.8494193!4d2.3837474</t>
  </si>
  <si>
    <t>https://www.google.com/maps/place/Museu+Comarcal+de+Manresa/@41.7247953,1.812164,14z/data=!3m1!4b1!4m5!3m4!1s0x12a45875185d2b83:0x92e927dcc093e3a!8m2!3d41.7247288!4d1.829676?shorturl=1</t>
  </si>
  <si>
    <t>https://www.google.com/maps/place/Museu+de+Sant+Boi/@41.3472366,2.0286114,14z/data=!3m1!5s0x12a49b8b6a3aba7b:0xd258fc1be0d6791f!4m6!3m5!1s0x12a49b8b4174157f:0x108f73e339845199!8m2!3d41.3470529!4d2.0456837!15sCh5NVVNFVSBERSBTQU5UIEJPSSBERSBMTE9CUkVHQVSSAQZtdXNldW0?shorturl=1</t>
  </si>
  <si>
    <t>https://www.google.com/maps/place/Centre+d'interpetaci%C3%B3+Dinosaures+Fumanya/@42.1800844,1.7771734,14z/data=!3m1!4b1!4m5!3m4!1s0x12a50a7e756aaaab:0x77154573f614fb75!8m2!3d42.1800539!4d1.794683?shorturl=1</t>
  </si>
  <si>
    <t>https://www.google.com/maps/place/Museu+del+Turisme/@41.6176302,2.6436165,14z/data=!3m2!4b1!5s0x12bb3906f8c57c8f:0x16d14e66953f5c09!4m5!3m4!1s0x12bb3906e36571cd:0xc2f48de3938578b5!8m2!3d41.6175994!4d2.6611261?shorturl=1</t>
  </si>
  <si>
    <t>https://www.google.com/maps/place/Calella+Josep+M.+Codina+i+Bagu%C3%A9+Municipal+Archive+Museum/@41.6129688,2.6397726,14z/data=!3m1!4b1!4m5!3m4!1s0x12bb39aaf455147f:0x1f81545c29ac5c03!8m2!3d41.6129179!4d2.6572157?shorturl=1</t>
  </si>
  <si>
    <t>https://www.google.com/maps/place/Museu+de+Sant+Boi/@41.3470516,2.0281741,14z/data=!3m2!4b1!5s0x12a49b8b6a3aba7b:0xd258fc1be0d6791f!4m5!3m4!1s0x12a49b8b4174157f:0x108f73e339845199!8m2!3d41.3470529!4d2.0456837</t>
  </si>
  <si>
    <t>Museu Can Tinturé</t>
  </si>
  <si>
    <t>https://www.google.com/maps/place/Museu+Can+Tintur%C3%A9/@41.3784874,2.0692394,14z/data=!4m9!1m2!2m1!1sMUSEUS+D'ESPLUGUES+DE+LLOBREGAT!3m5!1s0x12a4990b4735eea1:0xf421697c58b27a74!8m2!3d41.3788686!4d2.0868445!15sCh9NVVNFVVMgRCdFU1BMVUdVRVMgREUgTExPQlJFR0FUkgEKYXJ0X211c2V1bQ</t>
  </si>
  <si>
    <t>https://www.google.com/maps/place/Castell+De+Gelida/@41.4363762,1.8514031,14z/data=!3m1!4b1!4m5!3m4!1s0x12a48862d3a4d40f:0x75dad47bd1adcd4f!8m2!3d41.43634!4d1.86891?shorturl=1</t>
  </si>
  <si>
    <t>https://www.google.com/maps/place/Museu+de+la+Col%C3%B2nia+Sed%C3%B3/@41.5484476,1.8699879,17z/data=!3m1!4b1!4m5!3m4!1s0x12a48b004a0b2e1f:0xe5a68cf99d08f021!8m2!3d41.5484126!4d1.8721736</t>
  </si>
  <si>
    <t>https://www.google.com/maps/place/Muxart.+Espai+d'Art+i+Creaci%C3%B3+Contemporanis/@41.4745229,1.9292803,17z/data=!3m2!4b1!5s0x12a48ee7d1c2f56b:0x212ba419061f65e4!4m5!3m4!1s0x12a48ee7d1ab5001:0xb93eeac447911f46!8m2!3d41.4745229!4d1.931469</t>
  </si>
  <si>
    <t>https://www.google.com/maps/place/Museu+del+Coure/@42.0371321,2.2357247,17z/data=!3m1!4b1!4m5!3m4!1s0x12a524bdfae56ced:0xdcf817c27e7d35f5!8m2!3d42.0371146!4d2.2378174</t>
  </si>
  <si>
    <t>https://www.google.com/maps/place/Museo+Geol%C3%B3gico+del+Seminario+de+Barcelona/@41.3879006,2.1458859,14z/data=!3m1!4b1!4m5!3m4!1s0x12a4a28cdd545555:0xfb762c05e189d265!8m2!3d41.3878756!4d2.163388?shorturl=1</t>
  </si>
  <si>
    <t>https://www.google.com/maps/place/Museu+Moto+Barcelona/@41.388039,2.0933555,12z/data=!4m6!3m5!1s0x12a4a2f77fe5636f:0x676a08e54bd68081!8m2!3d41.3833116!4d2.1744841!15sChBNVVNFVSBERSBMQSBNT1RPWiQKEG11c2V1IGRlIGxhIG1vdG8iEG11c2V1IGRlIGxhIG1vdG-SAQZtdXNldW2aASRDaGREU1VoTk1HOW5TMFZKUTBGblNVUlJkVkF5UlRaQlJSQUI?shorturl=1</t>
  </si>
  <si>
    <t>https://www.google.com/maps/place/Museum+of+Ideas+and+Inventions/@41.3821869,2.1606351,14z/data=!3m2!4b1!5s0x12a4a2f8c1de7313:0x5cc769baba694872!4m5!3m4!1s0x12a4a2f8ea271bbf:0x17e4e7c5242bfb6f!8m2!3d41.382156!4d2.1781447?shorturl=1</t>
  </si>
  <si>
    <t>https://www.google.com/maps/place/European+Museum+of+Modern+Art/@41.3850209,2.1782576,17z/data=!3m2!4b1!5s0x12a4a2febbaaf417:0x45831cf79dca6262!4m5!3m4!1s0x12a4a2febcbbe2bd:0x7f19313bfa2ee889!8m2!3d41.3850209!4d2.1804463</t>
  </si>
  <si>
    <t>https://www.google.com/maps/place/Museum+of+Funeral+Carriages/@41.3533404,2.1543623,17z/data=!3m1!4b1!4m5!3m4!1s0x12a4a2093c996d23:0xb3d6c0f8f88ac277!8m2!3d41.353471!4d2.1563773</t>
  </si>
  <si>
    <t>https://www.google.com/maps/place/Teatre+Museu+El+Rei+de+la+M%C3%A0gia/@41.3865566,2.1678817,15z/data=!4m5!3m4!1s0x0:0x33fbcbcb01e405b1!8m2!3d41.38848!4d2.17388</t>
  </si>
  <si>
    <t>https://www.google.com/maps/place/La+Capella/@41.4634654,1.98607,11z/data=!3m1!5s0x12a4a2f6014a9595:0x8634d135e0c61ddb!4m6!3m5!1s0x12a4a258a67a8d45:0x192560b34f1a364b!8m2!3d41.3806182!4d2.1705646!15sCgpMQSBDQVBFTExBkgEGbXVzZXVt?shorturl=1</t>
  </si>
  <si>
    <t>https://www.google.com/maps/place/Arxiu+Fotogr%C3%A0fic+de+Barcelona/@41.3869598,2.1640828,14z/data=!3m1!4b1!4m5!3m4!1s0x12a4a2fdcaa3dffb:0x3c8fd2095544da0e!8m2!3d41.3869411!4d2.1815883?shorturl=1</t>
  </si>
  <si>
    <t>https://www.google.com/maps/place/Fabra+i+Coats/@41.4335128,2.1731974,14z/data=!3m1!4b1!4m5!3m4!1s0x12a4bcdb09d70733:0x6bfdb8c8a071548c!8m2!3d41.433482!4d2.190707?shorturl=1</t>
  </si>
  <si>
    <t>https://www.google.com/maps/place/Espais+Volart/@41.390932,2.1730523,17z/data=!3m1!4b1!4m5!3m4!1s0x12a4a2e54db10545:0x2bf29a5bdf28fee4!8m2!3d41.390932!4d2.175241</t>
  </si>
  <si>
    <t>https://www.google.com/maps/place/Columbus+Monument/@41.3758087,2.1755719,17z/data=!3m1!4b1!4m5!3m4!1s0x12a4a256d7bd004b:0x2adc0acddfeb6cb7!8m2!3d41.3758087!4d2.1777606</t>
  </si>
  <si>
    <t>https://www.google.com/maps/place/Park+G%C3%BCell/@41.4144948,2.1505058,17z/data=!3m1!4b1!4m5!3m4!1s0x12a4a2ae52d441ab:0x899a0ba01aaace58!8m2!3d41.4144948!4d2.1526945</t>
  </si>
  <si>
    <t>https://www.google.com/maps/place/Mies+van+der+Rohe+Pavilion/@41.37064,2.1326532,14z/data=!3m1!4b1!4m5!3m4!1s0x12a4a2776a5b6227:0xf0ed2dd599d15368!8m2!3d41.3706091!4d2.1501628?shorturl=1</t>
  </si>
  <si>
    <t>https://www.google.com/maps/place/Llobregat+Delta/@41.3202663,2.0803501,14z/data=!3m1!4b1!4m5!3m4!1s0x12a49f0a6abda1fd:0xbe0a2914a9a1c1bd!8m2!3d41.3202354!4d2.0978597?shorturl=1</t>
  </si>
  <si>
    <t>https://www.google.com/maps/place/Montseny/@41.7285615,2.4378732,17z/data=!3m1!4b1!4m5!3m4!1s0x12a4d3d71460abf9:0xdef645f5436665c8!8m2!3d41.7285615!4d2.4400619</t>
  </si>
  <si>
    <t>https://www.google.com/maps/place/Pedraforca/@42.2389466,1.6713694,13z/data=!3m1!4b1!4m5!3m4!1s0x12a598660d2351cf:0x79fe01500dcac70c!8m2!3d42.2388889!4d1.7063889?shorturl=1</t>
  </si>
  <si>
    <t>https://www.google.com/maps/place/Parc+Natural+de+Sant+Lloren%C3%A7+del+Munt+i+l'Obac/@41.6664233,1.9728733,14z/data=!3m1!4b1!4m5!3m4!1s0x12a4f206e29dfb1d:0x20004edc6bd8b0fd!8m2!3d41.6663926!4d1.9903829?shorturl=1</t>
  </si>
  <si>
    <t>https://www.google.com/maps/place/Parc+De+La+Serralada+De+Marina/@41.5489076,2.0801297,10z/data=!4m5!3m4!1s0x12a4bb8225f90803:0xdc3d61c01c7d89bd!8m2!3d41.4616216!4d2.2289227</t>
  </si>
  <si>
    <t>https://www.google.com/maps/place/Serra+de+Collserola+Natural+Park/@41.4233093,2.009731,12z/data=!4m5!3m4!1s0x12a4976f0271be63:0x3110a91642d3a605!8m2!3d41.4425504!4d2.1016603</t>
  </si>
  <si>
    <t>https://www.google.com/maps/place/El+Corredor/@41.6248473,2.4445101,13z/data=!3m1!4b1!4m5!3m4!1s0x12bb34c2b1e93d25:0xfa426e73bf8c0f5b!8m2!3d41.624789!4d2.4795296?shorturl=1</t>
  </si>
  <si>
    <t>https://www.google.com/maps/place//data=!4m2!3m1!1s0x12a53c1091e80c35:0x6d74583221c2e4e9?source=g.page.share</t>
  </si>
  <si>
    <t>https://www.google.com/maps/place/Parc+del+Garraf/@41.2721662,1.5433692,10z/data=!4m6!3m5!1s0x12a4801b788b95f5:0xd0bf22cc45cb0532!8m2!3d41.2747285!4d1.9147727!15sCg9QQVJDIERFTCBHQVJSQUZaGwoIcGFyYyBkZWwiD3BhcmMgZGVsIGdhcnJhZpIBD25hdHVyZV9wcmVzZXJ2ZQ?shorturl=1</t>
  </si>
  <si>
    <t>https://www.google.com/maps/place/Parc+de+la+S%C3%A8quia+del+Mol%C3%AD/@41.3141126,1.930827,11z/data=!4m6!3m5!1s0x12a49a9beb46d3e3:0xdb9b81b56722f259!8m2!3d41.4174041!4d2.01366!15sChJQQVJDIERFIExBIFPDiFFVSUGSARljaGlsZHJlbl9hbXVzZW1lbnRfY2VudGVy?shorturl=1</t>
  </si>
  <si>
    <t>https://www.google.com/maps/place/Parc+d'Ol%C3%A8rdola/@41.3064365,1.7415293,17z/data=!3m1!4b1!4m5!3m4!1s0x12a478d784625485:0x5d8c01ce75c83042!8m2!3d41.3064365!4d1.743718</t>
  </si>
  <si>
    <t>https://www.google.com/maps/place/Espai+Natural+de+les+Guilleries-Savassona/@41.9431419,2.3368624,12z/data=!4m5!3m4!1s0x12a52bcb39e6b66d:0xb106ff3925962257!8m2!3d41.9474642!4d2.3840783</t>
  </si>
  <si>
    <t>https://www.google.com/maps/place/Pant%C3%A0+de+Foix/@41.3485832,1.4680667,11z/data=!4m5!3m4!1s0x12a3883b91e7d62f:0x488e3a84bf424fea!8m2!3d41.2558333!4d1.6522222</t>
  </si>
  <si>
    <t>https://www.google.com/maps/place/Parc+de+la+Serralada+Litoral/@41.5153194,2.2499936,12z/data=!4m6!3m5!1s0x12a4b71d12739a89:0x8345587e00f92d44!8m2!3d41.5256694!4d2.3404346!15sChZQQVJDIFNFUlJBTEFEQSBMSVRPUkFMkgEEcGFyaw?shorturl=1</t>
  </si>
  <si>
    <t>tipo</t>
  </si>
  <si>
    <t>latitud</t>
  </si>
  <si>
    <t>longitud</t>
  </si>
  <si>
    <t>TELEFÈRIC DE MONTJUÏC (BARCELONA CABLE CAR)</t>
  </si>
  <si>
    <t>RECINTE MODERNISTA DE SANT PAU</t>
  </si>
  <si>
    <t>LA SAGRADA FAMILIA</t>
  </si>
  <si>
    <t>PICASSO MUSEUM</t>
  </si>
  <si>
    <t>MUSEU ETNOLÒGIC I DE CULTURES DEL MÓN</t>
  </si>
  <si>
    <t>TIBIDABO AMUSEMENT PARK</t>
  </si>
  <si>
    <t>BARCELONA ZOO</t>
  </si>
  <si>
    <t>MUSEU OLÍMPIC I DE L'ESPORT JOAN ANTONI SAMARANCH</t>
  </si>
  <si>
    <t>BARCELONA MUSEUM OF CONTEMPORARY ART</t>
  </si>
  <si>
    <t>POBLE ESPANYOL</t>
  </si>
  <si>
    <t>GÜELL PALACE</t>
  </si>
  <si>
    <t>JOAN MIRÓ FOUNDATION</t>
  </si>
  <si>
    <t>MUSEU D'AUTÒMATS</t>
  </si>
  <si>
    <t>LAS GOLONDRINAS / PORT DE BARCELONA</t>
  </si>
  <si>
    <t>FUNDACIÓ VILA CASAS</t>
  </si>
  <si>
    <t>FC BARCELONA MUSEUM</t>
  </si>
  <si>
    <t>TIBIDABO FUNICULAR</t>
  </si>
  <si>
    <t>CASA VICENS GAUDÍ</t>
  </si>
  <si>
    <t>VIRREINA PALACE</t>
  </si>
  <si>
    <t>PERFUME MUSEUM</t>
  </si>
  <si>
    <t>GAUDÍ HOUSE MUSEUM</t>
  </si>
  <si>
    <t>MARITIME MUSEUM</t>
  </si>
  <si>
    <t>CATALAN MUSEUM OF ARCHAEOLOGY</t>
  </si>
  <si>
    <t>FUNDACIÓ FOTO COLECTANIA</t>
  </si>
  <si>
    <t>AQUARIUM BARCELONA DE GREG</t>
  </si>
  <si>
    <t>MUSEU D'HISTÒRIA DE BARCELONA MUHBA</t>
  </si>
  <si>
    <t>FUNDACIÓN CULTURAL PRIVADA FRAN DAUREL</t>
  </si>
  <si>
    <t>MUSEU D'HISTÒRIA DE CATALUNYA</t>
  </si>
  <si>
    <t>MUSEU DE LA XOCOLATA</t>
  </si>
  <si>
    <t>MUSEU DE LA CIÈNCIA I DE LA TÈCNICA DE CATALUNYA</t>
  </si>
  <si>
    <t>MMACA - MUSEU DE MATEMÀTIQUES DE CATALUNYA</t>
  </si>
  <si>
    <t>MONASTERIO DE PEDRALBES</t>
  </si>
  <si>
    <t>MUSEU ERÒTIC DE BARCELONA</t>
  </si>
  <si>
    <t>MUSEU DE TERRASSA. DIRECCIÓ I SERVEIS</t>
  </si>
  <si>
    <t>MUSEU AGBAR DE LES AIGÜES</t>
  </si>
  <si>
    <t>MUSEU DE SANT CUGAT - CLAUSTRE DEL MONESTIR</t>
  </si>
  <si>
    <t>MUSEU DE LA MÚSICA DE BARCELONA</t>
  </si>
  <si>
    <t>CAN SERRA MUSEU DE MATARÓ</t>
  </si>
  <si>
    <t>RAILWAY MUSEUM OF CATALONIA</t>
  </si>
  <si>
    <t>MUSEU I ARXIU HISTÒRIC DE MOIÀ</t>
  </si>
  <si>
    <t>L'HOSPITALET MUSEUM</t>
  </si>
  <si>
    <t>EL TER INDUSTRIAL MUSEUM – CAN SANGLAS</t>
  </si>
  <si>
    <t>BALLDOVINA TOWER MUSEUM</t>
  </si>
  <si>
    <t>MUSEU D'ARQUEOLOGIA DE CATALUNYA-OLÈRDOLA</t>
  </si>
  <si>
    <t>HEMP MUSEUM GALLERY</t>
  </si>
  <si>
    <t>MUSEU DEL CIMENT DE CASTELLAR DE N'HUG</t>
  </si>
  <si>
    <t>ARGENTONA WATER JUG MUSEUM</t>
  </si>
  <si>
    <t>TEXTILE MUSEUM AND DOCUMENTATION CENTRE</t>
  </si>
  <si>
    <t>PALAU FOUNDATION</t>
  </si>
  <si>
    <t>VERDAGUER HOUSE-MUSEUM</t>
  </si>
  <si>
    <t>VINSEUM</t>
  </si>
  <si>
    <t>MUSEUM OF LEATHER ARTISTRY. A. COLOMER MUNMANY COLLECTION</t>
  </si>
  <si>
    <t>MUSEU DE SANT BOI</t>
  </si>
  <si>
    <t>CENTRE D'INTERPETACIÓ DINOSAURES FUMANYA</t>
  </si>
  <si>
    <t>MUSEU DEL TURISME</t>
  </si>
  <si>
    <t>CALELLA JOSEP M. CODINA I BAGUÉ MUNICIPAL ARCHIVE MUSEUM</t>
  </si>
  <si>
    <t>CASTELL DE GELIDA</t>
  </si>
  <si>
    <t>MUXART. ESPAI D'ART I CREACIÓ CONTEMPORANIS</t>
  </si>
  <si>
    <t>MUSEO GEOLÓGICO DEL SEMINARIO DE BARCELONA</t>
  </si>
  <si>
    <t>MUSEUM OF IDEAS AND INVENTIONS</t>
  </si>
  <si>
    <t>EUROPEAN MUSEUM OF MODERN ART</t>
  </si>
  <si>
    <t>MUSEUM OF FUNERAL CARRIAGES</t>
  </si>
  <si>
    <t>ESPAIS VOLART</t>
  </si>
  <si>
    <t>MIES VAN DER ROHE PAVILION</t>
  </si>
  <si>
    <t>LLOBREGAT DELTA</t>
  </si>
  <si>
    <t>MONTSENY</t>
  </si>
  <si>
    <t>PEDRAFORCA</t>
  </si>
  <si>
    <t>PARC NATURAL DE SANT LLORENÇ DEL MUNT I L'OBAC</t>
  </si>
  <si>
    <t>SERRA DE COLLSEROLA NATURAL PARK</t>
  </si>
  <si>
    <t>EL CORREDOR</t>
  </si>
  <si>
    <t>PARC DE MONTESQUIU</t>
  </si>
  <si>
    <t>ESPAI NATURAL DE LES GUILLERIES-SAVASSONA</t>
  </si>
  <si>
    <t>PANTÀ DE FOIX</t>
  </si>
  <si>
    <t>PARC DE LA SERRALADA LITORAL</t>
  </si>
  <si>
    <t>CERCS MINE MUSEUM</t>
  </si>
  <si>
    <t>Santa Mònica</t>
  </si>
  <si>
    <t>CaixaForum Barcelona</t>
  </si>
  <si>
    <t>Montjuïc castle</t>
  </si>
  <si>
    <t>Museu del Modernisme Català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</si>
</sst>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 applyAlignment="0"/>
    <xf numFmtId="0" fontId="4" fillId="0" borderId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/>
    <xf numFmtId="0" fontId="4" fillId="0" borderId="0" xfId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2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/>
    <xf numFmtId="2" fontId="0" fillId="0" borderId="2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4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</cellXfs>
  <cellStyles count="3">
    <cellStyle name="Normal" xfId="0" builtinId="0"/>
    <cellStyle name="Normal 2" xfId="1" xr:uid="{CCE03D89-FBD8-2044-8A8E-5F374340C6B8}"/>
    <cellStyle name="Normal 3" xfId="2" xr:uid="{8EFE99C9-AE6D-534A-A5EA-B46DD29C1843}"/>
  </cellStyles>
  <dxfs count="3"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ntiagoborgnino/Desktop/Estacionalidad%20Turistica%20Catalunya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62.767552083336" createdVersion="1" refreshedVersion="6" recordCount="51" xr:uid="{031BD0E5-F8D4-C242-8CCA-B5EE947FFE96}">
  <cacheSource type="worksheet">
    <worksheetSource name="Tabla1" r:id="rId2"/>
  </cacheSource>
  <cacheFields count="12">
    <cacheField name="Año" numFmtId="0">
      <sharedItems containsSemiMixedTypes="0" containsString="0" containsNumber="1" containsInteger="1" minValue="2015" maxValue="2019" count="5">
        <n v="2019"/>
        <n v="2018"/>
        <n v="2017"/>
        <n v="2016"/>
        <n v="2015"/>
      </sharedItems>
    </cacheField>
    <cacheField name="Mes" numFmtId="0">
      <sharedItems containsSemiMixedTypes="0" containsString="0" containsNumber="1" containsInteger="1" minValue="1" maxValue="12" count="12"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Mes2" numFmtId="0">
      <sharedItems/>
    </cacheField>
    <cacheField name="        Dato base" numFmtId="3">
      <sharedItems containsSemiMixedTypes="0" containsString="0" containsNumber="1" containsInteger="1" minValue="822765" maxValue="2567612" count="51">
        <n v="993169"/>
        <n v="1047153"/>
        <n v="1676430"/>
        <n v="2011704"/>
        <n v="2363331"/>
        <n v="2378593"/>
        <n v="2176726"/>
        <n v="1835129"/>
        <n v="1671426"/>
        <n v="1280871"/>
        <n v="1030292"/>
        <n v="910329"/>
        <n v="969322"/>
        <n v="1034633"/>
        <n v="1665215"/>
        <n v="2007474"/>
        <n v="2433300"/>
        <n v="2427842"/>
        <n v="2104373"/>
        <n v="1885365"/>
        <n v="1570899"/>
        <n v="1217330"/>
        <n v="1015793"/>
        <n v="864798"/>
        <n v="822765"/>
        <n v="981462"/>
        <n v="1497032"/>
        <n v="1999689"/>
        <n v="2567612"/>
        <n v="2557125"/>
        <n v="2026356"/>
        <n v="1920946"/>
        <n v="1755019"/>
        <n v="1155003"/>
        <n v="989198"/>
        <n v="846213"/>
        <n v="956468"/>
        <n v="1009971"/>
        <n v="1562897"/>
        <n v="1876937"/>
        <n v="2501193"/>
        <n v="2394803"/>
        <n v="1850823"/>
        <n v="1630433"/>
        <n v="1483021"/>
        <n v="1076434"/>
        <n v="930354"/>
        <n v="865842"/>
        <n v="890133"/>
        <n v="1029270"/>
        <n v="1521926"/>
      </sharedItems>
    </cacheField>
    <cacheField name="        Tasa de variación anual" numFmtId="4">
      <sharedItems containsSemiMixedTypes="0" containsString="0" containsNumber="1" minValue="-13.98" maxValue="18.34"/>
    </cacheField>
    <cacheField name="        Acumulado en lo que va de año" numFmtId="0">
      <sharedItems containsMixedTypes="1" containsNumber="1" containsInteger="1" minValue="846213" maxValue="19375152"/>
    </cacheField>
    <cacheField name="        Tasa de variación acumulada" numFmtId="0">
      <sharedItems containsMixedTypes="1" containsNumber="1" minValue="-2.27" maxValue="15.72"/>
    </cacheField>
    <cacheField name="Total por año" numFmtId="4">
      <sharedItems containsSemiMixedTypes="0" containsString="0" containsNumber="1" containsInteger="1" minValue="3441329" maxValue="19375153"/>
    </cacheField>
    <cacheField name="Porcentaje" numFmtId="9">
      <sharedItems containsSemiMixedTypes="0" containsString="0" containsNumber="1" minValue="4.3035198515358489E-2" maxValue="0.44224949140288533"/>
    </cacheField>
    <cacheField name="Campo1" numFmtId="0" formula=" 0" databaseField="0"/>
    <cacheField name="Campo2" numFmtId="0" formula="Porcentaje" databaseField="0"/>
    <cacheField name="Campo3" numFmtId="0" formula="Porcentaj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s v="diciembre"/>
    <x v="0"/>
    <n v="2.46"/>
    <n v="19375152"/>
    <n v="0.93"/>
    <n v="19375153"/>
    <n v="5.1259930695773087E-2"/>
  </r>
  <r>
    <x v="0"/>
    <x v="1"/>
    <s v="noviembre"/>
    <x v="1"/>
    <n v="1.21"/>
    <n v="18381984"/>
    <n v="0.85"/>
    <n v="19375153"/>
    <n v="5.4046179661136097E-2"/>
  </r>
  <r>
    <x v="0"/>
    <x v="2"/>
    <s v="octubre"/>
    <x v="2"/>
    <n v="0.67"/>
    <n v="17334831"/>
    <n v="0.83"/>
    <n v="19375153"/>
    <n v="8.6524736088535656E-2"/>
  </r>
  <r>
    <x v="0"/>
    <x v="3"/>
    <s v="septiembre"/>
    <x v="3"/>
    <n v="0.21"/>
    <n v="15658401"/>
    <n v="0.85"/>
    <n v="19375153"/>
    <n v="0.10382906395629495"/>
  </r>
  <r>
    <x v="0"/>
    <x v="4"/>
    <s v="agosto"/>
    <x v="4"/>
    <n v="-2.88"/>
    <n v="13646697"/>
    <n v="0.94"/>
    <n v="19375153"/>
    <n v="0.12197741096547728"/>
  </r>
  <r>
    <x v="0"/>
    <x v="5"/>
    <s v="julio"/>
    <x v="5"/>
    <n v="-2.0299999999999998"/>
    <n v="11283366"/>
    <n v="1.78"/>
    <n v="19375153"/>
    <n v="0.12276512087414226"/>
  </r>
  <r>
    <x v="0"/>
    <x v="6"/>
    <s v="junio"/>
    <x v="6"/>
    <n v="3.44"/>
    <n v="8904773"/>
    <n v="2.84"/>
    <n v="19375153"/>
    <n v="0.11234626121404048"/>
  </r>
  <r>
    <x v="0"/>
    <x v="7"/>
    <s v="mayo"/>
    <x v="7"/>
    <n v="-2.66"/>
    <n v="6728047"/>
    <n v="2.65"/>
    <n v="19375153"/>
    <n v="9.4715587536263579E-2"/>
  </r>
  <r>
    <x v="0"/>
    <x v="8"/>
    <s v="abril"/>
    <x v="8"/>
    <n v="6.4"/>
    <n v="4892918"/>
    <n v="4.8"/>
    <n v="19375153"/>
    <n v="8.6266467160285132E-2"/>
  </r>
  <r>
    <x v="0"/>
    <x v="9"/>
    <s v="marzo"/>
    <x v="9"/>
    <n v="5.22"/>
    <n v="3221492"/>
    <n v="3.99"/>
    <n v="19375153"/>
    <n v="6.6108948920300142E-2"/>
  </r>
  <r>
    <x v="0"/>
    <x v="10"/>
    <s v="febrero"/>
    <x v="10"/>
    <n v="1.43"/>
    <n v="1940621"/>
    <n v="3.19"/>
    <n v="19375153"/>
    <n v="5.317594137192104E-2"/>
  </r>
  <r>
    <x v="0"/>
    <x v="11"/>
    <s v="enero"/>
    <x v="11"/>
    <n v="5.26"/>
    <n v="910329"/>
    <n v="5.26"/>
    <n v="19375153"/>
    <n v="4.6984351555830292E-2"/>
  </r>
  <r>
    <x v="1"/>
    <x v="0"/>
    <s v="diciembre"/>
    <x v="12"/>
    <n v="17.809999999999999"/>
    <n v="19196344"/>
    <n v="0.41"/>
    <n v="19196344"/>
    <n v="5.0495135948803588E-2"/>
  </r>
  <r>
    <x v="1"/>
    <x v="1"/>
    <s v="noviembre"/>
    <x v="13"/>
    <n v="5.42"/>
    <n v="18227022"/>
    <n v="-0.38"/>
    <n v="19196344"/>
    <n v="5.3897398379608115E-2"/>
  </r>
  <r>
    <x v="1"/>
    <x v="2"/>
    <s v="octubre"/>
    <x v="14"/>
    <n v="11.23"/>
    <n v="17192389"/>
    <n v="-0.7"/>
    <n v="19196344"/>
    <n v="8.6746465889546473E-2"/>
  </r>
  <r>
    <x v="1"/>
    <x v="3"/>
    <s v="septiembre"/>
    <x v="15"/>
    <n v="0.39"/>
    <n v="15527174"/>
    <n v="-1.83"/>
    <n v="19196344"/>
    <n v="0.10457585048486316"/>
  </r>
  <r>
    <x v="1"/>
    <x v="4"/>
    <s v="agosto"/>
    <x v="16"/>
    <n v="-5.23"/>
    <n v="13519700"/>
    <n v="-2.16"/>
    <n v="19196344"/>
    <n v="0.12675851193331397"/>
  </r>
  <r>
    <x v="1"/>
    <x v="5"/>
    <s v="julio"/>
    <x v="17"/>
    <n v="-5.0599999999999996"/>
    <n v="11086400"/>
    <n v="-1.45"/>
    <n v="19196344"/>
    <n v="0.12647418695976692"/>
  </r>
  <r>
    <x v="1"/>
    <x v="6"/>
    <s v="junio"/>
    <x v="18"/>
    <n v="3.85"/>
    <n v="8658557"/>
    <n v="-0.39"/>
    <n v="19196344"/>
    <n v="0.10962363458375199"/>
  </r>
  <r>
    <x v="1"/>
    <x v="7"/>
    <s v="mayo"/>
    <x v="19"/>
    <n v="-1.85"/>
    <n v="6554184"/>
    <n v="-1.68"/>
    <n v="19196344"/>
    <n v="9.8214795483973411E-2"/>
  </r>
  <r>
    <x v="1"/>
    <x v="8"/>
    <s v="abril"/>
    <x v="20"/>
    <n v="-10.49"/>
    <n v="4668819"/>
    <n v="-1.61"/>
    <n v="19196344"/>
    <n v="8.183323866252866E-2"/>
  </r>
  <r>
    <x v="1"/>
    <x v="9"/>
    <s v="marzo"/>
    <x v="21"/>
    <n v="5.4"/>
    <n v="3097920"/>
    <n v="3.6"/>
    <n v="19196344"/>
    <n v="6.3414679378531666E-2"/>
  </r>
  <r>
    <x v="1"/>
    <x v="10"/>
    <s v="febrero"/>
    <x v="22"/>
    <n v="2.69"/>
    <n v="1880591"/>
    <n v="2.46"/>
    <n v="19196344"/>
    <n v="5.2915961497668515E-2"/>
  </r>
  <r>
    <x v="1"/>
    <x v="11"/>
    <s v="enero"/>
    <x v="23"/>
    <n v="2.2000000000000002"/>
    <n v="864798"/>
    <n v="2.2000000000000002"/>
    <n v="19196344"/>
    <n v="4.5050140797643551E-2"/>
  </r>
  <r>
    <x v="2"/>
    <x v="0"/>
    <s v="diciembre"/>
    <x v="24"/>
    <n v="-13.98"/>
    <n v="19118421"/>
    <n v="5.4"/>
    <n v="19118420"/>
    <n v="4.3035198515358489E-2"/>
  </r>
  <r>
    <x v="2"/>
    <x v="1"/>
    <s v="noviembre"/>
    <x v="25"/>
    <n v="-2.82"/>
    <n v="18295656"/>
    <n v="6.48"/>
    <n v="19118420"/>
    <n v="5.1335936756280072E-2"/>
  </r>
  <r>
    <x v="2"/>
    <x v="2"/>
    <s v="octubre"/>
    <x v="26"/>
    <n v="-4.21"/>
    <n v="17314194"/>
    <n v="7.06"/>
    <n v="19118420"/>
    <n v="7.8303123375257994E-2"/>
  </r>
  <r>
    <x v="2"/>
    <x v="3"/>
    <s v="septiembre"/>
    <x v="27"/>
    <n v="6.54"/>
    <n v="15817162"/>
    <n v="8.26"/>
    <n v="19118420"/>
    <n v="0.10459488807129459"/>
  </r>
  <r>
    <x v="2"/>
    <x v="4"/>
    <s v="agosto"/>
    <x v="28"/>
    <n v="2.66"/>
    <n v="13817473"/>
    <n v="8.52"/>
    <n v="19118420"/>
    <n v="0.13430042859190247"/>
  </r>
  <r>
    <x v="2"/>
    <x v="5"/>
    <s v="julio"/>
    <x v="29"/>
    <n v="6.78"/>
    <n v="11249861"/>
    <n v="9.9499999999999993"/>
    <n v="19118420"/>
    <n v="0.13375190000010462"/>
  </r>
  <r>
    <x v="2"/>
    <x v="6"/>
    <s v="junio"/>
    <x v="30"/>
    <n v="9.48"/>
    <n v="8692736"/>
    <n v="10.92"/>
    <n v="19118420"/>
    <n v="0.10598972090789929"/>
  </r>
  <r>
    <x v="2"/>
    <x v="7"/>
    <s v="mayo"/>
    <x v="31"/>
    <n v="17.82"/>
    <n v="6666380"/>
    <n v="11.36"/>
    <n v="19118420"/>
    <n v="0.10047618997804211"/>
  </r>
  <r>
    <x v="2"/>
    <x v="8"/>
    <s v="abril"/>
    <x v="32"/>
    <n v="18.34"/>
    <n v="4745433"/>
    <n v="8.9499999999999993"/>
    <n v="19118420"/>
    <n v="9.1797282411412662E-2"/>
  </r>
  <r>
    <x v="2"/>
    <x v="9"/>
    <s v="marzo"/>
    <x v="33"/>
    <n v="7.3"/>
    <n v="2990414"/>
    <n v="4.0999999999999996"/>
    <n v="19118420"/>
    <n v="6.0413098990397741E-2"/>
  </r>
  <r>
    <x v="2"/>
    <x v="10"/>
    <s v="febrero"/>
    <x v="34"/>
    <n v="6.32"/>
    <n v="1835411"/>
    <n v="2.1800000000000002"/>
    <n v="19118420"/>
    <n v="5.1740572704229743E-2"/>
  </r>
  <r>
    <x v="2"/>
    <x v="11"/>
    <s v="enero"/>
    <x v="35"/>
    <n v="-2.27"/>
    <n v="846213"/>
    <n v="-2.27"/>
    <n v="19118420"/>
    <n v="4.426165969782022E-2"/>
  </r>
  <r>
    <x v="3"/>
    <x v="0"/>
    <s v="diciembre"/>
    <x v="36"/>
    <n v="7.45"/>
    <n v="18139177"/>
    <n v="4.37"/>
    <n v="18139176"/>
    <n v="5.2729407333607654E-2"/>
  </r>
  <r>
    <x v="3"/>
    <x v="1"/>
    <s v="noviembre"/>
    <x v="37"/>
    <n v="-1.88"/>
    <n v="17182709"/>
    <n v="4.21"/>
    <n v="18139176"/>
    <n v="5.5678990048941585E-2"/>
  </r>
  <r>
    <x v="3"/>
    <x v="2"/>
    <s v="octubre"/>
    <x v="38"/>
    <n v="2.69"/>
    <n v="16172738"/>
    <n v="4.6100000000000003"/>
    <n v="18139176"/>
    <n v="8.616141108063563E-2"/>
  </r>
  <r>
    <x v="3"/>
    <x v="3"/>
    <s v="septiembre"/>
    <x v="39"/>
    <n v="3.27"/>
    <n v="14609840"/>
    <n v="4.82"/>
    <n v="18139176"/>
    <n v="0.10347421514626684"/>
  </r>
  <r>
    <x v="3"/>
    <x v="4"/>
    <s v="agosto"/>
    <x v="40"/>
    <n v="4.5199999999999996"/>
    <n v="12732903"/>
    <n v="5.0599999999999996"/>
    <n v="18139176"/>
    <n v="0.13788900885023664"/>
  </r>
  <r>
    <x v="3"/>
    <x v="5"/>
    <s v="julio"/>
    <x v="41"/>
    <n v="3.54"/>
    <n v="10231710"/>
    <n v="5.19"/>
    <n v="18139176"/>
    <n v="0.1320238030658063"/>
  </r>
  <r>
    <x v="3"/>
    <x v="6"/>
    <s v="junio"/>
    <x v="42"/>
    <n v="8.27"/>
    <n v="7836908"/>
    <n v="5.7"/>
    <n v="18139176"/>
    <n v="0.10203456871469796"/>
  </r>
  <r>
    <x v="3"/>
    <x v="7"/>
    <s v="mayo"/>
    <x v="43"/>
    <n v="-0.38"/>
    <n v="5986085"/>
    <n v="4.93"/>
    <n v="18139176"/>
    <n v="8.988462320449396E-2"/>
  </r>
  <r>
    <x v="3"/>
    <x v="8"/>
    <s v="abril"/>
    <x v="44"/>
    <n v="3.12"/>
    <n v="4355652"/>
    <n v="7.07"/>
    <n v="18139176"/>
    <n v="8.1757903446110225E-2"/>
  </r>
  <r>
    <x v="3"/>
    <x v="9"/>
    <s v="marzo"/>
    <x v="45"/>
    <n v="2.76"/>
    <n v="2872630"/>
    <n v="9.23"/>
    <n v="18139176"/>
    <n v="5.9343048438363466E-2"/>
  </r>
  <r>
    <x v="3"/>
    <x v="10"/>
    <s v="febrero"/>
    <x v="46"/>
    <n v="11.52"/>
    <n v="1796196"/>
    <n v="13.51"/>
    <n v="18139176"/>
    <n v="5.1289760902038767E-2"/>
  </r>
  <r>
    <x v="3"/>
    <x v="11"/>
    <s v="enero"/>
    <x v="47"/>
    <n v="15.72"/>
    <n v="865842"/>
    <n v="15.72"/>
    <n v="18139176"/>
    <n v="4.7733259768800967E-2"/>
  </r>
  <r>
    <x v="4"/>
    <x v="0"/>
    <s v="diciembre"/>
    <x v="48"/>
    <n v="3.24"/>
    <s v=" "/>
    <s v=" "/>
    <n v="3441329"/>
    <n v="0.25865966317082734"/>
  </r>
  <r>
    <x v="4"/>
    <x v="1"/>
    <s v="noviembre"/>
    <x v="49"/>
    <n v="7.52"/>
    <s v=" "/>
    <s v=" "/>
    <n v="3441329"/>
    <n v="0.29909084542628733"/>
  </r>
  <r>
    <x v="4"/>
    <x v="2"/>
    <s v="octubre"/>
    <x v="50"/>
    <n v="2.23"/>
    <s v=" "/>
    <s v=" "/>
    <n v="3441329"/>
    <n v="0.442249491402885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C2C66-4128-624E-A04A-31DB917D9199}" name="TablaDinámica1" cacheId="12" applyNumberFormats="0" applyBorderFormats="0" applyFontFormats="0" applyPatternFormats="0" applyAlignmentFormats="0" applyWidthHeightFormats="1" dataCaption="Datos" updatedVersion="6" showMemberPropertyTips="0" useAutoFormatting="1" itemPrintTitles="1" createdVersion="1" indent="0" outline="1" outlineData="1" gridDropZones="1" rowHeaderCaption="Mes">
  <location ref="A3:C17" firstHeaderRow="1" firstDataRow="2" firstDataCol="1" rowPageCount="1" colPageCount="1"/>
  <pivotFields count="12">
    <pivotField axis="axisPage" multipleItemSelectionAllowed="1" showAll="0" includeNewItemsInFilter="1">
      <items count="6">
        <item h="1" x="4"/>
        <item h="1" x="3"/>
        <item x="2"/>
        <item x="1"/>
        <item x="0"/>
        <item t="default"/>
      </items>
    </pivotField>
    <pivotField axis="axisRow" showAll="0" includeNewItemsInFilter="1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 includeNewItemsInFilter="1"/>
    <pivotField dataField="1" numFmtId="3" showAll="0" includeNewItemsInFilter="1">
      <items count="52">
        <item x="24"/>
        <item x="35"/>
        <item x="23"/>
        <item x="47"/>
        <item x="48"/>
        <item x="11"/>
        <item x="46"/>
        <item x="36"/>
        <item x="12"/>
        <item x="25"/>
        <item x="34"/>
        <item x="0"/>
        <item x="37"/>
        <item x="22"/>
        <item x="49"/>
        <item x="10"/>
        <item x="13"/>
        <item x="1"/>
        <item x="45"/>
        <item x="33"/>
        <item x="21"/>
        <item x="9"/>
        <item x="44"/>
        <item x="26"/>
        <item x="50"/>
        <item x="38"/>
        <item x="20"/>
        <item x="43"/>
        <item x="14"/>
        <item x="8"/>
        <item x="2"/>
        <item x="32"/>
        <item x="7"/>
        <item x="42"/>
        <item x="39"/>
        <item x="19"/>
        <item x="31"/>
        <item x="27"/>
        <item x="15"/>
        <item x="3"/>
        <item x="30"/>
        <item x="18"/>
        <item x="6"/>
        <item x="4"/>
        <item x="5"/>
        <item x="41"/>
        <item x="17"/>
        <item x="16"/>
        <item x="40"/>
        <item x="29"/>
        <item x="28"/>
        <item t="default"/>
      </items>
    </pivotField>
    <pivotField numFmtId="4" showAll="0" includeNewItemsInFilter="1"/>
    <pivotField showAll="0" includeNewItemsInFilter="1"/>
    <pivotField showAll="0" includeNewItemsInFilter="1"/>
    <pivotField numFmtId="4" showAll="0" includeNewItemsInFilter="1"/>
    <pivotField numFmtId="9" showAll="0" includeNewItemsInFilter="1"/>
    <pivotField dragToRow="0" dragToCol="0" dragToPage="0" showAll="0" includeNewItemsInFilter="1" defaultSubtotal="0"/>
    <pivotField dragToRow="0" dragToCol="0" dragToPage="0" showAll="0" includeNewItemsInFilter="1" defaultSubtotal="0"/>
    <pivotField dragToRow="0" dragToCol="0" dragToPage="0" showAll="0" includeNewItemsInFilter="1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visitantes" fld="3" baseField="0" baseItem="0"/>
    <dataField name="% Total" fld="3" showDataAs="percentOfTotal" baseField="0" baseItem="0" numFmtId="10"/>
  </dataFields>
  <formats count="3">
    <format dxfId="2">
      <pivotArea outline="0" fieldPosition="0"/>
    </format>
    <format dxfId="1">
      <pivotArea field="1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8A5E-D73F-984C-BA91-43E890ABEBB0}">
  <dimension ref="A1:C17"/>
  <sheetViews>
    <sheetView workbookViewId="0">
      <selection activeCell="K23" sqref="K23"/>
    </sheetView>
  </sheetViews>
  <sheetFormatPr baseColWidth="10" defaultRowHeight="13" x14ac:dyDescent="0.15"/>
  <cols>
    <col min="1" max="1" width="11.33203125" style="2" bestFit="1" customWidth="1"/>
    <col min="2" max="2" width="18" style="2" bestFit="1" customWidth="1"/>
    <col min="3" max="3" width="8.1640625" style="2" bestFit="1" customWidth="1"/>
    <col min="4" max="4" width="15.1640625" style="2" bestFit="1" customWidth="1"/>
    <col min="5" max="250" width="10.83203125" style="2"/>
    <col min="251" max="251" width="16.1640625" style="2" bestFit="1" customWidth="1"/>
    <col min="252" max="252" width="20.83203125" style="2" bestFit="1" customWidth="1"/>
    <col min="253" max="253" width="22" style="2" bestFit="1" customWidth="1"/>
    <col min="254" max="254" width="15.1640625" style="2" bestFit="1" customWidth="1"/>
    <col min="255" max="506" width="10.83203125" style="2"/>
    <col min="507" max="507" width="16.1640625" style="2" bestFit="1" customWidth="1"/>
    <col min="508" max="508" width="20.83203125" style="2" bestFit="1" customWidth="1"/>
    <col min="509" max="509" width="22" style="2" bestFit="1" customWidth="1"/>
    <col min="510" max="510" width="15.1640625" style="2" bestFit="1" customWidth="1"/>
    <col min="511" max="762" width="10.83203125" style="2"/>
    <col min="763" max="763" width="16.1640625" style="2" bestFit="1" customWidth="1"/>
    <col min="764" max="764" width="20.83203125" style="2" bestFit="1" customWidth="1"/>
    <col min="765" max="765" width="22" style="2" bestFit="1" customWidth="1"/>
    <col min="766" max="766" width="15.1640625" style="2" bestFit="1" customWidth="1"/>
    <col min="767" max="1018" width="10.83203125" style="2"/>
    <col min="1019" max="1019" width="16.1640625" style="2" bestFit="1" customWidth="1"/>
    <col min="1020" max="1020" width="20.83203125" style="2" bestFit="1" customWidth="1"/>
    <col min="1021" max="1021" width="22" style="2" bestFit="1" customWidth="1"/>
    <col min="1022" max="1022" width="15.1640625" style="2" bestFit="1" customWidth="1"/>
    <col min="1023" max="1274" width="10.83203125" style="2"/>
    <col min="1275" max="1275" width="16.1640625" style="2" bestFit="1" customWidth="1"/>
    <col min="1276" max="1276" width="20.83203125" style="2" bestFit="1" customWidth="1"/>
    <col min="1277" max="1277" width="22" style="2" bestFit="1" customWidth="1"/>
    <col min="1278" max="1278" width="15.1640625" style="2" bestFit="1" customWidth="1"/>
    <col min="1279" max="1530" width="10.83203125" style="2"/>
    <col min="1531" max="1531" width="16.1640625" style="2" bestFit="1" customWidth="1"/>
    <col min="1532" max="1532" width="20.83203125" style="2" bestFit="1" customWidth="1"/>
    <col min="1533" max="1533" width="22" style="2" bestFit="1" customWidth="1"/>
    <col min="1534" max="1534" width="15.1640625" style="2" bestFit="1" customWidth="1"/>
    <col min="1535" max="1786" width="10.83203125" style="2"/>
    <col min="1787" max="1787" width="16.1640625" style="2" bestFit="1" customWidth="1"/>
    <col min="1788" max="1788" width="20.83203125" style="2" bestFit="1" customWidth="1"/>
    <col min="1789" max="1789" width="22" style="2" bestFit="1" customWidth="1"/>
    <col min="1790" max="1790" width="15.1640625" style="2" bestFit="1" customWidth="1"/>
    <col min="1791" max="2042" width="10.83203125" style="2"/>
    <col min="2043" max="2043" width="16.1640625" style="2" bestFit="1" customWidth="1"/>
    <col min="2044" max="2044" width="20.83203125" style="2" bestFit="1" customWidth="1"/>
    <col min="2045" max="2045" width="22" style="2" bestFit="1" customWidth="1"/>
    <col min="2046" max="2046" width="15.1640625" style="2" bestFit="1" customWidth="1"/>
    <col min="2047" max="2298" width="10.83203125" style="2"/>
    <col min="2299" max="2299" width="16.1640625" style="2" bestFit="1" customWidth="1"/>
    <col min="2300" max="2300" width="20.83203125" style="2" bestFit="1" customWidth="1"/>
    <col min="2301" max="2301" width="22" style="2" bestFit="1" customWidth="1"/>
    <col min="2302" max="2302" width="15.1640625" style="2" bestFit="1" customWidth="1"/>
    <col min="2303" max="2554" width="10.83203125" style="2"/>
    <col min="2555" max="2555" width="16.1640625" style="2" bestFit="1" customWidth="1"/>
    <col min="2556" max="2556" width="20.83203125" style="2" bestFit="1" customWidth="1"/>
    <col min="2557" max="2557" width="22" style="2" bestFit="1" customWidth="1"/>
    <col min="2558" max="2558" width="15.1640625" style="2" bestFit="1" customWidth="1"/>
    <col min="2559" max="2810" width="10.83203125" style="2"/>
    <col min="2811" max="2811" width="16.1640625" style="2" bestFit="1" customWidth="1"/>
    <col min="2812" max="2812" width="20.83203125" style="2" bestFit="1" customWidth="1"/>
    <col min="2813" max="2813" width="22" style="2" bestFit="1" customWidth="1"/>
    <col min="2814" max="2814" width="15.1640625" style="2" bestFit="1" customWidth="1"/>
    <col min="2815" max="3066" width="10.83203125" style="2"/>
    <col min="3067" max="3067" width="16.1640625" style="2" bestFit="1" customWidth="1"/>
    <col min="3068" max="3068" width="20.83203125" style="2" bestFit="1" customWidth="1"/>
    <col min="3069" max="3069" width="22" style="2" bestFit="1" customWidth="1"/>
    <col min="3070" max="3070" width="15.1640625" style="2" bestFit="1" customWidth="1"/>
    <col min="3071" max="3322" width="10.83203125" style="2"/>
    <col min="3323" max="3323" width="16.1640625" style="2" bestFit="1" customWidth="1"/>
    <col min="3324" max="3324" width="20.83203125" style="2" bestFit="1" customWidth="1"/>
    <col min="3325" max="3325" width="22" style="2" bestFit="1" customWidth="1"/>
    <col min="3326" max="3326" width="15.1640625" style="2" bestFit="1" customWidth="1"/>
    <col min="3327" max="3578" width="10.83203125" style="2"/>
    <col min="3579" max="3579" width="16.1640625" style="2" bestFit="1" customWidth="1"/>
    <col min="3580" max="3580" width="20.83203125" style="2" bestFit="1" customWidth="1"/>
    <col min="3581" max="3581" width="22" style="2" bestFit="1" customWidth="1"/>
    <col min="3582" max="3582" width="15.1640625" style="2" bestFit="1" customWidth="1"/>
    <col min="3583" max="3834" width="10.83203125" style="2"/>
    <col min="3835" max="3835" width="16.1640625" style="2" bestFit="1" customWidth="1"/>
    <col min="3836" max="3836" width="20.83203125" style="2" bestFit="1" customWidth="1"/>
    <col min="3837" max="3837" width="22" style="2" bestFit="1" customWidth="1"/>
    <col min="3838" max="3838" width="15.1640625" style="2" bestFit="1" customWidth="1"/>
    <col min="3839" max="4090" width="10.83203125" style="2"/>
    <col min="4091" max="4091" width="16.1640625" style="2" bestFit="1" customWidth="1"/>
    <col min="4092" max="4092" width="20.83203125" style="2" bestFit="1" customWidth="1"/>
    <col min="4093" max="4093" width="22" style="2" bestFit="1" customWidth="1"/>
    <col min="4094" max="4094" width="15.1640625" style="2" bestFit="1" customWidth="1"/>
    <col min="4095" max="4346" width="10.83203125" style="2"/>
    <col min="4347" max="4347" width="16.1640625" style="2" bestFit="1" customWidth="1"/>
    <col min="4348" max="4348" width="20.83203125" style="2" bestFit="1" customWidth="1"/>
    <col min="4349" max="4349" width="22" style="2" bestFit="1" customWidth="1"/>
    <col min="4350" max="4350" width="15.1640625" style="2" bestFit="1" customWidth="1"/>
    <col min="4351" max="4602" width="10.83203125" style="2"/>
    <col min="4603" max="4603" width="16.1640625" style="2" bestFit="1" customWidth="1"/>
    <col min="4604" max="4604" width="20.83203125" style="2" bestFit="1" customWidth="1"/>
    <col min="4605" max="4605" width="22" style="2" bestFit="1" customWidth="1"/>
    <col min="4606" max="4606" width="15.1640625" style="2" bestFit="1" customWidth="1"/>
    <col min="4607" max="4858" width="10.83203125" style="2"/>
    <col min="4859" max="4859" width="16.1640625" style="2" bestFit="1" customWidth="1"/>
    <col min="4860" max="4860" width="20.83203125" style="2" bestFit="1" customWidth="1"/>
    <col min="4861" max="4861" width="22" style="2" bestFit="1" customWidth="1"/>
    <col min="4862" max="4862" width="15.1640625" style="2" bestFit="1" customWidth="1"/>
    <col min="4863" max="5114" width="10.83203125" style="2"/>
    <col min="5115" max="5115" width="16.1640625" style="2" bestFit="1" customWidth="1"/>
    <col min="5116" max="5116" width="20.83203125" style="2" bestFit="1" customWidth="1"/>
    <col min="5117" max="5117" width="22" style="2" bestFit="1" customWidth="1"/>
    <col min="5118" max="5118" width="15.1640625" style="2" bestFit="1" customWidth="1"/>
    <col min="5119" max="5370" width="10.83203125" style="2"/>
    <col min="5371" max="5371" width="16.1640625" style="2" bestFit="1" customWidth="1"/>
    <col min="5372" max="5372" width="20.83203125" style="2" bestFit="1" customWidth="1"/>
    <col min="5373" max="5373" width="22" style="2" bestFit="1" customWidth="1"/>
    <col min="5374" max="5374" width="15.1640625" style="2" bestFit="1" customWidth="1"/>
    <col min="5375" max="5626" width="10.83203125" style="2"/>
    <col min="5627" max="5627" width="16.1640625" style="2" bestFit="1" customWidth="1"/>
    <col min="5628" max="5628" width="20.83203125" style="2" bestFit="1" customWidth="1"/>
    <col min="5629" max="5629" width="22" style="2" bestFit="1" customWidth="1"/>
    <col min="5630" max="5630" width="15.1640625" style="2" bestFit="1" customWidth="1"/>
    <col min="5631" max="5882" width="10.83203125" style="2"/>
    <col min="5883" max="5883" width="16.1640625" style="2" bestFit="1" customWidth="1"/>
    <col min="5884" max="5884" width="20.83203125" style="2" bestFit="1" customWidth="1"/>
    <col min="5885" max="5885" width="22" style="2" bestFit="1" customWidth="1"/>
    <col min="5886" max="5886" width="15.1640625" style="2" bestFit="1" customWidth="1"/>
    <col min="5887" max="6138" width="10.83203125" style="2"/>
    <col min="6139" max="6139" width="16.1640625" style="2" bestFit="1" customWidth="1"/>
    <col min="6140" max="6140" width="20.83203125" style="2" bestFit="1" customWidth="1"/>
    <col min="6141" max="6141" width="22" style="2" bestFit="1" customWidth="1"/>
    <col min="6142" max="6142" width="15.1640625" style="2" bestFit="1" customWidth="1"/>
    <col min="6143" max="6394" width="10.83203125" style="2"/>
    <col min="6395" max="6395" width="16.1640625" style="2" bestFit="1" customWidth="1"/>
    <col min="6396" max="6396" width="20.83203125" style="2" bestFit="1" customWidth="1"/>
    <col min="6397" max="6397" width="22" style="2" bestFit="1" customWidth="1"/>
    <col min="6398" max="6398" width="15.1640625" style="2" bestFit="1" customWidth="1"/>
    <col min="6399" max="6650" width="10.83203125" style="2"/>
    <col min="6651" max="6651" width="16.1640625" style="2" bestFit="1" customWidth="1"/>
    <col min="6652" max="6652" width="20.83203125" style="2" bestFit="1" customWidth="1"/>
    <col min="6653" max="6653" width="22" style="2" bestFit="1" customWidth="1"/>
    <col min="6654" max="6654" width="15.1640625" style="2" bestFit="1" customWidth="1"/>
    <col min="6655" max="6906" width="10.83203125" style="2"/>
    <col min="6907" max="6907" width="16.1640625" style="2" bestFit="1" customWidth="1"/>
    <col min="6908" max="6908" width="20.83203125" style="2" bestFit="1" customWidth="1"/>
    <col min="6909" max="6909" width="22" style="2" bestFit="1" customWidth="1"/>
    <col min="6910" max="6910" width="15.1640625" style="2" bestFit="1" customWidth="1"/>
    <col min="6911" max="7162" width="10.83203125" style="2"/>
    <col min="7163" max="7163" width="16.1640625" style="2" bestFit="1" customWidth="1"/>
    <col min="7164" max="7164" width="20.83203125" style="2" bestFit="1" customWidth="1"/>
    <col min="7165" max="7165" width="22" style="2" bestFit="1" customWidth="1"/>
    <col min="7166" max="7166" width="15.1640625" style="2" bestFit="1" customWidth="1"/>
    <col min="7167" max="7418" width="10.83203125" style="2"/>
    <col min="7419" max="7419" width="16.1640625" style="2" bestFit="1" customWidth="1"/>
    <col min="7420" max="7420" width="20.83203125" style="2" bestFit="1" customWidth="1"/>
    <col min="7421" max="7421" width="22" style="2" bestFit="1" customWidth="1"/>
    <col min="7422" max="7422" width="15.1640625" style="2" bestFit="1" customWidth="1"/>
    <col min="7423" max="7674" width="10.83203125" style="2"/>
    <col min="7675" max="7675" width="16.1640625" style="2" bestFit="1" customWidth="1"/>
    <col min="7676" max="7676" width="20.83203125" style="2" bestFit="1" customWidth="1"/>
    <col min="7677" max="7677" width="22" style="2" bestFit="1" customWidth="1"/>
    <col min="7678" max="7678" width="15.1640625" style="2" bestFit="1" customWidth="1"/>
    <col min="7679" max="7930" width="10.83203125" style="2"/>
    <col min="7931" max="7931" width="16.1640625" style="2" bestFit="1" customWidth="1"/>
    <col min="7932" max="7932" width="20.83203125" style="2" bestFit="1" customWidth="1"/>
    <col min="7933" max="7933" width="22" style="2" bestFit="1" customWidth="1"/>
    <col min="7934" max="7934" width="15.1640625" style="2" bestFit="1" customWidth="1"/>
    <col min="7935" max="8186" width="10.83203125" style="2"/>
    <col min="8187" max="8187" width="16.1640625" style="2" bestFit="1" customWidth="1"/>
    <col min="8188" max="8188" width="20.83203125" style="2" bestFit="1" customWidth="1"/>
    <col min="8189" max="8189" width="22" style="2" bestFit="1" customWidth="1"/>
    <col min="8190" max="8190" width="15.1640625" style="2" bestFit="1" customWidth="1"/>
    <col min="8191" max="8442" width="10.83203125" style="2"/>
    <col min="8443" max="8443" width="16.1640625" style="2" bestFit="1" customWidth="1"/>
    <col min="8444" max="8444" width="20.83203125" style="2" bestFit="1" customWidth="1"/>
    <col min="8445" max="8445" width="22" style="2" bestFit="1" customWidth="1"/>
    <col min="8446" max="8446" width="15.1640625" style="2" bestFit="1" customWidth="1"/>
    <col min="8447" max="8698" width="10.83203125" style="2"/>
    <col min="8699" max="8699" width="16.1640625" style="2" bestFit="1" customWidth="1"/>
    <col min="8700" max="8700" width="20.83203125" style="2" bestFit="1" customWidth="1"/>
    <col min="8701" max="8701" width="22" style="2" bestFit="1" customWidth="1"/>
    <col min="8702" max="8702" width="15.1640625" style="2" bestFit="1" customWidth="1"/>
    <col min="8703" max="8954" width="10.83203125" style="2"/>
    <col min="8955" max="8955" width="16.1640625" style="2" bestFit="1" customWidth="1"/>
    <col min="8956" max="8956" width="20.83203125" style="2" bestFit="1" customWidth="1"/>
    <col min="8957" max="8957" width="22" style="2" bestFit="1" customWidth="1"/>
    <col min="8958" max="8958" width="15.1640625" style="2" bestFit="1" customWidth="1"/>
    <col min="8959" max="9210" width="10.83203125" style="2"/>
    <col min="9211" max="9211" width="16.1640625" style="2" bestFit="1" customWidth="1"/>
    <col min="9212" max="9212" width="20.83203125" style="2" bestFit="1" customWidth="1"/>
    <col min="9213" max="9213" width="22" style="2" bestFit="1" customWidth="1"/>
    <col min="9214" max="9214" width="15.1640625" style="2" bestFit="1" customWidth="1"/>
    <col min="9215" max="9466" width="10.83203125" style="2"/>
    <col min="9467" max="9467" width="16.1640625" style="2" bestFit="1" customWidth="1"/>
    <col min="9468" max="9468" width="20.83203125" style="2" bestFit="1" customWidth="1"/>
    <col min="9469" max="9469" width="22" style="2" bestFit="1" customWidth="1"/>
    <col min="9470" max="9470" width="15.1640625" style="2" bestFit="1" customWidth="1"/>
    <col min="9471" max="9722" width="10.83203125" style="2"/>
    <col min="9723" max="9723" width="16.1640625" style="2" bestFit="1" customWidth="1"/>
    <col min="9724" max="9724" width="20.83203125" style="2" bestFit="1" customWidth="1"/>
    <col min="9725" max="9725" width="22" style="2" bestFit="1" customWidth="1"/>
    <col min="9726" max="9726" width="15.1640625" style="2" bestFit="1" customWidth="1"/>
    <col min="9727" max="9978" width="10.83203125" style="2"/>
    <col min="9979" max="9979" width="16.1640625" style="2" bestFit="1" customWidth="1"/>
    <col min="9980" max="9980" width="20.83203125" style="2" bestFit="1" customWidth="1"/>
    <col min="9981" max="9981" width="22" style="2" bestFit="1" customWidth="1"/>
    <col min="9982" max="9982" width="15.1640625" style="2" bestFit="1" customWidth="1"/>
    <col min="9983" max="10234" width="10.83203125" style="2"/>
    <col min="10235" max="10235" width="16.1640625" style="2" bestFit="1" customWidth="1"/>
    <col min="10236" max="10236" width="20.83203125" style="2" bestFit="1" customWidth="1"/>
    <col min="10237" max="10237" width="22" style="2" bestFit="1" customWidth="1"/>
    <col min="10238" max="10238" width="15.1640625" style="2" bestFit="1" customWidth="1"/>
    <col min="10239" max="10490" width="10.83203125" style="2"/>
    <col min="10491" max="10491" width="16.1640625" style="2" bestFit="1" customWidth="1"/>
    <col min="10492" max="10492" width="20.83203125" style="2" bestFit="1" customWidth="1"/>
    <col min="10493" max="10493" width="22" style="2" bestFit="1" customWidth="1"/>
    <col min="10494" max="10494" width="15.1640625" style="2" bestFit="1" customWidth="1"/>
    <col min="10495" max="10746" width="10.83203125" style="2"/>
    <col min="10747" max="10747" width="16.1640625" style="2" bestFit="1" customWidth="1"/>
    <col min="10748" max="10748" width="20.83203125" style="2" bestFit="1" customWidth="1"/>
    <col min="10749" max="10749" width="22" style="2" bestFit="1" customWidth="1"/>
    <col min="10750" max="10750" width="15.1640625" style="2" bestFit="1" customWidth="1"/>
    <col min="10751" max="11002" width="10.83203125" style="2"/>
    <col min="11003" max="11003" width="16.1640625" style="2" bestFit="1" customWidth="1"/>
    <col min="11004" max="11004" width="20.83203125" style="2" bestFit="1" customWidth="1"/>
    <col min="11005" max="11005" width="22" style="2" bestFit="1" customWidth="1"/>
    <col min="11006" max="11006" width="15.1640625" style="2" bestFit="1" customWidth="1"/>
    <col min="11007" max="11258" width="10.83203125" style="2"/>
    <col min="11259" max="11259" width="16.1640625" style="2" bestFit="1" customWidth="1"/>
    <col min="11260" max="11260" width="20.83203125" style="2" bestFit="1" customWidth="1"/>
    <col min="11261" max="11261" width="22" style="2" bestFit="1" customWidth="1"/>
    <col min="11262" max="11262" width="15.1640625" style="2" bestFit="1" customWidth="1"/>
    <col min="11263" max="11514" width="10.83203125" style="2"/>
    <col min="11515" max="11515" width="16.1640625" style="2" bestFit="1" customWidth="1"/>
    <col min="11516" max="11516" width="20.83203125" style="2" bestFit="1" customWidth="1"/>
    <col min="11517" max="11517" width="22" style="2" bestFit="1" customWidth="1"/>
    <col min="11518" max="11518" width="15.1640625" style="2" bestFit="1" customWidth="1"/>
    <col min="11519" max="11770" width="10.83203125" style="2"/>
    <col min="11771" max="11771" width="16.1640625" style="2" bestFit="1" customWidth="1"/>
    <col min="11772" max="11772" width="20.83203125" style="2" bestFit="1" customWidth="1"/>
    <col min="11773" max="11773" width="22" style="2" bestFit="1" customWidth="1"/>
    <col min="11774" max="11774" width="15.1640625" style="2" bestFit="1" customWidth="1"/>
    <col min="11775" max="12026" width="10.83203125" style="2"/>
    <col min="12027" max="12027" width="16.1640625" style="2" bestFit="1" customWidth="1"/>
    <col min="12028" max="12028" width="20.83203125" style="2" bestFit="1" customWidth="1"/>
    <col min="12029" max="12029" width="22" style="2" bestFit="1" customWidth="1"/>
    <col min="12030" max="12030" width="15.1640625" style="2" bestFit="1" customWidth="1"/>
    <col min="12031" max="12282" width="10.83203125" style="2"/>
    <col min="12283" max="12283" width="16.1640625" style="2" bestFit="1" customWidth="1"/>
    <col min="12284" max="12284" width="20.83203125" style="2" bestFit="1" customWidth="1"/>
    <col min="12285" max="12285" width="22" style="2" bestFit="1" customWidth="1"/>
    <col min="12286" max="12286" width="15.1640625" style="2" bestFit="1" customWidth="1"/>
    <col min="12287" max="12538" width="10.83203125" style="2"/>
    <col min="12539" max="12539" width="16.1640625" style="2" bestFit="1" customWidth="1"/>
    <col min="12540" max="12540" width="20.83203125" style="2" bestFit="1" customWidth="1"/>
    <col min="12541" max="12541" width="22" style="2" bestFit="1" customWidth="1"/>
    <col min="12542" max="12542" width="15.1640625" style="2" bestFit="1" customWidth="1"/>
    <col min="12543" max="12794" width="10.83203125" style="2"/>
    <col min="12795" max="12795" width="16.1640625" style="2" bestFit="1" customWidth="1"/>
    <col min="12796" max="12796" width="20.83203125" style="2" bestFit="1" customWidth="1"/>
    <col min="12797" max="12797" width="22" style="2" bestFit="1" customWidth="1"/>
    <col min="12798" max="12798" width="15.1640625" style="2" bestFit="1" customWidth="1"/>
    <col min="12799" max="13050" width="10.83203125" style="2"/>
    <col min="13051" max="13051" width="16.1640625" style="2" bestFit="1" customWidth="1"/>
    <col min="13052" max="13052" width="20.83203125" style="2" bestFit="1" customWidth="1"/>
    <col min="13053" max="13053" width="22" style="2" bestFit="1" customWidth="1"/>
    <col min="13054" max="13054" width="15.1640625" style="2" bestFit="1" customWidth="1"/>
    <col min="13055" max="13306" width="10.83203125" style="2"/>
    <col min="13307" max="13307" width="16.1640625" style="2" bestFit="1" customWidth="1"/>
    <col min="13308" max="13308" width="20.83203125" style="2" bestFit="1" customWidth="1"/>
    <col min="13309" max="13309" width="22" style="2" bestFit="1" customWidth="1"/>
    <col min="13310" max="13310" width="15.1640625" style="2" bestFit="1" customWidth="1"/>
    <col min="13311" max="13562" width="10.83203125" style="2"/>
    <col min="13563" max="13563" width="16.1640625" style="2" bestFit="1" customWidth="1"/>
    <col min="13564" max="13564" width="20.83203125" style="2" bestFit="1" customWidth="1"/>
    <col min="13565" max="13565" width="22" style="2" bestFit="1" customWidth="1"/>
    <col min="13566" max="13566" width="15.1640625" style="2" bestFit="1" customWidth="1"/>
    <col min="13567" max="13818" width="10.83203125" style="2"/>
    <col min="13819" max="13819" width="16.1640625" style="2" bestFit="1" customWidth="1"/>
    <col min="13820" max="13820" width="20.83203125" style="2" bestFit="1" customWidth="1"/>
    <col min="13821" max="13821" width="22" style="2" bestFit="1" customWidth="1"/>
    <col min="13822" max="13822" width="15.1640625" style="2" bestFit="1" customWidth="1"/>
    <col min="13823" max="14074" width="10.83203125" style="2"/>
    <col min="14075" max="14075" width="16.1640625" style="2" bestFit="1" customWidth="1"/>
    <col min="14076" max="14076" width="20.83203125" style="2" bestFit="1" customWidth="1"/>
    <col min="14077" max="14077" width="22" style="2" bestFit="1" customWidth="1"/>
    <col min="14078" max="14078" width="15.1640625" style="2" bestFit="1" customWidth="1"/>
    <col min="14079" max="14330" width="10.83203125" style="2"/>
    <col min="14331" max="14331" width="16.1640625" style="2" bestFit="1" customWidth="1"/>
    <col min="14332" max="14332" width="20.83203125" style="2" bestFit="1" customWidth="1"/>
    <col min="14333" max="14333" width="22" style="2" bestFit="1" customWidth="1"/>
    <col min="14334" max="14334" width="15.1640625" style="2" bestFit="1" customWidth="1"/>
    <col min="14335" max="14586" width="10.83203125" style="2"/>
    <col min="14587" max="14587" width="16.1640625" style="2" bestFit="1" customWidth="1"/>
    <col min="14588" max="14588" width="20.83203125" style="2" bestFit="1" customWidth="1"/>
    <col min="14589" max="14589" width="22" style="2" bestFit="1" customWidth="1"/>
    <col min="14590" max="14590" width="15.1640625" style="2" bestFit="1" customWidth="1"/>
    <col min="14591" max="14842" width="10.83203125" style="2"/>
    <col min="14843" max="14843" width="16.1640625" style="2" bestFit="1" customWidth="1"/>
    <col min="14844" max="14844" width="20.83203125" style="2" bestFit="1" customWidth="1"/>
    <col min="14845" max="14845" width="22" style="2" bestFit="1" customWidth="1"/>
    <col min="14846" max="14846" width="15.1640625" style="2" bestFit="1" customWidth="1"/>
    <col min="14847" max="15098" width="10.83203125" style="2"/>
    <col min="15099" max="15099" width="16.1640625" style="2" bestFit="1" customWidth="1"/>
    <col min="15100" max="15100" width="20.83203125" style="2" bestFit="1" customWidth="1"/>
    <col min="15101" max="15101" width="22" style="2" bestFit="1" customWidth="1"/>
    <col min="15102" max="15102" width="15.1640625" style="2" bestFit="1" customWidth="1"/>
    <col min="15103" max="15354" width="10.83203125" style="2"/>
    <col min="15355" max="15355" width="16.1640625" style="2" bestFit="1" customWidth="1"/>
    <col min="15356" max="15356" width="20.83203125" style="2" bestFit="1" customWidth="1"/>
    <col min="15357" max="15357" width="22" style="2" bestFit="1" customWidth="1"/>
    <col min="15358" max="15358" width="15.1640625" style="2" bestFit="1" customWidth="1"/>
    <col min="15359" max="15610" width="10.83203125" style="2"/>
    <col min="15611" max="15611" width="16.1640625" style="2" bestFit="1" customWidth="1"/>
    <col min="15612" max="15612" width="20.83203125" style="2" bestFit="1" customWidth="1"/>
    <col min="15613" max="15613" width="22" style="2" bestFit="1" customWidth="1"/>
    <col min="15614" max="15614" width="15.1640625" style="2" bestFit="1" customWidth="1"/>
    <col min="15615" max="15866" width="10.83203125" style="2"/>
    <col min="15867" max="15867" width="16.1640625" style="2" bestFit="1" customWidth="1"/>
    <col min="15868" max="15868" width="20.83203125" style="2" bestFit="1" customWidth="1"/>
    <col min="15869" max="15869" width="22" style="2" bestFit="1" customWidth="1"/>
    <col min="15870" max="15870" width="15.1640625" style="2" bestFit="1" customWidth="1"/>
    <col min="15871" max="16122" width="10.83203125" style="2"/>
    <col min="16123" max="16123" width="16.1640625" style="2" bestFit="1" customWidth="1"/>
    <col min="16124" max="16124" width="20.83203125" style="2" bestFit="1" customWidth="1"/>
    <col min="16125" max="16125" width="22" style="2" bestFit="1" customWidth="1"/>
    <col min="16126" max="16126" width="15.1640625" style="2" bestFit="1" customWidth="1"/>
    <col min="16127" max="16384" width="10.83203125" style="2"/>
  </cols>
  <sheetData>
    <row r="1" spans="1:3" x14ac:dyDescent="0.15">
      <c r="A1" s="7" t="s">
        <v>40</v>
      </c>
      <c r="B1" s="8" t="s">
        <v>42</v>
      </c>
    </row>
    <row r="3" spans="1:3" x14ac:dyDescent="0.15">
      <c r="A3" s="3"/>
      <c r="B3" s="4" t="s">
        <v>43</v>
      </c>
      <c r="C3" s="5"/>
    </row>
    <row r="4" spans="1:3" x14ac:dyDescent="0.15">
      <c r="A4" s="15" t="s">
        <v>41</v>
      </c>
      <c r="B4" s="16" t="s">
        <v>44</v>
      </c>
      <c r="C4" s="17" t="s">
        <v>45</v>
      </c>
    </row>
    <row r="5" spans="1:3" x14ac:dyDescent="0.15">
      <c r="A5" s="19">
        <v>1</v>
      </c>
      <c r="B5" s="9">
        <v>2621340</v>
      </c>
      <c r="C5" s="10">
        <v>4.5438442908489536E-2</v>
      </c>
    </row>
    <row r="6" spans="1:3" x14ac:dyDescent="0.15">
      <c r="A6" s="20">
        <v>2</v>
      </c>
      <c r="B6" s="11">
        <v>3035283</v>
      </c>
      <c r="C6" s="12">
        <v>5.2613752243741312E-2</v>
      </c>
    </row>
    <row r="7" spans="1:3" x14ac:dyDescent="0.15">
      <c r="A7" s="20">
        <v>3</v>
      </c>
      <c r="B7" s="11">
        <v>3653204</v>
      </c>
      <c r="C7" s="12">
        <v>6.332482676305462E-2</v>
      </c>
    </row>
    <row r="8" spans="1:3" x14ac:dyDescent="0.15">
      <c r="A8" s="20">
        <v>4</v>
      </c>
      <c r="B8" s="11">
        <v>4997344</v>
      </c>
      <c r="C8" s="12">
        <v>8.6624218925466651E-2</v>
      </c>
    </row>
    <row r="9" spans="1:3" x14ac:dyDescent="0.15">
      <c r="A9" s="20">
        <v>5</v>
      </c>
      <c r="B9" s="11">
        <v>5641440</v>
      </c>
      <c r="C9" s="12">
        <v>9.7789012246282142E-2</v>
      </c>
    </row>
    <row r="10" spans="1:3" x14ac:dyDescent="0.15">
      <c r="A10" s="20">
        <v>6</v>
      </c>
      <c r="B10" s="11">
        <v>6307455</v>
      </c>
      <c r="C10" s="12">
        <v>0.10933375064484839</v>
      </c>
    </row>
    <row r="11" spans="1:3" x14ac:dyDescent="0.15">
      <c r="A11" s="20">
        <v>7</v>
      </c>
      <c r="B11" s="11">
        <v>7363560</v>
      </c>
      <c r="C11" s="12">
        <v>0.1276403292450568</v>
      </c>
    </row>
    <row r="12" spans="1:3" x14ac:dyDescent="0.15">
      <c r="A12" s="20">
        <v>8</v>
      </c>
      <c r="B12" s="11">
        <v>7364243</v>
      </c>
      <c r="C12" s="12">
        <v>0.12765216840232238</v>
      </c>
    </row>
    <row r="13" spans="1:3" x14ac:dyDescent="0.15">
      <c r="A13" s="20">
        <v>9</v>
      </c>
      <c r="B13" s="11">
        <v>6018867</v>
      </c>
      <c r="C13" s="12">
        <v>0.10433135135209157</v>
      </c>
    </row>
    <row r="14" spans="1:3" x14ac:dyDescent="0.15">
      <c r="A14" s="20">
        <v>10</v>
      </c>
      <c r="B14" s="11">
        <v>4838677</v>
      </c>
      <c r="C14" s="12">
        <v>8.3873876954962512E-2</v>
      </c>
    </row>
    <row r="15" spans="1:3" x14ac:dyDescent="0.15">
      <c r="A15" s="20">
        <v>11</v>
      </c>
      <c r="B15" s="11">
        <v>3063248</v>
      </c>
      <c r="C15" s="12">
        <v>5.309849899766713E-2</v>
      </c>
    </row>
    <row r="16" spans="1:3" x14ac:dyDescent="0.15">
      <c r="A16" s="20">
        <v>12</v>
      </c>
      <c r="B16" s="11">
        <v>2785256</v>
      </c>
      <c r="C16" s="12">
        <v>4.8279771316016976E-2</v>
      </c>
    </row>
    <row r="17" spans="1:3" x14ac:dyDescent="0.15">
      <c r="A17" s="6" t="s">
        <v>46</v>
      </c>
      <c r="B17" s="13">
        <v>57689917</v>
      </c>
      <c r="C17" s="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C994D-5C76-5B40-9620-42F2369013E3}">
  <dimension ref="A1:AM132"/>
  <sheetViews>
    <sheetView tabSelected="1" topLeftCell="E97" workbookViewId="0">
      <selection activeCell="P115" sqref="P115"/>
    </sheetView>
  </sheetViews>
  <sheetFormatPr baseColWidth="10" defaultRowHeight="13" x14ac:dyDescent="0.15"/>
  <cols>
    <col min="1" max="1" width="22.5" style="1" bestFit="1" customWidth="1"/>
    <col min="2" max="2" width="13.6640625" style="1" bestFit="1" customWidth="1"/>
    <col min="3" max="3" width="51.1640625" style="1" bestFit="1" customWidth="1"/>
    <col min="4" max="5" width="51.1640625" style="1" customWidth="1"/>
    <col min="6" max="6" width="24" style="1" customWidth="1"/>
    <col min="7" max="15" width="9.5" style="1" customWidth="1"/>
    <col min="16" max="16" width="12" style="1" customWidth="1"/>
    <col min="17" max="28" width="10.83203125" style="1" customWidth="1"/>
    <col min="29" max="29" width="42.33203125" style="1" customWidth="1"/>
    <col min="30" max="30" width="255.83203125" style="1" customWidth="1"/>
    <col min="31" max="38" width="10.83203125" style="1"/>
    <col min="40" max="16384" width="10.83203125" style="1"/>
  </cols>
  <sheetData>
    <row r="1" spans="1:30" ht="14" x14ac:dyDescent="0.2">
      <c r="A1" s="21" t="s">
        <v>341</v>
      </c>
      <c r="B1" s="21" t="s">
        <v>342</v>
      </c>
      <c r="C1" s="21" t="s">
        <v>39</v>
      </c>
      <c r="D1" s="21" t="s">
        <v>94</v>
      </c>
      <c r="E1" s="21" t="s">
        <v>60</v>
      </c>
      <c r="F1" s="21" t="s">
        <v>340</v>
      </c>
      <c r="G1" s="22">
        <v>1994</v>
      </c>
      <c r="H1" s="22">
        <v>2000</v>
      </c>
      <c r="I1" s="22">
        <v>2011</v>
      </c>
      <c r="J1" s="22">
        <v>2014</v>
      </c>
      <c r="K1" s="22">
        <v>2015</v>
      </c>
      <c r="L1" s="22">
        <v>2016</v>
      </c>
      <c r="M1" s="22">
        <v>2017</v>
      </c>
      <c r="N1" s="22">
        <v>2018</v>
      </c>
      <c r="O1" s="22">
        <v>2019</v>
      </c>
      <c r="P1" s="23" t="s">
        <v>47</v>
      </c>
      <c r="Q1" s="22">
        <v>1</v>
      </c>
      <c r="R1" s="22">
        <v>2</v>
      </c>
      <c r="S1" s="22">
        <v>3</v>
      </c>
      <c r="T1" s="22">
        <v>4</v>
      </c>
      <c r="U1" s="22">
        <v>5</v>
      </c>
      <c r="V1" s="22">
        <v>6</v>
      </c>
      <c r="W1" s="22">
        <v>7</v>
      </c>
      <c r="X1" s="22">
        <v>8</v>
      </c>
      <c r="Y1" s="22">
        <v>9</v>
      </c>
      <c r="Z1" s="22">
        <v>10</v>
      </c>
      <c r="AA1" s="22">
        <v>11</v>
      </c>
      <c r="AB1" s="22">
        <v>12</v>
      </c>
      <c r="AC1" s="1" t="s">
        <v>95</v>
      </c>
      <c r="AD1" s="1" t="s">
        <v>216</v>
      </c>
    </row>
    <row r="2" spans="1:30" ht="14" x14ac:dyDescent="0.2">
      <c r="A2" s="24">
        <v>41.377228000000002</v>
      </c>
      <c r="B2" s="24">
        <v>2.1755969999999998</v>
      </c>
      <c r="C2" s="24" t="s">
        <v>418</v>
      </c>
      <c r="D2" s="24" t="str">
        <f>UPPER(TRIM(C2))</f>
        <v>SANTA MÒNICA</v>
      </c>
      <c r="E2" s="24" t="s">
        <v>62</v>
      </c>
      <c r="F2" s="29" t="s">
        <v>12</v>
      </c>
      <c r="G2" s="30">
        <v>0</v>
      </c>
      <c r="H2" s="30">
        <v>0</v>
      </c>
      <c r="I2" s="30">
        <v>0</v>
      </c>
      <c r="J2" s="28">
        <v>139827</v>
      </c>
      <c r="K2" s="28">
        <v>173680</v>
      </c>
      <c r="L2" s="28">
        <v>0</v>
      </c>
      <c r="M2" s="28">
        <v>94806</v>
      </c>
      <c r="N2" s="28">
        <v>49314</v>
      </c>
      <c r="O2" s="28">
        <v>58261</v>
      </c>
      <c r="P2" s="28">
        <f>IF(IFERROR(_xlfn.IFNA(AVERAGEIF('POI base'!$M2:$O2,"&lt;&gt;0"),"ver"),MAX('POI base'!$J2:$L2))=0,SUM('POI base'!$G2:$I2),IFERROR(_xlfn.IFNA(AVERAGEIF('POI base'!$M2:$O2,"&lt;&gt;0"),"ver"),MAX('POI base'!$J2:$L2)))</f>
        <v>67460.333333333328</v>
      </c>
      <c r="Q2" s="28">
        <f>(VLOOKUP(Q$1,Estacionalidad!$A$5:$C$16,3))*$P2</f>
        <v>3065.2925047543399</v>
      </c>
      <c r="R2" s="28">
        <f>(VLOOKUP(R$1,Estacionalidad!$A$5:$C$16,3))*$P2</f>
        <v>3549.3412642802032</v>
      </c>
      <c r="S2" s="28">
        <f>(VLOOKUP(S$1,Estacionalidad!$A$5:$C$16,3))*$P2</f>
        <v>4271.9139217112524</v>
      </c>
      <c r="T2" s="28">
        <f>(VLOOKUP(T$1,Estacionalidad!$A$5:$C$16,3))*$P2</f>
        <v>5843.6986834516219</v>
      </c>
      <c r="U2" s="28">
        <f>(VLOOKUP(U$1,Estacionalidad!$A$5:$C$16,3))*$P2</f>
        <v>6596.8793624716081</v>
      </c>
      <c r="V2" s="28">
        <f>(VLOOKUP(V$1,Estacionalidad!$A$5:$C$16,3))*$P2</f>
        <v>7375.6912630850202</v>
      </c>
      <c r="W2" s="28">
        <f>(VLOOKUP(W$1,Estacionalidad!$A$5:$C$16,3))*$P2</f>
        <v>8610.6591576479459</v>
      </c>
      <c r="X2" s="28">
        <f>(VLOOKUP(X$1,Estacionalidad!$A$5:$C$16,3))*$P2</f>
        <v>8611.457831143467</v>
      </c>
      <c r="Y2" s="28">
        <f>(VLOOKUP(Y$1,Estacionalidad!$A$5:$C$16,3))*$P2</f>
        <v>7038.2277393292143</v>
      </c>
      <c r="Z2" s="28">
        <f>(VLOOKUP(Z$1,Estacionalidad!$A$5:$C$16,3))*$P2</f>
        <v>5658.1596973407559</v>
      </c>
      <c r="AA2" s="28">
        <f>(VLOOKUP(AA$1,Estacionalidad!$A$5:$C$16,3))*$P2</f>
        <v>3582.0424418822904</v>
      </c>
      <c r="AB2" s="28">
        <f>(VLOOKUP(AB$1,Estacionalidad!$A$5:$C$16,3))*$P2</f>
        <v>3256.9694662356101</v>
      </c>
      <c r="AC2" s="1" t="s">
        <v>115</v>
      </c>
      <c r="AD2" s="1" t="s">
        <v>236</v>
      </c>
    </row>
    <row r="3" spans="1:30" ht="14" x14ac:dyDescent="0.2">
      <c r="A3" s="24">
        <v>41.388279864265201</v>
      </c>
      <c r="B3" s="24">
        <v>2.18142060252007</v>
      </c>
      <c r="C3" s="29" t="s">
        <v>13</v>
      </c>
      <c r="D3" s="24" t="str">
        <f>UPPER(TRIM(C3))</f>
        <v>ARXIU FOTOGRÀFIC DE BARCELONA</v>
      </c>
      <c r="E3" s="24" t="s">
        <v>61</v>
      </c>
      <c r="F3" s="29" t="s">
        <v>12</v>
      </c>
      <c r="G3" s="30">
        <v>0</v>
      </c>
      <c r="H3" s="30">
        <v>0</v>
      </c>
      <c r="I3" s="30">
        <v>0</v>
      </c>
      <c r="J3" s="28">
        <v>12294</v>
      </c>
      <c r="K3" s="28">
        <v>12883</v>
      </c>
      <c r="L3" s="28">
        <v>14293</v>
      </c>
      <c r="M3" s="28">
        <v>8416</v>
      </c>
      <c r="N3" s="28">
        <v>9120</v>
      </c>
      <c r="O3" s="28">
        <v>16469</v>
      </c>
      <c r="P3" s="28">
        <f>IF(IFERROR(_xlfn.IFNA(AVERAGEIF('POI base'!$M3:$O3,"&lt;&gt;0"),"ver"),MAX('POI base'!$J3:$L3))=0,SUM('POI base'!$G3:$I3),IFERROR(_xlfn.IFNA(AVERAGEIF('POI base'!$M3:$O3,"&lt;&gt;0"),"ver"),MAX('POI base'!$J3:$L3)))</f>
        <v>11335</v>
      </c>
      <c r="Q3" s="28">
        <f>(VLOOKUP(Q$1,Estacionalidad!$A$5:$C$16,3))*$P3</f>
        <v>515.04475036772885</v>
      </c>
      <c r="R3" s="28">
        <f>(VLOOKUP(R$1,Estacionalidad!$A$5:$C$16,3))*$P3</f>
        <v>596.37688168280772</v>
      </c>
      <c r="S3" s="28">
        <f>(VLOOKUP(S$1,Estacionalidad!$A$5:$C$16,3))*$P3</f>
        <v>717.78691135922406</v>
      </c>
      <c r="T3" s="28">
        <f>(VLOOKUP(T$1,Estacionalidad!$A$5:$C$16,3))*$P3</f>
        <v>981.8855215201645</v>
      </c>
      <c r="U3" s="28">
        <f>(VLOOKUP(U$1,Estacionalidad!$A$5:$C$16,3))*$P3</f>
        <v>1108.438453811608</v>
      </c>
      <c r="V3" s="28">
        <f>(VLOOKUP(V$1,Estacionalidad!$A$5:$C$16,3))*$P3</f>
        <v>1239.2980635593565</v>
      </c>
      <c r="W3" s="28">
        <f>(VLOOKUP(W$1,Estacionalidad!$A$5:$C$16,3))*$P3</f>
        <v>1446.8031319927188</v>
      </c>
      <c r="X3" s="28">
        <f>(VLOOKUP(X$1,Estacionalidad!$A$5:$C$16,3))*$P3</f>
        <v>1446.9373288403242</v>
      </c>
      <c r="Y3" s="28">
        <f>(VLOOKUP(Y$1,Estacionalidad!$A$5:$C$16,3))*$P3</f>
        <v>1182.595867575958</v>
      </c>
      <c r="Z3" s="28">
        <f>(VLOOKUP(Z$1,Estacionalidad!$A$5:$C$16,3))*$P3</f>
        <v>950.71039528450012</v>
      </c>
      <c r="AA3" s="28">
        <f>(VLOOKUP(AA$1,Estacionalidad!$A$5:$C$16,3))*$P3</f>
        <v>601.87148613855697</v>
      </c>
      <c r="AB3" s="28">
        <f>(VLOOKUP(AB$1,Estacionalidad!$A$5:$C$16,3))*$P3</f>
        <v>547.25120786705247</v>
      </c>
      <c r="AC3" s="1" t="s">
        <v>196</v>
      </c>
      <c r="AD3" s="1" t="s">
        <v>320</v>
      </c>
    </row>
    <row r="4" spans="1:30" ht="14" x14ac:dyDescent="0.2">
      <c r="A4" s="24">
        <v>41.371296000000001</v>
      </c>
      <c r="B4" s="24">
        <v>2.149575</v>
      </c>
      <c r="C4" s="29" t="s">
        <v>419</v>
      </c>
      <c r="D4" s="24" t="str">
        <f>UPPER(TRIM(C4))</f>
        <v>CAIXAFORUM BARCELONA</v>
      </c>
      <c r="E4" s="24" t="s">
        <v>61</v>
      </c>
      <c r="F4" s="29" t="s">
        <v>12</v>
      </c>
      <c r="G4" s="30">
        <v>162821</v>
      </c>
      <c r="H4" s="30">
        <v>344097</v>
      </c>
      <c r="I4" s="30">
        <v>0</v>
      </c>
      <c r="J4" s="28">
        <v>775068</v>
      </c>
      <c r="K4" s="28">
        <v>775020</v>
      </c>
      <c r="L4" s="28">
        <v>753944</v>
      </c>
      <c r="M4" s="28">
        <v>748140</v>
      </c>
      <c r="N4" s="28">
        <v>863605</v>
      </c>
      <c r="O4" s="28">
        <v>674594</v>
      </c>
      <c r="P4" s="28">
        <f>IF(IFERROR(_xlfn.IFNA(AVERAGEIF('POI base'!$M4:$O4,"&lt;&gt;0"),"ver"),MAX('POI base'!$J4:$L4))=0,SUM('POI base'!$G4:$I4),IFERROR(_xlfn.IFNA(AVERAGEIF('POI base'!$M4:$O4,"&lt;&gt;0"),"ver"),MAX('POI base'!$J4:$L4)))</f>
        <v>762113</v>
      </c>
      <c r="Q4" s="28">
        <f>(VLOOKUP(Q$1,Estacionalidad!$A$5:$C$16,3))*$P4</f>
        <v>34629.228040317685</v>
      </c>
      <c r="R4" s="28">
        <f>(VLOOKUP(R$1,Estacionalidad!$A$5:$C$16,3))*$P4</f>
        <v>40097.624563734425</v>
      </c>
      <c r="S4" s="28">
        <f>(VLOOKUP(S$1,Estacionalidad!$A$5:$C$16,3))*$P4</f>
        <v>48260.673698871848</v>
      </c>
      <c r="T4" s="28">
        <f>(VLOOKUP(T$1,Estacionalidad!$A$5:$C$16,3))*$P4</f>
        <v>66017.443357944168</v>
      </c>
      <c r="U4" s="28">
        <f>(VLOOKUP(U$1,Estacionalidad!$A$5:$C$16,3))*$P4</f>
        <v>74526.277490050823</v>
      </c>
      <c r="V4" s="28">
        <f>(VLOOKUP(V$1,Estacionalidad!$A$5:$C$16,3))*$P4</f>
        <v>83324.672705197343</v>
      </c>
      <c r="W4" s="28">
        <f>(VLOOKUP(W$1,Estacionalidad!$A$5:$C$16,3))*$P4</f>
        <v>97276.354241937981</v>
      </c>
      <c r="X4" s="28">
        <f>(VLOOKUP(X$1,Estacionalidad!$A$5:$C$16,3))*$P4</f>
        <v>97285.377017599123</v>
      </c>
      <c r="Y4" s="28">
        <f>(VLOOKUP(Y$1,Estacionalidad!$A$5:$C$16,3))*$P4</f>
        <v>79512.279172996554</v>
      </c>
      <c r="Z4" s="28">
        <f>(VLOOKUP(Z$1,Estacionalidad!$A$5:$C$16,3))*$P4</f>
        <v>63921.371987777347</v>
      </c>
      <c r="AA4" s="28">
        <f>(VLOOKUP(AA$1,Estacionalidad!$A$5:$C$16,3))*$P4</f>
        <v>40467.056366609089</v>
      </c>
      <c r="AB4" s="28">
        <f>(VLOOKUP(AB$1,Estacionalidad!$A$5:$C$16,3))*$P4</f>
        <v>36794.641356963642</v>
      </c>
      <c r="AC4" s="1" t="s">
        <v>112</v>
      </c>
      <c r="AD4" s="1" t="s">
        <v>233</v>
      </c>
    </row>
    <row r="5" spans="1:30" ht="14" x14ac:dyDescent="0.2">
      <c r="A5" s="24">
        <v>41.391705000000002</v>
      </c>
      <c r="B5" s="24">
        <v>2.164946</v>
      </c>
      <c r="C5" s="29" t="s">
        <v>24</v>
      </c>
      <c r="D5" s="24" t="str">
        <f>UPPER(TRIM(C5))</f>
        <v>CASA BATLLÓ</v>
      </c>
      <c r="E5" s="24" t="s">
        <v>61</v>
      </c>
      <c r="F5" s="24" t="s">
        <v>5</v>
      </c>
      <c r="G5" s="24">
        <v>0</v>
      </c>
      <c r="H5" s="24">
        <v>0</v>
      </c>
      <c r="I5" s="24">
        <v>0</v>
      </c>
      <c r="J5" s="31">
        <v>930000</v>
      </c>
      <c r="K5" s="31">
        <v>992126</v>
      </c>
      <c r="L5" s="31">
        <v>1078746</v>
      </c>
      <c r="M5" s="31">
        <v>1136000</v>
      </c>
      <c r="N5" s="31">
        <v>1062863</v>
      </c>
      <c r="O5" s="31">
        <v>1065222</v>
      </c>
      <c r="P5" s="28">
        <f>IF(IFERROR(_xlfn.IFNA(AVERAGEIF('POI base'!$M5:$O5,"&lt;&gt;0"),"ver"),MAX('POI base'!$J5:$L5))=0,SUM('POI base'!$G5:$I5),IFERROR(_xlfn.IFNA(AVERAGEIF('POI base'!$M5:$O5,"&lt;&gt;0"),"ver"),MAX('POI base'!$J5:$L5)))</f>
        <v>1088028.3333333333</v>
      </c>
      <c r="Q5" s="28">
        <f>(VLOOKUP(Q$1,Estacionalidad!$A$5:$C$16,3))*$P5</f>
        <v>49438.313306985685</v>
      </c>
      <c r="R5" s="28">
        <f>(VLOOKUP(R$1,Estacionalidad!$A$5:$C$16,3))*$P5</f>
        <v>57245.253164170783</v>
      </c>
      <c r="S5" s="28">
        <f>(VLOOKUP(S$1,Estacionalidad!$A$5:$C$16,3))*$P5</f>
        <v>68899.205721628372</v>
      </c>
      <c r="T5" s="28">
        <f>(VLOOKUP(T$1,Estacionalidad!$A$5:$C$16,3))*$P5</f>
        <v>94249.60454377727</v>
      </c>
      <c r="U5" s="28">
        <f>(VLOOKUP(U$1,Estacionalidad!$A$5:$C$16,3))*$P5</f>
        <v>106397.21601263527</v>
      </c>
      <c r="V5" s="28">
        <f>(VLOOKUP(V$1,Estacionalidad!$A$5:$C$16,3))*$P5</f>
        <v>118958.21849119665</v>
      </c>
      <c r="W5" s="28">
        <f>(VLOOKUP(W$1,Estacionalidad!$A$5:$C$16,3))*$P5</f>
        <v>138876.29469461707</v>
      </c>
      <c r="X5" s="28">
        <f>(VLOOKUP(X$1,Estacionalidad!$A$5:$C$16,3))*$P5</f>
        <v>138889.17603316481</v>
      </c>
      <c r="Y5" s="28">
        <f>(VLOOKUP(Y$1,Estacionalidad!$A$5:$C$16,3))*$P5</f>
        <v>113515.4663260306</v>
      </c>
      <c r="Z5" s="28">
        <f>(VLOOKUP(Z$1,Estacionalidad!$A$5:$C$16,3))*$P5</f>
        <v>91257.154553512926</v>
      </c>
      <c r="AA5" s="28">
        <f>(VLOOKUP(AA$1,Estacionalidad!$A$5:$C$16,3))*$P5</f>
        <v>57772.671366933435</v>
      </c>
      <c r="AB5" s="28">
        <f>(VLOOKUP(AB$1,Estacionalidad!$A$5:$C$16,3))*$P5</f>
        <v>52529.75911868042</v>
      </c>
      <c r="AC5" s="1" t="s">
        <v>138</v>
      </c>
      <c r="AD5" s="1" t="s">
        <v>259</v>
      </c>
    </row>
    <row r="6" spans="1:30" ht="14" x14ac:dyDescent="0.2">
      <c r="A6" s="24">
        <v>41.414448</v>
      </c>
      <c r="B6" s="24">
        <v>2.1535337000000001</v>
      </c>
      <c r="C6" s="29" t="s">
        <v>363</v>
      </c>
      <c r="D6" s="24" t="str">
        <f>UPPER(TRIM(C6))</f>
        <v>GAUDÍ HOUSE MUSEUM</v>
      </c>
      <c r="E6" s="24" t="s">
        <v>61</v>
      </c>
      <c r="F6" s="29" t="s">
        <v>5</v>
      </c>
      <c r="G6" s="30">
        <v>0</v>
      </c>
      <c r="H6" s="30">
        <v>0</v>
      </c>
      <c r="I6" s="30">
        <v>0</v>
      </c>
      <c r="J6" s="28">
        <v>320000</v>
      </c>
      <c r="K6" s="28">
        <v>322603</v>
      </c>
      <c r="L6" s="28">
        <v>329000</v>
      </c>
      <c r="M6" s="28">
        <v>331000</v>
      </c>
      <c r="N6" s="28">
        <v>293000</v>
      </c>
      <c r="O6" s="28">
        <v>412498</v>
      </c>
      <c r="P6" s="28">
        <f>IF(IFERROR(_xlfn.IFNA(AVERAGEIF('POI base'!$M6:$O6,"&lt;&gt;0"),"ver"),MAX('POI base'!$J6:$L6))=0,SUM('POI base'!$G6:$I6),IFERROR(_xlfn.IFNA(AVERAGEIF('POI base'!$M6:$O6,"&lt;&gt;0"),"ver"),MAX('POI base'!$J6:$L6)))</f>
        <v>345499.33333333331</v>
      </c>
      <c r="Q6" s="28">
        <f>(VLOOKUP(Q$1,Estacionalidad!$A$5:$C$16,3))*$P6</f>
        <v>15698.951732587862</v>
      </c>
      <c r="R6" s="28">
        <f>(VLOOKUP(R$1,Estacionalidad!$A$5:$C$16,3))*$P6</f>
        <v>18178.016324377793</v>
      </c>
      <c r="S6" s="28">
        <f>(VLOOKUP(S$1,Estacionalidad!$A$5:$C$16,3))*$P6</f>
        <v>21878.685430084195</v>
      </c>
      <c r="T6" s="28">
        <f>(VLOOKUP(T$1,Estacionalidad!$A$5:$C$16,3))*$P6</f>
        <v>29928.609889269443</v>
      </c>
      <c r="U6" s="28">
        <f>(VLOOKUP(U$1,Estacionalidad!$A$5:$C$16,3))*$P6</f>
        <v>33786.038538415647</v>
      </c>
      <c r="V6" s="28">
        <f>(VLOOKUP(V$1,Estacionalidad!$A$5:$C$16,3))*$P6</f>
        <v>37774.737958628022</v>
      </c>
      <c r="W6" s="28">
        <f>(VLOOKUP(W$1,Estacionalidad!$A$5:$C$16,3))*$P6</f>
        <v>44099.648660614293</v>
      </c>
      <c r="X6" s="28">
        <f>(VLOOKUP(X$1,Estacionalidad!$A$5:$C$16,3))*$P6</f>
        <v>44103.739081556778</v>
      </c>
      <c r="Y6" s="28">
        <f>(VLOOKUP(Y$1,Estacionalidad!$A$5:$C$16,3))*$P6</f>
        <v>36046.412337913396</v>
      </c>
      <c r="Z6" s="28">
        <f>(VLOOKUP(Z$1,Estacionalidad!$A$5:$C$16,3))*$P6</f>
        <v>28978.368572021576</v>
      </c>
      <c r="AA6" s="28">
        <f>(VLOOKUP(AA$1,Estacionalidad!$A$5:$C$16,3))*$P6</f>
        <v>18345.496004694662</v>
      </c>
      <c r="AB6" s="28">
        <f>(VLOOKUP(AB$1,Estacionalidad!$A$5:$C$16,3))*$P6</f>
        <v>16680.628803169653</v>
      </c>
      <c r="AC6" s="1" t="s">
        <v>134</v>
      </c>
      <c r="AD6" s="1" t="s">
        <v>255</v>
      </c>
    </row>
    <row r="7" spans="1:30" ht="14" x14ac:dyDescent="0.2">
      <c r="A7" s="24">
        <v>41.940037807386801</v>
      </c>
      <c r="B7" s="24">
        <v>2.3170713571218102</v>
      </c>
      <c r="C7" s="29" t="s">
        <v>54</v>
      </c>
      <c r="D7" s="24" t="s">
        <v>392</v>
      </c>
      <c r="E7" s="24" t="s">
        <v>81</v>
      </c>
      <c r="F7" s="25" t="s">
        <v>14</v>
      </c>
      <c r="G7" s="26">
        <v>0</v>
      </c>
      <c r="H7" s="26">
        <v>0</v>
      </c>
      <c r="I7" s="26">
        <v>0</v>
      </c>
      <c r="J7" s="27">
        <v>0</v>
      </c>
      <c r="K7" s="27">
        <v>7543</v>
      </c>
      <c r="L7" s="27">
        <v>9255</v>
      </c>
      <c r="M7" s="27">
        <v>8669</v>
      </c>
      <c r="N7" s="27">
        <v>9772</v>
      </c>
      <c r="O7" s="27">
        <v>10419</v>
      </c>
      <c r="P7" s="28">
        <f>IF(IFERROR(_xlfn.IFNA(AVERAGEIF('POI base'!$M7:$O7,"&lt;&gt;0"),"ver"),MAX('POI base'!$J7:$L7))=0,SUM('POI base'!$G7:$I7),IFERROR(_xlfn.IFNA(AVERAGEIF('POI base'!$M7:$O7,"&lt;&gt;0"),"ver"),MAX('POI base'!$J7:$L7)))</f>
        <v>9620</v>
      </c>
      <c r="Q7" s="28">
        <f>(VLOOKUP(Q$1,Estacionalidad!$A$5:$C$16,3))*$P7</f>
        <v>437.11782077966933</v>
      </c>
      <c r="R7" s="28">
        <f>(VLOOKUP(R$1,Estacionalidad!$A$5:$C$16,3))*$P7</f>
        <v>506.14429658479139</v>
      </c>
      <c r="S7" s="28">
        <f>(VLOOKUP(S$1,Estacionalidad!$A$5:$C$16,3))*$P7</f>
        <v>609.18483346058542</v>
      </c>
      <c r="T7" s="28">
        <f>(VLOOKUP(T$1,Estacionalidad!$A$5:$C$16,3))*$P7</f>
        <v>833.32498606298918</v>
      </c>
      <c r="U7" s="28">
        <f>(VLOOKUP(U$1,Estacionalidad!$A$5:$C$16,3))*$P7</f>
        <v>940.73029780923423</v>
      </c>
      <c r="V7" s="28">
        <f>(VLOOKUP(V$1,Estacionalidad!$A$5:$C$16,3))*$P7</f>
        <v>1051.7906812034414</v>
      </c>
      <c r="W7" s="28">
        <f>(VLOOKUP(W$1,Estacionalidad!$A$5:$C$16,3))*$P7</f>
        <v>1227.8999673374465</v>
      </c>
      <c r="X7" s="28">
        <f>(VLOOKUP(X$1,Estacionalidad!$A$5:$C$16,3))*$P7</f>
        <v>1228.0138600303412</v>
      </c>
      <c r="Y7" s="28">
        <f>(VLOOKUP(Y$1,Estacionalidad!$A$5:$C$16,3))*$P7</f>
        <v>1003.6676000071209</v>
      </c>
      <c r="Z7" s="28">
        <f>(VLOOKUP(Z$1,Estacionalidad!$A$5:$C$16,3))*$P7</f>
        <v>806.86669630673941</v>
      </c>
      <c r="AA7" s="28">
        <f>(VLOOKUP(AA$1,Estacionalidad!$A$5:$C$16,3))*$P7</f>
        <v>510.8075603575578</v>
      </c>
      <c r="AB7" s="28">
        <f>(VLOOKUP(AB$1,Estacionalidad!$A$5:$C$16,3))*$P7</f>
        <v>464.4514000600833</v>
      </c>
      <c r="AC7" s="1" t="s">
        <v>175</v>
      </c>
      <c r="AD7" s="1" t="s">
        <v>296</v>
      </c>
    </row>
    <row r="8" spans="1:30" ht="14" x14ac:dyDescent="0.2">
      <c r="A8" s="24">
        <v>41.403506999999998</v>
      </c>
      <c r="B8" s="24">
        <v>2.150569</v>
      </c>
      <c r="C8" s="29" t="s">
        <v>360</v>
      </c>
      <c r="D8" s="24" t="str">
        <f t="shared" ref="D8:D39" si="0">UPPER(TRIM(C8))</f>
        <v>CASA VICENS GAUDÍ</v>
      </c>
      <c r="E8" s="24" t="s">
        <v>61</v>
      </c>
      <c r="F8" s="29" t="s">
        <v>5</v>
      </c>
      <c r="G8" s="30">
        <v>0</v>
      </c>
      <c r="H8" s="30">
        <v>0</v>
      </c>
      <c r="I8" s="30">
        <v>0</v>
      </c>
      <c r="J8" s="28">
        <v>0</v>
      </c>
      <c r="K8" s="28" t="s">
        <v>25</v>
      </c>
      <c r="L8" s="28">
        <v>0</v>
      </c>
      <c r="M8" s="28">
        <v>15775</v>
      </c>
      <c r="N8" s="28">
        <v>139500</v>
      </c>
      <c r="O8" s="28">
        <v>163096</v>
      </c>
      <c r="P8" s="28">
        <f>IF(IFERROR(_xlfn.IFNA(AVERAGEIF('POI base'!$M8:$O8,"&lt;&gt;0"),"ver"),MAX('POI base'!$J8:$L8))=0,SUM('POI base'!$G8:$I8),IFERROR(_xlfn.IFNA(AVERAGEIF('POI base'!$M8:$O8,"&lt;&gt;0"),"ver"),MAX('POI base'!$J8:$L8)))</f>
        <v>106123.66666666667</v>
      </c>
      <c r="Q8" s="28">
        <f>(VLOOKUP(Q$1,Estacionalidad!$A$5:$C$16,3))*$P8</f>
        <v>4822.0941690729078</v>
      </c>
      <c r="R8" s="28">
        <f>(VLOOKUP(R$1,Estacionalidad!$A$5:$C$16,3))*$P8</f>
        <v>5583.5643051973884</v>
      </c>
      <c r="S8" s="28">
        <f>(VLOOKUP(S$1,Estacionalidad!$A$5:$C$16,3))*$P8</f>
        <v>6720.2628071268209</v>
      </c>
      <c r="T8" s="28">
        <f>(VLOOKUP(T$1,Estacionalidad!$A$5:$C$16,3))*$P8</f>
        <v>9192.8797345065814</v>
      </c>
      <c r="U8" s="28">
        <f>(VLOOKUP(U$1,Estacionalidad!$A$5:$C$16,3))*$P8</f>
        <v>10377.728539287031</v>
      </c>
      <c r="V8" s="28">
        <f>(VLOOKUP(V$1,Estacionalidad!$A$5:$C$16,3))*$P8</f>
        <v>11602.898508850343</v>
      </c>
      <c r="W8" s="28">
        <f>(VLOOKUP(W$1,Estacionalidad!$A$5:$C$16,3))*$P8</f>
        <v>13545.659754025994</v>
      </c>
      <c r="X8" s="28">
        <f>(VLOOKUP(X$1,Estacionalidad!$A$5:$C$16,3))*$P8</f>
        <v>13546.916168805261</v>
      </c>
      <c r="Y8" s="28">
        <f>(VLOOKUP(Y$1,Estacionalidad!$A$5:$C$16,3))*$P8</f>
        <v>11072.025553772248</v>
      </c>
      <c r="Z8" s="28">
        <f>(VLOOKUP(Z$1,Estacionalidad!$A$5:$C$16,3))*$P8</f>
        <v>8901.0033600094575</v>
      </c>
      <c r="AA8" s="28">
        <f>(VLOOKUP(AA$1,Estacionalidad!$A$5:$C$16,3))*$P8</f>
        <v>5635.0074081287612</v>
      </c>
      <c r="AB8" s="28">
        <f>(VLOOKUP(AB$1,Estacionalidad!$A$5:$C$16,3))*$P8</f>
        <v>5123.6263578838807</v>
      </c>
      <c r="AC8" s="1" t="s">
        <v>131</v>
      </c>
      <c r="AD8" s="1" t="s">
        <v>252</v>
      </c>
    </row>
    <row r="9" spans="1:30" ht="14" x14ac:dyDescent="0.2">
      <c r="A9" s="24">
        <v>41.364432999999998</v>
      </c>
      <c r="B9" s="24">
        <v>2.167106</v>
      </c>
      <c r="C9" s="29" t="s">
        <v>420</v>
      </c>
      <c r="D9" s="24" t="str">
        <f t="shared" si="0"/>
        <v>MONTJUÏC CASTLE</v>
      </c>
      <c r="E9" s="24" t="s">
        <v>61</v>
      </c>
      <c r="F9" s="25" t="s">
        <v>14</v>
      </c>
      <c r="G9" s="26">
        <v>0</v>
      </c>
      <c r="H9" s="26">
        <v>0</v>
      </c>
      <c r="I9" s="26">
        <v>0</v>
      </c>
      <c r="J9" s="27">
        <v>577639</v>
      </c>
      <c r="K9" s="27">
        <v>670526</v>
      </c>
      <c r="L9" s="27">
        <v>734460</v>
      </c>
      <c r="M9" s="27">
        <v>761729</v>
      </c>
      <c r="N9" s="27">
        <v>831210</v>
      </c>
      <c r="O9" s="27">
        <v>881215</v>
      </c>
      <c r="P9" s="28">
        <f>IF(IFERROR(_xlfn.IFNA(AVERAGEIF('POI base'!$M9:$O9,"&lt;&gt;0"),"ver"),MAX('POI base'!$J9:$L9))=0,SUM('POI base'!$G9:$I9),IFERROR(_xlfn.IFNA(AVERAGEIF('POI base'!$M9:$O9,"&lt;&gt;0"),"ver"),MAX('POI base'!$J9:$L9)))</f>
        <v>824718</v>
      </c>
      <c r="Q9" s="28">
        <f>(VLOOKUP(Q$1,Estacionalidad!$A$5:$C$16,3))*$P9</f>
        <v>37473.901758603672</v>
      </c>
      <c r="R9" s="28">
        <f>(VLOOKUP(R$1,Estacionalidad!$A$5:$C$16,3))*$P9</f>
        <v>43391.508522953845</v>
      </c>
      <c r="S9" s="28">
        <f>(VLOOKUP(S$1,Estacionalidad!$A$5:$C$16,3))*$P9</f>
        <v>52225.124478372883</v>
      </c>
      <c r="T9" s="28">
        <f>(VLOOKUP(T$1,Estacionalidad!$A$5:$C$16,3))*$P9</f>
        <v>71440.552583773009</v>
      </c>
      <c r="U9" s="28">
        <f>(VLOOKUP(U$1,Estacionalidad!$A$5:$C$16,3))*$P9</f>
        <v>80648.358601729313</v>
      </c>
      <c r="V9" s="28">
        <f>(VLOOKUP(V$1,Estacionalidad!$A$5:$C$16,3))*$P9</f>
        <v>90169.512164318076</v>
      </c>
      <c r="W9" s="28">
        <f>(VLOOKUP(W$1,Estacionalidad!$A$5:$C$16,3))*$P9</f>
        <v>105267.27705432476</v>
      </c>
      <c r="X9" s="28">
        <f>(VLOOKUP(X$1,Estacionalidad!$A$5:$C$16,3))*$P9</f>
        <v>105277.04102042651</v>
      </c>
      <c r="Y9" s="28">
        <f>(VLOOKUP(Y$1,Estacionalidad!$A$5:$C$16,3))*$P9</f>
        <v>86043.943424394252</v>
      </c>
      <c r="Z9" s="28">
        <f>(VLOOKUP(Z$1,Estacionalidad!$A$5:$C$16,3))*$P9</f>
        <v>69172.296054542778</v>
      </c>
      <c r="AA9" s="28">
        <f>(VLOOKUP(AA$1,Estacionalidad!$A$5:$C$16,3))*$P9</f>
        <v>43791.287896358037</v>
      </c>
      <c r="AB9" s="28">
        <f>(VLOOKUP(AB$1,Estacionalidad!$A$5:$C$16,3))*$P9</f>
        <v>39817.19644020289</v>
      </c>
      <c r="AC9" s="1" t="s">
        <v>97</v>
      </c>
      <c r="AD9" s="1" t="s">
        <v>218</v>
      </c>
    </row>
    <row r="10" spans="1:30" ht="14" x14ac:dyDescent="0.2">
      <c r="A10" s="24">
        <v>41.724530206836903</v>
      </c>
      <c r="B10" s="24">
        <v>1.8276125873517699</v>
      </c>
      <c r="C10" s="29" t="s">
        <v>52</v>
      </c>
      <c r="D10" s="24" t="str">
        <f t="shared" si="0"/>
        <v>CENTRE D'INTERPRETACIÓ DEL CARRER DEL BALÇ</v>
      </c>
      <c r="E10" s="24" t="s">
        <v>75</v>
      </c>
      <c r="F10" s="25" t="s">
        <v>14</v>
      </c>
      <c r="G10" s="26">
        <v>0</v>
      </c>
      <c r="H10" s="26">
        <v>0</v>
      </c>
      <c r="I10" s="26">
        <v>0</v>
      </c>
      <c r="J10" s="27">
        <v>0</v>
      </c>
      <c r="K10" s="27">
        <v>0</v>
      </c>
      <c r="L10" s="27">
        <v>0</v>
      </c>
      <c r="M10" s="27">
        <v>21966</v>
      </c>
      <c r="N10" s="27">
        <v>18008</v>
      </c>
      <c r="O10" s="27">
        <v>21741</v>
      </c>
      <c r="P10" s="28">
        <f>IF(IFERROR(_xlfn.IFNA(AVERAGEIF('POI base'!$M10:$O10,"&lt;&gt;0"),"ver"),MAX('POI base'!$J10:$L10))=0,SUM('POI base'!$G10:$I10),IFERROR(_xlfn.IFNA(AVERAGEIF('POI base'!$M10:$O10,"&lt;&gt;0"),"ver"),MAX('POI base'!$J10:$L10)))</f>
        <v>20571.666666666668</v>
      </c>
      <c r="Q10" s="28">
        <f>(VLOOKUP(Q$1,Estacionalidad!$A$5:$C$16,3))*$P10</f>
        <v>934.74450136581061</v>
      </c>
      <c r="R10" s="28">
        <f>(VLOOKUP(R$1,Estacionalidad!$A$5:$C$16,3))*$P10</f>
        <v>1082.3525732408318</v>
      </c>
      <c r="S10" s="28">
        <f>(VLOOKUP(S$1,Estacionalidad!$A$5:$C$16,3))*$P10</f>
        <v>1302.697227893972</v>
      </c>
      <c r="T10" s="28">
        <f>(VLOOKUP(T$1,Estacionalidad!$A$5:$C$16,3))*$P10</f>
        <v>1782.0045569950582</v>
      </c>
      <c r="U10" s="28">
        <f>(VLOOKUP(U$1,Estacionalidad!$A$5:$C$16,3))*$P10</f>
        <v>2011.682963593101</v>
      </c>
      <c r="V10" s="28">
        <f>(VLOOKUP(V$1,Estacionalidad!$A$5:$C$16,3))*$P10</f>
        <v>2249.1774736822731</v>
      </c>
      <c r="W10" s="28">
        <f>(VLOOKUP(W$1,Estacionalidad!$A$5:$C$16,3))*$P10</f>
        <v>2625.7743064528936</v>
      </c>
      <c r="X10" s="28">
        <f>(VLOOKUP(X$1,Estacionalidad!$A$5:$C$16,3))*$P10</f>
        <v>2626.0178576497756</v>
      </c>
      <c r="Y10" s="28">
        <f>(VLOOKUP(Y$1,Estacionalidad!$A$5:$C$16,3))*$P10</f>
        <v>2146.2697828981104</v>
      </c>
      <c r="Z10" s="28">
        <f>(VLOOKUP(Z$1,Estacionalidad!$A$5:$C$16,3))*$P10</f>
        <v>1725.425438758504</v>
      </c>
      <c r="AA10" s="28">
        <f>(VLOOKUP(AA$1,Estacionalidad!$A$5:$C$16,3))*$P10</f>
        <v>1092.3246218803424</v>
      </c>
      <c r="AB10" s="28">
        <f>(VLOOKUP(AB$1,Estacionalidad!$A$5:$C$16,3))*$P10</f>
        <v>993.19536225599597</v>
      </c>
      <c r="AC10" s="1" t="s">
        <v>164</v>
      </c>
      <c r="AD10" s="1" t="s">
        <v>285</v>
      </c>
    </row>
    <row r="11" spans="1:30" ht="14" x14ac:dyDescent="0.2">
      <c r="A11" s="24">
        <v>41.437373608927103</v>
      </c>
      <c r="B11" s="24">
        <v>1.8693417174330498</v>
      </c>
      <c r="C11" s="29" t="s">
        <v>399</v>
      </c>
      <c r="D11" s="24" t="str">
        <f t="shared" si="0"/>
        <v>CASTELL DE GELIDA</v>
      </c>
      <c r="E11" s="24" t="s">
        <v>61</v>
      </c>
      <c r="F11" s="25" t="s">
        <v>14</v>
      </c>
      <c r="G11" s="26">
        <v>0</v>
      </c>
      <c r="H11" s="26">
        <v>0</v>
      </c>
      <c r="I11" s="26">
        <v>0</v>
      </c>
      <c r="J11" s="27">
        <v>0</v>
      </c>
      <c r="K11" s="27">
        <v>0</v>
      </c>
      <c r="L11" s="27">
        <v>0</v>
      </c>
      <c r="M11" s="27">
        <v>0</v>
      </c>
      <c r="N11" s="27">
        <v>3243</v>
      </c>
      <c r="O11" s="27">
        <v>2665</v>
      </c>
      <c r="P11" s="28">
        <f>IF(IFERROR(_xlfn.IFNA(AVERAGEIF('POI base'!$M11:$O11,"&lt;&gt;0"),"ver"),MAX('POI base'!$J11:$L11))=0,SUM('POI base'!$G11:$I11),IFERROR(_xlfn.IFNA(AVERAGEIF('POI base'!$M11:$O11,"&lt;&gt;0"),"ver"),MAX('POI base'!$J11:$L11)))</f>
        <v>2954</v>
      </c>
      <c r="Q11" s="28">
        <f>(VLOOKUP(Q$1,Estacionalidad!$A$5:$C$16,3))*$P11</f>
        <v>134.22516035167808</v>
      </c>
      <c r="R11" s="28">
        <f>(VLOOKUP(R$1,Estacionalidad!$A$5:$C$16,3))*$P11</f>
        <v>155.42102412801182</v>
      </c>
      <c r="S11" s="28">
        <f>(VLOOKUP(S$1,Estacionalidad!$A$5:$C$16,3))*$P11</f>
        <v>187.06153825806334</v>
      </c>
      <c r="T11" s="28">
        <f>(VLOOKUP(T$1,Estacionalidad!$A$5:$C$16,3))*$P11</f>
        <v>255.88794270582849</v>
      </c>
      <c r="U11" s="28">
        <f>(VLOOKUP(U$1,Estacionalidad!$A$5:$C$16,3))*$P11</f>
        <v>288.86874217551747</v>
      </c>
      <c r="V11" s="28">
        <f>(VLOOKUP(V$1,Estacionalidad!$A$5:$C$16,3))*$P11</f>
        <v>322.97189940488215</v>
      </c>
      <c r="W11" s="28">
        <f>(VLOOKUP(W$1,Estacionalidad!$A$5:$C$16,3))*$P11</f>
        <v>377.04953258989781</v>
      </c>
      <c r="X11" s="28">
        <f>(VLOOKUP(X$1,Estacionalidad!$A$5:$C$16,3))*$P11</f>
        <v>377.08450546046032</v>
      </c>
      <c r="Y11" s="28">
        <f>(VLOOKUP(Y$1,Estacionalidad!$A$5:$C$16,3))*$P11</f>
        <v>308.1948118940785</v>
      </c>
      <c r="Z11" s="28">
        <f>(VLOOKUP(Z$1,Estacionalidad!$A$5:$C$16,3))*$P11</f>
        <v>247.76343252495926</v>
      </c>
      <c r="AA11" s="28">
        <f>(VLOOKUP(AA$1,Estacionalidad!$A$5:$C$16,3))*$P11</f>
        <v>156.85296603910871</v>
      </c>
      <c r="AB11" s="28">
        <f>(VLOOKUP(AB$1,Estacionalidad!$A$5:$C$16,3))*$P11</f>
        <v>142.61844446751414</v>
      </c>
      <c r="AC11" s="1" t="s">
        <v>185</v>
      </c>
      <c r="AD11" s="1" t="s">
        <v>309</v>
      </c>
    </row>
    <row r="12" spans="1:30" ht="14" x14ac:dyDescent="0.2">
      <c r="A12" s="24">
        <v>42.181133824703799</v>
      </c>
      <c r="B12" s="24">
        <v>1.7949403576368901</v>
      </c>
      <c r="C12" s="29" t="s">
        <v>396</v>
      </c>
      <c r="D12" s="24" t="str">
        <f t="shared" si="0"/>
        <v>CENTRE D'INTERPETACIÓ DINOSAURES FUMANYA</v>
      </c>
      <c r="E12" s="24" t="s">
        <v>85</v>
      </c>
      <c r="F12" s="25" t="s">
        <v>14</v>
      </c>
      <c r="G12" s="26">
        <v>0</v>
      </c>
      <c r="H12" s="26">
        <v>0</v>
      </c>
      <c r="I12" s="26">
        <v>0</v>
      </c>
      <c r="J12" s="27">
        <v>0</v>
      </c>
      <c r="K12" s="27">
        <v>0</v>
      </c>
      <c r="L12" s="27">
        <v>0</v>
      </c>
      <c r="M12" s="27">
        <v>0</v>
      </c>
      <c r="N12" s="27">
        <v>7428</v>
      </c>
      <c r="O12" s="27">
        <v>5898</v>
      </c>
      <c r="P12" s="28">
        <f>IF(IFERROR(_xlfn.IFNA(AVERAGEIF('POI base'!$M12:$O12,"&lt;&gt;0"),"ver"),MAX('POI base'!$J12:$L12))=0,SUM('POI base'!$G12:$I12),IFERROR(_xlfn.IFNA(AVERAGEIF('POI base'!$M12:$O12,"&lt;&gt;0"),"ver"),MAX('POI base'!$J12:$L12)))</f>
        <v>6663</v>
      </c>
      <c r="Q12" s="28">
        <f>(VLOOKUP(Q$1,Estacionalidad!$A$5:$C$16,3))*$P12</f>
        <v>302.75634509926579</v>
      </c>
      <c r="R12" s="28">
        <f>(VLOOKUP(R$1,Estacionalidad!$A$5:$C$16,3))*$P12</f>
        <v>350.56543120004835</v>
      </c>
      <c r="S12" s="28">
        <f>(VLOOKUP(S$1,Estacionalidad!$A$5:$C$16,3))*$P12</f>
        <v>421.93332072223291</v>
      </c>
      <c r="T12" s="28">
        <f>(VLOOKUP(T$1,Estacionalidad!$A$5:$C$16,3))*$P12</f>
        <v>577.17717070038429</v>
      </c>
      <c r="U12" s="28">
        <f>(VLOOKUP(U$1,Estacionalidad!$A$5:$C$16,3))*$P12</f>
        <v>651.56818859697796</v>
      </c>
      <c r="V12" s="28">
        <f>(VLOOKUP(V$1,Estacionalidad!$A$5:$C$16,3))*$P12</f>
        <v>728.49078054662482</v>
      </c>
      <c r="W12" s="28">
        <f>(VLOOKUP(W$1,Estacionalidad!$A$5:$C$16,3))*$P12</f>
        <v>850.46751375981353</v>
      </c>
      <c r="X12" s="28">
        <f>(VLOOKUP(X$1,Estacionalidad!$A$5:$C$16,3))*$P12</f>
        <v>850.54639806467401</v>
      </c>
      <c r="Y12" s="28">
        <f>(VLOOKUP(Y$1,Estacionalidad!$A$5:$C$16,3))*$P12</f>
        <v>695.15979405898611</v>
      </c>
      <c r="Z12" s="28">
        <f>(VLOOKUP(Z$1,Estacionalidad!$A$5:$C$16,3))*$P12</f>
        <v>558.85164215091527</v>
      </c>
      <c r="AA12" s="28">
        <f>(VLOOKUP(AA$1,Estacionalidad!$A$5:$C$16,3))*$P12</f>
        <v>353.79529882145607</v>
      </c>
      <c r="AB12" s="28">
        <f>(VLOOKUP(AB$1,Estacionalidad!$A$5:$C$16,3))*$P12</f>
        <v>321.68811627862112</v>
      </c>
      <c r="AC12" s="1" t="s">
        <v>182</v>
      </c>
      <c r="AD12" s="1" t="s">
        <v>303</v>
      </c>
    </row>
    <row r="13" spans="1:30" ht="14" x14ac:dyDescent="0.2">
      <c r="A13" s="24">
        <v>41.383884000000002</v>
      </c>
      <c r="B13" s="24">
        <v>2.1667947999999999</v>
      </c>
      <c r="C13" s="29" t="s">
        <v>35</v>
      </c>
      <c r="D13" s="24" t="str">
        <f t="shared" si="0"/>
        <v>CENTRE DE CULTURA CONTEMPORÀNIA DE BARCELONA</v>
      </c>
      <c r="E13" s="24" t="s">
        <v>61</v>
      </c>
      <c r="F13" s="29" t="s">
        <v>12</v>
      </c>
      <c r="G13" s="30">
        <v>250394</v>
      </c>
      <c r="H13" s="30">
        <v>378145</v>
      </c>
      <c r="I13" s="30">
        <v>0</v>
      </c>
      <c r="J13" s="28">
        <v>426935</v>
      </c>
      <c r="K13" s="28">
        <v>383866</v>
      </c>
      <c r="L13" s="28">
        <v>433009</v>
      </c>
      <c r="M13" s="28">
        <v>382164</v>
      </c>
      <c r="N13" s="28">
        <v>465638</v>
      </c>
      <c r="O13" s="28">
        <v>517716</v>
      </c>
      <c r="P13" s="28">
        <f>IF(IFERROR(_xlfn.IFNA(AVERAGEIF('POI base'!$M13:$O13,"&lt;&gt;0"),"ver"),MAX('POI base'!$J13:$L13))=0,SUM('POI base'!$G13:$I13),IFERROR(_xlfn.IFNA(AVERAGEIF('POI base'!$M13:$O13,"&lt;&gt;0"),"ver"),MAX('POI base'!$J13:$L13)))</f>
        <v>455172.66666666669</v>
      </c>
      <c r="Q13" s="28">
        <f>(VLOOKUP(Q$1,Estacionalidad!$A$5:$C$16,3))*$P13</f>
        <v>20682.337227838274</v>
      </c>
      <c r="R13" s="28">
        <f>(VLOOKUP(R$1,Estacionalidad!$A$5:$C$16,3))*$P13</f>
        <v>23948.341912123051</v>
      </c>
      <c r="S13" s="28">
        <f>(VLOOKUP(S$1,Estacionalidad!$A$5:$C$16,3))*$P13</f>
        <v>28823.730263944275</v>
      </c>
      <c r="T13" s="28">
        <f>(VLOOKUP(T$1,Estacionalidad!$A$5:$C$16,3))*$P13</f>
        <v>39428.976726221794</v>
      </c>
      <c r="U13" s="28">
        <f>(VLOOKUP(U$1,Estacionalidad!$A$5:$C$16,3))*$P13</f>
        <v>44510.885474839568</v>
      </c>
      <c r="V13" s="28">
        <f>(VLOOKUP(V$1,Estacionalidad!$A$5:$C$16,3))*$P13</f>
        <v>49765.734837684031</v>
      </c>
      <c r="W13" s="28">
        <f>(VLOOKUP(W$1,Estacionalidad!$A$5:$C$16,3))*$P13</f>
        <v>58098.389036683831</v>
      </c>
      <c r="X13" s="28">
        <f>(VLOOKUP(X$1,Estacionalidad!$A$5:$C$16,3))*$P13</f>
        <v>58103.777897467487</v>
      </c>
      <c r="Y13" s="28">
        <f>(VLOOKUP(Y$1,Estacionalidad!$A$5:$C$16,3))*$P13</f>
        <v>47488.779411868461</v>
      </c>
      <c r="Z13" s="28">
        <f>(VLOOKUP(Z$1,Estacionalidad!$A$5:$C$16,3))*$P13</f>
        <v>38177.096237262165</v>
      </c>
      <c r="AA13" s="28">
        <f>(VLOOKUP(AA$1,Estacionalidad!$A$5:$C$16,3))*$P13</f>
        <v>24168.985384765478</v>
      </c>
      <c r="AB13" s="28">
        <f>(VLOOKUP(AB$1,Estacionalidad!$A$5:$C$16,3))*$P13</f>
        <v>21975.632255968292</v>
      </c>
      <c r="AC13" s="1" t="s">
        <v>100</v>
      </c>
      <c r="AD13" s="1" t="s">
        <v>221</v>
      </c>
    </row>
    <row r="14" spans="1:30" ht="14" x14ac:dyDescent="0.2">
      <c r="A14" s="24">
        <v>41.566278379467505</v>
      </c>
      <c r="B14" s="24">
        <v>2.0189347108348299</v>
      </c>
      <c r="C14" s="29" t="s">
        <v>390</v>
      </c>
      <c r="D14" s="24" t="str">
        <f t="shared" si="0"/>
        <v>TEXTILE MUSEUM AND DOCUMENTATION CENTRE</v>
      </c>
      <c r="E14" s="24" t="s">
        <v>78</v>
      </c>
      <c r="F14" s="25" t="s">
        <v>14</v>
      </c>
      <c r="G14" s="26">
        <v>0</v>
      </c>
      <c r="H14" s="26">
        <v>0</v>
      </c>
      <c r="I14" s="26">
        <v>0</v>
      </c>
      <c r="J14" s="27">
        <v>0</v>
      </c>
      <c r="K14" s="27">
        <v>0</v>
      </c>
      <c r="L14" s="27">
        <v>0</v>
      </c>
      <c r="M14" s="27">
        <v>8756</v>
      </c>
      <c r="N14" s="27">
        <v>8919</v>
      </c>
      <c r="O14" s="27">
        <v>12382</v>
      </c>
      <c r="P14" s="28">
        <f>IF(IFERROR(_xlfn.IFNA(AVERAGEIF('POI base'!$M14:$O14,"&lt;&gt;0"),"ver"),MAX('POI base'!$J14:$L14))=0,SUM('POI base'!$G14:$I14),IFERROR(_xlfn.IFNA(AVERAGEIF('POI base'!$M14:$O14,"&lt;&gt;0"),"ver"),MAX('POI base'!$J14:$L14)))</f>
        <v>10019</v>
      </c>
      <c r="Q14" s="28">
        <f>(VLOOKUP(Q$1,Estacionalidad!$A$5:$C$16,3))*$P14</f>
        <v>455.24775950015669</v>
      </c>
      <c r="R14" s="28">
        <f>(VLOOKUP(R$1,Estacionalidad!$A$5:$C$16,3))*$P14</f>
        <v>527.13718373004417</v>
      </c>
      <c r="S14" s="28">
        <f>(VLOOKUP(S$1,Estacionalidad!$A$5:$C$16,3))*$P14</f>
        <v>634.45143933904421</v>
      </c>
      <c r="T14" s="28">
        <f>(VLOOKUP(T$1,Estacionalidad!$A$5:$C$16,3))*$P14</f>
        <v>867.88804941425042</v>
      </c>
      <c r="U14" s="28">
        <f>(VLOOKUP(U$1,Estacionalidad!$A$5:$C$16,3))*$P14</f>
        <v>979.74811369550082</v>
      </c>
      <c r="V14" s="28">
        <f>(VLOOKUP(V$1,Estacionalidad!$A$5:$C$16,3))*$P14</f>
        <v>1095.414847710736</v>
      </c>
      <c r="W14" s="28">
        <f>(VLOOKUP(W$1,Estacionalidad!$A$5:$C$16,3))*$P14</f>
        <v>1278.8284587062242</v>
      </c>
      <c r="X14" s="28">
        <f>(VLOOKUP(X$1,Estacionalidad!$A$5:$C$16,3))*$P14</f>
        <v>1278.9470752228679</v>
      </c>
      <c r="Y14" s="28">
        <f>(VLOOKUP(Y$1,Estacionalidad!$A$5:$C$16,3))*$P14</f>
        <v>1045.2958091966054</v>
      </c>
      <c r="Z14" s="28">
        <f>(VLOOKUP(Z$1,Estacionalidad!$A$5:$C$16,3))*$P14</f>
        <v>840.33237321176944</v>
      </c>
      <c r="AA14" s="28">
        <f>(VLOOKUP(AA$1,Estacionalidad!$A$5:$C$16,3))*$P14</f>
        <v>531.99386145762696</v>
      </c>
      <c r="AB14" s="28">
        <f>(VLOOKUP(AB$1,Estacionalidad!$A$5:$C$16,3))*$P14</f>
        <v>483.71502881517409</v>
      </c>
      <c r="AC14" s="1" t="s">
        <v>173</v>
      </c>
      <c r="AD14" s="1" t="s">
        <v>294</v>
      </c>
    </row>
    <row r="15" spans="1:30" ht="14" x14ac:dyDescent="0.2">
      <c r="A15" s="24">
        <v>41.354820917523902</v>
      </c>
      <c r="B15" s="24">
        <v>2.1564650331364001</v>
      </c>
      <c r="C15" s="29" t="s">
        <v>404</v>
      </c>
      <c r="D15" s="24" t="str">
        <f t="shared" si="0"/>
        <v>MUSEUM OF FUNERAL CARRIAGES</v>
      </c>
      <c r="E15" s="24" t="s">
        <v>61</v>
      </c>
      <c r="F15" s="25" t="s">
        <v>14</v>
      </c>
      <c r="G15" s="26">
        <v>0</v>
      </c>
      <c r="H15" s="26">
        <v>0</v>
      </c>
      <c r="I15" s="26">
        <v>5251</v>
      </c>
      <c r="J15" s="27">
        <v>0</v>
      </c>
      <c r="K15" s="27">
        <v>0</v>
      </c>
      <c r="L15" s="27" t="s">
        <v>9</v>
      </c>
      <c r="M15" s="27">
        <v>0</v>
      </c>
      <c r="N15" s="27">
        <v>0</v>
      </c>
      <c r="O15" s="27">
        <v>0</v>
      </c>
      <c r="P15" s="28">
        <f>IF(IFERROR(_xlfn.IFNA(AVERAGEIF('POI base'!$M15:$O15,"&lt;&gt;0"),"ver"),MAX('POI base'!$J15:$L15))=0,SUM('POI base'!$G15:$I15),IFERROR(_xlfn.IFNA(AVERAGEIF('POI base'!$M15:$O15,"&lt;&gt;0"),"ver"),MAX('POI base'!$J15:$L15)))</f>
        <v>5251</v>
      </c>
      <c r="Q15" s="28">
        <f>(VLOOKUP(Q$1,Estacionalidad!$A$5:$C$16,3))*$P15</f>
        <v>238.59726371247856</v>
      </c>
      <c r="R15" s="28">
        <f>(VLOOKUP(R$1,Estacionalidad!$A$5:$C$16,3))*$P15</f>
        <v>276.27481303188563</v>
      </c>
      <c r="S15" s="28">
        <f>(VLOOKUP(S$1,Estacionalidad!$A$5:$C$16,3))*$P15</f>
        <v>332.5186653327998</v>
      </c>
      <c r="T15" s="28">
        <f>(VLOOKUP(T$1,Estacionalidad!$A$5:$C$16,3))*$P15</f>
        <v>454.86377357762541</v>
      </c>
      <c r="U15" s="28">
        <f>(VLOOKUP(U$1,Estacionalidad!$A$5:$C$16,3))*$P15</f>
        <v>513.49010330522754</v>
      </c>
      <c r="V15" s="28">
        <f>(VLOOKUP(V$1,Estacionalidad!$A$5:$C$16,3))*$P15</f>
        <v>574.11152463609892</v>
      </c>
      <c r="W15" s="28">
        <f>(VLOOKUP(W$1,Estacionalidad!$A$5:$C$16,3))*$P15</f>
        <v>670.23936886579327</v>
      </c>
      <c r="X15" s="28">
        <f>(VLOOKUP(X$1,Estacionalidad!$A$5:$C$16,3))*$P15</f>
        <v>670.30153628059486</v>
      </c>
      <c r="Y15" s="28">
        <f>(VLOOKUP(Y$1,Estacionalidad!$A$5:$C$16,3))*$P15</f>
        <v>547.84392594983285</v>
      </c>
      <c r="Z15" s="28">
        <f>(VLOOKUP(Z$1,Estacionalidad!$A$5:$C$16,3))*$P15</f>
        <v>440.42172789050812</v>
      </c>
      <c r="AA15" s="28">
        <f>(VLOOKUP(AA$1,Estacionalidad!$A$5:$C$16,3))*$P15</f>
        <v>278.82021823675012</v>
      </c>
      <c r="AB15" s="28">
        <f>(VLOOKUP(AB$1,Estacionalidad!$A$5:$C$16,3))*$P15</f>
        <v>253.51707918040515</v>
      </c>
      <c r="AC15" s="1" t="s">
        <v>193</v>
      </c>
      <c r="AD15" s="1" t="s">
        <v>317</v>
      </c>
    </row>
    <row r="16" spans="1:30" ht="14" x14ac:dyDescent="0.2">
      <c r="A16" s="24">
        <v>41.413269999999997</v>
      </c>
      <c r="B16" s="24">
        <v>2.1306581000000002</v>
      </c>
      <c r="C16" s="29" t="s">
        <v>37</v>
      </c>
      <c r="D16" s="24" t="str">
        <f t="shared" si="0"/>
        <v>COSMOCAIXA BARCELONA</v>
      </c>
      <c r="E16" s="24" t="s">
        <v>61</v>
      </c>
      <c r="F16" s="25" t="s">
        <v>14</v>
      </c>
      <c r="G16" s="26">
        <v>419709</v>
      </c>
      <c r="H16" s="26">
        <v>262561</v>
      </c>
      <c r="I16" s="26">
        <v>0</v>
      </c>
      <c r="J16" s="27">
        <v>739649</v>
      </c>
      <c r="K16" s="27">
        <v>733778</v>
      </c>
      <c r="L16" s="27">
        <v>757245</v>
      </c>
      <c r="M16" s="27">
        <v>884636</v>
      </c>
      <c r="N16" s="27">
        <v>1045961</v>
      </c>
      <c r="O16" s="27">
        <v>1002965</v>
      </c>
      <c r="P16" s="28">
        <f>IF(IFERROR(_xlfn.IFNA(AVERAGEIF('POI base'!$M16:$O16,"&lt;&gt;0"),"ver"),MAX('POI base'!$J16:$L16))=0,SUM('POI base'!$G16:$I16),IFERROR(_xlfn.IFNA(AVERAGEIF('POI base'!$M16:$O16,"&lt;&gt;0"),"ver"),MAX('POI base'!$J16:$L16)))</f>
        <v>977854</v>
      </c>
      <c r="Q16" s="28">
        <f>(VLOOKUP(Q$1,Estacionalidad!$A$5:$C$16,3))*$P16</f>
        <v>44432.163151838125</v>
      </c>
      <c r="R16" s="28">
        <f>(VLOOKUP(R$1,Estacionalidad!$A$5:$C$16,3))*$P16</f>
        <v>51448.568086551415</v>
      </c>
      <c r="S16" s="28">
        <f>(VLOOKUP(S$1,Estacionalidad!$A$5:$C$16,3))*$P16</f>
        <v>61922.435149560013</v>
      </c>
      <c r="T16" s="28">
        <f>(VLOOKUP(T$1,Estacionalidad!$A$5:$C$16,3))*$P16</f>
        <v>84705.838973143269</v>
      </c>
      <c r="U16" s="28">
        <f>(VLOOKUP(U$1,Estacionalidad!$A$5:$C$16,3))*$P16</f>
        <v>95623.376781075975</v>
      </c>
      <c r="V16" s="28">
        <f>(VLOOKUP(V$1,Estacionalidad!$A$5:$C$16,3))*$P16</f>
        <v>106912.44540306758</v>
      </c>
      <c r="W16" s="28">
        <f>(VLOOKUP(W$1,Estacionalidad!$A$5:$C$16,3))*$P16</f>
        <v>124813.60651359578</v>
      </c>
      <c r="X16" s="28">
        <f>(VLOOKUP(X$1,Estacionalidad!$A$5:$C$16,3))*$P16</f>
        <v>124825.18348088455</v>
      </c>
      <c r="Y16" s="28">
        <f>(VLOOKUP(Y$1,Estacionalidad!$A$5:$C$16,3))*$P16</f>
        <v>102020.82924504815</v>
      </c>
      <c r="Z16" s="28">
        <f>(VLOOKUP(Z$1,Estacionalidad!$A$5:$C$16,3))*$P16</f>
        <v>82016.406075917912</v>
      </c>
      <c r="AA16" s="28">
        <f>(VLOOKUP(AA$1,Estacionalidad!$A$5:$C$16,3))*$P16</f>
        <v>51922.579638864794</v>
      </c>
      <c r="AB16" s="28">
        <f>(VLOOKUP(AB$1,Estacionalidad!$A$5:$C$16,3))*$P16</f>
        <v>47210.56750045246</v>
      </c>
      <c r="AC16" s="1" t="s">
        <v>98</v>
      </c>
      <c r="AD16" s="1" t="s">
        <v>219</v>
      </c>
    </row>
    <row r="17" spans="1:30" ht="14" x14ac:dyDescent="0.2">
      <c r="A17" s="24">
        <v>41.385643000000002</v>
      </c>
      <c r="B17" s="24">
        <v>2.1835678000000001</v>
      </c>
      <c r="C17" s="29" t="s">
        <v>33</v>
      </c>
      <c r="D17" s="24" t="str">
        <f t="shared" si="0"/>
        <v>EL BORN CENTRE DE CULTURA I MEMÒRIA</v>
      </c>
      <c r="E17" s="24" t="s">
        <v>61</v>
      </c>
      <c r="F17" s="24" t="s">
        <v>14</v>
      </c>
      <c r="G17" s="24">
        <v>0</v>
      </c>
      <c r="H17" s="24">
        <v>0</v>
      </c>
      <c r="I17" s="24">
        <v>0</v>
      </c>
      <c r="J17" s="31">
        <v>1894400</v>
      </c>
      <c r="K17" s="31">
        <v>1486228</v>
      </c>
      <c r="L17" s="31">
        <v>1306230</v>
      </c>
      <c r="M17" s="31">
        <v>1190762</v>
      </c>
      <c r="N17" s="31">
        <v>1080079</v>
      </c>
      <c r="O17" s="31">
        <v>1161755</v>
      </c>
      <c r="P17" s="28">
        <f>IF(IFERROR(_xlfn.IFNA(AVERAGEIF('POI base'!$M17:$O17,"&lt;&gt;0"),"ver"),MAX('POI base'!$J17:$L17))=0,SUM('POI base'!$G17:$I17),IFERROR(_xlfn.IFNA(AVERAGEIF('POI base'!$M17:$O17,"&lt;&gt;0"),"ver"),MAX('POI base'!$J17:$L17)))</f>
        <v>1144198.6666666667</v>
      </c>
      <c r="Q17" s="28">
        <f>(VLOOKUP(Q$1,Estacionalidad!$A$5:$C$16,3))*$P17</f>
        <v>51990.605791303184</v>
      </c>
      <c r="R17" s="28">
        <f>(VLOOKUP(R$1,Estacionalidad!$A$5:$C$16,3))*$P17</f>
        <v>60200.585165619152</v>
      </c>
      <c r="S17" s="28">
        <f>(VLOOKUP(S$1,Estacionalidad!$A$5:$C$16,3))*$P17</f>
        <v>72456.182349184746</v>
      </c>
      <c r="T17" s="28">
        <f>(VLOOKUP(T$1,Estacionalidad!$A$5:$C$16,3))*$P17</f>
        <v>99115.315795560382</v>
      </c>
      <c r="U17" s="28">
        <f>(VLOOKUP(U$1,Estacionalidad!$A$5:$C$16,3))*$P17</f>
        <v>111890.05742684637</v>
      </c>
      <c r="V17" s="28">
        <f>(VLOOKUP(V$1,Estacionalidad!$A$5:$C$16,3))*$P17</f>
        <v>125099.53170950135</v>
      </c>
      <c r="W17" s="28">
        <f>(VLOOKUP(W$1,Estacionalidad!$A$5:$C$16,3))*$P17</f>
        <v>146045.89453508836</v>
      </c>
      <c r="X17" s="28">
        <f>(VLOOKUP(X$1,Estacionalidad!$A$5:$C$16,3))*$P17</f>
        <v>146059.44088304607</v>
      </c>
      <c r="Y17" s="28">
        <f>(VLOOKUP(Y$1,Estacionalidad!$A$5:$C$16,3))*$P17</f>
        <v>119375.79310859471</v>
      </c>
      <c r="Z17" s="28">
        <f>(VLOOKUP(Z$1,Estacionalidad!$A$5:$C$16,3))*$P17</f>
        <v>95968.378180032174</v>
      </c>
      <c r="AA17" s="28">
        <f>(VLOOKUP(AA$1,Estacionalidad!$A$5:$C$16,3))*$P17</f>
        <v>60755.231755132074</v>
      </c>
      <c r="AB17" s="28">
        <f>(VLOOKUP(AB$1,Estacionalidad!$A$5:$C$16,3))*$P17</f>
        <v>55241.649966758203</v>
      </c>
      <c r="AC17" s="1" t="s">
        <v>104</v>
      </c>
      <c r="AD17" s="1" t="s">
        <v>225</v>
      </c>
    </row>
    <row r="18" spans="1:30" ht="14" x14ac:dyDescent="0.2">
      <c r="A18" s="24">
        <v>41.374937024531498</v>
      </c>
      <c r="B18" s="24">
        <v>2.1547174252402299</v>
      </c>
      <c r="C18" s="29" t="s">
        <v>18</v>
      </c>
      <c r="D18" s="24" t="str">
        <f t="shared" si="0"/>
        <v>ESPAI BOMBERS PARC DE LA PREVENCIÓ</v>
      </c>
      <c r="E18" s="24" t="s">
        <v>61</v>
      </c>
      <c r="F18" s="25" t="s">
        <v>14</v>
      </c>
      <c r="G18" s="26">
        <v>0</v>
      </c>
      <c r="H18" s="26">
        <v>0</v>
      </c>
      <c r="I18" s="26">
        <v>0</v>
      </c>
      <c r="J18" s="27">
        <v>0</v>
      </c>
      <c r="K18" s="27">
        <v>0</v>
      </c>
      <c r="L18" s="27">
        <v>0</v>
      </c>
      <c r="M18" s="27">
        <v>17994</v>
      </c>
      <c r="N18" s="27">
        <v>19177</v>
      </c>
      <c r="O18" s="27">
        <v>13074</v>
      </c>
      <c r="P18" s="28">
        <f>IF(IFERROR(_xlfn.IFNA(AVERAGEIF('POI base'!$M18:$O18,"&lt;&gt;0"),"ver"),MAX('POI base'!$J18:$L18))=0,SUM('POI base'!$G18:$I18),IFERROR(_xlfn.IFNA(AVERAGEIF('POI base'!$M18:$O18,"&lt;&gt;0"),"ver"),MAX('POI base'!$J18:$L18)))</f>
        <v>16748.333333333332</v>
      </c>
      <c r="Q18" s="28">
        <f>(VLOOKUP(Q$1,Estacionalidad!$A$5:$C$16,3))*$P18</f>
        <v>761.01818797901888</v>
      </c>
      <c r="R18" s="28">
        <f>(VLOOKUP(R$1,Estacionalidad!$A$5:$C$16,3))*$P18</f>
        <v>881.19266049559405</v>
      </c>
      <c r="S18" s="28">
        <f>(VLOOKUP(S$1,Estacionalidad!$A$5:$C$16,3))*$P18</f>
        <v>1060.5853069032264</v>
      </c>
      <c r="T18" s="28">
        <f>(VLOOKUP(T$1,Estacionalidad!$A$5:$C$16,3))*$P18</f>
        <v>1450.8112933033572</v>
      </c>
      <c r="U18" s="28">
        <f>(VLOOKUP(U$1,Estacionalidad!$A$5:$C$16,3))*$P18</f>
        <v>1637.8029734381487</v>
      </c>
      <c r="V18" s="28">
        <f>(VLOOKUP(V$1,Estacionalidad!$A$5:$C$16,3))*$P18</f>
        <v>1831.158100383469</v>
      </c>
      <c r="W18" s="28">
        <f>(VLOOKUP(W$1,Estacionalidad!$A$5:$C$16,3))*$P18</f>
        <v>2137.7627809726264</v>
      </c>
      <c r="X18" s="28">
        <f>(VLOOKUP(X$1,Estacionalidad!$A$5:$C$16,3))*$P18</f>
        <v>2137.9610671248956</v>
      </c>
      <c r="Y18" s="28">
        <f>(VLOOKUP(Y$1,Estacionalidad!$A$5:$C$16,3))*$P18</f>
        <v>1747.3762495619469</v>
      </c>
      <c r="Z18" s="28">
        <f>(VLOOKUP(Z$1,Estacionalidad!$A$5:$C$16,3))*$P18</f>
        <v>1404.747649200697</v>
      </c>
      <c r="AA18" s="28">
        <f>(VLOOKUP(AA$1,Estacionalidad!$A$5:$C$16,3))*$P18</f>
        <v>889.31136071259493</v>
      </c>
      <c r="AB18" s="28">
        <f>(VLOOKUP(AB$1,Estacionalidad!$A$5:$C$16,3))*$P18</f>
        <v>808.60570325775757</v>
      </c>
      <c r="AC18" s="1" t="s">
        <v>170</v>
      </c>
      <c r="AD18" s="1" t="s">
        <v>291</v>
      </c>
    </row>
    <row r="19" spans="1:30" ht="14" x14ac:dyDescent="0.2">
      <c r="A19" s="24">
        <v>41.851465368789199</v>
      </c>
      <c r="B19" s="24">
        <v>2.38340784212365</v>
      </c>
      <c r="C19" s="29" t="s">
        <v>56</v>
      </c>
      <c r="D19" s="24" t="str">
        <f t="shared" si="0"/>
        <v>ESPAI MONTSENY</v>
      </c>
      <c r="E19" s="24" t="s">
        <v>84</v>
      </c>
      <c r="F19" s="25" t="s">
        <v>14</v>
      </c>
      <c r="G19" s="26">
        <v>0</v>
      </c>
      <c r="H19" s="26">
        <v>0</v>
      </c>
      <c r="I19" s="26">
        <v>0</v>
      </c>
      <c r="J19" s="27">
        <v>0</v>
      </c>
      <c r="K19" s="27">
        <v>0</v>
      </c>
      <c r="L19" s="27">
        <v>0</v>
      </c>
      <c r="M19" s="27">
        <v>0</v>
      </c>
      <c r="N19" s="27">
        <v>3854</v>
      </c>
      <c r="O19" s="27">
        <v>8076</v>
      </c>
      <c r="P19" s="28">
        <f>IF(IFERROR(_xlfn.IFNA(AVERAGEIF('POI base'!$M19:$O19,"&lt;&gt;0"),"ver"),MAX('POI base'!$J19:$L19))=0,SUM('POI base'!$G19:$I19),IFERROR(_xlfn.IFNA(AVERAGEIF('POI base'!$M19:$O19,"&lt;&gt;0"),"ver"),MAX('POI base'!$J19:$L19)))</f>
        <v>5965</v>
      </c>
      <c r="Q19" s="28">
        <f>(VLOOKUP(Q$1,Estacionalidad!$A$5:$C$16,3))*$P19</f>
        <v>271.04031194914006</v>
      </c>
      <c r="R19" s="28">
        <f>(VLOOKUP(R$1,Estacionalidad!$A$5:$C$16,3))*$P19</f>
        <v>313.84103213391694</v>
      </c>
      <c r="S19" s="28">
        <f>(VLOOKUP(S$1,Estacionalidad!$A$5:$C$16,3))*$P19</f>
        <v>377.73259164162079</v>
      </c>
      <c r="T19" s="28">
        <f>(VLOOKUP(T$1,Estacionalidad!$A$5:$C$16,3))*$P19</f>
        <v>516.71346589040854</v>
      </c>
      <c r="U19" s="28">
        <f>(VLOOKUP(U$1,Estacionalidad!$A$5:$C$16,3))*$P19</f>
        <v>583.31145804907294</v>
      </c>
      <c r="V19" s="28">
        <f>(VLOOKUP(V$1,Estacionalidad!$A$5:$C$16,3))*$P19</f>
        <v>652.17582259652067</v>
      </c>
      <c r="W19" s="28">
        <f>(VLOOKUP(W$1,Estacionalidad!$A$5:$C$16,3))*$P19</f>
        <v>761.37456394676383</v>
      </c>
      <c r="X19" s="28">
        <f>(VLOOKUP(X$1,Estacionalidad!$A$5:$C$16,3))*$P19</f>
        <v>761.445184519853</v>
      </c>
      <c r="Y19" s="28">
        <f>(VLOOKUP(Y$1,Estacionalidad!$A$5:$C$16,3))*$P19</f>
        <v>622.33651081522623</v>
      </c>
      <c r="Z19" s="28">
        <f>(VLOOKUP(Z$1,Estacionalidad!$A$5:$C$16,3))*$P19</f>
        <v>500.30767603635138</v>
      </c>
      <c r="AA19" s="28">
        <f>(VLOOKUP(AA$1,Estacionalidad!$A$5:$C$16,3))*$P19</f>
        <v>316.73254652108443</v>
      </c>
      <c r="AB19" s="28">
        <f>(VLOOKUP(AB$1,Estacionalidad!$A$5:$C$16,3))*$P19</f>
        <v>287.98883590004124</v>
      </c>
      <c r="AC19" s="1" t="s">
        <v>179</v>
      </c>
      <c r="AD19" s="1" t="s">
        <v>300</v>
      </c>
    </row>
    <row r="20" spans="1:30" ht="14" x14ac:dyDescent="0.2">
      <c r="A20" s="24">
        <v>41.476064962040802</v>
      </c>
      <c r="B20" s="24">
        <v>1.9318121868265101</v>
      </c>
      <c r="C20" s="29" t="s">
        <v>400</v>
      </c>
      <c r="D20" s="24" t="str">
        <f t="shared" si="0"/>
        <v>MUXART. ESPAI D'ART I CREACIÓ CONTEMPORANIS</v>
      </c>
      <c r="E20" s="24" t="s">
        <v>88</v>
      </c>
      <c r="F20" s="25" t="s">
        <v>14</v>
      </c>
      <c r="G20" s="26">
        <v>0</v>
      </c>
      <c r="H20" s="26">
        <v>0</v>
      </c>
      <c r="I20" s="26">
        <v>0</v>
      </c>
      <c r="J20" s="27">
        <v>0</v>
      </c>
      <c r="K20" s="27">
        <v>2537</v>
      </c>
      <c r="L20" s="27">
        <v>3831</v>
      </c>
      <c r="M20" s="27">
        <v>2791</v>
      </c>
      <c r="N20" s="27">
        <v>3762</v>
      </c>
      <c r="O20" s="27">
        <v>2315</v>
      </c>
      <c r="P20" s="28">
        <f>IF(IFERROR(_xlfn.IFNA(AVERAGEIF('POI base'!$M20:$O20,"&lt;&gt;0"),"ver"),MAX('POI base'!$J20:$L20))=0,SUM('POI base'!$G20:$I20),IFERROR(_xlfn.IFNA(AVERAGEIF('POI base'!$M20:$O20,"&lt;&gt;0"),"ver"),MAX('POI base'!$J20:$L20)))</f>
        <v>2956</v>
      </c>
      <c r="Q20" s="28">
        <f>(VLOOKUP(Q$1,Estacionalidad!$A$5:$C$16,3))*$P20</f>
        <v>134.31603723749507</v>
      </c>
      <c r="R20" s="28">
        <f>(VLOOKUP(R$1,Estacionalidad!$A$5:$C$16,3))*$P20</f>
        <v>155.52625163249931</v>
      </c>
      <c r="S20" s="28">
        <f>(VLOOKUP(S$1,Estacionalidad!$A$5:$C$16,3))*$P20</f>
        <v>187.18818791158947</v>
      </c>
      <c r="T20" s="28">
        <f>(VLOOKUP(T$1,Estacionalidad!$A$5:$C$16,3))*$P20</f>
        <v>256.06119114367942</v>
      </c>
      <c r="U20" s="28">
        <f>(VLOOKUP(U$1,Estacionalidad!$A$5:$C$16,3))*$P20</f>
        <v>289.06432020001</v>
      </c>
      <c r="V20" s="28">
        <f>(VLOOKUP(V$1,Estacionalidad!$A$5:$C$16,3))*$P20</f>
        <v>323.19056690617185</v>
      </c>
      <c r="W20" s="28">
        <f>(VLOOKUP(W$1,Estacionalidad!$A$5:$C$16,3))*$P20</f>
        <v>377.30481324838792</v>
      </c>
      <c r="X20" s="28">
        <f>(VLOOKUP(X$1,Estacionalidad!$A$5:$C$16,3))*$P20</f>
        <v>377.33980979726493</v>
      </c>
      <c r="Y20" s="28">
        <f>(VLOOKUP(Y$1,Estacionalidad!$A$5:$C$16,3))*$P20</f>
        <v>308.40347459678264</v>
      </c>
      <c r="Z20" s="28">
        <f>(VLOOKUP(Z$1,Estacionalidad!$A$5:$C$16,3))*$P20</f>
        <v>247.93118027886919</v>
      </c>
      <c r="AA20" s="28">
        <f>(VLOOKUP(AA$1,Estacionalidad!$A$5:$C$16,3))*$P20</f>
        <v>156.95916303710405</v>
      </c>
      <c r="AB20" s="28">
        <f>(VLOOKUP(AB$1,Estacionalidad!$A$5:$C$16,3))*$P20</f>
        <v>142.71500401014617</v>
      </c>
      <c r="AC20" s="1" t="s">
        <v>187</v>
      </c>
      <c r="AD20" s="1" t="s">
        <v>311</v>
      </c>
    </row>
    <row r="21" spans="1:30" ht="14" x14ac:dyDescent="0.2">
      <c r="A21" s="24">
        <v>41.951185383583699</v>
      </c>
      <c r="B21" s="24">
        <v>2.38492754323654</v>
      </c>
      <c r="C21" s="29" t="s">
        <v>414</v>
      </c>
      <c r="D21" s="24" t="str">
        <f t="shared" si="0"/>
        <v>ESPAI NATURAL DE LES GUILLERIES-SAVASSONA</v>
      </c>
      <c r="E21" s="24" t="s">
        <v>93</v>
      </c>
      <c r="F21" s="29" t="s">
        <v>0</v>
      </c>
      <c r="G21" s="30">
        <v>0</v>
      </c>
      <c r="H21" s="30">
        <v>0</v>
      </c>
      <c r="I21" s="30">
        <v>6720</v>
      </c>
      <c r="J21" s="28">
        <v>0</v>
      </c>
      <c r="K21" s="28">
        <v>9538</v>
      </c>
      <c r="L21" s="28">
        <v>9762</v>
      </c>
      <c r="M21" s="28">
        <v>7981</v>
      </c>
      <c r="N21" s="28">
        <v>7890</v>
      </c>
      <c r="O21" s="28">
        <v>7178</v>
      </c>
      <c r="P21" s="28">
        <f>IF(IFERROR(_xlfn.IFNA(AVERAGEIF('POI base'!$M21:$O21,"&lt;&gt;0"),"ver"),MAX('POI base'!$J21:$L21))=0,SUM('POI base'!$G21:$I21),IFERROR(_xlfn.IFNA(AVERAGEIF('POI base'!$M21:$O21,"&lt;&gt;0"),"ver"),MAX('POI base'!$J21:$L21)))</f>
        <v>7683</v>
      </c>
      <c r="Q21" s="28">
        <f>(VLOOKUP(Q$1,Estacionalidad!$A$5:$C$16,3))*$P21</f>
        <v>349.1035568659251</v>
      </c>
      <c r="R21" s="28">
        <f>(VLOOKUP(R$1,Estacionalidad!$A$5:$C$16,3))*$P21</f>
        <v>404.23145848866449</v>
      </c>
      <c r="S21" s="28">
        <f>(VLOOKUP(S$1,Estacionalidad!$A$5:$C$16,3))*$P21</f>
        <v>486.52464402054864</v>
      </c>
      <c r="T21" s="28">
        <f>(VLOOKUP(T$1,Estacionalidad!$A$5:$C$16,3))*$P21</f>
        <v>665.53387400436031</v>
      </c>
      <c r="U21" s="28">
        <f>(VLOOKUP(U$1,Estacionalidad!$A$5:$C$16,3))*$P21</f>
        <v>751.31298108818567</v>
      </c>
      <c r="V21" s="28">
        <f>(VLOOKUP(V$1,Estacionalidad!$A$5:$C$16,3))*$P21</f>
        <v>840.01120620437018</v>
      </c>
      <c r="W21" s="28">
        <f>(VLOOKUP(W$1,Estacionalidad!$A$5:$C$16,3))*$P21</f>
        <v>980.66064958977142</v>
      </c>
      <c r="X21" s="28">
        <f>(VLOOKUP(X$1,Estacionalidad!$A$5:$C$16,3))*$P21</f>
        <v>980.75160983504281</v>
      </c>
      <c r="Y21" s="28">
        <f>(VLOOKUP(Y$1,Estacionalidad!$A$5:$C$16,3))*$P21</f>
        <v>801.5777724381195</v>
      </c>
      <c r="Z21" s="28">
        <f>(VLOOKUP(Z$1,Estacionalidad!$A$5:$C$16,3))*$P21</f>
        <v>644.40299664497695</v>
      </c>
      <c r="AA21" s="28">
        <f>(VLOOKUP(AA$1,Estacionalidad!$A$5:$C$16,3))*$P21</f>
        <v>407.95576779907657</v>
      </c>
      <c r="AB21" s="28">
        <f>(VLOOKUP(AB$1,Estacionalidad!$A$5:$C$16,3))*$P21</f>
        <v>370.93348302095842</v>
      </c>
      <c r="AC21" s="1" t="s">
        <v>213</v>
      </c>
      <c r="AD21" s="1" t="s">
        <v>337</v>
      </c>
    </row>
    <row r="22" spans="1:30" ht="14" x14ac:dyDescent="0.2">
      <c r="A22" s="24">
        <v>41.313342216831998</v>
      </c>
      <c r="B22" s="24">
        <v>2.1161378492058098</v>
      </c>
      <c r="C22" s="29" t="s">
        <v>407</v>
      </c>
      <c r="D22" s="24" t="str">
        <f t="shared" si="0"/>
        <v>LLOBREGAT DELTA</v>
      </c>
      <c r="E22" s="24" t="s">
        <v>61</v>
      </c>
      <c r="F22" s="29" t="s">
        <v>0</v>
      </c>
      <c r="G22" s="30">
        <v>0</v>
      </c>
      <c r="H22" s="30">
        <v>0</v>
      </c>
      <c r="I22" s="30">
        <v>130675</v>
      </c>
      <c r="J22" s="28">
        <v>0</v>
      </c>
      <c r="K22" s="28">
        <v>120905</v>
      </c>
      <c r="L22" s="28">
        <v>138465</v>
      </c>
      <c r="M22" s="28">
        <v>143566</v>
      </c>
      <c r="N22" s="28">
        <v>143049</v>
      </c>
      <c r="O22" s="28">
        <v>168267</v>
      </c>
      <c r="P22" s="28">
        <f>IF(IFERROR(_xlfn.IFNA(AVERAGEIF('POI base'!$M22:$O22,"&lt;&gt;0"),"ver"),MAX('POI base'!$J22:$L22))=0,SUM('POI base'!$G22:$I22),IFERROR(_xlfn.IFNA(AVERAGEIF('POI base'!$M22:$O22,"&lt;&gt;0"),"ver"),MAX('POI base'!$J22:$L22)))</f>
        <v>151627.33333333334</v>
      </c>
      <c r="Q22" s="28">
        <f>(VLOOKUP(Q$1,Estacionalidad!$A$5:$C$16,3))*$P22</f>
        <v>6889.7099290331798</v>
      </c>
      <c r="R22" s="28">
        <f>(VLOOKUP(R$1,Estacionalidad!$A$5:$C$16,3))*$P22</f>
        <v>7977.6829493791793</v>
      </c>
      <c r="S22" s="28">
        <f>(VLOOKUP(S$1,Estacionalidad!$A$5:$C$16,3))*$P22</f>
        <v>9601.7746158772716</v>
      </c>
      <c r="T22" s="28">
        <f>(VLOOKUP(T$1,Estacionalidad!$A$5:$C$16,3))*$P22</f>
        <v>13134.599317751374</v>
      </c>
      <c r="U22" s="28">
        <f>(VLOOKUP(U$1,Estacionalidad!$A$5:$C$16,3))*$P22</f>
        <v>14827.487156204439</v>
      </c>
      <c r="V22" s="28">
        <f>(VLOOKUP(V$1,Estacionalidad!$A$5:$C$16,3))*$P22</f>
        <v>16577.985053609977</v>
      </c>
      <c r="W22" s="28">
        <f>(VLOOKUP(W$1,Estacionalidad!$A$5:$C$16,3))*$P22</f>
        <v>19353.762749216643</v>
      </c>
      <c r="X22" s="28">
        <f>(VLOOKUP(X$1,Estacionalidad!$A$5:$C$16,3))*$P22</f>
        <v>19355.557889061736</v>
      </c>
      <c r="Y22" s="28">
        <f>(VLOOKUP(Y$1,Estacionalidad!$A$5:$C$16,3))*$P22</f>
        <v>15819.484588580706</v>
      </c>
      <c r="Z22" s="28">
        <f>(VLOOKUP(Z$1,Estacionalidad!$A$5:$C$16,3))*$P22</f>
        <v>12717.572299009087</v>
      </c>
      <c r="AA22" s="28">
        <f>(VLOOKUP(AA$1,Estacionalidad!$A$5:$C$16,3))*$P22</f>
        <v>8051.1838070189406</v>
      </c>
      <c r="AB22" s="28">
        <f>(VLOOKUP(AB$1,Estacionalidad!$A$5:$C$16,3))*$P22</f>
        <v>7320.5329785908116</v>
      </c>
      <c r="AC22" s="1" t="s">
        <v>202</v>
      </c>
      <c r="AD22" s="1" t="s">
        <v>326</v>
      </c>
    </row>
    <row r="23" spans="1:30" ht="14" x14ac:dyDescent="0.2">
      <c r="A23" s="24">
        <v>41.371638351346604</v>
      </c>
      <c r="B23" s="24">
        <v>2.15016266385972</v>
      </c>
      <c r="C23" s="29" t="s">
        <v>6</v>
      </c>
      <c r="D23" s="24" t="str">
        <f t="shared" si="0"/>
        <v>ESPAIS PATRIMONIALS DEL MUHBA</v>
      </c>
      <c r="E23" s="24" t="s">
        <v>61</v>
      </c>
      <c r="F23" s="29" t="s">
        <v>5</v>
      </c>
      <c r="G23" s="30">
        <v>0</v>
      </c>
      <c r="H23" s="30">
        <v>0</v>
      </c>
      <c r="I23" s="30">
        <v>0</v>
      </c>
      <c r="J23" s="32">
        <v>387038</v>
      </c>
      <c r="K23" s="32">
        <v>379434</v>
      </c>
      <c r="L23" s="32">
        <v>399719</v>
      </c>
      <c r="M23" s="32">
        <v>418436</v>
      </c>
      <c r="N23" s="32">
        <v>395998</v>
      </c>
      <c r="O23" s="32">
        <v>411726</v>
      </c>
      <c r="P23" s="28">
        <f>IF(IFERROR(_xlfn.IFNA(AVERAGEIF('POI base'!$M23:$O23,"&lt;&gt;0"),"ver"),MAX('POI base'!$J23:$L23))=0,SUM('POI base'!$G23:$I23),IFERROR(_xlfn.IFNA(AVERAGEIF('POI base'!$M23:$O23,"&lt;&gt;0"),"ver"),MAX('POI base'!$J23:$L23)))</f>
        <v>408720</v>
      </c>
      <c r="Q23" s="28">
        <f>(VLOOKUP(Q$1,Estacionalidad!$A$5:$C$16,3))*$P23</f>
        <v>18571.600385557842</v>
      </c>
      <c r="R23" s="28">
        <f>(VLOOKUP(R$1,Estacionalidad!$A$5:$C$16,3))*$P23</f>
        <v>21504.292817061949</v>
      </c>
      <c r="S23" s="28">
        <f>(VLOOKUP(S$1,Estacionalidad!$A$5:$C$16,3))*$P23</f>
        <v>25882.123194595686</v>
      </c>
      <c r="T23" s="28">
        <f>(VLOOKUP(T$1,Estacionalidad!$A$5:$C$16,3))*$P23</f>
        <v>35405.050759216727</v>
      </c>
      <c r="U23" s="28">
        <f>(VLOOKUP(U$1,Estacionalidad!$A$5:$C$16,3))*$P23</f>
        <v>39968.325085300436</v>
      </c>
      <c r="V23" s="28">
        <f>(VLOOKUP(V$1,Estacionalidad!$A$5:$C$16,3))*$P23</f>
        <v>44686.890563562432</v>
      </c>
      <c r="W23" s="28">
        <f>(VLOOKUP(W$1,Estacionalidad!$A$5:$C$16,3))*$P23</f>
        <v>52169.155369039618</v>
      </c>
      <c r="X23" s="28">
        <f>(VLOOKUP(X$1,Estacionalidad!$A$5:$C$16,3))*$P23</f>
        <v>52173.994269397204</v>
      </c>
      <c r="Y23" s="28">
        <f>(VLOOKUP(Y$1,Estacionalidad!$A$5:$C$16,3))*$P23</f>
        <v>42642.309924626868</v>
      </c>
      <c r="Z23" s="28">
        <f>(VLOOKUP(Z$1,Estacionalidad!$A$5:$C$16,3))*$P23</f>
        <v>34280.930989032277</v>
      </c>
      <c r="AA23" s="28">
        <f>(VLOOKUP(AA$1,Estacionalidad!$A$5:$C$16,3))*$P23</f>
        <v>21702.418510326508</v>
      </c>
      <c r="AB23" s="28">
        <f>(VLOOKUP(AB$1,Estacionalidad!$A$5:$C$16,3))*$P23</f>
        <v>19732.908132282457</v>
      </c>
      <c r="AC23" s="1" t="s">
        <v>140</v>
      </c>
      <c r="AD23" s="1" t="s">
        <v>261</v>
      </c>
    </row>
    <row r="24" spans="1:30" ht="14" x14ac:dyDescent="0.2">
      <c r="A24" s="24">
        <v>41.392347271140309</v>
      </c>
      <c r="B24" s="24">
        <v>2.17549835596347</v>
      </c>
      <c r="C24" s="29" t="s">
        <v>405</v>
      </c>
      <c r="D24" s="24" t="str">
        <f t="shared" si="0"/>
        <v>ESPAIS VOLART</v>
      </c>
      <c r="E24" s="24" t="s">
        <v>61</v>
      </c>
      <c r="F24" s="29" t="s">
        <v>12</v>
      </c>
      <c r="G24" s="30">
        <v>0</v>
      </c>
      <c r="H24" s="30">
        <v>0</v>
      </c>
      <c r="I24" s="30">
        <v>0</v>
      </c>
      <c r="J24" s="28">
        <v>5151</v>
      </c>
      <c r="K24" s="28">
        <v>3367</v>
      </c>
      <c r="L24" s="28">
        <v>6720</v>
      </c>
      <c r="M24" s="28">
        <v>29117</v>
      </c>
      <c r="N24" s="28">
        <v>32000</v>
      </c>
      <c r="O24" s="28">
        <v>10158</v>
      </c>
      <c r="P24" s="28">
        <f>IF(IFERROR(_xlfn.IFNA(AVERAGEIF('POI base'!$M24:$O24,"&lt;&gt;0"),"ver"),MAX('POI base'!$J24:$L24))=0,SUM('POI base'!$G24:$I24),IFERROR(_xlfn.IFNA(AVERAGEIF('POI base'!$M24:$O24,"&lt;&gt;0"),"ver"),MAX('POI base'!$J24:$L24)))</f>
        <v>23758.333333333332</v>
      </c>
      <c r="Q24" s="28">
        <f>(VLOOKUP(Q$1,Estacionalidad!$A$5:$C$16,3))*$P24</f>
        <v>1079.5416727675306</v>
      </c>
      <c r="R24" s="28">
        <f>(VLOOKUP(R$1,Estacionalidad!$A$5:$C$16,3))*$P24</f>
        <v>1250.0150637242207</v>
      </c>
      <c r="S24" s="28">
        <f>(VLOOKUP(S$1,Estacionalidad!$A$5:$C$16,3))*$P24</f>
        <v>1504.4923425122392</v>
      </c>
      <c r="T24" s="28">
        <f>(VLOOKUP(T$1,Estacionalidad!$A$5:$C$16,3))*$P24</f>
        <v>2058.0470679708783</v>
      </c>
      <c r="U24" s="28">
        <f>(VLOOKUP(U$1,Estacionalidad!$A$5:$C$16,3))*$P24</f>
        <v>2323.3039492845865</v>
      </c>
      <c r="V24" s="28">
        <f>(VLOOKUP(V$1,Estacionalidad!$A$5:$C$16,3))*$P24</f>
        <v>2597.5876924038562</v>
      </c>
      <c r="W24" s="28">
        <f>(VLOOKUP(W$1,Estacionalidad!$A$5:$C$16,3))*$P24</f>
        <v>3032.5214889804743</v>
      </c>
      <c r="X24" s="28">
        <f>(VLOOKUP(X$1,Estacionalidad!$A$5:$C$16,3))*$P24</f>
        <v>3032.8027676251759</v>
      </c>
      <c r="Y24" s="28">
        <f>(VLOOKUP(Y$1,Estacionalidad!$A$5:$C$16,3))*$P24</f>
        <v>2478.7390225401086</v>
      </c>
      <c r="Z24" s="28">
        <f>(VLOOKUP(Z$1,Estacionalidad!$A$5:$C$16,3))*$P24</f>
        <v>1992.7035266549842</v>
      </c>
      <c r="AA24" s="28">
        <f>(VLOOKUP(AA$1,Estacionalidad!$A$5:$C$16,3))*$P24</f>
        <v>1261.5318386862416</v>
      </c>
      <c r="AB24" s="28">
        <f>(VLOOKUP(AB$1,Estacionalidad!$A$5:$C$16,3))*$P24</f>
        <v>1147.0469001830365</v>
      </c>
      <c r="AC24" s="1" t="s">
        <v>198</v>
      </c>
      <c r="AD24" s="1" t="s">
        <v>322</v>
      </c>
    </row>
    <row r="25" spans="1:30" ht="14" x14ac:dyDescent="0.2">
      <c r="A25" s="24">
        <v>41.435295481806307</v>
      </c>
      <c r="B25" s="24">
        <v>2.19171609467949</v>
      </c>
      <c r="C25" s="29" t="s">
        <v>50</v>
      </c>
      <c r="D25" s="24" t="str">
        <f t="shared" si="0"/>
        <v>FABRA I COATS</v>
      </c>
      <c r="E25" s="24" t="s">
        <v>92</v>
      </c>
      <c r="F25" s="29" t="s">
        <v>12</v>
      </c>
      <c r="G25" s="30">
        <v>0</v>
      </c>
      <c r="H25" s="30">
        <v>0</v>
      </c>
      <c r="I25" s="30">
        <v>0</v>
      </c>
      <c r="J25" s="28">
        <v>7462</v>
      </c>
      <c r="K25" s="28">
        <v>9223</v>
      </c>
      <c r="L25" s="28">
        <v>10202</v>
      </c>
      <c r="M25" s="28">
        <v>11292</v>
      </c>
      <c r="N25" s="28">
        <v>16169</v>
      </c>
      <c r="O25" s="28">
        <v>14638</v>
      </c>
      <c r="P25" s="28">
        <f>IF(IFERROR(_xlfn.IFNA(AVERAGEIF('POI base'!$M25:$O25,"&lt;&gt;0"),"ver"),MAX('POI base'!$J25:$L25))=0,SUM('POI base'!$G25:$I25),IFERROR(_xlfn.IFNA(AVERAGEIF('POI base'!$M25:$O25,"&lt;&gt;0"),"ver"),MAX('POI base'!$J25:$L25)))</f>
        <v>14033</v>
      </c>
      <c r="Q25" s="28">
        <f>(VLOOKUP(Q$1,Estacionalidad!$A$5:$C$16,3))*$P25</f>
        <v>637.63766933483362</v>
      </c>
      <c r="R25" s="28">
        <f>(VLOOKUP(R$1,Estacionalidad!$A$5:$C$16,3))*$P25</f>
        <v>738.32878523642182</v>
      </c>
      <c r="S25" s="28">
        <f>(VLOOKUP(S$1,Estacionalidad!$A$5:$C$16,3))*$P25</f>
        <v>888.63729396594545</v>
      </c>
      <c r="T25" s="28">
        <f>(VLOOKUP(T$1,Estacionalidad!$A$5:$C$16,3))*$P25</f>
        <v>1215.5976641810735</v>
      </c>
      <c r="U25" s="28">
        <f>(VLOOKUP(U$1,Estacionalidad!$A$5:$C$16,3))*$P25</f>
        <v>1372.2732088520772</v>
      </c>
      <c r="V25" s="28">
        <f>(VLOOKUP(V$1,Estacionalidad!$A$5:$C$16,3))*$P25</f>
        <v>1534.2805227991576</v>
      </c>
      <c r="W25" s="28">
        <f>(VLOOKUP(W$1,Estacionalidad!$A$5:$C$16,3))*$P25</f>
        <v>1791.1767402958822</v>
      </c>
      <c r="X25" s="28">
        <f>(VLOOKUP(X$1,Estacionalidad!$A$5:$C$16,3))*$P25</f>
        <v>1791.34287918979</v>
      </c>
      <c r="Y25" s="28">
        <f>(VLOOKUP(Y$1,Estacionalidad!$A$5:$C$16,3))*$P25</f>
        <v>1464.0818535239009</v>
      </c>
      <c r="Z25" s="28">
        <f>(VLOOKUP(Z$1,Estacionalidad!$A$5:$C$16,3))*$P25</f>
        <v>1177.002115308989</v>
      </c>
      <c r="AA25" s="28">
        <f>(VLOOKUP(AA$1,Estacionalidad!$A$5:$C$16,3))*$P25</f>
        <v>745.13123643426286</v>
      </c>
      <c r="AB25" s="28">
        <f>(VLOOKUP(AB$1,Estacionalidad!$A$5:$C$16,3))*$P25</f>
        <v>677.51003087766617</v>
      </c>
      <c r="AC25" s="1" t="s">
        <v>197</v>
      </c>
      <c r="AD25" s="1" t="s">
        <v>321</v>
      </c>
    </row>
    <row r="26" spans="1:30" ht="14" x14ac:dyDescent="0.2">
      <c r="A26" s="24">
        <v>41.39152</v>
      </c>
      <c r="B26" s="24">
        <v>2.1637572999999999</v>
      </c>
      <c r="C26" s="29" t="s">
        <v>31</v>
      </c>
      <c r="D26" s="24" t="str">
        <f t="shared" si="0"/>
        <v>FUNDACIÓ ANTONI TÀPIES</v>
      </c>
      <c r="E26" s="24" t="s">
        <v>61</v>
      </c>
      <c r="F26" s="25" t="s">
        <v>14</v>
      </c>
      <c r="G26" s="26">
        <v>55338</v>
      </c>
      <c r="H26" s="26">
        <v>79783</v>
      </c>
      <c r="I26" s="26">
        <v>0</v>
      </c>
      <c r="J26" s="27">
        <v>66058</v>
      </c>
      <c r="K26" s="27">
        <v>70174</v>
      </c>
      <c r="L26" s="27">
        <v>62450</v>
      </c>
      <c r="M26" s="27">
        <v>54858</v>
      </c>
      <c r="N26" s="27">
        <v>43582</v>
      </c>
      <c r="O26" s="27">
        <v>44290</v>
      </c>
      <c r="P26" s="28">
        <f>IF(IFERROR(_xlfn.IFNA(AVERAGEIF('POI base'!$M26:$O26,"&lt;&gt;0"),"ver"),MAX('POI base'!$J26:$L26))=0,SUM('POI base'!$G26:$I26),IFERROR(_xlfn.IFNA(AVERAGEIF('POI base'!$M26:$O26,"&lt;&gt;0"),"ver"),MAX('POI base'!$J26:$L26)))</f>
        <v>47576.666666666664</v>
      </c>
      <c r="Q26" s="28">
        <f>(VLOOKUP(Q$1,Estacionalidad!$A$5:$C$16,3))*$P26</f>
        <v>2161.8096521095704</v>
      </c>
      <c r="R26" s="28">
        <f>(VLOOKUP(R$1,Estacionalidad!$A$5:$C$16,3))*$P26</f>
        <v>2503.1869525830657</v>
      </c>
      <c r="S26" s="28">
        <f>(VLOOKUP(S$1,Estacionalidad!$A$5:$C$16,3))*$P26</f>
        <v>3012.784174630262</v>
      </c>
      <c r="T26" s="28">
        <f>(VLOOKUP(T$1,Estacionalidad!$A$5:$C$16,3))*$P26</f>
        <v>4121.2915890772847</v>
      </c>
      <c r="U26" s="28">
        <f>(VLOOKUP(U$1,Estacionalidad!$A$5:$C$16,3))*$P26</f>
        <v>4652.4752393039498</v>
      </c>
      <c r="V26" s="28">
        <f>(VLOOKUP(V$1,Estacionalidad!$A$5:$C$16,3))*$P26</f>
        <v>5201.7354098464029</v>
      </c>
      <c r="W26" s="28">
        <f>(VLOOKUP(W$1,Estacionalidad!$A$5:$C$16,3))*$P26</f>
        <v>6072.7013977156521</v>
      </c>
      <c r="X26" s="28">
        <f>(VLOOKUP(X$1,Estacionalidad!$A$5:$C$16,3))*$P26</f>
        <v>6073.2646653544907</v>
      </c>
      <c r="Y26" s="28">
        <f>(VLOOKUP(Y$1,Estacionalidad!$A$5:$C$16,3))*$P26</f>
        <v>4963.7379261613432</v>
      </c>
      <c r="Z26" s="28">
        <f>(VLOOKUP(Z$1,Estacionalidad!$A$5:$C$16,3))*$P26</f>
        <v>3990.4394859272661</v>
      </c>
      <c r="AA26" s="28">
        <f>(VLOOKUP(AA$1,Estacionalidad!$A$5:$C$16,3))*$P26</f>
        <v>2526.249587312343</v>
      </c>
      <c r="AB26" s="28">
        <f>(VLOOKUP(AB$1,Estacionalidad!$A$5:$C$16,3))*$P26</f>
        <v>2296.990586645034</v>
      </c>
      <c r="AC26" s="1" t="s">
        <v>114</v>
      </c>
      <c r="AD26" s="1" t="s">
        <v>235</v>
      </c>
    </row>
    <row r="27" spans="1:30" ht="14" x14ac:dyDescent="0.2">
      <c r="A27" s="24">
        <v>41.395316999999999</v>
      </c>
      <c r="B27" s="24">
        <v>2.1620430000000002</v>
      </c>
      <c r="C27" s="29" t="s">
        <v>27</v>
      </c>
      <c r="D27" s="24" t="str">
        <f t="shared" si="0"/>
        <v>FUNDACIÓ CATALUNYA LA PEDRERA</v>
      </c>
      <c r="E27" s="24" t="s">
        <v>61</v>
      </c>
      <c r="F27" s="24" t="s">
        <v>5</v>
      </c>
      <c r="G27" s="24">
        <v>0</v>
      </c>
      <c r="H27" s="24">
        <v>1386721</v>
      </c>
      <c r="I27" s="24">
        <v>0</v>
      </c>
      <c r="J27" s="31">
        <v>932356</v>
      </c>
      <c r="K27" s="31">
        <v>990112</v>
      </c>
      <c r="L27" s="31">
        <v>1207087</v>
      </c>
      <c r="M27" s="31">
        <v>972508</v>
      </c>
      <c r="N27" s="31">
        <v>934524</v>
      </c>
      <c r="O27" s="31">
        <v>1080519</v>
      </c>
      <c r="P27" s="28">
        <f>IF(IFERROR(_xlfn.IFNA(AVERAGEIF('POI base'!$M27:$O27,"&lt;&gt;0"),"ver"),MAX('POI base'!$J27:$L27))=0,SUM('POI base'!$G27:$I27),IFERROR(_xlfn.IFNA(AVERAGEIF('POI base'!$M27:$O27,"&lt;&gt;0"),"ver"),MAX('POI base'!$J27:$L27)))</f>
        <v>995850.33333333337</v>
      </c>
      <c r="Q27" s="28">
        <f>(VLOOKUP(Q$1,Estacionalidad!$A$5:$C$16,3))*$P27</f>
        <v>45249.888516566942</v>
      </c>
      <c r="R27" s="28">
        <f>(VLOOKUP(R$1,Estacionalidad!$A$5:$C$16,3))*$P27</f>
        <v>52395.422709847204</v>
      </c>
      <c r="S27" s="28">
        <f>(VLOOKUP(S$1,Estacionalidad!$A$5:$C$16,3))*$P27</f>
        <v>63062.049840263535</v>
      </c>
      <c r="T27" s="28">
        <f>(VLOOKUP(T$1,Estacionalidad!$A$5:$C$16,3))*$P27</f>
        <v>86264.757291665606</v>
      </c>
      <c r="U27" s="28">
        <f>(VLOOKUP(U$1,Estacionalidad!$A$5:$C$16,3))*$P27</f>
        <v>97383.220441797486</v>
      </c>
      <c r="V27" s="28">
        <f>(VLOOKUP(V$1,Estacionalidad!$A$5:$C$16,3))*$P27</f>
        <v>108880.05202425583</v>
      </c>
      <c r="W27" s="28">
        <f>(VLOOKUP(W$1,Estacionalidad!$A$5:$C$16,3))*$P27</f>
        <v>127110.66442546624</v>
      </c>
      <c r="X27" s="28">
        <f>(VLOOKUP(X$1,Estacionalidad!$A$5:$C$16,3))*$P27</f>
        <v>127122.45445417555</v>
      </c>
      <c r="Y27" s="28">
        <f>(VLOOKUP(Y$1,Estacionalidad!$A$5:$C$16,3))*$P27</f>
        <v>103898.4110210975</v>
      </c>
      <c r="Z27" s="28">
        <f>(VLOOKUP(Z$1,Estacionalidad!$A$5:$C$16,3))*$P27</f>
        <v>83525.828323558409</v>
      </c>
      <c r="AA27" s="28">
        <f>(VLOOKUP(AA$1,Estacionalidad!$A$5:$C$16,3))*$P27</f>
        <v>52878.157926326479</v>
      </c>
      <c r="AB27" s="28">
        <f>(VLOOKUP(AB$1,Estacionalidad!$A$5:$C$16,3))*$P27</f>
        <v>48079.426358312616</v>
      </c>
      <c r="AC27" s="1" t="s">
        <v>127</v>
      </c>
      <c r="AD27" s="1" t="s">
        <v>248</v>
      </c>
    </row>
    <row r="28" spans="1:30" ht="14" x14ac:dyDescent="0.2">
      <c r="A28" s="24">
        <v>41.370347124065098</v>
      </c>
      <c r="B28" s="24">
        <v>2.14742888660445</v>
      </c>
      <c r="C28" s="29" t="s">
        <v>369</v>
      </c>
      <c r="D28" s="24" t="str">
        <f t="shared" si="0"/>
        <v>FUNDACIÓN CULTURAL PRIVADA FRAN DAUREL</v>
      </c>
      <c r="E28" s="24" t="s">
        <v>61</v>
      </c>
      <c r="F28" s="25" t="s">
        <v>14</v>
      </c>
      <c r="G28" s="26">
        <v>0</v>
      </c>
      <c r="H28" s="26">
        <v>0</v>
      </c>
      <c r="I28" s="26">
        <v>0</v>
      </c>
      <c r="J28" s="27">
        <v>209223</v>
      </c>
      <c r="K28" s="27">
        <v>212358</v>
      </c>
      <c r="L28" s="27">
        <v>214481</v>
      </c>
      <c r="M28" s="27">
        <v>216624</v>
      </c>
      <c r="N28" s="27">
        <v>218790</v>
      </c>
      <c r="O28" s="27">
        <v>220977</v>
      </c>
      <c r="P28" s="28">
        <f>IF(IFERROR(_xlfn.IFNA(AVERAGEIF('POI base'!$M28:$O28,"&lt;&gt;0"),"ver"),MAX('POI base'!$J28:$L28))=0,SUM('POI base'!$G28:$I28),IFERROR(_xlfn.IFNA(AVERAGEIF('POI base'!$M28:$O28,"&lt;&gt;0"),"ver"),MAX('POI base'!$J28:$L28)))</f>
        <v>218797</v>
      </c>
      <c r="Q28" s="28">
        <f>(VLOOKUP(Q$1,Estacionalidad!$A$5:$C$16,3))*$P28</f>
        <v>9941.7949930487848</v>
      </c>
      <c r="R28" s="28">
        <f>(VLOOKUP(R$1,Estacionalidad!$A$5:$C$16,3))*$P28</f>
        <v>11511.731149673868</v>
      </c>
      <c r="S28" s="28">
        <f>(VLOOKUP(S$1,Estacionalidad!$A$5:$C$16,3))*$P28</f>
        <v>13855.282121276061</v>
      </c>
      <c r="T28" s="28">
        <f>(VLOOKUP(T$1,Estacionalidad!$A$5:$C$16,3))*$P28</f>
        <v>18953.119228235326</v>
      </c>
      <c r="U28" s="28">
        <f>(VLOOKUP(U$1,Estacionalidad!$A$5:$C$16,3))*$P28</f>
        <v>21395.942512449794</v>
      </c>
      <c r="V28" s="28">
        <f>(VLOOKUP(V$1,Estacionalidad!$A$5:$C$16,3))*$P28</f>
        <v>23921.896639840892</v>
      </c>
      <c r="W28" s="28">
        <f>(VLOOKUP(W$1,Estacionalidad!$A$5:$C$16,3))*$P28</f>
        <v>27927.321117830692</v>
      </c>
      <c r="X28" s="28">
        <f>(VLOOKUP(X$1,Estacionalidad!$A$5:$C$16,3))*$P28</f>
        <v>27929.911489922928</v>
      </c>
      <c r="Y28" s="28">
        <f>(VLOOKUP(Y$1,Estacionalidad!$A$5:$C$16,3))*$P28</f>
        <v>22827.386681783577</v>
      </c>
      <c r="Z28" s="28">
        <f>(VLOOKUP(Z$1,Estacionalidad!$A$5:$C$16,3))*$P28</f>
        <v>18351.352656114934</v>
      </c>
      <c r="AA28" s="28">
        <f>(VLOOKUP(AA$1,Estacionalidad!$A$5:$C$16,3))*$P28</f>
        <v>11617.792285192576</v>
      </c>
      <c r="AB28" s="28">
        <f>(VLOOKUP(AB$1,Estacionalidad!$A$5:$C$16,3))*$P28</f>
        <v>10563.469124630567</v>
      </c>
      <c r="AC28" s="1" t="s">
        <v>142</v>
      </c>
      <c r="AD28" s="1" t="s">
        <v>263</v>
      </c>
    </row>
    <row r="29" spans="1:30" ht="14" x14ac:dyDescent="0.2">
      <c r="A29" s="24">
        <v>41.368259999999999</v>
      </c>
      <c r="B29" s="24">
        <v>2.1601309999999998</v>
      </c>
      <c r="C29" s="29" t="s">
        <v>354</v>
      </c>
      <c r="D29" s="24" t="str">
        <f t="shared" si="0"/>
        <v>JOAN MIRÓ FOUNDATION</v>
      </c>
      <c r="E29" s="24" t="s">
        <v>61</v>
      </c>
      <c r="F29" s="25" t="s">
        <v>14</v>
      </c>
      <c r="G29" s="26">
        <v>236196</v>
      </c>
      <c r="H29" s="26">
        <v>497295</v>
      </c>
      <c r="I29" s="26">
        <v>0</v>
      </c>
      <c r="J29" s="27">
        <v>489928</v>
      </c>
      <c r="K29" s="27">
        <v>451559</v>
      </c>
      <c r="L29" s="27">
        <v>425067</v>
      </c>
      <c r="M29" s="27">
        <v>377768</v>
      </c>
      <c r="N29" s="27">
        <v>352903</v>
      </c>
      <c r="O29" s="27">
        <v>364514</v>
      </c>
      <c r="P29" s="28">
        <f>IF(IFERROR(_xlfn.IFNA(AVERAGEIF('POI base'!$M29:$O29,"&lt;&gt;0"),"ver"),MAX('POI base'!$J29:$L29))=0,SUM('POI base'!$G29:$I29),IFERROR(_xlfn.IFNA(AVERAGEIF('POI base'!$M29:$O29,"&lt;&gt;0"),"ver"),MAX('POI base'!$J29:$L29)))</f>
        <v>365061.66666666669</v>
      </c>
      <c r="Q29" s="28">
        <f>(VLOOKUP(Q$1,Estacionalidad!$A$5:$C$16,3))*$P29</f>
        <v>16587.83369891137</v>
      </c>
      <c r="R29" s="28">
        <f>(VLOOKUP(R$1,Estacionalidad!$A$5:$C$16,3))*$P29</f>
        <v>19207.264083687278</v>
      </c>
      <c r="S29" s="28">
        <f>(VLOOKUP(S$1,Estacionalidad!$A$5:$C$16,3))*$P29</f>
        <v>23117.466799498659</v>
      </c>
      <c r="T29" s="28">
        <f>(VLOOKUP(T$1,Estacionalidad!$A$5:$C$16,3))*$P29</f>
        <v>31623.181734629066</v>
      </c>
      <c r="U29" s="28">
        <f>(VLOOKUP(U$1,Estacionalidad!$A$5:$C$16,3))*$P29</f>
        <v>35699.019792314837</v>
      </c>
      <c r="V29" s="28">
        <f>(VLOOKUP(V$1,Estacionalidad!$A$5:$C$16,3))*$P29</f>
        <v>39913.561233326094</v>
      </c>
      <c r="W29" s="28">
        <f>(VLOOKUP(W$1,Estacionalidad!$A$5:$C$16,3))*$P29</f>
        <v>46596.591328082512</v>
      </c>
      <c r="X29" s="28">
        <f>(VLOOKUP(X$1,Estacionalidad!$A$5:$C$16,3))*$P29</f>
        <v>46600.913350565817</v>
      </c>
      <c r="Y29" s="28">
        <f>(VLOOKUP(Y$1,Estacionalidad!$A$5:$C$16,3))*$P29</f>
        <v>38087.377010180135</v>
      </c>
      <c r="Z29" s="28">
        <f>(VLOOKUP(Z$1,Estacionalidad!$A$5:$C$16,3))*$P29</f>
        <v>30619.13731097354</v>
      </c>
      <c r="AA29" s="28">
        <f>(VLOOKUP(AA$1,Estacionalidad!$A$5:$C$16,3))*$P29</f>
        <v>19384.226541586693</v>
      </c>
      <c r="AB29" s="28">
        <f>(VLOOKUP(AB$1,Estacionalidad!$A$5:$C$16,3))*$P29</f>
        <v>17625.093782910684</v>
      </c>
      <c r="AC29" s="1" t="s">
        <v>119</v>
      </c>
      <c r="AD29" s="1" t="s">
        <v>240</v>
      </c>
    </row>
    <row r="30" spans="1:30" ht="14" x14ac:dyDescent="0.2">
      <c r="A30" s="24">
        <v>41.5723508021538</v>
      </c>
      <c r="B30" s="24">
        <v>2.5274302029083699</v>
      </c>
      <c r="C30" s="29" t="s">
        <v>391</v>
      </c>
      <c r="D30" s="24" t="str">
        <f t="shared" si="0"/>
        <v>PALAU FOUNDATION</v>
      </c>
      <c r="E30" s="24" t="s">
        <v>80</v>
      </c>
      <c r="F30" s="25" t="s">
        <v>14</v>
      </c>
      <c r="G30" s="26">
        <v>0</v>
      </c>
      <c r="H30" s="26">
        <v>0</v>
      </c>
      <c r="I30" s="26">
        <v>0</v>
      </c>
      <c r="J30" s="27">
        <v>0</v>
      </c>
      <c r="K30" s="27">
        <v>0</v>
      </c>
      <c r="L30" s="27">
        <v>0</v>
      </c>
      <c r="M30" s="27">
        <v>0</v>
      </c>
      <c r="N30" s="27">
        <v>10713</v>
      </c>
      <c r="O30" s="27">
        <v>11500</v>
      </c>
      <c r="P30" s="28">
        <f>IF(IFERROR(_xlfn.IFNA(AVERAGEIF('POI base'!$M30:$O30,"&lt;&gt;0"),"ver"),MAX('POI base'!$J30:$L30))=0,SUM('POI base'!$G30:$I30),IFERROR(_xlfn.IFNA(AVERAGEIF('POI base'!$M30:$O30,"&lt;&gt;0"),"ver"),MAX('POI base'!$J30:$L30)))</f>
        <v>11106.5</v>
      </c>
      <c r="Q30" s="28">
        <f>(VLOOKUP(Q$1,Estacionalidad!$A$5:$C$16,3))*$P30</f>
        <v>504.66206616313906</v>
      </c>
      <c r="R30" s="28">
        <f>(VLOOKUP(R$1,Estacionalidad!$A$5:$C$16,3))*$P30</f>
        <v>584.35463929511286</v>
      </c>
      <c r="S30" s="28">
        <f>(VLOOKUP(S$1,Estacionalidad!$A$5:$C$16,3))*$P30</f>
        <v>703.31718844386614</v>
      </c>
      <c r="T30" s="28">
        <f>(VLOOKUP(T$1,Estacionalidad!$A$5:$C$16,3))*$P30</f>
        <v>962.09188749569535</v>
      </c>
      <c r="U30" s="28">
        <f>(VLOOKUP(U$1,Estacionalidad!$A$5:$C$16,3))*$P30</f>
        <v>1086.0936645133327</v>
      </c>
      <c r="V30" s="28">
        <f>(VLOOKUP(V$1,Estacionalidad!$A$5:$C$16,3))*$P30</f>
        <v>1214.3153015370087</v>
      </c>
      <c r="W30" s="28">
        <f>(VLOOKUP(W$1,Estacionalidad!$A$5:$C$16,3))*$P30</f>
        <v>1417.6373167602235</v>
      </c>
      <c r="X30" s="28">
        <f>(VLOOKUP(X$1,Estacionalidad!$A$5:$C$16,3))*$P30</f>
        <v>1417.7688083603935</v>
      </c>
      <c r="Y30" s="28">
        <f>(VLOOKUP(Y$1,Estacionalidad!$A$5:$C$16,3))*$P30</f>
        <v>1158.7561537920051</v>
      </c>
      <c r="Z30" s="28">
        <f>(VLOOKUP(Z$1,Estacionalidad!$A$5:$C$16,3))*$P30</f>
        <v>931.54521440029112</v>
      </c>
      <c r="AA30" s="28">
        <f>(VLOOKUP(AA$1,Estacionalidad!$A$5:$C$16,3))*$P30</f>
        <v>589.73847911759003</v>
      </c>
      <c r="AB30" s="28">
        <f>(VLOOKUP(AB$1,Estacionalidad!$A$5:$C$16,3))*$P30</f>
        <v>536.21928012134254</v>
      </c>
      <c r="AC30" s="1" t="s">
        <v>174</v>
      </c>
      <c r="AD30" s="1" t="s">
        <v>295</v>
      </c>
    </row>
    <row r="31" spans="1:30" ht="14" x14ac:dyDescent="0.2">
      <c r="A31" s="24">
        <v>41.387639999999998</v>
      </c>
      <c r="B31" s="24">
        <v>2.1827190000000001</v>
      </c>
      <c r="C31" s="29" t="s">
        <v>366</v>
      </c>
      <c r="D31" s="24" t="str">
        <f t="shared" si="0"/>
        <v>FUNDACIÓ FOTO COLECTANIA</v>
      </c>
      <c r="E31" s="24" t="s">
        <v>61</v>
      </c>
      <c r="F31" s="25" t="s">
        <v>14</v>
      </c>
      <c r="G31" s="26">
        <v>0</v>
      </c>
      <c r="H31" s="26">
        <v>0</v>
      </c>
      <c r="I31" s="26">
        <v>0</v>
      </c>
      <c r="J31" s="27">
        <v>8311</v>
      </c>
      <c r="K31" s="27">
        <v>8931</v>
      </c>
      <c r="L31" s="27">
        <v>24230</v>
      </c>
      <c r="M31" s="27">
        <v>23899</v>
      </c>
      <c r="N31" s="27">
        <v>25020</v>
      </c>
      <c r="O31" s="27">
        <v>34507</v>
      </c>
      <c r="P31" s="28">
        <f>IF(IFERROR(_xlfn.IFNA(AVERAGEIF('POI base'!$M31:$O31,"&lt;&gt;0"),"ver"),MAX('POI base'!$J31:$L31))=0,SUM('POI base'!$G31:$I31),IFERROR(_xlfn.IFNA(AVERAGEIF('POI base'!$M31:$O31,"&lt;&gt;0"),"ver"),MAX('POI base'!$J31:$L31)))</f>
        <v>27808.666666666668</v>
      </c>
      <c r="Q31" s="28">
        <f>(VLOOKUP(Q$1,Estacionalidad!$A$5:$C$16,3))*$P31</f>
        <v>1263.5825126945495</v>
      </c>
      <c r="R31" s="28">
        <f>(VLOOKUP(R$1,Estacionalidad!$A$5:$C$16,3))*$P31</f>
        <v>1463.1182982287876</v>
      </c>
      <c r="S31" s="28">
        <f>(VLOOKUP(S$1,Estacionalidad!$A$5:$C$16,3))*$P31</f>
        <v>1760.9789991781984</v>
      </c>
      <c r="T31" s="28">
        <f>(VLOOKUP(T$1,Estacionalidad!$A$5:$C$16,3))*$P31</f>
        <v>2408.9040293586604</v>
      </c>
      <c r="U31" s="28">
        <f>(VLOOKUP(U$1,Estacionalidad!$A$5:$C$16,3))*$P31</f>
        <v>2719.382045219445</v>
      </c>
      <c r="V31" s="28">
        <f>(VLOOKUP(V$1,Estacionalidad!$A$5:$C$16,3))*$P31</f>
        <v>3040.4258270990408</v>
      </c>
      <c r="W31" s="28">
        <f>(VLOOKUP(W$1,Estacionalidad!$A$5:$C$16,3))*$P31</f>
        <v>3549.5073691993698</v>
      </c>
      <c r="X31" s="28">
        <f>(VLOOKUP(X$1,Estacionalidad!$A$5:$C$16,3))*$P31</f>
        <v>3549.8366003773826</v>
      </c>
      <c r="Y31" s="28">
        <f>(VLOOKUP(Y$1,Estacionalidad!$A$5:$C$16,3))*$P31</f>
        <v>2901.315772633197</v>
      </c>
      <c r="Z31" s="28">
        <f>(VLOOKUP(Z$1,Estacionalidad!$A$5:$C$16,3))*$P31</f>
        <v>2332.4206862815677</v>
      </c>
      <c r="AA31" s="28">
        <f>(VLOOKUP(AA$1,Estacionalidad!$A$5:$C$16,3))*$P31</f>
        <v>1476.5984591264594</v>
      </c>
      <c r="AB31" s="28">
        <f>(VLOOKUP(AB$1,Estacionalidad!$A$5:$C$16,3))*$P31</f>
        <v>1342.5960672700107</v>
      </c>
      <c r="AC31" s="1" t="s">
        <v>137</v>
      </c>
      <c r="AD31" s="1" t="s">
        <v>258</v>
      </c>
    </row>
    <row r="32" spans="1:30" ht="14" x14ac:dyDescent="0.2">
      <c r="A32" s="24">
        <v>41.402912000000001</v>
      </c>
      <c r="B32" s="24">
        <v>2.1949475000000001</v>
      </c>
      <c r="C32" s="29" t="s">
        <v>357</v>
      </c>
      <c r="D32" s="24" t="str">
        <f t="shared" si="0"/>
        <v>FUNDACIÓ VILA CASAS</v>
      </c>
      <c r="E32" s="24" t="s">
        <v>61</v>
      </c>
      <c r="F32" s="25" t="s">
        <v>14</v>
      </c>
      <c r="G32" s="26">
        <v>0</v>
      </c>
      <c r="H32" s="26">
        <v>0</v>
      </c>
      <c r="I32" s="26">
        <v>0</v>
      </c>
      <c r="J32" s="27">
        <v>14278</v>
      </c>
      <c r="K32" s="27">
        <v>14486</v>
      </c>
      <c r="L32" s="27">
        <v>19310</v>
      </c>
      <c r="M32" s="27">
        <v>13100</v>
      </c>
      <c r="N32" s="27">
        <v>15770</v>
      </c>
      <c r="O32" s="27">
        <v>11334</v>
      </c>
      <c r="P32" s="28">
        <f>IF(IFERROR(_xlfn.IFNA(AVERAGEIF('POI base'!$M32:$O32,"&lt;&gt;0"),"ver"),MAX('POI base'!$J32:$L32))=0,SUM('POI base'!$G32:$I32),IFERROR(_xlfn.IFNA(AVERAGEIF('POI base'!$M32:$O32,"&lt;&gt;0"),"ver"),MAX('POI base'!$J32:$L32)))</f>
        <v>13401.333333333334</v>
      </c>
      <c r="Q32" s="28">
        <f>(VLOOKUP(Q$1,Estacionalidad!$A$5:$C$16,3))*$P32</f>
        <v>608.93571956430446</v>
      </c>
      <c r="R32" s="28">
        <f>(VLOOKUP(R$1,Estacionalidad!$A$5:$C$16,3))*$P32</f>
        <v>705.09443173579189</v>
      </c>
      <c r="S32" s="28">
        <f>(VLOOKUP(S$1,Estacionalidad!$A$5:$C$16,3))*$P32</f>
        <v>848.63711172728267</v>
      </c>
      <c r="T32" s="28">
        <f>(VLOOKUP(T$1,Estacionalidad!$A$5:$C$16,3))*$P32</f>
        <v>1160.8800325598204</v>
      </c>
      <c r="U32" s="28">
        <f>(VLOOKUP(U$1,Estacionalidad!$A$5:$C$16,3))*$P32</f>
        <v>1310.5031494498426</v>
      </c>
      <c r="V32" s="28">
        <f>(VLOOKUP(V$1,Estacionalidad!$A$5:$C$16,3))*$P32</f>
        <v>1465.2180369751616</v>
      </c>
      <c r="W32" s="28">
        <f>(VLOOKUP(W$1,Estacionalidad!$A$5:$C$16,3))*$P32</f>
        <v>1710.5505989894214</v>
      </c>
      <c r="X32" s="28">
        <f>(VLOOKUP(X$1,Estacionalidad!$A$5:$C$16,3))*$P32</f>
        <v>1710.709259482323</v>
      </c>
      <c r="Y32" s="28">
        <f>(VLOOKUP(Y$1,Estacionalidad!$A$5:$C$16,3))*$P32</f>
        <v>1398.1792165864965</v>
      </c>
      <c r="Z32" s="28">
        <f>(VLOOKUP(Z$1,Estacionalidad!$A$5:$C$16,3))*$P32</f>
        <v>1124.0217830324377</v>
      </c>
      <c r="AA32" s="28">
        <f>(VLOOKUP(AA$1,Estacionalidad!$A$5:$C$16,3))*$P32</f>
        <v>711.59068456740317</v>
      </c>
      <c r="AB32" s="28">
        <f>(VLOOKUP(AB$1,Estacionalidad!$A$5:$C$16,3))*$P32</f>
        <v>647.01330866304886</v>
      </c>
      <c r="AC32" s="1" t="s">
        <v>125</v>
      </c>
      <c r="AD32" s="1" t="s">
        <v>246</v>
      </c>
    </row>
    <row r="33" spans="1:30" ht="14" x14ac:dyDescent="0.2">
      <c r="A33" s="24">
        <v>41.382620000000003</v>
      </c>
      <c r="B33" s="24">
        <v>2.1263915999999998</v>
      </c>
      <c r="C33" s="29" t="s">
        <v>28</v>
      </c>
      <c r="D33" s="24" t="str">
        <f t="shared" si="0"/>
        <v>FUNDACIÓ SUÑOL</v>
      </c>
      <c r="E33" s="24" t="s">
        <v>61</v>
      </c>
      <c r="F33" s="25" t="s">
        <v>14</v>
      </c>
      <c r="G33" s="26">
        <v>0</v>
      </c>
      <c r="H33" s="26">
        <v>0</v>
      </c>
      <c r="I33" s="26">
        <v>0</v>
      </c>
      <c r="J33" s="27">
        <v>11468</v>
      </c>
      <c r="K33" s="27">
        <v>9842</v>
      </c>
      <c r="L33" s="27">
        <v>8387</v>
      </c>
      <c r="M33" s="27">
        <v>8972</v>
      </c>
      <c r="N33" s="27">
        <v>6521</v>
      </c>
      <c r="O33" s="27">
        <v>1356</v>
      </c>
      <c r="P33" s="28">
        <f>IF(IFERROR(_xlfn.IFNA(AVERAGEIF('POI base'!$M33:$O33,"&lt;&gt;0"),"ver"),MAX('POI base'!$J33:$L33))=0,SUM('POI base'!$G33:$I33),IFERROR(_xlfn.IFNA(AVERAGEIF('POI base'!$M33:$O33,"&lt;&gt;0"),"ver"),MAX('POI base'!$J33:$L33)))</f>
        <v>5616.333333333333</v>
      </c>
      <c r="Q33" s="28">
        <f>(VLOOKUP(Q$1,Estacionalidad!$A$5:$C$16,3))*$P33</f>
        <v>255.19744152171339</v>
      </c>
      <c r="R33" s="28">
        <f>(VLOOKUP(R$1,Estacionalidad!$A$5:$C$16,3))*$P33</f>
        <v>295.49637051826579</v>
      </c>
      <c r="S33" s="28">
        <f>(VLOOKUP(S$1,Estacionalidad!$A$5:$C$16,3))*$P33</f>
        <v>355.65333537690242</v>
      </c>
      <c r="T33" s="28">
        <f>(VLOOKUP(T$1,Estacionalidad!$A$5:$C$16,3))*$P33</f>
        <v>486.51048822506249</v>
      </c>
      <c r="U33" s="28">
        <f>(VLOOKUP(U$1,Estacionalidad!$A$5:$C$16,3))*$P33</f>
        <v>549.21568911253587</v>
      </c>
      <c r="V33" s="28">
        <f>(VLOOKUP(V$1,Estacionalidad!$A$5:$C$16,3))*$P33</f>
        <v>614.05478820501685</v>
      </c>
      <c r="W33" s="28">
        <f>(VLOOKUP(W$1,Estacionalidad!$A$5:$C$16,3))*$P33</f>
        <v>716.87063581665404</v>
      </c>
      <c r="X33" s="28">
        <f>(VLOOKUP(X$1,Estacionalidad!$A$5:$C$16,3))*$P33</f>
        <v>716.93712847024324</v>
      </c>
      <c r="Y33" s="28">
        <f>(VLOOKUP(Y$1,Estacionalidad!$A$5:$C$16,3))*$P33</f>
        <v>585.95964631046354</v>
      </c>
      <c r="Z33" s="28">
        <f>(VLOOKUP(Z$1,Estacionalidad!$A$5:$C$16,3))*$P33</f>
        <v>471.06365093805442</v>
      </c>
      <c r="AA33" s="28">
        <f>(VLOOKUP(AA$1,Estacionalidad!$A$5:$C$16,3))*$P33</f>
        <v>298.2188698705645</v>
      </c>
      <c r="AB33" s="28">
        <f>(VLOOKUP(AB$1,Estacionalidad!$A$5:$C$16,3))*$P33</f>
        <v>271.15528896785668</v>
      </c>
      <c r="AC33" s="1" t="s">
        <v>126</v>
      </c>
      <c r="AD33" s="1" t="s">
        <v>247</v>
      </c>
    </row>
    <row r="34" spans="1:30" ht="14" x14ac:dyDescent="0.2">
      <c r="A34" s="24">
        <v>41.416676000000002</v>
      </c>
      <c r="B34" s="24">
        <v>2.1305692000000001</v>
      </c>
      <c r="C34" s="29" t="s">
        <v>359</v>
      </c>
      <c r="D34" s="24" t="str">
        <f t="shared" si="0"/>
        <v>TIBIDABO FUNICULAR</v>
      </c>
      <c r="E34" s="24" t="s">
        <v>61</v>
      </c>
      <c r="F34" s="29" t="s">
        <v>8</v>
      </c>
      <c r="G34" s="30">
        <v>0</v>
      </c>
      <c r="H34" s="30">
        <v>170456</v>
      </c>
      <c r="I34" s="30">
        <v>0</v>
      </c>
      <c r="J34" s="28">
        <v>430806</v>
      </c>
      <c r="K34" s="28">
        <v>403721</v>
      </c>
      <c r="L34" s="28">
        <v>393552</v>
      </c>
      <c r="M34" s="28">
        <v>361933</v>
      </c>
      <c r="N34" s="28">
        <v>309060</v>
      </c>
      <c r="O34" s="28">
        <v>140322</v>
      </c>
      <c r="P34" s="28">
        <f>IF(IFERROR(_xlfn.IFNA(AVERAGEIF('POI base'!$M34:$O34,"&lt;&gt;0"),"ver"),MAX('POI base'!$J34:$L34))=0,SUM('POI base'!$G34:$I34),IFERROR(_xlfn.IFNA(AVERAGEIF('POI base'!$M34:$O34,"&lt;&gt;0"),"ver"),MAX('POI base'!$J34:$L34)))</f>
        <v>270438.33333333331</v>
      </c>
      <c r="Q34" s="28">
        <f>(VLOOKUP(Q$1,Estacionalidad!$A$5:$C$16,3))*$P34</f>
        <v>12288.296769433728</v>
      </c>
      <c r="R34" s="28">
        <f>(VLOOKUP(R$1,Estacionalidad!$A$5:$C$16,3))*$P34</f>
        <v>14228.775467210326</v>
      </c>
      <c r="S34" s="28">
        <f>(VLOOKUP(S$1,Estacionalidad!$A$5:$C$16,3))*$P34</f>
        <v>17125.460608422552</v>
      </c>
      <c r="T34" s="28">
        <f>(VLOOKUP(T$1,Estacionalidad!$A$5:$C$16,3))*$P34</f>
        <v>23426.509392504991</v>
      </c>
      <c r="U34" s="28">
        <f>(VLOOKUP(U$1,Estacionalidad!$A$5:$C$16,3))*$P34</f>
        <v>26445.897490197465</v>
      </c>
      <c r="V34" s="28">
        <f>(VLOOKUP(V$1,Estacionalidad!$A$5:$C$16,3))*$P34</f>
        <v>29568.037301475055</v>
      </c>
      <c r="W34" s="28">
        <f>(VLOOKUP(W$1,Estacionalidad!$A$5:$C$16,3))*$P34</f>
        <v>34518.837907151086</v>
      </c>
      <c r="X34" s="28">
        <f>(VLOOKUP(X$1,Estacionalidad!$A$5:$C$16,3))*$P34</f>
        <v>34522.039669110061</v>
      </c>
      <c r="Y34" s="28">
        <f>(VLOOKUP(Y$1,Estacionalidad!$A$5:$C$16,3))*$P34</f>
        <v>28215.196774074055</v>
      </c>
      <c r="Z34" s="28">
        <f>(VLOOKUP(Z$1,Estacionalidad!$A$5:$C$16,3))*$P34</f>
        <v>22682.711493905135</v>
      </c>
      <c r="AA34" s="28">
        <f>(VLOOKUP(AA$1,Estacionalidad!$A$5:$C$16,3))*$P34</f>
        <v>14359.869571430769</v>
      </c>
      <c r="AB34" s="28">
        <f>(VLOOKUP(AB$1,Estacionalidad!$A$5:$C$16,3))*$P34</f>
        <v>13056.700888418103</v>
      </c>
      <c r="AC34" s="1" t="s">
        <v>130</v>
      </c>
      <c r="AD34" s="1" t="s">
        <v>251</v>
      </c>
    </row>
    <row r="35" spans="1:30" ht="14" x14ac:dyDescent="0.2">
      <c r="A35" s="24">
        <v>41.380510000000001</v>
      </c>
      <c r="B35" s="24">
        <v>2.1216636000000002</v>
      </c>
      <c r="C35" s="29" t="s">
        <v>358</v>
      </c>
      <c r="D35" s="24" t="str">
        <f t="shared" si="0"/>
        <v>FC BARCELONA MUSEUM</v>
      </c>
      <c r="E35" s="24" t="s">
        <v>61</v>
      </c>
      <c r="F35" s="25" t="s">
        <v>14</v>
      </c>
      <c r="G35" s="26">
        <v>538077</v>
      </c>
      <c r="H35" s="26">
        <v>1156090</v>
      </c>
      <c r="I35" s="26">
        <v>0</v>
      </c>
      <c r="J35" s="27">
        <v>1530484</v>
      </c>
      <c r="K35" s="27">
        <v>1785903</v>
      </c>
      <c r="L35" s="27">
        <v>1947014</v>
      </c>
      <c r="M35" s="27">
        <v>1848198</v>
      </c>
      <c r="N35" s="27">
        <v>1730335</v>
      </c>
      <c r="O35" s="27">
        <v>1661156</v>
      </c>
      <c r="P35" s="28">
        <f>IF(IFERROR(_xlfn.IFNA(AVERAGEIF('POI base'!$M35:$O35,"&lt;&gt;0"),"ver"),MAX('POI base'!$J35:$L35))=0,SUM('POI base'!$G35:$I35),IFERROR(_xlfn.IFNA(AVERAGEIF('POI base'!$M35:$O35,"&lt;&gt;0"),"ver"),MAX('POI base'!$J35:$L35)))</f>
        <v>1746563</v>
      </c>
      <c r="Q35" s="28">
        <f>(VLOOKUP(Q$1,Estacionalidad!$A$5:$C$16,3))*$P35</f>
        <v>79361.103161580206</v>
      </c>
      <c r="R35" s="28">
        <f>(VLOOKUP(R$1,Estacionalidad!$A$5:$C$16,3))*$P35</f>
        <v>91893.232960085559</v>
      </c>
      <c r="S35" s="28">
        <f>(VLOOKUP(S$1,Estacionalidad!$A$5:$C$16,3))*$P35</f>
        <v>110600.79940576096</v>
      </c>
      <c r="T35" s="28">
        <f>(VLOOKUP(T$1,Estacionalidad!$A$5:$C$16,3))*$P35</f>
        <v>151294.65567911981</v>
      </c>
      <c r="U35" s="28">
        <f>(VLOOKUP(U$1,Estacionalidad!$A$5:$C$16,3))*$P35</f>
        <v>170794.67059590327</v>
      </c>
      <c r="V35" s="28">
        <f>(VLOOKUP(V$1,Estacionalidad!$A$5:$C$16,3))*$P35</f>
        <v>190958.28352751833</v>
      </c>
      <c r="W35" s="28">
        <f>(VLOOKUP(W$1,Estacionalidad!$A$5:$C$16,3))*$P35</f>
        <v>222931.87636723416</v>
      </c>
      <c r="X35" s="28">
        <f>(VLOOKUP(X$1,Estacionalidad!$A$5:$C$16,3))*$P35</f>
        <v>222952.55420126539</v>
      </c>
      <c r="Y35" s="28">
        <f>(VLOOKUP(Y$1,Estacionalidad!$A$5:$C$16,3))*$P35</f>
        <v>182221.27801156312</v>
      </c>
      <c r="Z35" s="28">
        <f>(VLOOKUP(Z$1,Estacionalidad!$A$5:$C$16,3))*$P35</f>
        <v>146491.0101560902</v>
      </c>
      <c r="AA35" s="28">
        <f>(VLOOKUP(AA$1,Estacionalidad!$A$5:$C$16,3))*$P35</f>
        <v>92739.87370486249</v>
      </c>
      <c r="AB35" s="28">
        <f>(VLOOKUP(AB$1,Estacionalidad!$A$5:$C$16,3))*$P35</f>
        <v>84323.662229016554</v>
      </c>
      <c r="AC35" s="1" t="s">
        <v>129</v>
      </c>
      <c r="AD35" s="1" t="s">
        <v>250</v>
      </c>
    </row>
    <row r="36" spans="1:30" ht="14" x14ac:dyDescent="0.2">
      <c r="A36" s="24">
        <v>41.382028191072699</v>
      </c>
      <c r="B36" s="24">
        <v>2.1803076252551699</v>
      </c>
      <c r="C36" s="29" t="s">
        <v>387</v>
      </c>
      <c r="D36" s="24" t="str">
        <f t="shared" si="0"/>
        <v>HEMP MUSEUM GALLERY</v>
      </c>
      <c r="E36" s="24" t="s">
        <v>61</v>
      </c>
      <c r="F36" s="25" t="s">
        <v>14</v>
      </c>
      <c r="G36" s="26">
        <v>0</v>
      </c>
      <c r="H36" s="26">
        <v>0</v>
      </c>
      <c r="I36" s="26">
        <v>0</v>
      </c>
      <c r="J36" s="27">
        <v>10992</v>
      </c>
      <c r="K36" s="27">
        <v>12558</v>
      </c>
      <c r="L36" s="27">
        <v>12825</v>
      </c>
      <c r="M36" s="27">
        <v>13933</v>
      </c>
      <c r="N36" s="27">
        <v>15653</v>
      </c>
      <c r="O36" s="27">
        <v>13136</v>
      </c>
      <c r="P36" s="28">
        <f>IF(IFERROR(_xlfn.IFNA(AVERAGEIF('POI base'!$M36:$O36,"&lt;&gt;0"),"ver"),MAX('POI base'!$J36:$L36))=0,SUM('POI base'!$G36:$I36),IFERROR(_xlfn.IFNA(AVERAGEIF('POI base'!$M36:$O36,"&lt;&gt;0"),"ver"),MAX('POI base'!$J36:$L36)))</f>
        <v>14240.666666666666</v>
      </c>
      <c r="Q36" s="28">
        <f>(VLOOKUP(Q$1,Estacionalidad!$A$5:$C$16,3))*$P36</f>
        <v>647.07371931216335</v>
      </c>
      <c r="R36" s="28">
        <f>(VLOOKUP(R$1,Estacionalidad!$A$5:$C$16,3))*$P36</f>
        <v>749.25490778570543</v>
      </c>
      <c r="S36" s="28">
        <f>(VLOOKUP(S$1,Estacionalidad!$A$5:$C$16,3))*$P36</f>
        <v>901.78774965707316</v>
      </c>
      <c r="T36" s="28">
        <f>(VLOOKUP(T$1,Estacionalidad!$A$5:$C$16,3))*$P36</f>
        <v>1233.5866269779287</v>
      </c>
      <c r="U36" s="28">
        <f>(VLOOKUP(U$1,Estacionalidad!$A$5:$C$16,3))*$P36</f>
        <v>1392.5807270618884</v>
      </c>
      <c r="V36" s="28">
        <f>(VLOOKUP(V$1,Estacionalidad!$A$5:$C$16,3))*$P36</f>
        <v>1556.9854983497376</v>
      </c>
      <c r="W36" s="28">
        <f>(VLOOKUP(W$1,Estacionalidad!$A$5:$C$16,3))*$P36</f>
        <v>1817.683382002439</v>
      </c>
      <c r="X36" s="28">
        <f>(VLOOKUP(X$1,Estacionalidad!$A$5:$C$16,3))*$P36</f>
        <v>1817.8519794946722</v>
      </c>
      <c r="Y36" s="28">
        <f>(VLOOKUP(Y$1,Estacionalidad!$A$5:$C$16,3))*$P36</f>
        <v>1485.7479974880187</v>
      </c>
      <c r="Z36" s="28">
        <f>(VLOOKUP(Z$1,Estacionalidad!$A$5:$C$16,3))*$P36</f>
        <v>1194.4199237566361</v>
      </c>
      <c r="AA36" s="28">
        <f>(VLOOKUP(AA$1,Estacionalidad!$A$5:$C$16,3))*$P36</f>
        <v>756.15802472611165</v>
      </c>
      <c r="AB36" s="28">
        <f>(VLOOKUP(AB$1,Estacionalidad!$A$5:$C$16,3))*$P36</f>
        <v>687.53613005429236</v>
      </c>
      <c r="AC36" s="1" t="s">
        <v>169</v>
      </c>
      <c r="AD36" s="1" t="s">
        <v>290</v>
      </c>
    </row>
    <row r="37" spans="1:30" ht="14" x14ac:dyDescent="0.2">
      <c r="A37" s="24">
        <v>41.376773999999997</v>
      </c>
      <c r="B37" s="24">
        <v>2.1843659999999998</v>
      </c>
      <c r="C37" s="29" t="s">
        <v>367</v>
      </c>
      <c r="D37" s="24" t="str">
        <f t="shared" si="0"/>
        <v>AQUARIUM BARCELONA DE GREG</v>
      </c>
      <c r="E37" s="24" t="s">
        <v>66</v>
      </c>
      <c r="F37" s="25" t="s">
        <v>14</v>
      </c>
      <c r="G37" s="26">
        <v>0</v>
      </c>
      <c r="H37" s="26">
        <v>1563493</v>
      </c>
      <c r="I37" s="26">
        <v>0</v>
      </c>
      <c r="J37" s="27">
        <v>1590420</v>
      </c>
      <c r="K37" s="27">
        <v>1549480</v>
      </c>
      <c r="L37" s="27">
        <v>1587828</v>
      </c>
      <c r="M37" s="27">
        <v>1626193</v>
      </c>
      <c r="N37" s="27">
        <v>1631108</v>
      </c>
      <c r="O37" s="27">
        <v>1609373</v>
      </c>
      <c r="P37" s="28">
        <f>IF(IFERROR(_xlfn.IFNA(AVERAGEIF('POI base'!$M37:$O37,"&lt;&gt;0"),"ver"),MAX('POI base'!$J37:$L37))=0,SUM('POI base'!$G37:$I37),IFERROR(_xlfn.IFNA(AVERAGEIF('POI base'!$M37:$O37,"&lt;&gt;0"),"ver"),MAX('POI base'!$J37:$L37)))</f>
        <v>1622224.6666666667</v>
      </c>
      <c r="Q37" s="28">
        <f>(VLOOKUP(Q$1,Estacionalidad!$A$5:$C$16,3))*$P37</f>
        <v>73711.362901076805</v>
      </c>
      <c r="R37" s="28">
        <f>(VLOOKUP(R$1,Estacionalidad!$A$5:$C$16,3))*$P37</f>
        <v>85351.326695685842</v>
      </c>
      <c r="S37" s="28">
        <f>(VLOOKUP(S$1,Estacionalidad!$A$5:$C$16,3))*$P37</f>
        <v>102727.0959874207</v>
      </c>
      <c r="T37" s="28">
        <f>(VLOOKUP(T$1,Estacionalidad!$A$5:$C$16,3))*$P37</f>
        <v>140523.9446716255</v>
      </c>
      <c r="U37" s="28">
        <f>(VLOOKUP(U$1,Estacionalidad!$A$5:$C$16,3))*$P37</f>
        <v>158635.74779488763</v>
      </c>
      <c r="V37" s="28">
        <f>(VLOOKUP(V$1,Estacionalidad!$A$5:$C$16,3))*$P37</f>
        <v>177363.90719525563</v>
      </c>
      <c r="W37" s="28">
        <f>(VLOOKUP(W$1,Estacionalidad!$A$5:$C$16,3))*$P37</f>
        <v>207061.29056278587</v>
      </c>
      <c r="X37" s="28">
        <f>(VLOOKUP(X$1,Estacionalidad!$A$5:$C$16,3))*$P37</f>
        <v>207080.49633573464</v>
      </c>
      <c r="Y37" s="28">
        <f>(VLOOKUP(Y$1,Estacionalidad!$A$5:$C$16,3))*$P37</f>
        <v>169248.89167002964</v>
      </c>
      <c r="Z37" s="28">
        <f>(VLOOKUP(Z$1,Estacionalidad!$A$5:$C$16,3))*$P37</f>
        <v>136062.27208530507</v>
      </c>
      <c r="AA37" s="28">
        <f>(VLOOKUP(AA$1,Estacionalidad!$A$5:$C$16,3))*$P37</f>
        <v>86137.694836990893</v>
      </c>
      <c r="AB37" s="28">
        <f>(VLOOKUP(AB$1,Estacionalidad!$A$5:$C$16,3))*$P37</f>
        <v>78320.635929868542</v>
      </c>
      <c r="AC37" s="1" t="s">
        <v>139</v>
      </c>
      <c r="AD37" s="1" t="s">
        <v>260</v>
      </c>
    </row>
    <row r="38" spans="1:30" ht="14" x14ac:dyDescent="0.2">
      <c r="A38" s="24">
        <v>41.381033060082999</v>
      </c>
      <c r="B38" s="24">
        <v>2.17049956799737</v>
      </c>
      <c r="C38" s="29" t="s">
        <v>59</v>
      </c>
      <c r="D38" s="24" t="str">
        <f t="shared" si="0"/>
        <v>LA CAPELLA</v>
      </c>
      <c r="E38" s="24" t="s">
        <v>61</v>
      </c>
      <c r="F38" s="29" t="s">
        <v>12</v>
      </c>
      <c r="G38" s="30">
        <v>0</v>
      </c>
      <c r="H38" s="30">
        <v>0</v>
      </c>
      <c r="I38" s="30">
        <v>0</v>
      </c>
      <c r="J38" s="28">
        <v>55600</v>
      </c>
      <c r="K38" s="28">
        <v>57443</v>
      </c>
      <c r="L38" s="28">
        <v>50782</v>
      </c>
      <c r="M38" s="28">
        <v>56549</v>
      </c>
      <c r="N38" s="28">
        <v>73338</v>
      </c>
      <c r="O38" s="28">
        <v>39105</v>
      </c>
      <c r="P38" s="28">
        <f>IF(IFERROR(_xlfn.IFNA(AVERAGEIF('POI base'!$M38:$O38,"&lt;&gt;0"),"ver"),MAX('POI base'!$J38:$L38))=0,SUM('POI base'!$G38:$I38),IFERROR(_xlfn.IFNA(AVERAGEIF('POI base'!$M38:$O38,"&lt;&gt;0"),"ver"),MAX('POI base'!$J38:$L38)))</f>
        <v>56330.666666666664</v>
      </c>
      <c r="Q38" s="28">
        <f>(VLOOKUP(Q$1,Estacionalidad!$A$5:$C$16,3))*$P38</f>
        <v>2559.5777813304876</v>
      </c>
      <c r="R38" s="28">
        <f>(VLOOKUP(R$1,Estacionalidad!$A$5:$C$16,3))*$P38</f>
        <v>2963.7677397247771</v>
      </c>
      <c r="S38" s="28">
        <f>(VLOOKUP(S$1,Estacionalidad!$A$5:$C$16,3))*$P38</f>
        <v>3567.1297081140419</v>
      </c>
      <c r="T38" s="28">
        <f>(VLOOKUP(T$1,Estacionalidad!$A$5:$C$16,3))*$P38</f>
        <v>4879.6000015508198</v>
      </c>
      <c r="U38" s="28">
        <f>(VLOOKUP(U$1,Estacionalidad!$A$5:$C$16,3))*$P38</f>
        <v>5508.5202525079039</v>
      </c>
      <c r="V38" s="28">
        <f>(VLOOKUP(V$1,Estacionalidad!$A$5:$C$16,3))*$P38</f>
        <v>6158.8430629914064</v>
      </c>
      <c r="W38" s="28">
        <f>(VLOOKUP(W$1,Estacionalidad!$A$5:$C$16,3))*$P38</f>
        <v>7190.0648399268794</v>
      </c>
      <c r="X38" s="28">
        <f>(VLOOKUP(X$1,Estacionalidad!$A$5:$C$16,3))*$P38</f>
        <v>7190.7317475484206</v>
      </c>
      <c r="Y38" s="28">
        <f>(VLOOKUP(Y$1,Estacionalidad!$A$5:$C$16,3))*$P38</f>
        <v>5877.0545758975522</v>
      </c>
      <c r="Z38" s="28">
        <f>(VLOOKUP(Z$1,Estacionalidad!$A$5:$C$16,3))*$P38</f>
        <v>4724.6714047910082</v>
      </c>
      <c r="AA38" s="28">
        <f>(VLOOKUP(AA$1,Estacionalidad!$A$5:$C$16,3))*$P38</f>
        <v>2991.0738475379212</v>
      </c>
      <c r="AB38" s="28">
        <f>(VLOOKUP(AB$1,Estacionalidad!$A$5:$C$16,3))*$P38</f>
        <v>2719.6317047454468</v>
      </c>
      <c r="AC38" s="1" t="s">
        <v>195</v>
      </c>
      <c r="AD38" s="1" t="s">
        <v>319</v>
      </c>
    </row>
    <row r="39" spans="1:30" ht="14" x14ac:dyDescent="0.2">
      <c r="A39" s="24">
        <v>41.403942000000001</v>
      </c>
      <c r="B39" s="24">
        <v>2.1749700000000001</v>
      </c>
      <c r="C39" s="29" t="s">
        <v>345</v>
      </c>
      <c r="D39" s="24" t="str">
        <f t="shared" si="0"/>
        <v>LA SAGRADA FAMILIA</v>
      </c>
      <c r="E39" s="24" t="s">
        <v>61</v>
      </c>
      <c r="F39" s="29" t="s">
        <v>5</v>
      </c>
      <c r="G39" s="30">
        <v>700000</v>
      </c>
      <c r="H39" s="30">
        <v>1420087</v>
      </c>
      <c r="I39" s="30">
        <v>0</v>
      </c>
      <c r="J39" s="28">
        <v>3260880</v>
      </c>
      <c r="K39" s="28">
        <v>4251140</v>
      </c>
      <c r="L39" s="28">
        <v>4561848</v>
      </c>
      <c r="M39" s="28">
        <v>4527427</v>
      </c>
      <c r="N39" s="28">
        <v>4661770</v>
      </c>
      <c r="O39" s="28">
        <v>4717796</v>
      </c>
      <c r="P39" s="28">
        <f>IF(IFERROR(_xlfn.IFNA(AVERAGEIF('POI base'!$M39:$O39,"&lt;&gt;0"),"ver"),MAX('POI base'!$J39:$L39))=0,SUM('POI base'!$G39:$I39),IFERROR(_xlfn.IFNA(AVERAGEIF('POI base'!$M39:$O39,"&lt;&gt;0"),"ver"),MAX('POI base'!$J39:$L39)))</f>
        <v>4635664.333333333</v>
      </c>
      <c r="Q39" s="28">
        <f>(VLOOKUP(Q$1,Estacionalidad!$A$5:$C$16,3))*$P39</f>
        <v>210637.36915308787</v>
      </c>
      <c r="R39" s="28">
        <f>(VLOOKUP(R$1,Estacionalidad!$A$5:$C$16,3))*$P39</f>
        <v>243899.69471914822</v>
      </c>
      <c r="S39" s="28">
        <f>(VLOOKUP(S$1,Estacionalidad!$A$5:$C$16,3))*$P39</f>
        <v>293552.64084000437</v>
      </c>
      <c r="T39" s="28">
        <f>(VLOOKUP(T$1,Estacionalidad!$A$5:$C$16,3))*$P39</f>
        <v>401560.80207564402</v>
      </c>
      <c r="U39" s="28">
        <f>(VLOOKUP(U$1,Estacionalidad!$A$5:$C$16,3))*$P39</f>
        <v>453317.03626198665</v>
      </c>
      <c r="V39" s="28">
        <f>(VLOOKUP(V$1,Estacionalidad!$A$5:$C$16,3))*$P39</f>
        <v>506834.56829388399</v>
      </c>
      <c r="W39" s="28">
        <f>(VLOOKUP(W$1,Estacionalidad!$A$5:$C$16,3))*$P39</f>
        <v>591697.7217762334</v>
      </c>
      <c r="X39" s="28">
        <f>(VLOOKUP(X$1,Estacionalidad!$A$5:$C$16,3))*$P39</f>
        <v>591752.60413530609</v>
      </c>
      <c r="Y39" s="28">
        <f>(VLOOKUP(Y$1,Estacionalidad!$A$5:$C$16,3))*$P39</f>
        <v>483645.12431135931</v>
      </c>
      <c r="Z39" s="28">
        <f>(VLOOKUP(Z$1,Estacionalidad!$A$5:$C$16,3))*$P39</f>
        <v>388811.13989850832</v>
      </c>
      <c r="AA39" s="28">
        <f>(VLOOKUP(AA$1,Estacionalidad!$A$5:$C$16,3))*$P39</f>
        <v>246146.81795702124</v>
      </c>
      <c r="AB39" s="28">
        <f>(VLOOKUP(AB$1,Estacionalidad!$A$5:$C$16,3))*$P39</f>
        <v>223808.8139111496</v>
      </c>
      <c r="AC39" s="1" t="s">
        <v>105</v>
      </c>
      <c r="AD39" s="1" t="s">
        <v>226</v>
      </c>
    </row>
    <row r="40" spans="1:30" ht="14" x14ac:dyDescent="0.2">
      <c r="A40" s="24">
        <v>41.37462</v>
      </c>
      <c r="B40" s="24">
        <v>2.1780971999999998</v>
      </c>
      <c r="C40" s="29" t="s">
        <v>356</v>
      </c>
      <c r="D40" s="24" t="str">
        <f t="shared" ref="D40:D70" si="1">UPPER(TRIM(C40))</f>
        <v>LAS GOLONDRINAS / PORT DE BARCELONA</v>
      </c>
      <c r="E40" s="24" t="s">
        <v>64</v>
      </c>
      <c r="F40" s="24" t="s">
        <v>8</v>
      </c>
      <c r="G40" s="24">
        <v>0</v>
      </c>
      <c r="H40" s="24">
        <v>0</v>
      </c>
      <c r="I40" s="24">
        <v>0</v>
      </c>
      <c r="J40" s="31">
        <v>335297</v>
      </c>
      <c r="K40" s="31">
        <v>293543</v>
      </c>
      <c r="L40" s="31">
        <v>332385</v>
      </c>
      <c r="M40" s="31">
        <v>297327</v>
      </c>
      <c r="N40" s="31">
        <v>326089</v>
      </c>
      <c r="O40" s="31">
        <v>323292</v>
      </c>
      <c r="P40" s="28">
        <f>IF(IFERROR(_xlfn.IFNA(AVERAGEIF('POI base'!$M40:$O40,"&lt;&gt;0"),"ver"),MAX('POI base'!$J40:$L40))=0,SUM('POI base'!$G40:$I40),IFERROR(_xlfn.IFNA(AVERAGEIF('POI base'!$M40:$O40,"&lt;&gt;0"),"ver"),MAX('POI base'!$J40:$L40)))</f>
        <v>315569.33333333331</v>
      </c>
      <c r="Q40" s="28">
        <f>(VLOOKUP(Q$1,Estacionalidad!$A$5:$C$16,3))*$P40</f>
        <v>14338.979136336769</v>
      </c>
      <c r="R40" s="28">
        <f>(VLOOKUP(R$1,Estacionalidad!$A$5:$C$16,3))*$P40</f>
        <v>16603.286719722615</v>
      </c>
      <c r="S40" s="28">
        <f>(VLOOKUP(S$1,Estacionalidad!$A$5:$C$16,3))*$P40</f>
        <v>19983.373365065971</v>
      </c>
      <c r="T40" s="28">
        <f>(VLOOKUP(T$1,Estacionalidad!$A$5:$C$16,3))*$P40</f>
        <v>27335.947016830225</v>
      </c>
      <c r="U40" s="28">
        <f>(VLOOKUP(U$1,Estacionalidad!$A$5:$C$16,3))*$P40</f>
        <v>30859.213401884423</v>
      </c>
      <c r="V40" s="28">
        <f>(VLOOKUP(V$1,Estacionalidad!$A$5:$C$16,3))*$P40</f>
        <v>34502.378801827705</v>
      </c>
      <c r="W40" s="28">
        <f>(VLOOKUP(W$1,Estacionalidad!$A$5:$C$16,3))*$P40</f>
        <v>40279.373606309746</v>
      </c>
      <c r="X40" s="28">
        <f>(VLOOKUP(X$1,Estacionalidad!$A$5:$C$16,3))*$P40</f>
        <v>40283.109681275273</v>
      </c>
      <c r="Y40" s="28">
        <f>(VLOOKUP(Y$1,Estacionalidad!$A$5:$C$16,3))*$P40</f>
        <v>32923.774991945298</v>
      </c>
      <c r="Z40" s="28">
        <f>(VLOOKUP(Z$1,Estacionalidad!$A$5:$C$16,3))*$P40</f>
        <v>26468.023434759547</v>
      </c>
      <c r="AA40" s="28">
        <f>(VLOOKUP(AA$1,Estacionalidad!$A$5:$C$16,3))*$P40</f>
        <v>16756.257929694482</v>
      </c>
      <c r="AB40" s="28">
        <f>(VLOOKUP(AB$1,Estacionalidad!$A$5:$C$16,3))*$P40</f>
        <v>15235.615247681266</v>
      </c>
      <c r="AC40" s="1" t="s">
        <v>122</v>
      </c>
      <c r="AD40" s="1" t="s">
        <v>243</v>
      </c>
    </row>
    <row r="41" spans="1:30" ht="14" x14ac:dyDescent="0.2">
      <c r="A41" s="24">
        <v>42.241043554127202</v>
      </c>
      <c r="B41" s="24">
        <v>1.7069033479126601</v>
      </c>
      <c r="C41" s="29" t="s">
        <v>409</v>
      </c>
      <c r="D41" s="24" t="str">
        <f t="shared" si="1"/>
        <v>PEDRAFORCA</v>
      </c>
      <c r="E41" s="24" t="s">
        <v>61</v>
      </c>
      <c r="F41" s="29" t="s">
        <v>0</v>
      </c>
      <c r="G41" s="30">
        <v>0</v>
      </c>
      <c r="H41" s="30">
        <v>0</v>
      </c>
      <c r="I41" s="30">
        <v>0</v>
      </c>
      <c r="J41" s="28">
        <v>0</v>
      </c>
      <c r="K41" s="28">
        <v>0</v>
      </c>
      <c r="L41" s="28">
        <v>0</v>
      </c>
      <c r="M41" s="28">
        <v>64432</v>
      </c>
      <c r="N41" s="28">
        <v>118921</v>
      </c>
      <c r="O41" s="28">
        <v>117000</v>
      </c>
      <c r="P41" s="28">
        <f>IF(IFERROR(_xlfn.IFNA(AVERAGEIF('POI base'!$M41:$O41,"&lt;&gt;0"),"ver"),MAX('POI base'!$J41:$L41))=0,SUM('POI base'!$G41:$I41),IFERROR(_xlfn.IFNA(AVERAGEIF('POI base'!$M41:$O41,"&lt;&gt;0"),"ver"),MAX('POI base'!$J41:$L41)))</f>
        <v>100117.66666666667</v>
      </c>
      <c r="Q41" s="28">
        <f>(VLOOKUP(Q$1,Estacionalidad!$A$5:$C$16,3))*$P41</f>
        <v>4549.1908809645192</v>
      </c>
      <c r="R41" s="28">
        <f>(VLOOKUP(R$1,Estacionalidad!$A$5:$C$16,3))*$P41</f>
        <v>5267.5661092214787</v>
      </c>
      <c r="S41" s="28">
        <f>(VLOOKUP(S$1,Estacionalidad!$A$5:$C$16,3))*$P41</f>
        <v>6339.9338975879155</v>
      </c>
      <c r="T41" s="28">
        <f>(VLOOKUP(T$1,Estacionalidad!$A$5:$C$16,3))*$P41</f>
        <v>8672.6146756402286</v>
      </c>
      <c r="U41" s="28">
        <f>(VLOOKUP(U$1,Estacionalidad!$A$5:$C$16,3))*$P41</f>
        <v>9790.4077317358606</v>
      </c>
      <c r="V41" s="28">
        <f>(VLOOKUP(V$1,Estacionalidad!$A$5:$C$16,3))*$P41</f>
        <v>10946.240002477383</v>
      </c>
      <c r="W41" s="28">
        <f>(VLOOKUP(W$1,Estacionalidad!$A$5:$C$16,3))*$P41</f>
        <v>12779.051936580183</v>
      </c>
      <c r="X41" s="28">
        <f>(VLOOKUP(X$1,Estacionalidad!$A$5:$C$16,3))*$P41</f>
        <v>12780.237245380911</v>
      </c>
      <c r="Y41" s="28">
        <f>(VLOOKUP(Y$1,Estacionalidad!$A$5:$C$16,3))*$P41</f>
        <v>10445.411457551587</v>
      </c>
      <c r="Z41" s="28">
        <f>(VLOOKUP(Z$1,Estacionalidad!$A$5:$C$16,3))*$P41</f>
        <v>8397.2568550179531</v>
      </c>
      <c r="AA41" s="28">
        <f>(VLOOKUP(AA$1,Estacionalidad!$A$5:$C$16,3))*$P41</f>
        <v>5316.0978231487725</v>
      </c>
      <c r="AB41" s="28">
        <f>(VLOOKUP(AB$1,Estacionalidad!$A$5:$C$16,3))*$P41</f>
        <v>4833.6580513598828</v>
      </c>
      <c r="AC41" s="1" t="s">
        <v>204</v>
      </c>
      <c r="AD41" s="1" t="s">
        <v>328</v>
      </c>
    </row>
    <row r="42" spans="1:30" ht="14" x14ac:dyDescent="0.2">
      <c r="A42" s="24">
        <v>41.376837868942502</v>
      </c>
      <c r="B42" s="24">
        <v>2.1786187707406102</v>
      </c>
      <c r="C42" s="29" t="s">
        <v>11</v>
      </c>
      <c r="D42" s="24" t="str">
        <f t="shared" si="1"/>
        <v>MIRADOR DE COLOM</v>
      </c>
      <c r="E42" s="24" t="s">
        <v>61</v>
      </c>
      <c r="F42" s="29" t="s">
        <v>10</v>
      </c>
      <c r="G42" s="30">
        <v>124884</v>
      </c>
      <c r="H42" s="30">
        <v>103500</v>
      </c>
      <c r="I42" s="30">
        <v>0</v>
      </c>
      <c r="J42" s="28">
        <v>130780</v>
      </c>
      <c r="K42" s="28">
        <v>109727</v>
      </c>
      <c r="L42" s="28">
        <v>86803</v>
      </c>
      <c r="M42" s="28">
        <v>73879</v>
      </c>
      <c r="N42" s="28">
        <v>75259</v>
      </c>
      <c r="O42" s="28">
        <v>72474</v>
      </c>
      <c r="P42" s="28">
        <f>IF(IFERROR(_xlfn.IFNA(AVERAGEIF('POI base'!$M42:$O42,"&lt;&gt;0"),"ver"),MAX('POI base'!$J42:$L42))=0,SUM('POI base'!$G42:$I42),IFERROR(_xlfn.IFNA(AVERAGEIF('POI base'!$M42:$O42,"&lt;&gt;0"),"ver"),MAX('POI base'!$J42:$L42)))</f>
        <v>73870.666666666672</v>
      </c>
      <c r="Q42" s="28">
        <f>(VLOOKUP(Q$1,Estacionalidad!$A$5:$C$16,3))*$P42</f>
        <v>3356.5680699453947</v>
      </c>
      <c r="R42" s="28">
        <f>(VLOOKUP(R$1,Estacionalidad!$A$5:$C$16,3))*$P42</f>
        <v>3886.6129540800002</v>
      </c>
      <c r="S42" s="28">
        <f>(VLOOKUP(S$1,Estacionalidad!$A$5:$C$16,3))*$P42</f>
        <v>4677.8471695380204</v>
      </c>
      <c r="T42" s="28">
        <f>(VLOOKUP(T$1,Estacionalidad!$A$5:$C$16,3))*$P42</f>
        <v>6398.9888015035058</v>
      </c>
      <c r="U42" s="28">
        <f>(VLOOKUP(U$1,Estacionalidad!$A$5:$C$16,3))*$P42</f>
        <v>7223.7395273076936</v>
      </c>
      <c r="V42" s="28">
        <f>(VLOOKUP(V$1,Estacionalidad!$A$5:$C$16,3))*$P42</f>
        <v>8076.5570493020477</v>
      </c>
      <c r="W42" s="28">
        <f>(VLOOKUP(W$1,Estacionalidad!$A$5:$C$16,3))*$P42</f>
        <v>9428.8762148851765</v>
      </c>
      <c r="X42" s="28">
        <f>(VLOOKUP(X$1,Estacionalidad!$A$5:$C$16,3))*$P42</f>
        <v>9429.7507813251559</v>
      </c>
      <c r="Y42" s="28">
        <f>(VLOOKUP(Y$1,Estacionalidad!$A$5:$C$16,3))*$P42</f>
        <v>7707.0264786132393</v>
      </c>
      <c r="Z42" s="28">
        <f>(VLOOKUP(Z$1,Estacionalidad!$A$5:$C$16,3))*$P42</f>
        <v>6195.8192065810508</v>
      </c>
      <c r="AA42" s="28">
        <f>(VLOOKUP(AA$1,Estacionalidad!$A$5:$C$16,3))*$P42</f>
        <v>3922.4215199570031</v>
      </c>
      <c r="AB42" s="28">
        <f>(VLOOKUP(AB$1,Estacionalidad!$A$5:$C$16,3))*$P42</f>
        <v>3566.4588936283849</v>
      </c>
      <c r="AC42" s="1" t="s">
        <v>199</v>
      </c>
      <c r="AD42" s="1" t="s">
        <v>323</v>
      </c>
    </row>
    <row r="43" spans="1:30" ht="14" x14ac:dyDescent="0.2">
      <c r="A43" s="24">
        <v>41.357379880880707</v>
      </c>
      <c r="B43" s="24">
        <v>2.0645083024552</v>
      </c>
      <c r="C43" s="29" t="s">
        <v>377</v>
      </c>
      <c r="D43" s="24" t="str">
        <f t="shared" si="1"/>
        <v>MUSEU AGBAR DE LES AIGÜES</v>
      </c>
      <c r="E43" s="24" t="s">
        <v>68</v>
      </c>
      <c r="F43" s="25" t="s">
        <v>14</v>
      </c>
      <c r="G43" s="26">
        <v>0</v>
      </c>
      <c r="H43" s="26">
        <v>0</v>
      </c>
      <c r="I43" s="26">
        <v>0</v>
      </c>
      <c r="J43" s="27">
        <v>0</v>
      </c>
      <c r="K43" s="27">
        <v>36500</v>
      </c>
      <c r="L43" s="27">
        <v>33180</v>
      </c>
      <c r="M43" s="27">
        <v>48254</v>
      </c>
      <c r="N43" s="27">
        <v>47849</v>
      </c>
      <c r="O43" s="27">
        <v>46739</v>
      </c>
      <c r="P43" s="28">
        <f>IF(IFERROR(_xlfn.IFNA(AVERAGEIF('POI base'!$M43:$O43,"&lt;&gt;0"),"ver"),MAX('POI base'!$J43:$L43))=0,SUM('POI base'!$G43:$I43),IFERROR(_xlfn.IFNA(AVERAGEIF('POI base'!$M43:$O43,"&lt;&gt;0"),"ver"),MAX('POI base'!$J43:$L43)))</f>
        <v>47614</v>
      </c>
      <c r="Q43" s="28">
        <f>(VLOOKUP(Q$1,Estacionalidad!$A$5:$C$16,3))*$P43</f>
        <v>2163.5060206448206</v>
      </c>
      <c r="R43" s="28">
        <f>(VLOOKUP(R$1,Estacionalidad!$A$5:$C$16,3))*$P43</f>
        <v>2505.1511993334989</v>
      </c>
      <c r="S43" s="28">
        <f>(VLOOKUP(S$1,Estacionalidad!$A$5:$C$16,3))*$P43</f>
        <v>3015.1483014960827</v>
      </c>
      <c r="T43" s="28">
        <f>(VLOOKUP(T$1,Estacionalidad!$A$5:$C$16,3))*$P43</f>
        <v>4124.5255599171687</v>
      </c>
      <c r="U43" s="28">
        <f>(VLOOKUP(U$1,Estacionalidad!$A$5:$C$16,3))*$P43</f>
        <v>4656.1260290944783</v>
      </c>
      <c r="V43" s="28">
        <f>(VLOOKUP(V$1,Estacionalidad!$A$5:$C$16,3))*$P43</f>
        <v>5205.817203203811</v>
      </c>
      <c r="W43" s="28">
        <f>(VLOOKUP(W$1,Estacionalidad!$A$5:$C$16,3))*$P43</f>
        <v>6077.4666366741349</v>
      </c>
      <c r="X43" s="28">
        <f>(VLOOKUP(X$1,Estacionalidad!$A$5:$C$16,3))*$P43</f>
        <v>6078.0303463081782</v>
      </c>
      <c r="Y43" s="28">
        <f>(VLOOKUP(Y$1,Estacionalidad!$A$5:$C$16,3))*$P43</f>
        <v>4967.6329632784882</v>
      </c>
      <c r="Z43" s="28">
        <f>(VLOOKUP(Z$1,Estacionalidad!$A$5:$C$16,3))*$P43</f>
        <v>3993.5707773335848</v>
      </c>
      <c r="AA43" s="28">
        <f>(VLOOKUP(AA$1,Estacionalidad!$A$5:$C$16,3))*$P43</f>
        <v>2528.2319312749228</v>
      </c>
      <c r="AB43" s="28">
        <f>(VLOOKUP(AB$1,Estacionalidad!$A$5:$C$16,3))*$P43</f>
        <v>2298.7930314408322</v>
      </c>
      <c r="AC43" s="1" t="s">
        <v>151</v>
      </c>
      <c r="AD43" s="1" t="s">
        <v>272</v>
      </c>
    </row>
    <row r="44" spans="1:30" ht="14" x14ac:dyDescent="0.2">
      <c r="A44" s="24">
        <v>41.614220081947501</v>
      </c>
      <c r="B44" s="24">
        <v>2.6571962336836799</v>
      </c>
      <c r="C44" s="29" t="s">
        <v>398</v>
      </c>
      <c r="D44" s="24" t="str">
        <f t="shared" si="1"/>
        <v>CALELLA JOSEP M. CODINA I BAGUÉ MUNICIPAL ARCHIVE MUSEUM</v>
      </c>
      <c r="E44" s="24" t="s">
        <v>61</v>
      </c>
      <c r="F44" s="25" t="s">
        <v>14</v>
      </c>
      <c r="G44" s="26">
        <v>0</v>
      </c>
      <c r="H44" s="26">
        <v>0</v>
      </c>
      <c r="I44" s="26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5409</v>
      </c>
      <c r="P44" s="28">
        <f>IF(IFERROR(_xlfn.IFNA(AVERAGEIF('POI base'!$M44:$O44,"&lt;&gt;0"),"ver"),MAX('POI base'!$J44:$L44))=0,SUM('POI base'!$G44:$I44),IFERROR(_xlfn.IFNA(AVERAGEIF('POI base'!$M44:$O44,"&lt;&gt;0"),"ver"),MAX('POI base'!$J44:$L44)))</f>
        <v>5409</v>
      </c>
      <c r="Q44" s="28">
        <f>(VLOOKUP(Q$1,Estacionalidad!$A$5:$C$16,3))*$P44</f>
        <v>245.7765376920199</v>
      </c>
      <c r="R44" s="28">
        <f>(VLOOKUP(R$1,Estacionalidad!$A$5:$C$16,3))*$P44</f>
        <v>284.58778588639677</v>
      </c>
      <c r="S44" s="28">
        <f>(VLOOKUP(S$1,Estacionalidad!$A$5:$C$16,3))*$P44</f>
        <v>342.52398796136242</v>
      </c>
      <c r="T44" s="28">
        <f>(VLOOKUP(T$1,Estacionalidad!$A$5:$C$16,3))*$P44</f>
        <v>468.55040016784909</v>
      </c>
      <c r="U44" s="28">
        <f>(VLOOKUP(U$1,Estacionalidad!$A$5:$C$16,3))*$P44</f>
        <v>528.94076724014008</v>
      </c>
      <c r="V44" s="28">
        <f>(VLOOKUP(V$1,Estacionalidad!$A$5:$C$16,3))*$P44</f>
        <v>591.38625723798498</v>
      </c>
      <c r="W44" s="28">
        <f>(VLOOKUP(W$1,Estacionalidad!$A$5:$C$16,3))*$P44</f>
        <v>690.40654088651229</v>
      </c>
      <c r="X44" s="28">
        <f>(VLOOKUP(X$1,Estacionalidad!$A$5:$C$16,3))*$P44</f>
        <v>690.47057888816175</v>
      </c>
      <c r="Y44" s="28">
        <f>(VLOOKUP(Y$1,Estacionalidad!$A$5:$C$16,3))*$P44</f>
        <v>564.32827946346333</v>
      </c>
      <c r="Z44" s="28">
        <f>(VLOOKUP(Z$1,Estacionalidad!$A$5:$C$16,3))*$P44</f>
        <v>453.67380044939222</v>
      </c>
      <c r="AA44" s="28">
        <f>(VLOOKUP(AA$1,Estacionalidad!$A$5:$C$16,3))*$P44</f>
        <v>287.20978107838152</v>
      </c>
      <c r="AB44" s="28">
        <f>(VLOOKUP(AB$1,Estacionalidad!$A$5:$C$16,3))*$P44</f>
        <v>261.14528304833584</v>
      </c>
      <c r="AC44" s="1" t="s">
        <v>184</v>
      </c>
      <c r="AD44" s="1" t="s">
        <v>305</v>
      </c>
    </row>
    <row r="45" spans="1:30" ht="14" x14ac:dyDescent="0.2">
      <c r="A45" s="24">
        <v>41.348533560682803</v>
      </c>
      <c r="B45" s="24">
        <v>2.0462843786191498</v>
      </c>
      <c r="C45" s="29" t="s">
        <v>395</v>
      </c>
      <c r="D45" s="24" t="str">
        <f t="shared" si="1"/>
        <v>MUSEU DE SANT BOI</v>
      </c>
      <c r="E45" s="24" t="s">
        <v>86</v>
      </c>
      <c r="F45" s="25" t="s">
        <v>14</v>
      </c>
      <c r="G45" s="26">
        <v>0</v>
      </c>
      <c r="H45" s="26">
        <v>0</v>
      </c>
      <c r="I45" s="26">
        <v>0</v>
      </c>
      <c r="J45" s="27">
        <v>0</v>
      </c>
      <c r="K45" s="27">
        <v>11957</v>
      </c>
      <c r="L45" s="27">
        <v>5110</v>
      </c>
      <c r="M45" s="27">
        <v>8435</v>
      </c>
      <c r="N45" s="27">
        <v>10885</v>
      </c>
      <c r="O45" s="27">
        <v>5028</v>
      </c>
      <c r="P45" s="28">
        <f>IF(IFERROR(_xlfn.IFNA(AVERAGEIF('POI base'!$M45:$O45,"&lt;&gt;0"),"ver"),MAX('POI base'!$J45:$L45))=0,SUM('POI base'!$G45:$I45),IFERROR(_xlfn.IFNA(AVERAGEIF('POI base'!$M45:$O45,"&lt;&gt;0"),"ver"),MAX('POI base'!$J45:$L45)))</f>
        <v>8116</v>
      </c>
      <c r="Q45" s="28">
        <f>(VLOOKUP(Q$1,Estacionalidad!$A$5:$C$16,3))*$P45</f>
        <v>368.77840264530107</v>
      </c>
      <c r="R45" s="28">
        <f>(VLOOKUP(R$1,Estacionalidad!$A$5:$C$16,3))*$P45</f>
        <v>427.01321321020447</v>
      </c>
      <c r="S45" s="28">
        <f>(VLOOKUP(S$1,Estacionalidad!$A$5:$C$16,3))*$P45</f>
        <v>513.94429400895126</v>
      </c>
      <c r="T45" s="28">
        <f>(VLOOKUP(T$1,Estacionalidad!$A$5:$C$16,3))*$P45</f>
        <v>703.04216079908736</v>
      </c>
      <c r="U45" s="28">
        <f>(VLOOKUP(U$1,Estacionalidad!$A$5:$C$16,3))*$P45</f>
        <v>793.65562339082589</v>
      </c>
      <c r="V45" s="28">
        <f>(VLOOKUP(V$1,Estacionalidad!$A$5:$C$16,3))*$P45</f>
        <v>887.35272023358948</v>
      </c>
      <c r="W45" s="28">
        <f>(VLOOKUP(W$1,Estacionalidad!$A$5:$C$16,3))*$P45</f>
        <v>1035.9289121528811</v>
      </c>
      <c r="X45" s="28">
        <f>(VLOOKUP(X$1,Estacionalidad!$A$5:$C$16,3))*$P45</f>
        <v>1036.0249987532484</v>
      </c>
      <c r="Y45" s="28">
        <f>(VLOOKUP(Y$1,Estacionalidad!$A$5:$C$16,3))*$P45</f>
        <v>846.75324757357521</v>
      </c>
      <c r="Z45" s="28">
        <f>(VLOOKUP(Z$1,Estacionalidad!$A$5:$C$16,3))*$P45</f>
        <v>680.72038536647574</v>
      </c>
      <c r="AA45" s="28">
        <f>(VLOOKUP(AA$1,Estacionalidad!$A$5:$C$16,3))*$P45</f>
        <v>430.94741786506643</v>
      </c>
      <c r="AB45" s="28">
        <f>(VLOOKUP(AB$1,Estacionalidad!$A$5:$C$16,3))*$P45</f>
        <v>391.8386240007938</v>
      </c>
      <c r="AD45" s="1" t="s">
        <v>306</v>
      </c>
    </row>
    <row r="46" spans="1:30" ht="14" x14ac:dyDescent="0.2">
      <c r="A46" s="33">
        <v>41.380677067166701</v>
      </c>
      <c r="B46" s="34">
        <v>2.0872638479982601</v>
      </c>
      <c r="C46" s="29" t="s">
        <v>307</v>
      </c>
      <c r="D46" s="24" t="str">
        <f t="shared" si="1"/>
        <v>MUSEU CAN TINTURÉ</v>
      </c>
      <c r="E46" s="24" t="s">
        <v>79</v>
      </c>
      <c r="F46" s="25" t="s">
        <v>14</v>
      </c>
      <c r="G46" s="26">
        <v>0</v>
      </c>
      <c r="H46" s="26">
        <v>0</v>
      </c>
      <c r="I46" s="26">
        <v>0</v>
      </c>
      <c r="J46" s="27">
        <v>0</v>
      </c>
      <c r="K46" s="27">
        <v>10607</v>
      </c>
      <c r="L46" s="27">
        <v>11765</v>
      </c>
      <c r="M46" s="27">
        <v>11347</v>
      </c>
      <c r="N46" s="27">
        <v>11517</v>
      </c>
      <c r="O46" s="27">
        <v>11908</v>
      </c>
      <c r="P46" s="28">
        <f>IF(IFERROR(_xlfn.IFNA(AVERAGEIF('POI base'!$M46:$O46,"&lt;&gt;0"),"ver"),MAX('POI base'!$J46:$L46))=0,SUM('POI base'!$G46:$I46),IFERROR(_xlfn.IFNA(AVERAGEIF('POI base'!$M46:$O46,"&lt;&gt;0"),"ver"),MAX('POI base'!$J46:$L46)))</f>
        <v>11590.666666666666</v>
      </c>
      <c r="Q46" s="28">
        <f>(VLOOKUP(Q$1,Estacionalidad!$A$5:$C$16,3))*$P46</f>
        <v>526.66184560466604</v>
      </c>
      <c r="R46" s="28">
        <f>(VLOOKUP(R$1,Estacionalidad!$A$5:$C$16,3))*$P46</f>
        <v>609.82846433979091</v>
      </c>
      <c r="S46" s="28">
        <f>(VLOOKUP(S$1,Estacionalidad!$A$5:$C$16,3))*$P46</f>
        <v>733.97695873497833</v>
      </c>
      <c r="T46" s="28">
        <f>(VLOOKUP(T$1,Estacionalidad!$A$5:$C$16,3))*$P46</f>
        <v>1004.0324468254421</v>
      </c>
      <c r="U46" s="28">
        <f>(VLOOKUP(U$1,Estacionalidad!$A$5:$C$16,3))*$P46</f>
        <v>1133.4398446092407</v>
      </c>
      <c r="V46" s="28">
        <f>(VLOOKUP(V$1,Estacionalidad!$A$5:$C$16,3))*$P46</f>
        <v>1267.2510591408893</v>
      </c>
      <c r="W46" s="28">
        <f>(VLOOKUP(W$1,Estacionalidad!$A$5:$C$16,3))*$P46</f>
        <v>1479.4365095030382</v>
      </c>
      <c r="X46" s="28">
        <f>(VLOOKUP(X$1,Estacionalidad!$A$5:$C$16,3))*$P46</f>
        <v>1479.5737332285178</v>
      </c>
      <c r="Y46" s="28">
        <f>(VLOOKUP(Y$1,Estacionalidad!$A$5:$C$16,3))*$P46</f>
        <v>1209.2699164049759</v>
      </c>
      <c r="Z46" s="28">
        <f>(VLOOKUP(Z$1,Estacionalidad!$A$5:$C$16,3))*$P46</f>
        <v>972.15414982598543</v>
      </c>
      <c r="AA46" s="28">
        <f>(VLOOKUP(AA$1,Estacionalidad!$A$5:$C$16,3))*$P46</f>
        <v>615.44700238229382</v>
      </c>
      <c r="AB46" s="28">
        <f>(VLOOKUP(AB$1,Estacionalidad!$A$5:$C$16,3))*$P46</f>
        <v>559.59473606684742</v>
      </c>
      <c r="AD46" s="1" t="s">
        <v>308</v>
      </c>
    </row>
    <row r="47" spans="1:30" ht="14" x14ac:dyDescent="0.2">
      <c r="A47" s="24">
        <v>41.726172570803598</v>
      </c>
      <c r="B47" s="24">
        <v>1.8295018032332901</v>
      </c>
      <c r="C47" s="29" t="s">
        <v>17</v>
      </c>
      <c r="D47" s="24" t="str">
        <f t="shared" si="1"/>
        <v>MUSEU COMARCAL DE MANRESA</v>
      </c>
      <c r="E47" s="24" t="s">
        <v>61</v>
      </c>
      <c r="F47" s="25" t="s">
        <v>14</v>
      </c>
      <c r="G47" s="26">
        <v>0</v>
      </c>
      <c r="H47" s="26">
        <v>0</v>
      </c>
      <c r="I47" s="26">
        <v>0</v>
      </c>
      <c r="J47" s="27">
        <v>0</v>
      </c>
      <c r="K47" s="27">
        <v>0</v>
      </c>
      <c r="L47" s="27">
        <v>0</v>
      </c>
      <c r="M47" s="27">
        <v>12632</v>
      </c>
      <c r="N47" s="27">
        <v>7752</v>
      </c>
      <c r="O47" s="27">
        <v>6994</v>
      </c>
      <c r="P47" s="28">
        <f>IF(IFERROR(_xlfn.IFNA(AVERAGEIF('POI base'!$M47:$O47,"&lt;&gt;0"),"ver"),MAX('POI base'!$J47:$L47))=0,SUM('POI base'!$G47:$I47),IFERROR(_xlfn.IFNA(AVERAGEIF('POI base'!$M47:$O47,"&lt;&gt;0"),"ver"),MAX('POI base'!$J47:$L47)))</f>
        <v>9126</v>
      </c>
      <c r="Q47" s="28">
        <f>(VLOOKUP(Q$1,Estacionalidad!$A$5:$C$16,3))*$P47</f>
        <v>414.6712299828755</v>
      </c>
      <c r="R47" s="28">
        <f>(VLOOKUP(R$1,Estacionalidad!$A$5:$C$16,3))*$P47</f>
        <v>480.1531029763832</v>
      </c>
      <c r="S47" s="28">
        <f>(VLOOKUP(S$1,Estacionalidad!$A$5:$C$16,3))*$P47</f>
        <v>577.90236903963648</v>
      </c>
      <c r="T47" s="28">
        <f>(VLOOKUP(T$1,Estacionalidad!$A$5:$C$16,3))*$P47</f>
        <v>790.53262191380861</v>
      </c>
      <c r="U47" s="28">
        <f>(VLOOKUP(U$1,Estacionalidad!$A$5:$C$16,3))*$P47</f>
        <v>892.42252575957082</v>
      </c>
      <c r="V47" s="28">
        <f>(VLOOKUP(V$1,Estacionalidad!$A$5:$C$16,3))*$P47</f>
        <v>997.77980838488645</v>
      </c>
      <c r="W47" s="28">
        <f>(VLOOKUP(W$1,Estacionalidad!$A$5:$C$16,3))*$P47</f>
        <v>1164.8456446903883</v>
      </c>
      <c r="X47" s="28">
        <f>(VLOOKUP(X$1,Estacionalidad!$A$5:$C$16,3))*$P47</f>
        <v>1164.953688839594</v>
      </c>
      <c r="Y47" s="28">
        <f>(VLOOKUP(Y$1,Estacionalidad!$A$5:$C$16,3))*$P47</f>
        <v>952.12791243918764</v>
      </c>
      <c r="Z47" s="28">
        <f>(VLOOKUP(Z$1,Estacionalidad!$A$5:$C$16,3))*$P47</f>
        <v>765.43300109098789</v>
      </c>
      <c r="AA47" s="28">
        <f>(VLOOKUP(AA$1,Estacionalidad!$A$5:$C$16,3))*$P47</f>
        <v>484.57690185271025</v>
      </c>
      <c r="AB47" s="28">
        <f>(VLOOKUP(AB$1,Estacionalidad!$A$5:$C$16,3))*$P47</f>
        <v>440.60119302997094</v>
      </c>
      <c r="AC47" s="1" t="s">
        <v>180</v>
      </c>
      <c r="AD47" s="1" t="s">
        <v>301</v>
      </c>
    </row>
    <row r="48" spans="1:30" ht="14" x14ac:dyDescent="0.2">
      <c r="A48" s="24">
        <v>41.370154999999997</v>
      </c>
      <c r="B48" s="24">
        <v>2.1576457000000002</v>
      </c>
      <c r="C48" s="29" t="s">
        <v>365</v>
      </c>
      <c r="D48" s="24" t="str">
        <f t="shared" si="1"/>
        <v>CATALAN MUSEUM OF ARCHAEOLOGY</v>
      </c>
      <c r="E48" s="24" t="s">
        <v>61</v>
      </c>
      <c r="F48" s="25" t="s">
        <v>14</v>
      </c>
      <c r="G48" s="26">
        <v>36472</v>
      </c>
      <c r="H48" s="26">
        <v>26983</v>
      </c>
      <c r="I48" s="26">
        <v>0</v>
      </c>
      <c r="J48" s="27">
        <v>32568</v>
      </c>
      <c r="K48" s="27">
        <v>35351</v>
      </c>
      <c r="L48" s="27">
        <v>36555</v>
      </c>
      <c r="M48" s="27">
        <v>35028</v>
      </c>
      <c r="N48" s="27">
        <v>40003</v>
      </c>
      <c r="O48" s="27">
        <v>37205</v>
      </c>
      <c r="P48" s="28">
        <f>IF(IFERROR(_xlfn.IFNA(AVERAGEIF('POI base'!$M48:$O48,"&lt;&gt;0"),"ver"),MAX('POI base'!$J48:$L48))=0,SUM('POI base'!$G48:$I48),IFERROR(_xlfn.IFNA(AVERAGEIF('POI base'!$M48:$O48,"&lt;&gt;0"),"ver"),MAX('POI base'!$J48:$L48)))</f>
        <v>37412</v>
      </c>
      <c r="Q48" s="28">
        <f>(VLOOKUP(Q$1,Estacionalidad!$A$5:$C$16,3))*$P48</f>
        <v>1699.9430260924105</v>
      </c>
      <c r="R48" s="28">
        <f>(VLOOKUP(R$1,Estacionalidad!$A$5:$C$16,3))*$P48</f>
        <v>1968.38569894285</v>
      </c>
      <c r="S48" s="28">
        <f>(VLOOKUP(S$1,Estacionalidad!$A$5:$C$16,3))*$P48</f>
        <v>2369.1084188593995</v>
      </c>
      <c r="T48" s="28">
        <f>(VLOOKUP(T$1,Estacionalidad!$A$5:$C$16,3))*$P48</f>
        <v>3240.7852784395582</v>
      </c>
      <c r="U48" s="28">
        <f>(VLOOKUP(U$1,Estacionalidad!$A$5:$C$16,3))*$P48</f>
        <v>3658.4825261579076</v>
      </c>
      <c r="V48" s="28">
        <f>(VLOOKUP(V$1,Estacionalidad!$A$5:$C$16,3))*$P48</f>
        <v>4090.3942791250679</v>
      </c>
      <c r="W48" s="28">
        <f>(VLOOKUP(W$1,Estacionalidad!$A$5:$C$16,3))*$P48</f>
        <v>4775.2799977160648</v>
      </c>
      <c r="X48" s="28">
        <f>(VLOOKUP(X$1,Estacionalidad!$A$5:$C$16,3))*$P48</f>
        <v>4775.7229242676849</v>
      </c>
      <c r="Y48" s="28">
        <f>(VLOOKUP(Y$1,Estacionalidad!$A$5:$C$16,3))*$P48</f>
        <v>3903.2445167844498</v>
      </c>
      <c r="Z48" s="28">
        <f>(VLOOKUP(Z$1,Estacionalidad!$A$5:$C$16,3))*$P48</f>
        <v>3137.8894846390576</v>
      </c>
      <c r="AA48" s="28">
        <f>(VLOOKUP(AA$1,Estacionalidad!$A$5:$C$16,3))*$P48</f>
        <v>1986.5210445007226</v>
      </c>
      <c r="AB48" s="28">
        <f>(VLOOKUP(AB$1,Estacionalidad!$A$5:$C$16,3))*$P48</f>
        <v>1806.2428044748272</v>
      </c>
      <c r="AC48" s="1" t="s">
        <v>136</v>
      </c>
      <c r="AD48" s="1" t="s">
        <v>257</v>
      </c>
    </row>
    <row r="49" spans="1:30" ht="14" x14ac:dyDescent="0.2">
      <c r="A49" s="24">
        <v>41.305435563939</v>
      </c>
      <c r="B49" s="24">
        <v>1.7100826864677101</v>
      </c>
      <c r="C49" s="29" t="s">
        <v>386</v>
      </c>
      <c r="D49" s="24" t="str">
        <f t="shared" si="1"/>
        <v>MUSEU D'ARQUEOLOGIA DE CATALUNYA-OLÈRDOLA</v>
      </c>
      <c r="E49" s="24" t="s">
        <v>77</v>
      </c>
      <c r="F49" s="25" t="s">
        <v>14</v>
      </c>
      <c r="G49" s="26">
        <v>0</v>
      </c>
      <c r="H49" s="26">
        <v>0</v>
      </c>
      <c r="I49" s="26">
        <v>0</v>
      </c>
      <c r="J49" s="27">
        <v>0</v>
      </c>
      <c r="K49" s="27">
        <v>0</v>
      </c>
      <c r="L49" s="27">
        <v>0</v>
      </c>
      <c r="M49" s="27">
        <v>0</v>
      </c>
      <c r="N49" s="27">
        <v>14655</v>
      </c>
      <c r="O49" s="27">
        <v>17170</v>
      </c>
      <c r="P49" s="28">
        <f>IF(IFERROR(_xlfn.IFNA(AVERAGEIF('POI base'!$M49:$O49,"&lt;&gt;0"),"ver"),MAX('POI base'!$J49:$L49))=0,SUM('POI base'!$G49:$I49),IFERROR(_xlfn.IFNA(AVERAGEIF('POI base'!$M49:$O49,"&lt;&gt;0"),"ver"),MAX('POI base'!$J49:$L49)))</f>
        <v>15912.5</v>
      </c>
      <c r="Q49" s="28">
        <f>(VLOOKUP(Q$1,Estacionalidad!$A$5:$C$16,3))*$P49</f>
        <v>723.03922278133973</v>
      </c>
      <c r="R49" s="28">
        <f>(VLOOKUP(R$1,Estacionalidad!$A$5:$C$16,3))*$P49</f>
        <v>837.21633257853364</v>
      </c>
      <c r="S49" s="28">
        <f>(VLOOKUP(S$1,Estacionalidad!$A$5:$C$16,3))*$P49</f>
        <v>1007.6563058671067</v>
      </c>
      <c r="T49" s="28">
        <f>(VLOOKUP(T$1,Estacionalidad!$A$5:$C$16,3))*$P49</f>
        <v>1378.407883651488</v>
      </c>
      <c r="U49" s="28">
        <f>(VLOOKUP(U$1,Estacionalidad!$A$5:$C$16,3))*$P49</f>
        <v>1556.0676573689645</v>
      </c>
      <c r="V49" s="28">
        <f>(VLOOKUP(V$1,Estacionalidad!$A$5:$C$16,3))*$P49</f>
        <v>1739.7733071361499</v>
      </c>
      <c r="W49" s="28">
        <f>(VLOOKUP(W$1,Estacionalidad!$A$5:$C$16,3))*$P49</f>
        <v>2031.0767391119664</v>
      </c>
      <c r="X49" s="28">
        <f>(VLOOKUP(X$1,Estacionalidad!$A$5:$C$16,3))*$P49</f>
        <v>2031.2651297019549</v>
      </c>
      <c r="Y49" s="28">
        <f>(VLOOKUP(Y$1,Estacionalidad!$A$5:$C$16,3))*$P49</f>
        <v>1660.1726283901571</v>
      </c>
      <c r="Z49" s="28">
        <f>(VLOOKUP(Z$1,Estacionalidad!$A$5:$C$16,3))*$P49</f>
        <v>1334.643067045841</v>
      </c>
      <c r="AA49" s="28">
        <f>(VLOOKUP(AA$1,Estacionalidad!$A$5:$C$16,3))*$P49</f>
        <v>844.9298653003782</v>
      </c>
      <c r="AB49" s="28">
        <f>(VLOOKUP(AB$1,Estacionalidad!$A$5:$C$16,3))*$P49</f>
        <v>768.25186106612011</v>
      </c>
      <c r="AC49" s="1" t="s">
        <v>167</v>
      </c>
      <c r="AD49" s="1" t="s">
        <v>288</v>
      </c>
    </row>
    <row r="50" spans="1:30" ht="14" x14ac:dyDescent="0.2">
      <c r="A50" s="24">
        <v>41.383189999999999</v>
      </c>
      <c r="B50" s="24">
        <v>2.1669516999999998</v>
      </c>
      <c r="C50" s="29" t="s">
        <v>351</v>
      </c>
      <c r="D50" s="24" t="str">
        <f t="shared" si="1"/>
        <v>BARCELONA MUSEUM OF CONTEMPORARY ART</v>
      </c>
      <c r="E50" s="24" t="s">
        <v>61</v>
      </c>
      <c r="F50" s="25" t="s">
        <v>14</v>
      </c>
      <c r="G50" s="26">
        <v>0</v>
      </c>
      <c r="H50" s="26">
        <v>173098</v>
      </c>
      <c r="I50" s="26">
        <v>0</v>
      </c>
      <c r="J50" s="27">
        <v>324425</v>
      </c>
      <c r="K50" s="27">
        <v>321366</v>
      </c>
      <c r="L50" s="27">
        <v>324584</v>
      </c>
      <c r="M50" s="27">
        <v>258202</v>
      </c>
      <c r="N50" s="27">
        <v>331694</v>
      </c>
      <c r="O50" s="27">
        <v>357029</v>
      </c>
      <c r="P50" s="28">
        <f>IF(IFERROR(_xlfn.IFNA(AVERAGEIF('POI base'!$M50:$O50,"&lt;&gt;0"),"ver"),MAX('POI base'!$J50:$L50))=0,SUM('POI base'!$G50:$I50),IFERROR(_xlfn.IFNA(AVERAGEIF('POI base'!$M50:$O50,"&lt;&gt;0"),"ver"),MAX('POI base'!$J50:$L50)))</f>
        <v>315641.66666666669</v>
      </c>
      <c r="Q50" s="28">
        <f>(VLOOKUP(Q$1,Estacionalidad!$A$5:$C$16,3))*$P50</f>
        <v>14342.265850373818</v>
      </c>
      <c r="R50" s="28">
        <f>(VLOOKUP(R$1,Estacionalidad!$A$5:$C$16,3))*$P50</f>
        <v>16607.09244780158</v>
      </c>
      <c r="S50" s="28">
        <f>(VLOOKUP(S$1,Estacionalidad!$A$5:$C$16,3))*$P50</f>
        <v>19987.9538608685</v>
      </c>
      <c r="T50" s="28">
        <f>(VLOOKUP(T$1,Estacionalidad!$A$5:$C$16,3))*$P50</f>
        <v>27342.212835332506</v>
      </c>
      <c r="U50" s="28">
        <f>(VLOOKUP(U$1,Estacionalidad!$A$5:$C$16,3))*$P50</f>
        <v>30866.286807103574</v>
      </c>
      <c r="V50" s="28">
        <f>(VLOOKUP(V$1,Estacionalidad!$A$5:$C$16,3))*$P50</f>
        <v>34510.28727645769</v>
      </c>
      <c r="W50" s="28">
        <f>(VLOOKUP(W$1,Estacionalidad!$A$5:$C$16,3))*$P50</f>
        <v>40288.606256791805</v>
      </c>
      <c r="X50" s="28">
        <f>(VLOOKUP(X$1,Estacionalidad!$A$5:$C$16,3))*$P50</f>
        <v>40292.343188123043</v>
      </c>
      <c r="Y50" s="28">
        <f>(VLOOKUP(Y$1,Estacionalidad!$A$5:$C$16,3))*$P50</f>
        <v>32931.321626359771</v>
      </c>
      <c r="Z50" s="28">
        <f>(VLOOKUP(Z$1,Estacionalidad!$A$5:$C$16,3))*$P50</f>
        <v>26474.090311859294</v>
      </c>
      <c r="AA50" s="28">
        <f>(VLOOKUP(AA$1,Estacionalidad!$A$5:$C$16,3))*$P50</f>
        <v>16760.098721121984</v>
      </c>
      <c r="AB50" s="28">
        <f>(VLOOKUP(AB$1,Estacionalidad!$A$5:$C$16,3))*$P50</f>
        <v>15239.107484473127</v>
      </c>
      <c r="AC50" s="1" t="s">
        <v>113</v>
      </c>
      <c r="AD50" s="1" t="s">
        <v>234</v>
      </c>
    </row>
    <row r="51" spans="1:30" ht="14" x14ac:dyDescent="0.2">
      <c r="A51" s="24">
        <v>41.421576999999999</v>
      </c>
      <c r="B51" s="24">
        <v>2.118716</v>
      </c>
      <c r="C51" s="29" t="s">
        <v>355</v>
      </c>
      <c r="D51" s="24" t="str">
        <f t="shared" si="1"/>
        <v>MUSEU D'AUTÒMATS</v>
      </c>
      <c r="E51" s="24" t="s">
        <v>61</v>
      </c>
      <c r="F51" s="25" t="s">
        <v>14</v>
      </c>
      <c r="G51" s="26">
        <v>0</v>
      </c>
      <c r="H51" s="26">
        <v>0</v>
      </c>
      <c r="I51" s="26">
        <v>0</v>
      </c>
      <c r="J51" s="27">
        <v>129076</v>
      </c>
      <c r="K51" s="27">
        <v>140221</v>
      </c>
      <c r="L51" s="27">
        <v>139761</v>
      </c>
      <c r="M51" s="27">
        <v>134028</v>
      </c>
      <c r="N51" s="27">
        <v>105527</v>
      </c>
      <c r="O51" s="27">
        <v>116944</v>
      </c>
      <c r="P51" s="28">
        <f>IF(IFERROR(_xlfn.IFNA(AVERAGEIF('POI base'!$M51:$O51,"&lt;&gt;0"),"ver"),MAX('POI base'!$J51:$L51))=0,SUM('POI base'!$G51:$I51),IFERROR(_xlfn.IFNA(AVERAGEIF('POI base'!$M51:$O51,"&lt;&gt;0"),"ver"),MAX('POI base'!$J51:$L51)))</f>
        <v>118833</v>
      </c>
      <c r="Q51" s="28">
        <f>(VLOOKUP(Q$1,Estacionalidad!$A$5:$C$16,3))*$P51</f>
        <v>5399.586486144537</v>
      </c>
      <c r="R51" s="28">
        <f>(VLOOKUP(R$1,Estacionalidad!$A$5:$C$16,3))*$P51</f>
        <v>6252.2500203805112</v>
      </c>
      <c r="S51" s="28">
        <f>(VLOOKUP(S$1,Estacionalidad!$A$5:$C$16,3))*$P51</f>
        <v>7525.0791387340696</v>
      </c>
      <c r="T51" s="28">
        <f>(VLOOKUP(T$1,Estacionalidad!$A$5:$C$16,3))*$P51</f>
        <v>10293.815807569979</v>
      </c>
      <c r="U51" s="28">
        <f>(VLOOKUP(U$1,Estacionalidad!$A$5:$C$16,3))*$P51</f>
        <v>11620.561692262445</v>
      </c>
      <c r="V51" s="28">
        <f>(VLOOKUP(V$1,Estacionalidad!$A$5:$C$16,3))*$P51</f>
        <v>12992.457590379268</v>
      </c>
      <c r="W51" s="28">
        <f>(VLOOKUP(W$1,Estacionalidad!$A$5:$C$16,3))*$P51</f>
        <v>15167.883245177836</v>
      </c>
      <c r="X51" s="28">
        <f>(VLOOKUP(X$1,Estacionalidad!$A$5:$C$16,3))*$P51</f>
        <v>15169.290127753175</v>
      </c>
      <c r="Y51" s="28">
        <f>(VLOOKUP(Y$1,Estacionalidad!$A$5:$C$16,3))*$P51</f>
        <v>12398.007475223098</v>
      </c>
      <c r="Z51" s="28">
        <f>(VLOOKUP(Z$1,Estacionalidad!$A$5:$C$16,3))*$P51</f>
        <v>9966.984420189061</v>
      </c>
      <c r="AA51" s="28">
        <f>(VLOOKUP(AA$1,Estacionalidad!$A$5:$C$16,3))*$P51</f>
        <v>6309.8539313897782</v>
      </c>
      <c r="AB51" s="28">
        <f>(VLOOKUP(AB$1,Estacionalidad!$A$5:$C$16,3))*$P51</f>
        <v>5737.2300647962456</v>
      </c>
      <c r="AC51" s="1" t="s">
        <v>121</v>
      </c>
      <c r="AD51" s="1" t="s">
        <v>242</v>
      </c>
    </row>
    <row r="52" spans="1:30" ht="14" x14ac:dyDescent="0.2">
      <c r="A52" s="24">
        <v>41.383901999999999</v>
      </c>
      <c r="B52" s="24">
        <v>2.1777199999999999</v>
      </c>
      <c r="C52" s="29" t="s">
        <v>368</v>
      </c>
      <c r="D52" s="24" t="str">
        <f t="shared" si="1"/>
        <v>MUSEU D'HISTÒRIA DE BARCELONA MUHBA</v>
      </c>
      <c r="E52" s="24" t="s">
        <v>61</v>
      </c>
      <c r="F52" s="25" t="s">
        <v>14</v>
      </c>
      <c r="G52" s="26">
        <v>168876</v>
      </c>
      <c r="H52" s="26">
        <v>235975</v>
      </c>
      <c r="I52" s="26">
        <v>0</v>
      </c>
      <c r="J52" s="27">
        <v>973034</v>
      </c>
      <c r="K52" s="27">
        <v>916517</v>
      </c>
      <c r="L52" s="27">
        <v>926571</v>
      </c>
      <c r="M52" s="27">
        <v>926184</v>
      </c>
      <c r="N52" s="27">
        <v>816989</v>
      </c>
      <c r="O52" s="27">
        <v>926235</v>
      </c>
      <c r="P52" s="28">
        <f>IF(IFERROR(_xlfn.IFNA(AVERAGEIF('POI base'!$M52:$O52,"&lt;&gt;0"),"ver"),MAX('POI base'!$J52:$L52))=0,SUM('POI base'!$G52:$I52),IFERROR(_xlfn.IFNA(AVERAGEIF('POI base'!$M52:$O52,"&lt;&gt;0"),"ver"),MAX('POI base'!$J52:$L52)))</f>
        <v>889802.66666666663</v>
      </c>
      <c r="Q52" s="28">
        <f>(VLOOKUP(Q$1,Estacionalidad!$A$5:$C$16,3))*$P52</f>
        <v>40431.247669155076</v>
      </c>
      <c r="R52" s="28">
        <f>(VLOOKUP(R$1,Estacionalidad!$A$5:$C$16,3))*$P52</f>
        <v>46815.857049820333</v>
      </c>
      <c r="S52" s="28">
        <f>(VLOOKUP(S$1,Estacionalidad!$A$5:$C$16,3))*$P52</f>
        <v>56346.599719970698</v>
      </c>
      <c r="T52" s="28">
        <f>(VLOOKUP(T$1,Estacionalidad!$A$5:$C$16,3))*$P52</f>
        <v>77078.46099779736</v>
      </c>
      <c r="U52" s="28">
        <f>(VLOOKUP(U$1,Estacionalidad!$A$5:$C$16,3))*$P52</f>
        <v>87012.923867441175</v>
      </c>
      <c r="V52" s="28">
        <f>(VLOOKUP(V$1,Estacionalidad!$A$5:$C$16,3))*$P52</f>
        <v>97285.462880454477</v>
      </c>
      <c r="W52" s="28">
        <f>(VLOOKUP(W$1,Estacionalidad!$A$5:$C$16,3))*$P52</f>
        <v>113574.70533646287</v>
      </c>
      <c r="X52" s="28">
        <f>(VLOOKUP(X$1,Estacionalidad!$A$5:$C$16,3))*$P52</f>
        <v>113585.23985016886</v>
      </c>
      <c r="Y52" s="28">
        <f>(VLOOKUP(Y$1,Estacionalidad!$A$5:$C$16,3))*$P52</f>
        <v>92834.314650028013</v>
      </c>
      <c r="Z52" s="28">
        <f>(VLOOKUP(Z$1,Estacionalidad!$A$5:$C$16,3))*$P52</f>
        <v>74631.199378197518</v>
      </c>
      <c r="AA52" s="28">
        <f>(VLOOKUP(AA$1,Estacionalidad!$A$5:$C$16,3))*$P52</f>
        <v>47247.18600412154</v>
      </c>
      <c r="AB52" s="28">
        <f>(VLOOKUP(AB$1,Estacionalidad!$A$5:$C$16,3))*$P52</f>
        <v>42959.469263048748</v>
      </c>
      <c r="AC52" s="1" t="s">
        <v>140</v>
      </c>
      <c r="AD52" s="1" t="s">
        <v>261</v>
      </c>
    </row>
    <row r="53" spans="1:30" ht="14" x14ac:dyDescent="0.2">
      <c r="A53" s="24">
        <v>41.382219491874501</v>
      </c>
      <c r="B53" s="24">
        <v>2.1855295411331799</v>
      </c>
      <c r="C53" s="29" t="s">
        <v>370</v>
      </c>
      <c r="D53" s="24" t="str">
        <f t="shared" si="1"/>
        <v>MUSEU D'HISTÒRIA DE CATALUNYA</v>
      </c>
      <c r="E53" s="24" t="s">
        <v>61</v>
      </c>
      <c r="F53" s="25" t="s">
        <v>14</v>
      </c>
      <c r="G53" s="26">
        <v>0</v>
      </c>
      <c r="H53" s="26">
        <v>152648</v>
      </c>
      <c r="I53" s="26">
        <v>0</v>
      </c>
      <c r="J53" s="27">
        <v>154506</v>
      </c>
      <c r="K53" s="27">
        <v>147207</v>
      </c>
      <c r="L53" s="27">
        <v>142601</v>
      </c>
      <c r="M53" s="27">
        <v>148093</v>
      </c>
      <c r="N53" s="27">
        <v>131855</v>
      </c>
      <c r="O53" s="27">
        <v>147565</v>
      </c>
      <c r="P53" s="28">
        <f>IF(IFERROR(_xlfn.IFNA(AVERAGEIF('POI base'!$M53:$O53,"&lt;&gt;0"),"ver"),MAX('POI base'!$J53:$L53))=0,SUM('POI base'!$G53:$I53),IFERROR(_xlfn.IFNA(AVERAGEIF('POI base'!$M53:$O53,"&lt;&gt;0"),"ver"),MAX('POI base'!$J53:$L53)))</f>
        <v>142504.33333333334</v>
      </c>
      <c r="Q53" s="28">
        <f>(VLOOKUP(Q$1,Estacionalidad!$A$5:$C$16,3))*$P53</f>
        <v>6475.1750143790296</v>
      </c>
      <c r="R53" s="28">
        <f>(VLOOKUP(R$1,Estacionalidad!$A$5:$C$16,3))*$P53</f>
        <v>7497.687687659527</v>
      </c>
      <c r="S53" s="28">
        <f>(VLOOKUP(S$1,Estacionalidad!$A$5:$C$16,3))*$P53</f>
        <v>9024.0622213179231</v>
      </c>
      <c r="T53" s="28">
        <f>(VLOOKUP(T$1,Estacionalidad!$A$5:$C$16,3))*$P53</f>
        <v>12344.326568494342</v>
      </c>
      <c r="U53" s="28">
        <f>(VLOOKUP(U$1,Estacionalidad!$A$5:$C$16,3))*$P53</f>
        <v>13935.357997481608</v>
      </c>
      <c r="V53" s="28">
        <f>(VLOOKUP(V$1,Estacionalidad!$A$5:$C$16,3))*$P53</f>
        <v>15580.533246477024</v>
      </c>
      <c r="W53" s="28">
        <f>(VLOOKUP(W$1,Estacionalidad!$A$5:$C$16,3))*$P53</f>
        <v>18189.300025513992</v>
      </c>
      <c r="X53" s="28">
        <f>(VLOOKUP(X$1,Estacionalidad!$A$5:$C$16,3))*$P53</f>
        <v>18190.987156727351</v>
      </c>
      <c r="Y53" s="28">
        <f>(VLOOKUP(Y$1,Estacionalidad!$A$5:$C$16,3))*$P53</f>
        <v>14867.669670195575</v>
      </c>
      <c r="Z53" s="28">
        <f>(VLOOKUP(Z$1,Estacionalidad!$A$5:$C$16,3))*$P53</f>
        <v>11952.390919548963</v>
      </c>
      <c r="AA53" s="28">
        <f>(VLOOKUP(AA$1,Estacionalidad!$A$5:$C$16,3))*$P53</f>
        <v>7566.7662006632236</v>
      </c>
      <c r="AB53" s="28">
        <f>(VLOOKUP(AB$1,Estacionalidad!$A$5:$C$16,3))*$P53</f>
        <v>6880.0766248747886</v>
      </c>
      <c r="AC53" s="1" t="s">
        <v>143</v>
      </c>
      <c r="AD53" s="1" t="s">
        <v>264</v>
      </c>
    </row>
    <row r="54" spans="1:30" ht="14" x14ac:dyDescent="0.2">
      <c r="A54" s="24">
        <v>41.383571462410998</v>
      </c>
      <c r="B54" s="24">
        <v>2.1784878866319999</v>
      </c>
      <c r="C54" s="29" t="s">
        <v>402</v>
      </c>
      <c r="D54" s="24" t="str">
        <f t="shared" si="1"/>
        <v>MUSEUM OF IDEAS AND INVENTIONS</v>
      </c>
      <c r="E54" s="24" t="s">
        <v>90</v>
      </c>
      <c r="F54" s="25" t="s">
        <v>14</v>
      </c>
      <c r="G54" s="26">
        <v>0</v>
      </c>
      <c r="H54" s="26">
        <v>0</v>
      </c>
      <c r="I54" s="26">
        <v>42510</v>
      </c>
      <c r="J54" s="27">
        <v>45890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8">
        <f>IF(IFERROR(_xlfn.IFNA(AVERAGEIF('POI base'!$M54:$O54,"&lt;&gt;0"),"ver"),MAX('POI base'!$J54:$L54))=0,SUM('POI base'!$G54:$I54),IFERROR(_xlfn.IFNA(AVERAGEIF('POI base'!$M54:$O54,"&lt;&gt;0"),"ver"),MAX('POI base'!$J54:$L54)))</f>
        <v>45890</v>
      </c>
      <c r="Q54" s="28">
        <f>(VLOOKUP(Q$1,Estacionalidad!$A$5:$C$16,3))*$P54</f>
        <v>2085.170145070585</v>
      </c>
      <c r="R54" s="28">
        <f>(VLOOKUP(R$1,Estacionalidad!$A$5:$C$16,3))*$P54</f>
        <v>2414.445090465289</v>
      </c>
      <c r="S54" s="28">
        <f>(VLOOKUP(S$1,Estacionalidad!$A$5:$C$16,3))*$P54</f>
        <v>2905.9763001565766</v>
      </c>
      <c r="T54" s="28">
        <f>(VLOOKUP(T$1,Estacionalidad!$A$5:$C$16,3))*$P54</f>
        <v>3975.1854064896647</v>
      </c>
      <c r="U54" s="28">
        <f>(VLOOKUP(U$1,Estacionalidad!$A$5:$C$16,3))*$P54</f>
        <v>4487.5377719818871</v>
      </c>
      <c r="V54" s="28">
        <f>(VLOOKUP(V$1,Estacionalidad!$A$5:$C$16,3))*$P54</f>
        <v>5017.3258170920926</v>
      </c>
      <c r="W54" s="28">
        <f>(VLOOKUP(W$1,Estacionalidad!$A$5:$C$16,3))*$P54</f>
        <v>5857.4147090556571</v>
      </c>
      <c r="X54" s="28">
        <f>(VLOOKUP(X$1,Estacionalidad!$A$5:$C$16,3))*$P54</f>
        <v>5857.9580079825737</v>
      </c>
      <c r="Y54" s="28">
        <f>(VLOOKUP(Y$1,Estacionalidad!$A$5:$C$16,3))*$P54</f>
        <v>4787.7657135474819</v>
      </c>
      <c r="Z54" s="28">
        <f>(VLOOKUP(Z$1,Estacionalidad!$A$5:$C$16,3))*$P54</f>
        <v>3848.9722134632298</v>
      </c>
      <c r="AA54" s="28">
        <f>(VLOOKUP(AA$1,Estacionalidad!$A$5:$C$16,3))*$P54</f>
        <v>2436.6901190029448</v>
      </c>
      <c r="AB54" s="28">
        <f>(VLOOKUP(AB$1,Estacionalidad!$A$5:$C$16,3))*$P54</f>
        <v>2215.558705692019</v>
      </c>
      <c r="AC54" s="1" t="s">
        <v>191</v>
      </c>
      <c r="AD54" s="1" t="s">
        <v>315</v>
      </c>
    </row>
    <row r="55" spans="1:30" ht="14" x14ac:dyDescent="0.2">
      <c r="A55" s="24">
        <v>41.453152942673597</v>
      </c>
      <c r="B55" s="24">
        <v>2.2471906219726501</v>
      </c>
      <c r="C55" s="29" t="s">
        <v>22</v>
      </c>
      <c r="D55" s="24" t="str">
        <f t="shared" si="1"/>
        <v>MUSEU DE BADALONA</v>
      </c>
      <c r="E55" s="24" t="s">
        <v>61</v>
      </c>
      <c r="F55" s="25" t="s">
        <v>14</v>
      </c>
      <c r="G55" s="26">
        <v>0</v>
      </c>
      <c r="H55" s="26">
        <v>0</v>
      </c>
      <c r="I55" s="26">
        <v>0</v>
      </c>
      <c r="J55" s="27">
        <v>0</v>
      </c>
      <c r="K55" s="27">
        <v>71464</v>
      </c>
      <c r="L55" s="27">
        <v>74973</v>
      </c>
      <c r="M55" s="27">
        <v>75292</v>
      </c>
      <c r="N55" s="27">
        <v>83614</v>
      </c>
      <c r="O55" s="27">
        <v>90917</v>
      </c>
      <c r="P55" s="28">
        <f>IF(IFERROR(_xlfn.IFNA(AVERAGEIF('POI base'!$M55:$O55,"&lt;&gt;0"),"ver"),MAX('POI base'!$J55:$L55))=0,SUM('POI base'!$G55:$I55),IFERROR(_xlfn.IFNA(AVERAGEIF('POI base'!$M55:$O55,"&lt;&gt;0"),"ver"),MAX('POI base'!$J55:$L55)))</f>
        <v>83274.333333333328</v>
      </c>
      <c r="Q55" s="28">
        <f>(VLOOKUP(Q$1,Estacionalidad!$A$5:$C$16,3))*$P55</f>
        <v>3783.8560409091938</v>
      </c>
      <c r="R55" s="28">
        <f>(VLOOKUP(R$1,Estacionalidad!$A$5:$C$16,3))*$P55</f>
        <v>4381.3751422627283</v>
      </c>
      <c r="S55" s="28">
        <f>(VLOOKUP(S$1,Estacionalidad!$A$5:$C$16,3))*$P55</f>
        <v>5273.3327321421975</v>
      </c>
      <c r="T55" s="28">
        <f>(VLOOKUP(T$1,Estacionalidad!$A$5:$C$16,3))*$P55</f>
        <v>7213.5740815389508</v>
      </c>
      <c r="U55" s="28">
        <f>(VLOOKUP(U$1,Estacionalidad!$A$5:$C$16,3))*$P55</f>
        <v>8143.314802134314</v>
      </c>
      <c r="V55" s="28">
        <f>(VLOOKUP(V$1,Estacionalidad!$A$5:$C$16,3))*$P55</f>
        <v>9104.6951957826532</v>
      </c>
      <c r="W55" s="28">
        <f>(VLOOKUP(W$1,Estacionalidad!$A$5:$C$16,3))*$P55</f>
        <v>10629.163324329274</v>
      </c>
      <c r="X55" s="28">
        <f>(VLOOKUP(X$1,Estacionalidad!$A$5:$C$16,3))*$P55</f>
        <v>10630.149222257794</v>
      </c>
      <c r="Y55" s="28">
        <f>(VLOOKUP(Y$1,Estacionalidad!$A$5:$C$16,3))*$P55</f>
        <v>8688.1237296111904</v>
      </c>
      <c r="Z55" s="28">
        <f>(VLOOKUP(Z$1,Estacionalidad!$A$5:$C$16,3))*$P55</f>
        <v>6984.5411875065329</v>
      </c>
      <c r="AA55" s="28">
        <f>(VLOOKUP(AA$1,Estacionalidad!$A$5:$C$16,3))*$P55</f>
        <v>4421.7421050313978</v>
      </c>
      <c r="AB55" s="28">
        <f>(VLOOKUP(AB$1,Estacionalidad!$A$5:$C$16,3))*$P55</f>
        <v>4020.4657698271026</v>
      </c>
      <c r="AC55" s="1" t="s">
        <v>147</v>
      </c>
      <c r="AD55" s="1" t="s">
        <v>268</v>
      </c>
    </row>
    <row r="56" spans="1:30" ht="14" x14ac:dyDescent="0.2">
      <c r="A56" s="24">
        <v>41.377097999999997</v>
      </c>
      <c r="B56" s="24">
        <v>2.1774426</v>
      </c>
      <c r="C56" s="29" t="s">
        <v>30</v>
      </c>
      <c r="D56" s="24" t="str">
        <f t="shared" si="1"/>
        <v>MUSEU DE CERA DE BARCELONA</v>
      </c>
      <c r="E56" s="24" t="s">
        <v>61</v>
      </c>
      <c r="F56" s="25" t="s">
        <v>14</v>
      </c>
      <c r="G56" s="26">
        <v>180560</v>
      </c>
      <c r="H56" s="26">
        <v>189265</v>
      </c>
      <c r="I56" s="26">
        <v>0</v>
      </c>
      <c r="J56" s="27">
        <v>199420</v>
      </c>
      <c r="K56" s="27">
        <v>189320</v>
      </c>
      <c r="L56" s="27">
        <v>0</v>
      </c>
      <c r="M56" s="27">
        <v>0</v>
      </c>
      <c r="N56" s="27">
        <v>0</v>
      </c>
      <c r="O56" s="27">
        <v>44906</v>
      </c>
      <c r="P56" s="28">
        <f>IF(IFERROR(_xlfn.IFNA(AVERAGEIF('POI base'!$M56:$O56,"&lt;&gt;0"),"ver"),MAX('POI base'!$J56:$L56))=0,SUM('POI base'!$G56:$I56),IFERROR(_xlfn.IFNA(AVERAGEIF('POI base'!$M56:$O56,"&lt;&gt;0"),"ver"),MAX('POI base'!$J56:$L56)))</f>
        <v>44906</v>
      </c>
      <c r="Q56" s="28">
        <f>(VLOOKUP(Q$1,Estacionalidad!$A$5:$C$16,3))*$P56</f>
        <v>2040.458717248631</v>
      </c>
      <c r="R56" s="28">
        <f>(VLOOKUP(R$1,Estacionalidad!$A$5:$C$16,3))*$P56</f>
        <v>2362.6731582574475</v>
      </c>
      <c r="S56" s="28">
        <f>(VLOOKUP(S$1,Estacionalidad!$A$5:$C$16,3))*$P56</f>
        <v>2843.6646706217307</v>
      </c>
      <c r="T56" s="28">
        <f>(VLOOKUP(T$1,Estacionalidad!$A$5:$C$16,3))*$P56</f>
        <v>3889.9471750670054</v>
      </c>
      <c r="U56" s="28">
        <f>(VLOOKUP(U$1,Estacionalidad!$A$5:$C$16,3))*$P56</f>
        <v>4391.313383931546</v>
      </c>
      <c r="V56" s="28">
        <f>(VLOOKUP(V$1,Estacionalidad!$A$5:$C$16,3))*$P56</f>
        <v>4909.7414064575614</v>
      </c>
      <c r="W56" s="28">
        <f>(VLOOKUP(W$1,Estacionalidad!$A$5:$C$16,3))*$P56</f>
        <v>5731.8166250785207</v>
      </c>
      <c r="X56" s="28">
        <f>(VLOOKUP(X$1,Estacionalidad!$A$5:$C$16,3))*$P56</f>
        <v>5732.3482742746892</v>
      </c>
      <c r="Y56" s="28">
        <f>(VLOOKUP(Y$1,Estacionalidad!$A$5:$C$16,3))*$P56</f>
        <v>4685.1036638170235</v>
      </c>
      <c r="Z56" s="28">
        <f>(VLOOKUP(Z$1,Estacionalidad!$A$5:$C$16,3))*$P56</f>
        <v>3766.4403185395468</v>
      </c>
      <c r="AA56" s="28">
        <f>(VLOOKUP(AA$1,Estacionalidad!$A$5:$C$16,3))*$P56</f>
        <v>2384.44119598924</v>
      </c>
      <c r="AB56" s="28">
        <f>(VLOOKUP(AB$1,Estacionalidad!$A$5:$C$16,3))*$P56</f>
        <v>2168.0514107170584</v>
      </c>
      <c r="AC56" s="1" t="s">
        <v>120</v>
      </c>
      <c r="AD56" s="1" t="s">
        <v>241</v>
      </c>
    </row>
    <row r="57" spans="1:30" ht="14" x14ac:dyDescent="0.2">
      <c r="A57" s="24">
        <v>41.410780000000003</v>
      </c>
      <c r="B57" s="24">
        <v>2.2204820000000001</v>
      </c>
      <c r="C57" s="29" t="s">
        <v>38</v>
      </c>
      <c r="D57" s="24" t="str">
        <f t="shared" si="1"/>
        <v>MUSEU DE CIÈNCIES NATURALS DE BARCELONA</v>
      </c>
      <c r="E57" s="24" t="s">
        <v>61</v>
      </c>
      <c r="F57" s="25" t="s">
        <v>14</v>
      </c>
      <c r="G57" s="26">
        <v>64709</v>
      </c>
      <c r="H57" s="26">
        <v>61501</v>
      </c>
      <c r="I57" s="26">
        <v>0</v>
      </c>
      <c r="J57" s="27">
        <v>207737</v>
      </c>
      <c r="K57" s="27">
        <v>180236</v>
      </c>
      <c r="L57" s="27">
        <v>232306</v>
      </c>
      <c r="M57" s="27">
        <v>237171</v>
      </c>
      <c r="N57" s="27">
        <v>238848</v>
      </c>
      <c r="O57" s="27">
        <v>246687</v>
      </c>
      <c r="P57" s="28">
        <f>IF(IFERROR(_xlfn.IFNA(AVERAGEIF('POI base'!$M57:$O57,"&lt;&gt;0"),"ver"),MAX('POI base'!$J57:$L57))=0,SUM('POI base'!$G57:$I57),IFERROR(_xlfn.IFNA(AVERAGEIF('POI base'!$M57:$O57,"&lt;&gt;0"),"ver"),MAX('POI base'!$J57:$L57)))</f>
        <v>240902</v>
      </c>
      <c r="Q57" s="28">
        <f>(VLOOKUP(Q$1,Estacionalidad!$A$5:$C$16,3))*$P57</f>
        <v>10946.211773540947</v>
      </c>
      <c r="R57" s="28">
        <f>(VLOOKUP(R$1,Estacionalidad!$A$5:$C$16,3))*$P57</f>
        <v>12674.758143021769</v>
      </c>
      <c r="S57" s="28">
        <f>(VLOOKUP(S$1,Estacionalidad!$A$5:$C$16,3))*$P57</f>
        <v>15255.077416873384</v>
      </c>
      <c r="T57" s="28">
        <f>(VLOOKUP(T$1,Estacionalidad!$A$5:$C$16,3))*$P57</f>
        <v>20867.947587582767</v>
      </c>
      <c r="U57" s="28">
        <f>(VLOOKUP(U$1,Estacionalidad!$A$5:$C$16,3))*$P57</f>
        <v>23557.568628153862</v>
      </c>
      <c r="V57" s="28">
        <f>(VLOOKUP(V$1,Estacionalidad!$A$5:$C$16,3))*$P57</f>
        <v>26338.719197845268</v>
      </c>
      <c r="W57" s="28">
        <f>(VLOOKUP(W$1,Estacionalidad!$A$5:$C$16,3))*$P57</f>
        <v>30748.810595792675</v>
      </c>
      <c r="X57" s="28">
        <f>(VLOOKUP(X$1,Estacionalidad!$A$5:$C$16,3))*$P57</f>
        <v>30751.662672456267</v>
      </c>
      <c r="Y57" s="28">
        <f>(VLOOKUP(Y$1,Estacionalidad!$A$5:$C$16,3))*$P57</f>
        <v>25133.631203421563</v>
      </c>
      <c r="Z57" s="28">
        <f>(VLOOKUP(Z$1,Estacionalidad!$A$5:$C$16,3))*$P57</f>
        <v>20205.384706204379</v>
      </c>
      <c r="AA57" s="28">
        <f>(VLOOKUP(AA$1,Estacionalidad!$A$5:$C$16,3))*$P57</f>
        <v>12791.534605536008</v>
      </c>
      <c r="AB57" s="28">
        <f>(VLOOKUP(AB$1,Estacionalidad!$A$5:$C$16,3))*$P57</f>
        <v>11630.693469571121</v>
      </c>
      <c r="AC57" s="1" t="s">
        <v>96</v>
      </c>
      <c r="AD57" s="1" t="s">
        <v>217</v>
      </c>
    </row>
    <row r="58" spans="1:30" ht="14" x14ac:dyDescent="0.2">
      <c r="A58" s="24">
        <v>41.310915213085501</v>
      </c>
      <c r="B58" s="24">
        <v>2.0007081864800402</v>
      </c>
      <c r="C58" s="29" t="s">
        <v>49</v>
      </c>
      <c r="D58" s="24" t="str">
        <f t="shared" si="1"/>
        <v>MUSEU DE GAVÀ</v>
      </c>
      <c r="E58" s="24" t="s">
        <v>70</v>
      </c>
      <c r="F58" s="25" t="s">
        <v>14</v>
      </c>
      <c r="G58" s="26">
        <v>0</v>
      </c>
      <c r="H58" s="26">
        <v>0</v>
      </c>
      <c r="I58" s="26">
        <v>0</v>
      </c>
      <c r="J58" s="27">
        <v>0</v>
      </c>
      <c r="K58" s="27">
        <v>52697</v>
      </c>
      <c r="L58" s="27">
        <v>49066</v>
      </c>
      <c r="M58" s="27">
        <v>46705</v>
      </c>
      <c r="N58" s="27">
        <v>49621</v>
      </c>
      <c r="O58" s="27">
        <v>41044</v>
      </c>
      <c r="P58" s="28">
        <f>IF(IFERROR(_xlfn.IFNA(AVERAGEIF('POI base'!$M58:$O58,"&lt;&gt;0"),"ver"),MAX('POI base'!$J58:$L58))=0,SUM('POI base'!$G58:$I58),IFERROR(_xlfn.IFNA(AVERAGEIF('POI base'!$M58:$O58,"&lt;&gt;0"),"ver"),MAX('POI base'!$J58:$L58)))</f>
        <v>45790</v>
      </c>
      <c r="Q58" s="28">
        <f>(VLOOKUP(Q$1,Estacionalidad!$A$5:$C$16,3))*$P58</f>
        <v>2080.6263007797361</v>
      </c>
      <c r="R58" s="28">
        <f>(VLOOKUP(R$1,Estacionalidad!$A$5:$C$16,3))*$P58</f>
        <v>2409.1837152409148</v>
      </c>
      <c r="S58" s="28">
        <f>(VLOOKUP(S$1,Estacionalidad!$A$5:$C$16,3))*$P58</f>
        <v>2899.6438174802711</v>
      </c>
      <c r="T58" s="28">
        <f>(VLOOKUP(T$1,Estacionalidad!$A$5:$C$16,3))*$P58</f>
        <v>3966.522984597118</v>
      </c>
      <c r="U58" s="28">
        <f>(VLOOKUP(U$1,Estacionalidad!$A$5:$C$16,3))*$P58</f>
        <v>4477.7588707572595</v>
      </c>
      <c r="V58" s="28">
        <f>(VLOOKUP(V$1,Estacionalidad!$A$5:$C$16,3))*$P58</f>
        <v>5006.392442027608</v>
      </c>
      <c r="W58" s="28">
        <f>(VLOOKUP(W$1,Estacionalidad!$A$5:$C$16,3))*$P58</f>
        <v>5844.6506761311512</v>
      </c>
      <c r="X58" s="28">
        <f>(VLOOKUP(X$1,Estacionalidad!$A$5:$C$16,3))*$P58</f>
        <v>5845.1927911423418</v>
      </c>
      <c r="Y58" s="28">
        <f>(VLOOKUP(Y$1,Estacionalidad!$A$5:$C$16,3))*$P58</f>
        <v>4777.3325784122726</v>
      </c>
      <c r="Z58" s="28">
        <f>(VLOOKUP(Z$1,Estacionalidad!$A$5:$C$16,3))*$P58</f>
        <v>3840.5848257677335</v>
      </c>
      <c r="AA58" s="28">
        <f>(VLOOKUP(AA$1,Estacionalidad!$A$5:$C$16,3))*$P58</f>
        <v>2431.3802691031779</v>
      </c>
      <c r="AB58" s="28">
        <f>(VLOOKUP(AB$1,Estacionalidad!$A$5:$C$16,3))*$P58</f>
        <v>2210.7307285604174</v>
      </c>
      <c r="AC58" s="1" t="s">
        <v>155</v>
      </c>
      <c r="AD58" s="1" t="s">
        <v>276</v>
      </c>
    </row>
    <row r="59" spans="1:30" ht="14" x14ac:dyDescent="0.2">
      <c r="A59" s="24">
        <v>41.932564526364004</v>
      </c>
      <c r="B59" s="24">
        <v>2.2527737571065898</v>
      </c>
      <c r="C59" s="29" t="s">
        <v>394</v>
      </c>
      <c r="D59" s="24" t="str">
        <f t="shared" si="1"/>
        <v>MUSEUM OF LEATHER ARTISTRY. A. COLOMER MUNMANY COLLECTION</v>
      </c>
      <c r="E59" s="24" t="s">
        <v>83</v>
      </c>
      <c r="F59" s="25" t="s">
        <v>14</v>
      </c>
      <c r="G59" s="26">
        <v>0</v>
      </c>
      <c r="H59" s="26">
        <v>0</v>
      </c>
      <c r="I59" s="26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8623</v>
      </c>
      <c r="P59" s="28">
        <f>IF(IFERROR(_xlfn.IFNA(AVERAGEIF('POI base'!$M59:$O59,"&lt;&gt;0"),"ver"),MAX('POI base'!$J59:$L59))=0,SUM('POI base'!$G59:$I59),IFERROR(_xlfn.IFNA(AVERAGEIF('POI base'!$M59:$O59,"&lt;&gt;0"),"ver"),MAX('POI base'!$J59:$L59)))</f>
        <v>8623</v>
      </c>
      <c r="Q59" s="28">
        <f>(VLOOKUP(Q$1,Estacionalidad!$A$5:$C$16,3))*$P59</f>
        <v>391.8156931999053</v>
      </c>
      <c r="R59" s="28">
        <f>(VLOOKUP(R$1,Estacionalidad!$A$5:$C$16,3))*$P59</f>
        <v>453.68838559778135</v>
      </c>
      <c r="S59" s="28">
        <f>(VLOOKUP(S$1,Estacionalidad!$A$5:$C$16,3))*$P59</f>
        <v>546.04998117781997</v>
      </c>
      <c r="T59" s="28">
        <f>(VLOOKUP(T$1,Estacionalidad!$A$5:$C$16,3))*$P59</f>
        <v>746.96063979429891</v>
      </c>
      <c r="U59" s="28">
        <f>(VLOOKUP(U$1,Estacionalidad!$A$5:$C$16,3))*$P59</f>
        <v>843.23465259969089</v>
      </c>
      <c r="V59" s="28">
        <f>(VLOOKUP(V$1,Estacionalidad!$A$5:$C$16,3))*$P59</f>
        <v>942.78493181052772</v>
      </c>
      <c r="W59" s="28">
        <f>(VLOOKUP(W$1,Estacionalidad!$A$5:$C$16,3))*$P59</f>
        <v>1100.6425590801248</v>
      </c>
      <c r="X59" s="28">
        <f>(VLOOKUP(X$1,Estacionalidad!$A$5:$C$16,3))*$P59</f>
        <v>1100.7446481332258</v>
      </c>
      <c r="Y59" s="28">
        <f>(VLOOKUP(Y$1,Estacionalidad!$A$5:$C$16,3))*$P59</f>
        <v>899.64924270908557</v>
      </c>
      <c r="Z59" s="28">
        <f>(VLOOKUP(Z$1,Estacionalidad!$A$5:$C$16,3))*$P59</f>
        <v>723.24444098264178</v>
      </c>
      <c r="AA59" s="28">
        <f>(VLOOKUP(AA$1,Estacionalidad!$A$5:$C$16,3))*$P59</f>
        <v>457.86835685688368</v>
      </c>
      <c r="AB59" s="28">
        <f>(VLOOKUP(AB$1,Estacionalidad!$A$5:$C$16,3))*$P59</f>
        <v>416.31646805801438</v>
      </c>
      <c r="AC59" s="1" t="s">
        <v>178</v>
      </c>
      <c r="AD59" s="1" t="s">
        <v>299</v>
      </c>
    </row>
    <row r="60" spans="1:30" ht="14" x14ac:dyDescent="0.2">
      <c r="A60" s="24">
        <v>41.383679360059503</v>
      </c>
      <c r="B60" s="24">
        <v>2.1730262173192201</v>
      </c>
      <c r="C60" s="29" t="s">
        <v>375</v>
      </c>
      <c r="D60" s="24" t="str">
        <f t="shared" si="1"/>
        <v>MUSEU ERÒTIC DE BARCELONA</v>
      </c>
      <c r="E60" s="24" t="s">
        <v>61</v>
      </c>
      <c r="F60" s="25" t="s">
        <v>14</v>
      </c>
      <c r="G60" s="26">
        <v>0</v>
      </c>
      <c r="H60" s="26">
        <v>44638</v>
      </c>
      <c r="I60" s="26">
        <v>0</v>
      </c>
      <c r="J60" s="27">
        <v>63167</v>
      </c>
      <c r="K60" s="27">
        <v>69643</v>
      </c>
      <c r="L60" s="27">
        <v>83070</v>
      </c>
      <c r="M60" s="27">
        <v>0</v>
      </c>
      <c r="N60" s="27">
        <v>0</v>
      </c>
      <c r="O60" s="27">
        <v>60443</v>
      </c>
      <c r="P60" s="28">
        <f>IF(IFERROR(_xlfn.IFNA(AVERAGEIF('POI base'!$M60:$O60,"&lt;&gt;0"),"ver"),MAX('POI base'!$J60:$L60))=0,SUM('POI base'!$G60:$I60),IFERROR(_xlfn.IFNA(AVERAGEIF('POI base'!$M60:$O60,"&lt;&gt;0"),"ver"),MAX('POI base'!$J60:$L60)))</f>
        <v>60443</v>
      </c>
      <c r="Q60" s="28">
        <f>(VLOOKUP(Q$1,Estacionalidad!$A$5:$C$16,3))*$P60</f>
        <v>2746.435804717833</v>
      </c>
      <c r="R60" s="28">
        <f>(VLOOKUP(R$1,Estacionalidad!$A$5:$C$16,3))*$P60</f>
        <v>3180.133026868456</v>
      </c>
      <c r="S60" s="28">
        <f>(VLOOKUP(S$1,Estacionalidad!$A$5:$C$16,3))*$P60</f>
        <v>3827.5425040393102</v>
      </c>
      <c r="T60" s="28">
        <f>(VLOOKUP(T$1,Estacionalidad!$A$5:$C$16,3))*$P60</f>
        <v>5235.8276645119804</v>
      </c>
      <c r="U60" s="28">
        <f>(VLOOKUP(U$1,Estacionalidad!$A$5:$C$16,3))*$P60</f>
        <v>5910.6612672020319</v>
      </c>
      <c r="V60" s="28">
        <f>(VLOOKUP(V$1,Estacionalidad!$A$5:$C$16,3))*$P60</f>
        <v>6608.4598902265716</v>
      </c>
      <c r="W60" s="28">
        <f>(VLOOKUP(W$1,Estacionalidad!$A$5:$C$16,3))*$P60</f>
        <v>7714.9644205589684</v>
      </c>
      <c r="X60" s="28">
        <f>(VLOOKUP(X$1,Estacionalidad!$A$5:$C$16,3))*$P60</f>
        <v>7715.6800147415715</v>
      </c>
      <c r="Y60" s="28">
        <f>(VLOOKUP(Y$1,Estacionalidad!$A$5:$C$16,3))*$P60</f>
        <v>6306.0998697744708</v>
      </c>
      <c r="Z60" s="28">
        <f>(VLOOKUP(Z$1,Estacionalidad!$A$5:$C$16,3))*$P60</f>
        <v>5069.588744788799</v>
      </c>
      <c r="AA60" s="28">
        <f>(VLOOKUP(AA$1,Estacionalidad!$A$5:$C$16,3))*$P60</f>
        <v>3209.4325749159943</v>
      </c>
      <c r="AB60" s="28">
        <f>(VLOOKUP(AB$1,Estacionalidad!$A$5:$C$16,3))*$P60</f>
        <v>2918.1742176540142</v>
      </c>
      <c r="AC60" s="1" t="s">
        <v>149</v>
      </c>
      <c r="AD60" s="1" t="s">
        <v>270</v>
      </c>
    </row>
    <row r="61" spans="1:30" ht="14" x14ac:dyDescent="0.2">
      <c r="A61" s="24">
        <v>41.362153343871</v>
      </c>
      <c r="B61" s="24">
        <v>2.0977592172744703</v>
      </c>
      <c r="C61" s="29" t="s">
        <v>383</v>
      </c>
      <c r="D61" s="24" t="str">
        <f t="shared" si="1"/>
        <v>L'HOSPITALET MUSEUM</v>
      </c>
      <c r="E61" s="24" t="s">
        <v>61</v>
      </c>
      <c r="F61" s="25" t="s">
        <v>14</v>
      </c>
      <c r="G61" s="26">
        <v>0</v>
      </c>
      <c r="H61" s="26">
        <v>0</v>
      </c>
      <c r="I61" s="26">
        <v>0</v>
      </c>
      <c r="J61" s="27">
        <v>0</v>
      </c>
      <c r="K61" s="27">
        <v>33301</v>
      </c>
      <c r="L61" s="27">
        <v>33662</v>
      </c>
      <c r="M61" s="27">
        <v>34457</v>
      </c>
      <c r="N61" s="27">
        <v>34647</v>
      </c>
      <c r="O61" s="27">
        <v>32214</v>
      </c>
      <c r="P61" s="28">
        <f>IF(IFERROR(_xlfn.IFNA(AVERAGEIF('POI base'!$M61:$O61,"&lt;&gt;0"),"ver"),MAX('POI base'!$J61:$L61))=0,SUM('POI base'!$G61:$I61),IFERROR(_xlfn.IFNA(AVERAGEIF('POI base'!$M61:$O61,"&lt;&gt;0"),"ver"),MAX('POI base'!$J61:$L61)))</f>
        <v>33772.666666666664</v>
      </c>
      <c r="Q61" s="28">
        <f>(VLOOKUP(Q$1,Estacionalidad!$A$5:$C$16,3))*$P61</f>
        <v>1534.5773862007809</v>
      </c>
      <c r="R61" s="28">
        <f>(VLOOKUP(R$1,Estacionalidad!$A$5:$C$16,3))*$P61</f>
        <v>1776.9067166104605</v>
      </c>
      <c r="S61" s="28">
        <f>(VLOOKUP(S$1,Estacionalidad!$A$5:$C$16,3))*$P61</f>
        <v>2138.6482659930557</v>
      </c>
      <c r="T61" s="28">
        <f>(VLOOKUP(T$1,Estacionalidad!$A$5:$C$16,3))*$P61</f>
        <v>2925.5308710301433</v>
      </c>
      <c r="U61" s="28">
        <f>(VLOOKUP(U$1,Estacionalidad!$A$5:$C$16,3))*$P61</f>
        <v>3302.5957142562711</v>
      </c>
      <c r="V61" s="28">
        <f>(VLOOKUP(V$1,Estacionalidad!$A$5:$C$16,3))*$P61</f>
        <v>3692.4923159449163</v>
      </c>
      <c r="W61" s="28">
        <f>(VLOOKUP(W$1,Estacionalidad!$A$5:$C$16,3))*$P61</f>
        <v>4310.7542928168878</v>
      </c>
      <c r="X61" s="28">
        <f>(VLOOKUP(X$1,Estacionalidad!$A$5:$C$16,3))*$P61</f>
        <v>4311.1541327288323</v>
      </c>
      <c r="Y61" s="28">
        <f>(VLOOKUP(Y$1,Estacionalidad!$A$5:$C$16,3))*$P61</f>
        <v>3523.5479520970707</v>
      </c>
      <c r="Z61" s="28">
        <f>(VLOOKUP(Z$1,Estacionalidad!$A$5:$C$16,3))*$P61</f>
        <v>2832.6444884409639</v>
      </c>
      <c r="AA61" s="28">
        <f>(VLOOKUP(AA$1,Estacionalidad!$A$5:$C$16,3))*$P61</f>
        <v>1793.2779071485459</v>
      </c>
      <c r="AB61" s="28">
        <f>(VLOOKUP(AB$1,Estacionalidad!$A$5:$C$16,3))*$P61</f>
        <v>1630.5366233987359</v>
      </c>
      <c r="AC61" s="1" t="s">
        <v>160</v>
      </c>
      <c r="AD61" s="1" t="s">
        <v>281</v>
      </c>
    </row>
    <row r="62" spans="1:30" ht="14" x14ac:dyDescent="0.2">
      <c r="A62" s="24">
        <v>41.5673714945396</v>
      </c>
      <c r="B62" s="24">
        <v>2.0070219722093499</v>
      </c>
      <c r="C62" s="29" t="s">
        <v>372</v>
      </c>
      <c r="D62" s="24" t="str">
        <f t="shared" si="1"/>
        <v>MUSEU DE LA CIÈNCIA I DE LA TÈCNICA DE CATALUNYA</v>
      </c>
      <c r="E62" s="24" t="s">
        <v>67</v>
      </c>
      <c r="F62" s="25" t="s">
        <v>14</v>
      </c>
      <c r="G62" s="26">
        <v>0</v>
      </c>
      <c r="H62" s="26">
        <v>0</v>
      </c>
      <c r="I62" s="26">
        <v>0</v>
      </c>
      <c r="J62" s="27">
        <v>0</v>
      </c>
      <c r="K62" s="27">
        <v>104403</v>
      </c>
      <c r="L62" s="27">
        <v>105602</v>
      </c>
      <c r="M62" s="27">
        <v>129327</v>
      </c>
      <c r="N62" s="27">
        <v>107022</v>
      </c>
      <c r="O62" s="27">
        <v>122262</v>
      </c>
      <c r="P62" s="28">
        <f>IF(IFERROR(_xlfn.IFNA(AVERAGEIF('POI base'!$M62:$O62,"&lt;&gt;0"),"ver"),MAX('POI base'!$J62:$L62))=0,SUM('POI base'!$G62:$I62),IFERROR(_xlfn.IFNA(AVERAGEIF('POI base'!$M62:$O62,"&lt;&gt;0"),"ver"),MAX('POI base'!$J62:$L62)))</f>
        <v>119537</v>
      </c>
      <c r="Q62" s="28">
        <f>(VLOOKUP(Q$1,Estacionalidad!$A$5:$C$16,3))*$P62</f>
        <v>5431.5751499521139</v>
      </c>
      <c r="R62" s="28">
        <f>(VLOOKUP(R$1,Estacionalidad!$A$5:$C$16,3))*$P62</f>
        <v>6289.2901019601049</v>
      </c>
      <c r="S62" s="28">
        <f>(VLOOKUP(S$1,Estacionalidad!$A$5:$C$16,3))*$P62</f>
        <v>7569.65981677526</v>
      </c>
      <c r="T62" s="28">
        <f>(VLOOKUP(T$1,Estacionalidad!$A$5:$C$16,3))*$P62</f>
        <v>10354.799257693507</v>
      </c>
      <c r="U62" s="28">
        <f>(VLOOKUP(U$1,Estacionalidad!$A$5:$C$16,3))*$P62</f>
        <v>11689.405156883828</v>
      </c>
      <c r="V62" s="28">
        <f>(VLOOKUP(V$1,Estacionalidad!$A$5:$C$16,3))*$P62</f>
        <v>13069.428550833241</v>
      </c>
      <c r="W62" s="28">
        <f>(VLOOKUP(W$1,Estacionalidad!$A$5:$C$16,3))*$P62</f>
        <v>15257.742036966356</v>
      </c>
      <c r="X62" s="28">
        <f>(VLOOKUP(X$1,Estacionalidad!$A$5:$C$16,3))*$P62</f>
        <v>15259.157254308411</v>
      </c>
      <c r="Y62" s="28">
        <f>(VLOOKUP(Y$1,Estacionalidad!$A$5:$C$16,3))*$P62</f>
        <v>12471.45674657497</v>
      </c>
      <c r="Z62" s="28">
        <f>(VLOOKUP(Z$1,Estacionalidad!$A$5:$C$16,3))*$P62</f>
        <v>10026.031629565354</v>
      </c>
      <c r="AA62" s="28">
        <f>(VLOOKUP(AA$1,Estacionalidad!$A$5:$C$16,3))*$P62</f>
        <v>6347.2352746841361</v>
      </c>
      <c r="AB62" s="28">
        <f>(VLOOKUP(AB$1,Estacionalidad!$A$5:$C$16,3))*$P62</f>
        <v>5771.2190238027215</v>
      </c>
      <c r="AC62" s="1" t="s">
        <v>145</v>
      </c>
      <c r="AD62" s="1" t="s">
        <v>266</v>
      </c>
    </row>
    <row r="63" spans="1:30" ht="14" x14ac:dyDescent="0.2">
      <c r="A63" s="24">
        <v>41.549923666339303</v>
      </c>
      <c r="B63" s="24">
        <v>1.87234812560845</v>
      </c>
      <c r="C63" s="29" t="s">
        <v>57</v>
      </c>
      <c r="D63" s="24" t="str">
        <f t="shared" si="1"/>
        <v>MUSEU DE LA COLÒNIA SEDÓ</v>
      </c>
      <c r="E63" s="24" t="s">
        <v>87</v>
      </c>
      <c r="F63" s="25" t="s">
        <v>14</v>
      </c>
      <c r="G63" s="26">
        <v>0</v>
      </c>
      <c r="H63" s="26">
        <v>0</v>
      </c>
      <c r="I63" s="26">
        <v>0</v>
      </c>
      <c r="J63" s="27">
        <v>0</v>
      </c>
      <c r="K63" s="27">
        <v>857</v>
      </c>
      <c r="L63" s="27">
        <v>1959</v>
      </c>
      <c r="M63" s="27">
        <v>2810</v>
      </c>
      <c r="N63" s="27">
        <v>2086</v>
      </c>
      <c r="O63" s="27">
        <v>2516</v>
      </c>
      <c r="P63" s="28">
        <f>IF(IFERROR(_xlfn.IFNA(AVERAGEIF('POI base'!$M63:$O63,"&lt;&gt;0"),"ver"),MAX('POI base'!$J63:$L63))=0,SUM('POI base'!$G63:$I63),IFERROR(_xlfn.IFNA(AVERAGEIF('POI base'!$M63:$O63,"&lt;&gt;0"),"ver"),MAX('POI base'!$J63:$L63)))</f>
        <v>2470.6666666666665</v>
      </c>
      <c r="Q63" s="28">
        <f>(VLOOKUP(Q$1,Estacionalidad!$A$5:$C$16,3))*$P63</f>
        <v>112.26324627924147</v>
      </c>
      <c r="R63" s="28">
        <f>(VLOOKUP(R$1,Estacionalidad!$A$5:$C$16,3))*$P63</f>
        <v>129.99104387687018</v>
      </c>
      <c r="S63" s="28">
        <f>(VLOOKUP(S$1,Estacionalidad!$A$5:$C$16,3))*$P63</f>
        <v>156.45453865592026</v>
      </c>
      <c r="T63" s="28">
        <f>(VLOOKUP(T$1,Estacionalidad!$A$5:$C$16,3))*$P63</f>
        <v>214.01957022518627</v>
      </c>
      <c r="U63" s="28">
        <f>(VLOOKUP(U$1,Estacionalidad!$A$5:$C$16,3))*$P63</f>
        <v>241.60405292314772</v>
      </c>
      <c r="V63" s="28">
        <f>(VLOOKUP(V$1,Estacionalidad!$A$5:$C$16,3))*$P63</f>
        <v>270.12725325987208</v>
      </c>
      <c r="W63" s="28">
        <f>(VLOOKUP(W$1,Estacionalidad!$A$5:$C$16,3))*$P63</f>
        <v>315.35670678812033</v>
      </c>
      <c r="X63" s="28">
        <f>(VLOOKUP(X$1,Estacionalidad!$A$5:$C$16,3))*$P63</f>
        <v>315.38595739933783</v>
      </c>
      <c r="Y63" s="28">
        <f>(VLOOKUP(Y$1,Estacionalidad!$A$5:$C$16,3))*$P63</f>
        <v>257.76799207390087</v>
      </c>
      <c r="Z63" s="28">
        <f>(VLOOKUP(Z$1,Estacionalidad!$A$5:$C$16,3))*$P63</f>
        <v>207.22439199672738</v>
      </c>
      <c r="AA63" s="28">
        <f>(VLOOKUP(AA$1,Estacionalidad!$A$5:$C$16,3))*$P63</f>
        <v>131.18869152356959</v>
      </c>
      <c r="AB63" s="28">
        <f>(VLOOKUP(AB$1,Estacionalidad!$A$5:$C$16,3))*$P63</f>
        <v>119.2832216647726</v>
      </c>
      <c r="AC63" s="1" t="s">
        <v>186</v>
      </c>
      <c r="AD63" s="1" t="s">
        <v>310</v>
      </c>
    </row>
    <row r="64" spans="1:30" ht="14" x14ac:dyDescent="0.2">
      <c r="A64" s="24">
        <v>41.945197670073</v>
      </c>
      <c r="B64" s="24">
        <v>1.8809938264471402</v>
      </c>
      <c r="C64" s="29" t="s">
        <v>53</v>
      </c>
      <c r="D64" s="24" t="str">
        <f t="shared" si="1"/>
        <v>MUSEU DE LA COLÒNIA VIDAL</v>
      </c>
      <c r="E64" s="24" t="s">
        <v>76</v>
      </c>
      <c r="F64" s="25" t="s">
        <v>14</v>
      </c>
      <c r="G64" s="26">
        <v>0</v>
      </c>
      <c r="H64" s="26">
        <v>0</v>
      </c>
      <c r="I64" s="26">
        <v>0</v>
      </c>
      <c r="J64" s="27">
        <v>0</v>
      </c>
      <c r="K64" s="27">
        <v>15003</v>
      </c>
      <c r="L64" s="27">
        <v>17576</v>
      </c>
      <c r="M64" s="27">
        <v>17125</v>
      </c>
      <c r="N64" s="27">
        <v>19540</v>
      </c>
      <c r="O64" s="27">
        <v>18738</v>
      </c>
      <c r="P64" s="28">
        <f>IF(IFERROR(_xlfn.IFNA(AVERAGEIF('POI base'!$M64:$O64,"&lt;&gt;0"),"ver"),MAX('POI base'!$J64:$L64))=0,SUM('POI base'!$G64:$I64),IFERROR(_xlfn.IFNA(AVERAGEIF('POI base'!$M64:$O64,"&lt;&gt;0"),"ver"),MAX('POI base'!$J64:$L64)))</f>
        <v>18467.666666666668</v>
      </c>
      <c r="Q64" s="28">
        <f>(VLOOKUP(Q$1,Estacionalidad!$A$5:$C$16,3))*$P64</f>
        <v>839.14201748634866</v>
      </c>
      <c r="R64" s="28">
        <f>(VLOOKUP(R$1,Estacionalidad!$A$5:$C$16,3))*$P64</f>
        <v>971.65323852000006</v>
      </c>
      <c r="S64" s="28">
        <f>(VLOOKUP(S$1,Estacionalidad!$A$5:$C$16,3))*$P64</f>
        <v>1169.4617923845051</v>
      </c>
      <c r="T64" s="28">
        <f>(VLOOKUP(T$1,Estacionalidad!$A$5:$C$16,3))*$P64</f>
        <v>1599.7472003758764</v>
      </c>
      <c r="U64" s="28">
        <f>(VLOOKUP(U$1,Estacionalidad!$A$5:$C$16,3))*$P64</f>
        <v>1805.9348818269234</v>
      </c>
      <c r="V64" s="28">
        <f>(VLOOKUP(V$1,Estacionalidad!$A$5:$C$16,3))*$P64</f>
        <v>2019.1392623255119</v>
      </c>
      <c r="W64" s="28">
        <f>(VLOOKUP(W$1,Estacionalidad!$A$5:$C$16,3))*$P64</f>
        <v>2357.2190537212941</v>
      </c>
      <c r="X64" s="28">
        <f>(VLOOKUP(X$1,Estacionalidad!$A$5:$C$16,3))*$P64</f>
        <v>2357.437695331289</v>
      </c>
      <c r="Y64" s="28">
        <f>(VLOOKUP(Y$1,Estacionalidad!$A$5:$C$16,3))*$P64</f>
        <v>1926.7566196533098</v>
      </c>
      <c r="Z64" s="28">
        <f>(VLOOKUP(Z$1,Estacionalidad!$A$5:$C$16,3))*$P64</f>
        <v>1548.9548016452627</v>
      </c>
      <c r="AA64" s="28">
        <f>(VLOOKUP(AA$1,Estacionalidad!$A$5:$C$16,3))*$P64</f>
        <v>980.60537998925076</v>
      </c>
      <c r="AB64" s="28">
        <f>(VLOOKUP(AB$1,Estacionalidad!$A$5:$C$16,3))*$P64</f>
        <v>891.61472340709622</v>
      </c>
      <c r="AC64" s="1" t="s">
        <v>165</v>
      </c>
      <c r="AD64" s="1" t="s">
        <v>286</v>
      </c>
    </row>
    <row r="65" spans="1:30" ht="14" x14ac:dyDescent="0.2">
      <c r="A65" s="24">
        <v>41.385141182068701</v>
      </c>
      <c r="B65" s="24">
        <v>2.1747229738136902</v>
      </c>
      <c r="C65" s="29" t="s">
        <v>16</v>
      </c>
      <c r="D65" s="24" t="str">
        <f t="shared" si="1"/>
        <v>MUSEU DE LA MOTO</v>
      </c>
      <c r="E65" s="24" t="s">
        <v>61</v>
      </c>
      <c r="F65" s="25" t="s">
        <v>14</v>
      </c>
      <c r="G65" s="26">
        <v>0</v>
      </c>
      <c r="H65" s="26">
        <v>0</v>
      </c>
      <c r="I65" s="26">
        <v>10487</v>
      </c>
      <c r="J65" s="27">
        <v>10141</v>
      </c>
      <c r="K65" s="27">
        <v>11900</v>
      </c>
      <c r="L65" s="27">
        <v>0</v>
      </c>
      <c r="M65" s="27">
        <v>0</v>
      </c>
      <c r="N65" s="27">
        <v>0</v>
      </c>
      <c r="O65" s="27">
        <v>0</v>
      </c>
      <c r="P65" s="28">
        <f>IF(IFERROR(_xlfn.IFNA(AVERAGEIF('POI base'!$M65:$O65,"&lt;&gt;0"),"ver"),MAX('POI base'!$J65:$L65))=0,SUM('POI base'!$G65:$I65),IFERROR(_xlfn.IFNA(AVERAGEIF('POI base'!$M65:$O65,"&lt;&gt;0"),"ver"),MAX('POI base'!$J65:$L65)))</f>
        <v>11900</v>
      </c>
      <c r="Q65" s="28">
        <f>(VLOOKUP(Q$1,Estacionalidad!$A$5:$C$16,3))*$P65</f>
        <v>540.71747061102553</v>
      </c>
      <c r="R65" s="28">
        <f>(VLOOKUP(R$1,Estacionalidad!$A$5:$C$16,3))*$P65</f>
        <v>626.1036517005216</v>
      </c>
      <c r="S65" s="28">
        <f>(VLOOKUP(S$1,Estacionalidad!$A$5:$C$16,3))*$P65</f>
        <v>753.56543848034994</v>
      </c>
      <c r="T65" s="28">
        <f>(VLOOKUP(T$1,Estacionalidad!$A$5:$C$16,3))*$P65</f>
        <v>1030.8282052130533</v>
      </c>
      <c r="U65" s="28">
        <f>(VLOOKUP(U$1,Estacionalidad!$A$5:$C$16,3))*$P65</f>
        <v>1163.6892457307574</v>
      </c>
      <c r="V65" s="28">
        <f>(VLOOKUP(V$1,Estacionalidad!$A$5:$C$16,3))*$P65</f>
        <v>1301.0716326736958</v>
      </c>
      <c r="W65" s="28">
        <f>(VLOOKUP(W$1,Estacionalidad!$A$5:$C$16,3))*$P65</f>
        <v>1518.9199180161759</v>
      </c>
      <c r="X65" s="28">
        <f>(VLOOKUP(X$1,Estacionalidad!$A$5:$C$16,3))*$P65</f>
        <v>1519.0608039876363</v>
      </c>
      <c r="Y65" s="28">
        <f>(VLOOKUP(Y$1,Estacionalidad!$A$5:$C$16,3))*$P65</f>
        <v>1241.5430810898897</v>
      </c>
      <c r="Z65" s="28">
        <f>(VLOOKUP(Z$1,Estacionalidad!$A$5:$C$16,3))*$P65</f>
        <v>998.09913576405393</v>
      </c>
      <c r="AA65" s="28">
        <f>(VLOOKUP(AA$1,Estacionalidad!$A$5:$C$16,3))*$P65</f>
        <v>631.87213807223884</v>
      </c>
      <c r="AB65" s="28">
        <f>(VLOOKUP(AB$1,Estacionalidad!$A$5:$C$16,3))*$P65</f>
        <v>574.52927866060202</v>
      </c>
      <c r="AC65" s="1" t="s">
        <v>190</v>
      </c>
      <c r="AD65" s="1" t="s">
        <v>314</v>
      </c>
    </row>
    <row r="66" spans="1:30" ht="14" x14ac:dyDescent="0.2">
      <c r="A66" s="24">
        <v>41.399981336914195</v>
      </c>
      <c r="B66" s="24">
        <v>2.1854696946058101</v>
      </c>
      <c r="C66" s="29" t="s">
        <v>379</v>
      </c>
      <c r="D66" s="24" t="str">
        <f t="shared" si="1"/>
        <v>MUSEU DE LA MÚSICA DE BARCELONA</v>
      </c>
      <c r="E66" s="24" t="s">
        <v>61</v>
      </c>
      <c r="F66" s="25" t="s">
        <v>14</v>
      </c>
      <c r="G66" s="26">
        <v>0</v>
      </c>
      <c r="H66" s="26">
        <v>0</v>
      </c>
      <c r="I66" s="26">
        <v>0</v>
      </c>
      <c r="J66" s="27">
        <v>39930</v>
      </c>
      <c r="K66" s="27">
        <v>66092</v>
      </c>
      <c r="L66" s="27">
        <v>54432</v>
      </c>
      <c r="M66" s="27">
        <v>34398</v>
      </c>
      <c r="N66" s="27">
        <v>39248</v>
      </c>
      <c r="O66" s="27">
        <v>42403</v>
      </c>
      <c r="P66" s="28">
        <f>IF(IFERROR(_xlfn.IFNA(AVERAGEIF('POI base'!$M66:$O66,"&lt;&gt;0"),"ver"),MAX('POI base'!$J66:$L66))=0,SUM('POI base'!$G66:$I66),IFERROR(_xlfn.IFNA(AVERAGEIF('POI base'!$M66:$O66,"&lt;&gt;0"),"ver"),MAX('POI base'!$J66:$L66)))</f>
        <v>38683</v>
      </c>
      <c r="Q66" s="28">
        <f>(VLOOKUP(Q$1,Estacionalidad!$A$5:$C$16,3))*$P66</f>
        <v>1757.6952870291007</v>
      </c>
      <c r="R66" s="28">
        <f>(VLOOKUP(R$1,Estacionalidad!$A$5:$C$16,3))*$P66</f>
        <v>2035.2577780446452</v>
      </c>
      <c r="S66" s="28">
        <f>(VLOOKUP(S$1,Estacionalidad!$A$5:$C$16,3))*$P66</f>
        <v>2449.5942736752418</v>
      </c>
      <c r="T66" s="28">
        <f>(VLOOKUP(T$1,Estacionalidad!$A$5:$C$16,3))*$P66</f>
        <v>3350.8846606938264</v>
      </c>
      <c r="U66" s="28">
        <f>(VLOOKUP(U$1,Estacionalidad!$A$5:$C$16,3))*$P66</f>
        <v>3782.7723607229323</v>
      </c>
      <c r="V66" s="28">
        <f>(VLOOKUP(V$1,Estacionalidad!$A$5:$C$16,3))*$P66</f>
        <v>4229.3574761946702</v>
      </c>
      <c r="W66" s="28">
        <f>(VLOOKUP(W$1,Estacionalidad!$A$5:$C$16,3))*$P66</f>
        <v>4937.5108561865327</v>
      </c>
      <c r="X66" s="28">
        <f>(VLOOKUP(X$1,Estacionalidad!$A$5:$C$16,3))*$P66</f>
        <v>4937.968830307037</v>
      </c>
      <c r="Y66" s="28">
        <f>(VLOOKUP(Y$1,Estacionalidad!$A$5:$C$16,3))*$P66</f>
        <v>4035.8496643529579</v>
      </c>
      <c r="Z66" s="28">
        <f>(VLOOKUP(Z$1,Estacionalidad!$A$5:$C$16,3))*$P66</f>
        <v>3244.4931822488147</v>
      </c>
      <c r="AA66" s="28">
        <f>(VLOOKUP(AA$1,Estacionalidad!$A$5:$C$16,3))*$P66</f>
        <v>2054.0092367267575</v>
      </c>
      <c r="AB66" s="28">
        <f>(VLOOKUP(AB$1,Estacionalidad!$A$5:$C$16,3))*$P66</f>
        <v>1867.6063938174846</v>
      </c>
      <c r="AC66" s="1" t="s">
        <v>154</v>
      </c>
      <c r="AD66" s="1" t="s">
        <v>275</v>
      </c>
    </row>
    <row r="67" spans="1:30" ht="14" x14ac:dyDescent="0.2">
      <c r="A67" s="24">
        <v>41.578457307043102</v>
      </c>
      <c r="B67" s="24">
        <v>1.6137676029208501</v>
      </c>
      <c r="C67" s="29" t="s">
        <v>51</v>
      </c>
      <c r="D67" s="24" t="str">
        <f t="shared" si="1"/>
        <v>MUSEU DE LA PELL D'IGUALADA I COMARCAL DE L'ANOIA</v>
      </c>
      <c r="E67" s="24" t="s">
        <v>69</v>
      </c>
      <c r="F67" s="25" t="s">
        <v>14</v>
      </c>
      <c r="G67" s="26">
        <v>0</v>
      </c>
      <c r="H67" s="26">
        <v>0</v>
      </c>
      <c r="I67" s="26">
        <v>0</v>
      </c>
      <c r="J67" s="27">
        <v>0</v>
      </c>
      <c r="K67" s="27">
        <v>49617</v>
      </c>
      <c r="L67" s="27">
        <v>28858</v>
      </c>
      <c r="M67" s="27">
        <v>61487</v>
      </c>
      <c r="N67" s="27">
        <v>25674</v>
      </c>
      <c r="O67" s="27">
        <v>45169</v>
      </c>
      <c r="P67" s="28">
        <f>IF(IFERROR(_xlfn.IFNA(AVERAGEIF('POI base'!$M67:$O67,"&lt;&gt;0"),"ver"),MAX('POI base'!$J67:$L67))=0,SUM('POI base'!$G67:$I67),IFERROR(_xlfn.IFNA(AVERAGEIF('POI base'!$M67:$O67,"&lt;&gt;0"),"ver"),MAX('POI base'!$J67:$L67)))</f>
        <v>44110</v>
      </c>
      <c r="Q67" s="28">
        <f>(VLOOKUP(Q$1,Estacionalidad!$A$5:$C$16,3))*$P67</f>
        <v>2004.2897166934733</v>
      </c>
      <c r="R67" s="28">
        <f>(VLOOKUP(R$1,Estacionalidad!$A$5:$C$16,3))*$P67</f>
        <v>2320.7926114714292</v>
      </c>
      <c r="S67" s="28">
        <f>(VLOOKUP(S$1,Estacionalidad!$A$5:$C$16,3))*$P67</f>
        <v>2793.2581085183392</v>
      </c>
      <c r="T67" s="28">
        <f>(VLOOKUP(T$1,Estacionalidad!$A$5:$C$16,3))*$P67</f>
        <v>3820.9942968023338</v>
      </c>
      <c r="U67" s="28">
        <f>(VLOOKUP(U$1,Estacionalidad!$A$5:$C$16,3))*$P67</f>
        <v>4313.4733301835049</v>
      </c>
      <c r="V67" s="28">
        <f>(VLOOKUP(V$1,Estacionalidad!$A$5:$C$16,3))*$P67</f>
        <v>4822.7117409442626</v>
      </c>
      <c r="W67" s="28">
        <f>(VLOOKUP(W$1,Estacionalidad!$A$5:$C$16,3))*$P67</f>
        <v>5630.2149229994557</v>
      </c>
      <c r="X67" s="28">
        <f>(VLOOKUP(X$1,Estacionalidad!$A$5:$C$16,3))*$P67</f>
        <v>5630.7371482264398</v>
      </c>
      <c r="Y67" s="28">
        <f>(VLOOKUP(Y$1,Estacionalidad!$A$5:$C$16,3))*$P67</f>
        <v>4602.0559081407591</v>
      </c>
      <c r="Z67" s="28">
        <f>(VLOOKUP(Z$1,Estacionalidad!$A$5:$C$16,3))*$P67</f>
        <v>3699.6767124833964</v>
      </c>
      <c r="AA67" s="28">
        <f>(VLOOKUP(AA$1,Estacionalidad!$A$5:$C$16,3))*$P67</f>
        <v>2342.1747907870972</v>
      </c>
      <c r="AB67" s="28">
        <f>(VLOOKUP(AB$1,Estacionalidad!$A$5:$C$16,3))*$P67</f>
        <v>2129.6207127495086</v>
      </c>
      <c r="AC67" s="1" t="s">
        <v>152</v>
      </c>
      <c r="AD67" s="1" t="s">
        <v>273</v>
      </c>
    </row>
    <row r="68" spans="1:30" ht="14" x14ac:dyDescent="0.2">
      <c r="A68" s="24">
        <v>41.734705947635199</v>
      </c>
      <c r="B68" s="24">
        <v>1.83070112706718</v>
      </c>
      <c r="C68" s="29" t="s">
        <v>19</v>
      </c>
      <c r="D68" s="24" t="str">
        <f t="shared" si="1"/>
        <v>MUSEU DE LA TÈCNICA DE MANRESA</v>
      </c>
      <c r="E68" s="24" t="s">
        <v>61</v>
      </c>
      <c r="F68" s="25" t="s">
        <v>14</v>
      </c>
      <c r="G68" s="26">
        <v>0</v>
      </c>
      <c r="H68" s="26">
        <v>0</v>
      </c>
      <c r="I68" s="26">
        <v>0</v>
      </c>
      <c r="J68" s="27">
        <v>0</v>
      </c>
      <c r="K68" s="27">
        <v>0</v>
      </c>
      <c r="L68" s="27">
        <v>13435</v>
      </c>
      <c r="M68" s="27">
        <v>4585</v>
      </c>
      <c r="N68" s="27">
        <v>15026</v>
      </c>
      <c r="O68" s="27">
        <v>14253</v>
      </c>
      <c r="P68" s="28">
        <f>IF(IFERROR(_xlfn.IFNA(AVERAGEIF('POI base'!$M68:$O68,"&lt;&gt;0"),"ver"),MAX('POI base'!$J68:$L68))=0,SUM('POI base'!$G68:$I68),IFERROR(_xlfn.IFNA(AVERAGEIF('POI base'!$M68:$O68,"&lt;&gt;0"),"ver"),MAX('POI base'!$J68:$L68)))</f>
        <v>11288</v>
      </c>
      <c r="Q68" s="28">
        <f>(VLOOKUP(Q$1,Estacionalidad!$A$5:$C$16,3))*$P68</f>
        <v>512.90914355102984</v>
      </c>
      <c r="R68" s="28">
        <f>(VLOOKUP(R$1,Estacionalidad!$A$5:$C$16,3))*$P68</f>
        <v>593.90403532735195</v>
      </c>
      <c r="S68" s="28">
        <f>(VLOOKUP(S$1,Estacionalidad!$A$5:$C$16,3))*$P68</f>
        <v>714.81064450136057</v>
      </c>
      <c r="T68" s="28">
        <f>(VLOOKUP(T$1,Estacionalidad!$A$5:$C$16,3))*$P68</f>
        <v>977.8141832306676</v>
      </c>
      <c r="U68" s="28">
        <f>(VLOOKUP(U$1,Estacionalidad!$A$5:$C$16,3))*$P68</f>
        <v>1103.8423702360328</v>
      </c>
      <c r="V68" s="28">
        <f>(VLOOKUP(V$1,Estacionalidad!$A$5:$C$16,3))*$P68</f>
        <v>1234.1593772790486</v>
      </c>
      <c r="W68" s="28">
        <f>(VLOOKUP(W$1,Estacionalidad!$A$5:$C$16,3))*$P68</f>
        <v>1440.8040365182012</v>
      </c>
      <c r="X68" s="28">
        <f>(VLOOKUP(X$1,Estacionalidad!$A$5:$C$16,3))*$P68</f>
        <v>1440.937676925415</v>
      </c>
      <c r="Y68" s="28">
        <f>(VLOOKUP(Y$1,Estacionalidad!$A$5:$C$16,3))*$P68</f>
        <v>1177.6922940624097</v>
      </c>
      <c r="Z68" s="28">
        <f>(VLOOKUP(Z$1,Estacionalidad!$A$5:$C$16,3))*$P68</f>
        <v>946.76832306761685</v>
      </c>
      <c r="AA68" s="28">
        <f>(VLOOKUP(AA$1,Estacionalidad!$A$5:$C$16,3))*$P68</f>
        <v>599.37585668566658</v>
      </c>
      <c r="AB68" s="28">
        <f>(VLOOKUP(AB$1,Estacionalidad!$A$5:$C$16,3))*$P68</f>
        <v>544.98205861519966</v>
      </c>
      <c r="AC68" s="1" t="s">
        <v>168</v>
      </c>
      <c r="AD68" s="1" t="s">
        <v>289</v>
      </c>
    </row>
    <row r="69" spans="1:30" ht="14" x14ac:dyDescent="0.2">
      <c r="A69" s="24">
        <v>41.388275973471202</v>
      </c>
      <c r="B69" s="24">
        <v>2.1820176559553</v>
      </c>
      <c r="C69" s="29" t="s">
        <v>371</v>
      </c>
      <c r="D69" s="24" t="str">
        <f t="shared" si="1"/>
        <v>MUSEU DE LA XOCOLATA</v>
      </c>
      <c r="E69" s="24" t="s">
        <v>61</v>
      </c>
      <c r="F69" s="25" t="s">
        <v>14</v>
      </c>
      <c r="G69" s="26">
        <v>0</v>
      </c>
      <c r="H69" s="26">
        <v>0</v>
      </c>
      <c r="I69" s="26">
        <v>0</v>
      </c>
      <c r="J69" s="27">
        <v>136384</v>
      </c>
      <c r="K69" s="27">
        <v>138335</v>
      </c>
      <c r="L69" s="27">
        <v>135344</v>
      </c>
      <c r="M69" s="27">
        <v>140787</v>
      </c>
      <c r="N69" s="27">
        <v>132758</v>
      </c>
      <c r="O69" s="27">
        <v>124745</v>
      </c>
      <c r="P69" s="28">
        <f>IF(IFERROR(_xlfn.IFNA(AVERAGEIF('POI base'!$M69:$O69,"&lt;&gt;0"),"ver"),MAX('POI base'!$J69:$L69))=0,SUM('POI base'!$G69:$I69),IFERROR(_xlfn.IFNA(AVERAGEIF('POI base'!$M69:$O69,"&lt;&gt;0"),"ver"),MAX('POI base'!$J69:$L69)))</f>
        <v>132763.33333333334</v>
      </c>
      <c r="Q69" s="28">
        <f>(VLOOKUP(Q$1,Estacionalidad!$A$5:$C$16,3))*$P69</f>
        <v>6032.5591420074325</v>
      </c>
      <c r="R69" s="28">
        <f>(VLOOKUP(R$1,Estacionalidad!$A$5:$C$16,3))*$P69</f>
        <v>6985.1771270532427</v>
      </c>
      <c r="S69" s="28">
        <f>(VLOOKUP(S$1,Estacionalidad!$A$5:$C$16,3))*$P69</f>
        <v>8407.2150838190082</v>
      </c>
      <c r="T69" s="28">
        <f>(VLOOKUP(T$1,Estacionalidad!$A$5:$C$16,3))*$P69</f>
        <v>11500.520051941372</v>
      </c>
      <c r="U69" s="28">
        <f>(VLOOKUP(U$1,Estacionalidad!$A$5:$C$16,3))*$P69</f>
        <v>12982.795229190573</v>
      </c>
      <c r="V69" s="28">
        <f>(VLOOKUP(V$1,Estacionalidad!$A$5:$C$16,3))*$P69</f>
        <v>14515.513181445556</v>
      </c>
      <c r="W69" s="28">
        <f>(VLOOKUP(W$1,Estacionalidad!$A$5:$C$16,3))*$P69</f>
        <v>16945.955578337893</v>
      </c>
      <c r="X69" s="28">
        <f>(VLOOKUP(X$1,Estacionalidad!$A$5:$C$16,3))*$P69</f>
        <v>16947.527384320329</v>
      </c>
      <c r="Y69" s="28">
        <f>(VLOOKUP(Y$1,Estacionalidad!$A$5:$C$16,3))*$P69</f>
        <v>13851.37797667485</v>
      </c>
      <c r="Z69" s="28">
        <f>(VLOOKUP(Z$1,Estacionalidad!$A$5:$C$16,3))*$P69</f>
        <v>11135.375484130675</v>
      </c>
      <c r="AA69" s="28">
        <f>(VLOOKUP(AA$1,Estacionalidad!$A$5:$C$16,3))*$P69</f>
        <v>7049.5337219269477</v>
      </c>
      <c r="AB69" s="28">
        <f>(VLOOKUP(AB$1,Estacionalidad!$A$5:$C$16,3))*$P69</f>
        <v>6409.7833724854672</v>
      </c>
      <c r="AC69" s="1" t="s">
        <v>144</v>
      </c>
      <c r="AD69" s="1" t="s">
        <v>265</v>
      </c>
    </row>
    <row r="70" spans="1:30" ht="14" x14ac:dyDescent="0.2">
      <c r="A70" s="24">
        <v>41.358698954759504</v>
      </c>
      <c r="B70" s="24">
        <v>2.0852775252059499</v>
      </c>
      <c r="C70" s="29" t="s">
        <v>373</v>
      </c>
      <c r="D70" s="24" t="str">
        <f t="shared" si="1"/>
        <v>MMACA - MUSEU DE MATEMÀTIQUES DE CATALUNYA</v>
      </c>
      <c r="E70" s="24" t="s">
        <v>68</v>
      </c>
      <c r="F70" s="25" t="s">
        <v>14</v>
      </c>
      <c r="G70" s="26">
        <v>0</v>
      </c>
      <c r="H70" s="26">
        <v>0</v>
      </c>
      <c r="I70" s="26">
        <v>0</v>
      </c>
      <c r="J70" s="27">
        <v>0</v>
      </c>
      <c r="K70" s="27">
        <v>28000</v>
      </c>
      <c r="L70" s="27">
        <v>34509</v>
      </c>
      <c r="M70" s="27">
        <v>74254</v>
      </c>
      <c r="N70" s="27">
        <v>96122</v>
      </c>
      <c r="O70" s="27">
        <v>104604</v>
      </c>
      <c r="P70" s="28">
        <f>IF(IFERROR(_xlfn.IFNA(AVERAGEIF('POI base'!$M70:$O70,"&lt;&gt;0"),"ver"),MAX('POI base'!$J70:$L70))=0,SUM('POI base'!$G70:$I70),IFERROR(_xlfn.IFNA(AVERAGEIF('POI base'!$M70:$O70,"&lt;&gt;0"),"ver"),MAX('POI base'!$J70:$L70)))</f>
        <v>91660</v>
      </c>
      <c r="Q70" s="28">
        <f>(VLOOKUP(Q$1,Estacionalidad!$A$5:$C$16,3))*$P70</f>
        <v>4164.8876769921508</v>
      </c>
      <c r="R70" s="28">
        <f>(VLOOKUP(R$1,Estacionalidad!$A$5:$C$16,3))*$P70</f>
        <v>4822.5765306613284</v>
      </c>
      <c r="S70" s="28">
        <f>(VLOOKUP(S$1,Estacionalidad!$A$5:$C$16,3))*$P70</f>
        <v>5804.3536211015862</v>
      </c>
      <c r="T70" s="28">
        <f>(VLOOKUP(T$1,Estacionalidad!$A$5:$C$16,3))*$P70</f>
        <v>7939.9759067082732</v>
      </c>
      <c r="U70" s="28">
        <f>(VLOOKUP(U$1,Estacionalidad!$A$5:$C$16,3))*$P70</f>
        <v>8963.3408624942203</v>
      </c>
      <c r="V70" s="28">
        <f>(VLOOKUP(V$1,Estacionalidad!$A$5:$C$16,3))*$P70</f>
        <v>10021.531584106804</v>
      </c>
      <c r="W70" s="28">
        <f>(VLOOKUP(W$1,Estacionalidad!$A$5:$C$16,3))*$P70</f>
        <v>11699.512578601907</v>
      </c>
      <c r="X70" s="28">
        <f>(VLOOKUP(X$1,Estacionalidad!$A$5:$C$16,3))*$P70</f>
        <v>11700.597755756869</v>
      </c>
      <c r="Y70" s="28">
        <f>(VLOOKUP(Y$1,Estacionalidad!$A$5:$C$16,3))*$P70</f>
        <v>9563.0116649327138</v>
      </c>
      <c r="Z70" s="28">
        <f>(VLOOKUP(Z$1,Estacionalidad!$A$5:$C$16,3))*$P70</f>
        <v>7687.8795616918642</v>
      </c>
      <c r="AA70" s="28">
        <f>(VLOOKUP(AA$1,Estacionalidad!$A$5:$C$16,3))*$P70</f>
        <v>4867.0084181261691</v>
      </c>
      <c r="AB70" s="28">
        <f>(VLOOKUP(AB$1,Estacionalidad!$A$5:$C$16,3))*$P70</f>
        <v>4425.3238388261161</v>
      </c>
      <c r="AC70" s="1" t="s">
        <v>146</v>
      </c>
      <c r="AD70" s="1" t="s">
        <v>267</v>
      </c>
    </row>
    <row r="71" spans="1:30" ht="14" x14ac:dyDescent="0.2">
      <c r="A71" s="24">
        <v>42.186040031895097</v>
      </c>
      <c r="B71" s="24">
        <v>1.85249173489762</v>
      </c>
      <c r="C71" s="29" t="s">
        <v>417</v>
      </c>
      <c r="D71" s="24" t="str">
        <f t="shared" ref="D71:D102" si="2">UPPER(TRIM(C71))</f>
        <v>CERCS MINE MUSEUM</v>
      </c>
      <c r="E71" s="24" t="s">
        <v>61</v>
      </c>
      <c r="F71" s="25" t="s">
        <v>14</v>
      </c>
      <c r="G71" s="26">
        <v>0</v>
      </c>
      <c r="H71" s="26">
        <v>0</v>
      </c>
      <c r="I71" s="26">
        <v>0</v>
      </c>
      <c r="J71" s="27">
        <v>0</v>
      </c>
      <c r="K71" s="27">
        <v>25689</v>
      </c>
      <c r="L71" s="27">
        <v>23361</v>
      </c>
      <c r="M71" s="27">
        <v>20515</v>
      </c>
      <c r="N71" s="27">
        <v>20951</v>
      </c>
      <c r="O71" s="27">
        <v>18243</v>
      </c>
      <c r="P71" s="28">
        <f>IF(IFERROR(_xlfn.IFNA(AVERAGEIF('POI base'!$M71:$O71,"&lt;&gt;0"),"ver"),MAX('POI base'!$J71:$L71))=0,SUM('POI base'!$G71:$I71),IFERROR(_xlfn.IFNA(AVERAGEIF('POI base'!$M71:$O71,"&lt;&gt;0"),"ver"),MAX('POI base'!$J71:$L71)))</f>
        <v>19903</v>
      </c>
      <c r="Q71" s="28">
        <f>(VLOOKUP(Q$1,Estacionalidad!$A$5:$C$16,3))*$P71</f>
        <v>904.36132920766727</v>
      </c>
      <c r="R71" s="28">
        <f>(VLOOKUP(R$1,Estacionalidad!$A$5:$C$16,3))*$P71</f>
        <v>1047.1715109071833</v>
      </c>
      <c r="S71" s="28">
        <f>(VLOOKUP(S$1,Estacionalidad!$A$5:$C$16,3))*$P71</f>
        <v>1260.354027065076</v>
      </c>
      <c r="T71" s="28">
        <f>(VLOOKUP(T$1,Estacionalidad!$A$5:$C$16,3))*$P71</f>
        <v>1724.0818292735628</v>
      </c>
      <c r="U71" s="28">
        <f>(VLOOKUP(U$1,Estacionalidad!$A$5:$C$16,3))*$P71</f>
        <v>1946.2947107377536</v>
      </c>
      <c r="V71" s="28">
        <f>(VLOOKUP(V$1,Estacionalidad!$A$5:$C$16,3))*$P71</f>
        <v>2176.0696390844173</v>
      </c>
      <c r="W71" s="28">
        <f>(VLOOKUP(W$1,Estacionalidad!$A$5:$C$16,3))*$P71</f>
        <v>2540.4254729643658</v>
      </c>
      <c r="X71" s="28">
        <f>(VLOOKUP(X$1,Estacionalidad!$A$5:$C$16,3))*$P71</f>
        <v>2540.6611077114221</v>
      </c>
      <c r="Y71" s="28">
        <f>(VLOOKUP(Y$1,Estacionalidad!$A$5:$C$16,3))*$P71</f>
        <v>2076.5068859606786</v>
      </c>
      <c r="Z71" s="28">
        <f>(VLOOKUP(Z$1,Estacionalidad!$A$5:$C$16,3))*$P71</f>
        <v>1669.3417730346189</v>
      </c>
      <c r="AA71" s="28">
        <f>(VLOOKUP(AA$1,Estacionalidad!$A$5:$C$16,3))*$P71</f>
        <v>1056.8194255505689</v>
      </c>
      <c r="AB71" s="28">
        <f>(VLOOKUP(AB$1,Estacionalidad!$A$5:$C$16,3))*$P71</f>
        <v>960.9122885026859</v>
      </c>
      <c r="AC71" s="1" t="s">
        <v>166</v>
      </c>
      <c r="AD71" s="1" t="s">
        <v>287</v>
      </c>
    </row>
    <row r="72" spans="1:30" ht="14" x14ac:dyDescent="0.2">
      <c r="A72" s="24">
        <v>41.540327772886798</v>
      </c>
      <c r="B72" s="24">
        <v>2.4452606284517602</v>
      </c>
      <c r="C72" s="29" t="s">
        <v>380</v>
      </c>
      <c r="D72" s="24" t="str">
        <f t="shared" si="2"/>
        <v>CAN SERRA MUSEU DE MATARÓ</v>
      </c>
      <c r="E72" s="24" t="s">
        <v>61</v>
      </c>
      <c r="F72" s="25" t="s">
        <v>14</v>
      </c>
      <c r="G72" s="26">
        <v>0</v>
      </c>
      <c r="H72" s="26">
        <v>0</v>
      </c>
      <c r="I72" s="26">
        <v>0</v>
      </c>
      <c r="J72" s="27">
        <v>0</v>
      </c>
      <c r="K72" s="27">
        <v>33475</v>
      </c>
      <c r="L72" s="27">
        <v>0</v>
      </c>
      <c r="M72" s="27">
        <v>0</v>
      </c>
      <c r="N72" s="27">
        <v>34487</v>
      </c>
      <c r="O72" s="27">
        <v>39427</v>
      </c>
      <c r="P72" s="28">
        <f>IF(IFERROR(_xlfn.IFNA(AVERAGEIF('POI base'!$M72:$O72,"&lt;&gt;0"),"ver"),MAX('POI base'!$J72:$L72))=0,SUM('POI base'!$G72:$I72),IFERROR(_xlfn.IFNA(AVERAGEIF('POI base'!$M72:$O72,"&lt;&gt;0"),"ver"),MAX('POI base'!$J72:$L72)))</f>
        <v>36957</v>
      </c>
      <c r="Q72" s="28">
        <f>(VLOOKUP(Q$1,Estacionalidad!$A$5:$C$16,3))*$P72</f>
        <v>1679.2685345690477</v>
      </c>
      <c r="R72" s="28">
        <f>(VLOOKUP(R$1,Estacionalidad!$A$5:$C$16,3))*$P72</f>
        <v>1944.4464416719477</v>
      </c>
      <c r="S72" s="28">
        <f>(VLOOKUP(S$1,Estacionalidad!$A$5:$C$16,3))*$P72</f>
        <v>2340.2956226822098</v>
      </c>
      <c r="T72" s="28">
        <f>(VLOOKUP(T$1,Estacionalidad!$A$5:$C$16,3))*$P72</f>
        <v>3201.3712588284711</v>
      </c>
      <c r="U72" s="28">
        <f>(VLOOKUP(U$1,Estacionalidad!$A$5:$C$16,3))*$P72</f>
        <v>3613.9885255858489</v>
      </c>
      <c r="V72" s="28">
        <f>(VLOOKUP(V$1,Estacionalidad!$A$5:$C$16,3))*$P72</f>
        <v>4040.6474225816619</v>
      </c>
      <c r="W72" s="28">
        <f>(VLOOKUP(W$1,Estacionalidad!$A$5:$C$16,3))*$P72</f>
        <v>4717.2036479095641</v>
      </c>
      <c r="X72" s="28">
        <f>(VLOOKUP(X$1,Estacionalidad!$A$5:$C$16,3))*$P72</f>
        <v>4717.6411876446282</v>
      </c>
      <c r="Y72" s="28">
        <f>(VLOOKUP(Y$1,Estacionalidad!$A$5:$C$16,3))*$P72</f>
        <v>3855.7737519192478</v>
      </c>
      <c r="Z72" s="28">
        <f>(VLOOKUP(Z$1,Estacionalidad!$A$5:$C$16,3))*$P72</f>
        <v>3099.7268706245495</v>
      </c>
      <c r="AA72" s="28">
        <f>(VLOOKUP(AA$1,Estacionalidad!$A$5:$C$16,3))*$P72</f>
        <v>1962.361227456784</v>
      </c>
      <c r="AB72" s="28">
        <f>(VLOOKUP(AB$1,Estacionalidad!$A$5:$C$16,3))*$P72</f>
        <v>1784.2755085260394</v>
      </c>
      <c r="AC72" s="1" t="s">
        <v>156</v>
      </c>
      <c r="AD72" s="1" t="s">
        <v>277</v>
      </c>
    </row>
    <row r="73" spans="1:30" ht="14" x14ac:dyDescent="0.2">
      <c r="A73" s="24">
        <v>41.8145535552135</v>
      </c>
      <c r="B73" s="24">
        <v>2.0985369383504602</v>
      </c>
      <c r="C73" s="29" t="s">
        <v>382</v>
      </c>
      <c r="D73" s="24" t="str">
        <f t="shared" si="2"/>
        <v>MUSEU I ARXIU HISTÒRIC DE MOIÀ</v>
      </c>
      <c r="E73" s="24" t="s">
        <v>72</v>
      </c>
      <c r="F73" s="25" t="s">
        <v>14</v>
      </c>
      <c r="G73" s="26">
        <v>0</v>
      </c>
      <c r="H73" s="26">
        <v>0</v>
      </c>
      <c r="I73" s="26">
        <v>0</v>
      </c>
      <c r="J73" s="27">
        <v>0</v>
      </c>
      <c r="K73" s="27">
        <v>32033</v>
      </c>
      <c r="L73" s="27">
        <v>24914</v>
      </c>
      <c r="M73" s="27">
        <v>25971</v>
      </c>
      <c r="N73" s="27">
        <v>27694</v>
      </c>
      <c r="O73" s="27">
        <v>33505</v>
      </c>
      <c r="P73" s="28">
        <f>IF(IFERROR(_xlfn.IFNA(AVERAGEIF('POI base'!$M73:$O73,"&lt;&gt;0"),"ver"),MAX('POI base'!$J73:$L73))=0,SUM('POI base'!$G73:$I73),IFERROR(_xlfn.IFNA(AVERAGEIF('POI base'!$M73:$O73,"&lt;&gt;0"),"ver"),MAX('POI base'!$J73:$L73)))</f>
        <v>29056.666666666668</v>
      </c>
      <c r="Q73" s="28">
        <f>(VLOOKUP(Q$1,Estacionalidad!$A$5:$C$16,3))*$P73</f>
        <v>1320.2896894443443</v>
      </c>
      <c r="R73" s="28">
        <f>(VLOOKUP(R$1,Estacionalidad!$A$5:$C$16,3))*$P73</f>
        <v>1528.7802610289768</v>
      </c>
      <c r="S73" s="28">
        <f>(VLOOKUP(S$1,Estacionalidad!$A$5:$C$16,3))*$P73</f>
        <v>1840.0083829784905</v>
      </c>
      <c r="T73" s="28">
        <f>(VLOOKUP(T$1,Estacionalidad!$A$5:$C$16,3))*$P73</f>
        <v>2517.0110545776429</v>
      </c>
      <c r="U73" s="28">
        <f>(VLOOKUP(U$1,Estacionalidad!$A$5:$C$16,3))*$P73</f>
        <v>2841.422732502805</v>
      </c>
      <c r="V73" s="28">
        <f>(VLOOKUP(V$1,Estacionalidad!$A$5:$C$16,3))*$P73</f>
        <v>3176.8743479038117</v>
      </c>
      <c r="W73" s="28">
        <f>(VLOOKUP(W$1,Estacionalidad!$A$5:$C$16,3))*$P73</f>
        <v>3708.8025000972007</v>
      </c>
      <c r="X73" s="28">
        <f>(VLOOKUP(X$1,Estacionalidad!$A$5:$C$16,3))*$P73</f>
        <v>3709.1465065434809</v>
      </c>
      <c r="Y73" s="28">
        <f>(VLOOKUP(Y$1,Estacionalidad!$A$5:$C$16,3))*$P73</f>
        <v>3031.5212991206076</v>
      </c>
      <c r="Z73" s="28">
        <f>(VLOOKUP(Z$1,Estacionalidad!$A$5:$C$16,3))*$P73</f>
        <v>2437.0952847213607</v>
      </c>
      <c r="AA73" s="28">
        <f>(VLOOKUP(AA$1,Estacionalidad!$A$5:$C$16,3))*$P73</f>
        <v>1542.8653858755479</v>
      </c>
      <c r="AB73" s="28">
        <f>(VLOOKUP(AB$1,Estacionalidad!$A$5:$C$16,3))*$P73</f>
        <v>1402.8492218724</v>
      </c>
      <c r="AC73" s="1" t="s">
        <v>159</v>
      </c>
      <c r="AD73" s="1" t="s">
        <v>280</v>
      </c>
    </row>
    <row r="74" spans="1:30" ht="14" x14ac:dyDescent="0.2">
      <c r="A74" s="24">
        <v>41.348493056845896</v>
      </c>
      <c r="B74" s="24">
        <v>2.0456917103755297</v>
      </c>
      <c r="C74" s="29" t="s">
        <v>395</v>
      </c>
      <c r="D74" s="24" t="str">
        <f t="shared" si="2"/>
        <v>MUSEU DE SANT BOI</v>
      </c>
      <c r="E74" s="24" t="s">
        <v>61</v>
      </c>
      <c r="F74" s="25" t="s">
        <v>14</v>
      </c>
      <c r="G74" s="26">
        <v>0</v>
      </c>
      <c r="H74" s="26">
        <v>0</v>
      </c>
      <c r="I74" s="26">
        <v>0</v>
      </c>
      <c r="J74" s="27">
        <v>0</v>
      </c>
      <c r="K74" s="27">
        <v>26313</v>
      </c>
      <c r="L74" s="27">
        <v>0</v>
      </c>
      <c r="M74" s="27">
        <v>0</v>
      </c>
      <c r="N74" s="27">
        <v>15126</v>
      </c>
      <c r="O74" s="27">
        <v>6381</v>
      </c>
      <c r="P74" s="28">
        <f>IF(IFERROR(_xlfn.IFNA(AVERAGEIF('POI base'!$M74:$O74,"&lt;&gt;0"),"ver"),MAX('POI base'!$J74:$L74))=0,SUM('POI base'!$G74:$I74),IFERROR(_xlfn.IFNA(AVERAGEIF('POI base'!$M74:$O74,"&lt;&gt;0"),"ver"),MAX('POI base'!$J74:$L74)))</f>
        <v>10753.5</v>
      </c>
      <c r="Q74" s="28">
        <f>(VLOOKUP(Q$1,Estacionalidad!$A$5:$C$16,3))*$P74</f>
        <v>488.6222958164422</v>
      </c>
      <c r="R74" s="28">
        <f>(VLOOKUP(R$1,Estacionalidad!$A$5:$C$16,3))*$P74</f>
        <v>565.78198475307215</v>
      </c>
      <c r="S74" s="28">
        <f>(VLOOKUP(S$1,Estacionalidad!$A$5:$C$16,3))*$P74</f>
        <v>680.96352459650791</v>
      </c>
      <c r="T74" s="28">
        <f>(VLOOKUP(T$1,Estacionalidad!$A$5:$C$16,3))*$P74</f>
        <v>931.51353821500561</v>
      </c>
      <c r="U74" s="28">
        <f>(VLOOKUP(U$1,Estacionalidad!$A$5:$C$16,3))*$P74</f>
        <v>1051.574143190395</v>
      </c>
      <c r="V74" s="28">
        <f>(VLOOKUP(V$1,Estacionalidad!$A$5:$C$16,3))*$P74</f>
        <v>1175.7204875593773</v>
      </c>
      <c r="W74" s="28">
        <f>(VLOOKUP(W$1,Estacionalidad!$A$5:$C$16,3))*$P74</f>
        <v>1372.5802805367184</v>
      </c>
      <c r="X74" s="28">
        <f>(VLOOKUP(X$1,Estacionalidad!$A$5:$C$16,3))*$P74</f>
        <v>1372.7075929143737</v>
      </c>
      <c r="Y74" s="28">
        <f>(VLOOKUP(Y$1,Estacionalidad!$A$5:$C$16,3))*$P74</f>
        <v>1121.9271867647167</v>
      </c>
      <c r="Z74" s="28">
        <f>(VLOOKUP(Z$1,Estacionalidad!$A$5:$C$16,3))*$P74</f>
        <v>901.93773583518941</v>
      </c>
      <c r="AA74" s="28">
        <f>(VLOOKUP(AA$1,Estacionalidad!$A$5:$C$16,3))*$P74</f>
        <v>570.9947089714135</v>
      </c>
      <c r="AB74" s="28">
        <f>(VLOOKUP(AB$1,Estacionalidad!$A$5:$C$16,3))*$P74</f>
        <v>519.17652084678855</v>
      </c>
      <c r="AC74" s="1" t="s">
        <v>181</v>
      </c>
      <c r="AD74" s="1" t="s">
        <v>302</v>
      </c>
    </row>
    <row r="75" spans="1:30" ht="14" x14ac:dyDescent="0.2">
      <c r="A75" s="24">
        <v>41.580736608331598</v>
      </c>
      <c r="B75" s="24">
        <v>2.0127711477922099</v>
      </c>
      <c r="C75" s="29" t="s">
        <v>376</v>
      </c>
      <c r="D75" s="24" t="str">
        <f t="shared" si="2"/>
        <v>MUSEU DE TERRASSA. DIRECCIÓ I SERVEIS</v>
      </c>
      <c r="E75" s="24" t="s">
        <v>61</v>
      </c>
      <c r="F75" s="25" t="s">
        <v>14</v>
      </c>
      <c r="G75" s="26">
        <v>0</v>
      </c>
      <c r="H75" s="26">
        <v>0</v>
      </c>
      <c r="I75" s="26">
        <v>0</v>
      </c>
      <c r="J75" s="27">
        <v>0</v>
      </c>
      <c r="K75" s="27">
        <v>65635</v>
      </c>
      <c r="L75" s="27">
        <v>61247</v>
      </c>
      <c r="M75" s="27">
        <v>65166</v>
      </c>
      <c r="N75" s="27">
        <v>67738</v>
      </c>
      <c r="O75" s="27">
        <v>60342</v>
      </c>
      <c r="P75" s="28">
        <f>IF(IFERROR(_xlfn.IFNA(AVERAGEIF('POI base'!$M75:$O75,"&lt;&gt;0"),"ver"),MAX('POI base'!$J75:$L75))=0,SUM('POI base'!$G75:$I75),IFERROR(_xlfn.IFNA(AVERAGEIF('POI base'!$M75:$O75,"&lt;&gt;0"),"ver"),MAX('POI base'!$J75:$L75)))</f>
        <v>64415.333333333336</v>
      </c>
      <c r="Q75" s="28">
        <f>(VLOOKUP(Q$1,Estacionalidad!$A$5:$C$16,3))*$P75</f>
        <v>2926.9324460979897</v>
      </c>
      <c r="R75" s="28">
        <f>(VLOOKUP(R$1,Estacionalidad!$A$5:$C$16,3))*$P75</f>
        <v>3389.1323886980113</v>
      </c>
      <c r="S75" s="28">
        <f>(VLOOKUP(S$1,Estacionalidad!$A$5:$C$16,3))*$P75</f>
        <v>4079.0898242177514</v>
      </c>
      <c r="T75" s="28">
        <f>(VLOOKUP(T$1,Estacionalidad!$A$5:$C$16,3))*$P75</f>
        <v>5579.9279368235766</v>
      </c>
      <c r="U75" s="28">
        <f>(VLOOKUP(U$1,Estacionalidad!$A$5:$C$16,3))*$P75</f>
        <v>6299.1118201816798</v>
      </c>
      <c r="V75" s="28">
        <f>(VLOOKUP(V$1,Estacionalidad!$A$5:$C$16,3))*$P75</f>
        <v>7042.7699923714572</v>
      </c>
      <c r="W75" s="28">
        <f>(VLOOKUP(W$1,Estacionalidad!$A$5:$C$16,3))*$P75</f>
        <v>8221.9943550967491</v>
      </c>
      <c r="X75" s="28">
        <f>(VLOOKUP(X$1,Estacionalidad!$A$5:$C$16,3))*$P75</f>
        <v>8222.7569783583967</v>
      </c>
      <c r="Y75" s="28">
        <f>(VLOOKUP(Y$1,Estacionalidad!$A$5:$C$16,3))*$P75</f>
        <v>6720.5387744620957</v>
      </c>
      <c r="Z75" s="28">
        <f>(VLOOKUP(Z$1,Estacionalidad!$A$5:$C$16,3))*$P75</f>
        <v>5402.7637420128958</v>
      </c>
      <c r="AA75" s="28">
        <f>(VLOOKUP(AA$1,Estacionalidad!$A$5:$C$16,3))*$P75</f>
        <v>3420.3575124343943</v>
      </c>
      <c r="AB75" s="28">
        <f>(VLOOKUP(AB$1,Estacionalidad!$A$5:$C$16,3))*$P75</f>
        <v>3109.9575625783391</v>
      </c>
      <c r="AC75" s="1" t="s">
        <v>150</v>
      </c>
      <c r="AD75" s="1" t="s">
        <v>271</v>
      </c>
    </row>
    <row r="76" spans="1:30" ht="14" x14ac:dyDescent="0.2">
      <c r="A76" s="24">
        <v>41.555571166932296</v>
      </c>
      <c r="B76" s="24">
        <v>2.4007318483682099</v>
      </c>
      <c r="C76" s="29" t="s">
        <v>389</v>
      </c>
      <c r="D76" s="24" t="str">
        <f t="shared" si="2"/>
        <v>ARGENTONA WATER JUG MUSEUM</v>
      </c>
      <c r="E76" s="24" t="s">
        <v>61</v>
      </c>
      <c r="F76" s="25" t="s">
        <v>14</v>
      </c>
      <c r="G76" s="26">
        <v>0</v>
      </c>
      <c r="H76" s="26">
        <v>0</v>
      </c>
      <c r="I76" s="26">
        <v>0</v>
      </c>
      <c r="J76" s="27">
        <v>0</v>
      </c>
      <c r="K76" s="27">
        <v>0</v>
      </c>
      <c r="L76" s="27">
        <v>0</v>
      </c>
      <c r="M76" s="27">
        <v>0</v>
      </c>
      <c r="N76" s="27">
        <v>11473</v>
      </c>
      <c r="O76" s="27">
        <v>12728</v>
      </c>
      <c r="P76" s="28">
        <f>IF(IFERROR(_xlfn.IFNA(AVERAGEIF('POI base'!$M76:$O76,"&lt;&gt;0"),"ver"),MAX('POI base'!$J76:$L76))=0,SUM('POI base'!$G76:$I76),IFERROR(_xlfn.IFNA(AVERAGEIF('POI base'!$M76:$O76,"&lt;&gt;0"),"ver"),MAX('POI base'!$J76:$L76)))</f>
        <v>12100.5</v>
      </c>
      <c r="Q76" s="28">
        <f>(VLOOKUP(Q$1,Estacionalidad!$A$5:$C$16,3))*$P76</f>
        <v>549.82787841417758</v>
      </c>
      <c r="R76" s="28">
        <f>(VLOOKUP(R$1,Estacionalidad!$A$5:$C$16,3))*$P76</f>
        <v>636.65270902539169</v>
      </c>
      <c r="S76" s="28">
        <f>(VLOOKUP(S$1,Estacionalidad!$A$5:$C$16,3))*$P76</f>
        <v>766.26206624634244</v>
      </c>
      <c r="T76" s="28">
        <f>(VLOOKUP(T$1,Estacionalidad!$A$5:$C$16,3))*$P76</f>
        <v>1048.1963611076092</v>
      </c>
      <c r="U76" s="28">
        <f>(VLOOKUP(U$1,Estacionalidad!$A$5:$C$16,3))*$P76</f>
        <v>1183.2959426861371</v>
      </c>
      <c r="V76" s="28">
        <f>(VLOOKUP(V$1,Estacionalidad!$A$5:$C$16,3))*$P76</f>
        <v>1322.993049677988</v>
      </c>
      <c r="W76" s="28">
        <f>(VLOOKUP(W$1,Estacionalidad!$A$5:$C$16,3))*$P76</f>
        <v>1544.5118040298098</v>
      </c>
      <c r="X76" s="28">
        <f>(VLOOKUP(X$1,Estacionalidad!$A$5:$C$16,3))*$P76</f>
        <v>1544.6550637523019</v>
      </c>
      <c r="Y76" s="28">
        <f>(VLOOKUP(Y$1,Estacionalidad!$A$5:$C$16,3))*$P76</f>
        <v>1262.4615170359841</v>
      </c>
      <c r="Z76" s="28">
        <f>(VLOOKUP(Z$1,Estacionalidad!$A$5:$C$16,3))*$P76</f>
        <v>1014.9158480935239</v>
      </c>
      <c r="AA76" s="28">
        <f>(VLOOKUP(AA$1,Estacionalidad!$A$5:$C$16,3))*$P76</f>
        <v>642.51838712127108</v>
      </c>
      <c r="AB76" s="28">
        <f>(VLOOKUP(AB$1,Estacionalidad!$A$5:$C$16,3))*$P76</f>
        <v>584.20937280946339</v>
      </c>
      <c r="AC76" s="1" t="s">
        <v>172</v>
      </c>
      <c r="AD76" s="1" t="s">
        <v>293</v>
      </c>
    </row>
    <row r="77" spans="1:30" ht="14" x14ac:dyDescent="0.2">
      <c r="A77" s="24">
        <v>42.261933209366099</v>
      </c>
      <c r="B77" s="24">
        <v>1.97756175093932</v>
      </c>
      <c r="C77" s="29" t="s">
        <v>388</v>
      </c>
      <c r="D77" s="24" t="str">
        <f t="shared" si="2"/>
        <v>MUSEU DEL CIMENT DE CASTELLAR DE N'HUG</v>
      </c>
      <c r="E77" s="24" t="s">
        <v>61</v>
      </c>
      <c r="F77" s="25" t="s">
        <v>14</v>
      </c>
      <c r="G77" s="26">
        <v>0</v>
      </c>
      <c r="H77" s="26">
        <v>0</v>
      </c>
      <c r="I77" s="26">
        <v>0</v>
      </c>
      <c r="J77" s="27">
        <v>0</v>
      </c>
      <c r="K77" s="27">
        <v>10252</v>
      </c>
      <c r="L77" s="27">
        <v>10798</v>
      </c>
      <c r="M77" s="27">
        <v>14043</v>
      </c>
      <c r="N77" s="27">
        <v>13835</v>
      </c>
      <c r="O77" s="27">
        <v>13017</v>
      </c>
      <c r="P77" s="28">
        <f>IF(IFERROR(_xlfn.IFNA(AVERAGEIF('POI base'!$M77:$O77,"&lt;&gt;0"),"ver"),MAX('POI base'!$J77:$L77))=0,SUM('POI base'!$G77:$I77),IFERROR(_xlfn.IFNA(AVERAGEIF('POI base'!$M77:$O77,"&lt;&gt;0"),"ver"),MAX('POI base'!$J77:$L77)))</f>
        <v>13631.666666666666</v>
      </c>
      <c r="Q77" s="28">
        <f>(VLOOKUP(Q$1,Estacionalidad!$A$5:$C$16,3))*$P77</f>
        <v>619.40170758089312</v>
      </c>
      <c r="R77" s="28">
        <f>(VLOOKUP(R$1,Estacionalidad!$A$5:$C$16,3))*$P77</f>
        <v>717.213132669267</v>
      </c>
      <c r="S77" s="28">
        <f>(VLOOKUP(S$1,Estacionalidad!$A$5:$C$16,3))*$P77</f>
        <v>863.22293015837283</v>
      </c>
      <c r="T77" s="28">
        <f>(VLOOKUP(T$1,Estacionalidad!$A$5:$C$16,3))*$P77</f>
        <v>1180.8324776523195</v>
      </c>
      <c r="U77" s="28">
        <f>(VLOOKUP(U$1,Estacionalidad!$A$5:$C$16,3))*$P77</f>
        <v>1333.0272186039026</v>
      </c>
      <c r="V77" s="28">
        <f>(VLOOKUP(V$1,Estacionalidad!$A$5:$C$16,3))*$P77</f>
        <v>1490.401244207025</v>
      </c>
      <c r="W77" s="28">
        <f>(VLOOKUP(W$1,Estacionalidad!$A$5:$C$16,3))*$P77</f>
        <v>1739.9504214921992</v>
      </c>
      <c r="X77" s="28">
        <f>(VLOOKUP(X$1,Estacionalidad!$A$5:$C$16,3))*$P77</f>
        <v>1740.1118089376578</v>
      </c>
      <c r="Y77" s="28">
        <f>(VLOOKUP(Y$1,Estacionalidad!$A$5:$C$16,3))*$P77</f>
        <v>1422.2102045145948</v>
      </c>
      <c r="Z77" s="28">
        <f>(VLOOKUP(Z$1,Estacionalidad!$A$5:$C$16,3))*$P77</f>
        <v>1143.340732691064</v>
      </c>
      <c r="AA77" s="28">
        <f>(VLOOKUP(AA$1,Estacionalidad!$A$5:$C$16,3))*$P77</f>
        <v>723.82103883653235</v>
      </c>
      <c r="AB77" s="28">
        <f>(VLOOKUP(AB$1,Estacionalidad!$A$5:$C$16,3))*$P77</f>
        <v>658.13374932283807</v>
      </c>
      <c r="AC77" s="1" t="s">
        <v>171</v>
      </c>
      <c r="AD77" s="1" t="s">
        <v>292</v>
      </c>
    </row>
    <row r="78" spans="1:30" ht="14" x14ac:dyDescent="0.2">
      <c r="A78" s="24">
        <v>42.038596942663702</v>
      </c>
      <c r="B78" s="24">
        <v>2.2379132652709197</v>
      </c>
      <c r="C78" s="29" t="s">
        <v>58</v>
      </c>
      <c r="D78" s="24" t="str">
        <f t="shared" si="2"/>
        <v>MUSEU DEL COURE</v>
      </c>
      <c r="E78" s="24" t="s">
        <v>89</v>
      </c>
      <c r="F78" s="25" t="s">
        <v>14</v>
      </c>
      <c r="G78" s="26">
        <v>0</v>
      </c>
      <c r="H78" s="26">
        <v>0</v>
      </c>
      <c r="I78" s="26">
        <v>0</v>
      </c>
      <c r="J78" s="27">
        <v>0</v>
      </c>
      <c r="K78" s="27">
        <v>3370</v>
      </c>
      <c r="L78" s="27">
        <v>2857</v>
      </c>
      <c r="M78" s="27">
        <v>2283</v>
      </c>
      <c r="N78" s="27">
        <v>1986</v>
      </c>
      <c r="O78" s="27">
        <v>2000</v>
      </c>
      <c r="P78" s="28">
        <f>IF(IFERROR(_xlfn.IFNA(AVERAGEIF('POI base'!$M78:$O78,"&lt;&gt;0"),"ver"),MAX('POI base'!$J78:$L78))=0,SUM('POI base'!$G78:$I78),IFERROR(_xlfn.IFNA(AVERAGEIF('POI base'!$M78:$O78,"&lt;&gt;0"),"ver"),MAX('POI base'!$J78:$L78)))</f>
        <v>2089.6666666666665</v>
      </c>
      <c r="Q78" s="28">
        <f>(VLOOKUP(Q$1,Estacionalidad!$A$5:$C$16,3))*$P78</f>
        <v>94.951199531106965</v>
      </c>
      <c r="R78" s="28">
        <f>(VLOOKUP(R$1,Estacionalidad!$A$5:$C$16,3))*$P78</f>
        <v>109.94520427200476</v>
      </c>
      <c r="S78" s="28">
        <f>(VLOOKUP(S$1,Estacionalidad!$A$5:$C$16,3))*$P78</f>
        <v>132.32777965919647</v>
      </c>
      <c r="T78" s="28">
        <f>(VLOOKUP(T$1,Estacionalidad!$A$5:$C$16,3))*$P78</f>
        <v>181.01574281458346</v>
      </c>
      <c r="U78" s="28">
        <f>(VLOOKUP(U$1,Estacionalidad!$A$5:$C$16,3))*$P78</f>
        <v>204.34643925731424</v>
      </c>
      <c r="V78" s="28">
        <f>(VLOOKUP(V$1,Estacionalidad!$A$5:$C$16,3))*$P78</f>
        <v>228.47109426418484</v>
      </c>
      <c r="W78" s="28">
        <f>(VLOOKUP(W$1,Estacionalidad!$A$5:$C$16,3))*$P78</f>
        <v>266.7257413457537</v>
      </c>
      <c r="X78" s="28">
        <f>(VLOOKUP(X$1,Estacionalidad!$A$5:$C$16,3))*$P78</f>
        <v>266.750481238053</v>
      </c>
      <c r="Y78" s="28">
        <f>(VLOOKUP(Y$1,Estacionalidad!$A$5:$C$16,3))*$P78</f>
        <v>218.017747208754</v>
      </c>
      <c r="Z78" s="28">
        <f>(VLOOKUP(Z$1,Estacionalidad!$A$5:$C$16,3))*$P78</f>
        <v>175.26844487688666</v>
      </c>
      <c r="AA78" s="28">
        <f>(VLOOKUP(AA$1,Estacionalidad!$A$5:$C$16,3))*$P78</f>
        <v>110.95816340545841</v>
      </c>
      <c r="AB78" s="28">
        <f>(VLOOKUP(AB$1,Estacionalidad!$A$5:$C$16,3))*$P78</f>
        <v>100.88862879337013</v>
      </c>
      <c r="AC78" s="1" t="s">
        <v>188</v>
      </c>
      <c r="AD78" s="1" t="s">
        <v>312</v>
      </c>
    </row>
    <row r="79" spans="1:30" ht="14" x14ac:dyDescent="0.2">
      <c r="A79" s="24">
        <v>41.402569999999997</v>
      </c>
      <c r="B79" s="24">
        <v>2.1880321999999999</v>
      </c>
      <c r="C79" s="29" t="s">
        <v>29</v>
      </c>
      <c r="D79" s="24" t="str">
        <f t="shared" si="2"/>
        <v>MUSEU DEL DISSENY DE BARCELONA</v>
      </c>
      <c r="E79" s="24" t="s">
        <v>61</v>
      </c>
      <c r="F79" s="25" t="s">
        <v>14</v>
      </c>
      <c r="G79" s="26">
        <v>0</v>
      </c>
      <c r="H79" s="26">
        <v>0</v>
      </c>
      <c r="I79" s="26">
        <v>0</v>
      </c>
      <c r="J79" s="27">
        <v>60808</v>
      </c>
      <c r="K79" s="27">
        <v>216792</v>
      </c>
      <c r="L79" s="27">
        <v>117267</v>
      </c>
      <c r="M79" s="27">
        <v>234676</v>
      </c>
      <c r="N79" s="27">
        <v>169293</v>
      </c>
      <c r="O79" s="27">
        <v>146139</v>
      </c>
      <c r="P79" s="28">
        <f>IF(IFERROR(_xlfn.IFNA(AVERAGEIF('POI base'!$M79:$O79,"&lt;&gt;0"),"ver"),MAX('POI base'!$J79:$L79))=0,SUM('POI base'!$G79:$I79),IFERROR(_xlfn.IFNA(AVERAGEIF('POI base'!$M79:$O79,"&lt;&gt;0"),"ver"),MAX('POI base'!$J79:$L79)))</f>
        <v>183369.33333333334</v>
      </c>
      <c r="Q79" s="28">
        <f>(VLOOKUP(Q$1,Estacionalidad!$A$5:$C$16,3))*$P79</f>
        <v>8332.0169838344536</v>
      </c>
      <c r="R79" s="28">
        <f>(VLOOKUP(R$1,Estacionalidad!$A$5:$C$16,3))*$P79</f>
        <v>9647.7486731000154</v>
      </c>
      <c r="S79" s="28">
        <f>(VLOOKUP(S$1,Estacionalidad!$A$5:$C$16,3))*$P79</f>
        <v>11611.831266990152</v>
      </c>
      <c r="T79" s="28">
        <f>(VLOOKUP(T$1,Estacionalidad!$A$5:$C$16,3))*$P79</f>
        <v>15884.225274883536</v>
      </c>
      <c r="U79" s="28">
        <f>(VLOOKUP(U$1,Estacionalidad!$A$5:$C$16,3))*$P79</f>
        <v>17931.505982925926</v>
      </c>
      <c r="V79" s="28">
        <f>(VLOOKUP(V$1,Estacionalidad!$A$5:$C$16,3))*$P79</f>
        <v>20048.456966578753</v>
      </c>
      <c r="W79" s="28">
        <f>(VLOOKUP(W$1,Estacionalidad!$A$5:$C$16,3))*$P79</f>
        <v>23405.322080113237</v>
      </c>
      <c r="X79" s="28">
        <f>(VLOOKUP(X$1,Estacionalidad!$A$5:$C$16,3))*$P79</f>
        <v>23407.493018488254</v>
      </c>
      <c r="Y79" s="28">
        <f>(VLOOKUP(Y$1,Estacionalidad!$A$5:$C$16,3))*$P79</f>
        <v>19131.170343198795</v>
      </c>
      <c r="Z79" s="28">
        <f>(VLOOKUP(Z$1,Estacionalidad!$A$5:$C$16,3))*$P79</f>
        <v>15379.896901313507</v>
      </c>
      <c r="AA79" s="28">
        <f>(VLOOKUP(AA$1,Estacionalidad!$A$5:$C$16,3))*$P79</f>
        <v>9736.6363622028912</v>
      </c>
      <c r="AB79" s="28">
        <f>(VLOOKUP(AB$1,Estacionalidad!$A$5:$C$16,3))*$P79</f>
        <v>8853.0294797038223</v>
      </c>
      <c r="AC79" s="1" t="s">
        <v>123</v>
      </c>
      <c r="AD79" s="1" t="s">
        <v>244</v>
      </c>
    </row>
    <row r="80" spans="1:30" ht="14" x14ac:dyDescent="0.2">
      <c r="A80" s="24">
        <v>41.2220294783857</v>
      </c>
      <c r="B80" s="24">
        <v>1.73105310217136</v>
      </c>
      <c r="C80" s="29" t="s">
        <v>381</v>
      </c>
      <c r="D80" s="24" t="str">
        <f t="shared" si="2"/>
        <v>RAILWAY MUSEUM OF CATALONIA</v>
      </c>
      <c r="E80" s="24" t="s">
        <v>71</v>
      </c>
      <c r="F80" s="25" t="s">
        <v>14</v>
      </c>
      <c r="G80" s="26">
        <v>0</v>
      </c>
      <c r="H80" s="26">
        <v>0</v>
      </c>
      <c r="I80" s="26">
        <v>0</v>
      </c>
      <c r="J80" s="27">
        <v>0</v>
      </c>
      <c r="K80" s="27">
        <v>0</v>
      </c>
      <c r="L80" s="27">
        <v>32362</v>
      </c>
      <c r="M80" s="27">
        <v>33000</v>
      </c>
      <c r="N80" s="27">
        <v>31123</v>
      </c>
      <c r="O80" s="27">
        <v>36658</v>
      </c>
      <c r="P80" s="28">
        <f>IF(IFERROR(_xlfn.IFNA(AVERAGEIF('POI base'!$M80:$O80,"&lt;&gt;0"),"ver"),MAX('POI base'!$J80:$L80))=0,SUM('POI base'!$G80:$I80),IFERROR(_xlfn.IFNA(AVERAGEIF('POI base'!$M80:$O80,"&lt;&gt;0"),"ver"),MAX('POI base'!$J80:$L80)))</f>
        <v>33593.666666666664</v>
      </c>
      <c r="Q80" s="28">
        <f>(VLOOKUP(Q$1,Estacionalidad!$A$5:$C$16,3))*$P80</f>
        <v>1526.4439049201612</v>
      </c>
      <c r="R80" s="28">
        <f>(VLOOKUP(R$1,Estacionalidad!$A$5:$C$16,3))*$P80</f>
        <v>1767.4888549588309</v>
      </c>
      <c r="S80" s="28">
        <f>(VLOOKUP(S$1,Estacionalidad!$A$5:$C$16,3))*$P80</f>
        <v>2127.3131220024693</v>
      </c>
      <c r="T80" s="28">
        <f>(VLOOKUP(T$1,Estacionalidad!$A$5:$C$16,3))*$P80</f>
        <v>2910.0251358424848</v>
      </c>
      <c r="U80" s="28">
        <f>(VLOOKUP(U$1,Estacionalidad!$A$5:$C$16,3))*$P80</f>
        <v>3285.0914810641866</v>
      </c>
      <c r="V80" s="28">
        <f>(VLOOKUP(V$1,Estacionalidad!$A$5:$C$16,3))*$P80</f>
        <v>3672.9215745794882</v>
      </c>
      <c r="W80" s="28">
        <f>(VLOOKUP(W$1,Estacionalidad!$A$5:$C$16,3))*$P80</f>
        <v>4287.9066738820229</v>
      </c>
      <c r="X80" s="28">
        <f>(VLOOKUP(X$1,Estacionalidad!$A$5:$C$16,3))*$P80</f>
        <v>4288.3043945848167</v>
      </c>
      <c r="Y80" s="28">
        <f>(VLOOKUP(Y$1,Estacionalidad!$A$5:$C$16,3))*$P80</f>
        <v>3504.8726402050465</v>
      </c>
      <c r="Z80" s="28">
        <f>(VLOOKUP(Z$1,Estacionalidad!$A$5:$C$16,3))*$P80</f>
        <v>2817.6310644660252</v>
      </c>
      <c r="AA80" s="28">
        <f>(VLOOKUP(AA$1,Estacionalidad!$A$5:$C$16,3))*$P80</f>
        <v>1783.7732758279635</v>
      </c>
      <c r="AB80" s="28">
        <f>(VLOOKUP(AB$1,Estacionalidad!$A$5:$C$16,3))*$P80</f>
        <v>1621.8945443331688</v>
      </c>
      <c r="AC80" s="1" t="s">
        <v>157</v>
      </c>
      <c r="AD80" s="1" t="s">
        <v>278</v>
      </c>
    </row>
    <row r="81" spans="1:30" ht="14" x14ac:dyDescent="0.2">
      <c r="A81" s="24">
        <v>41.388877999999998</v>
      </c>
      <c r="B81" s="24">
        <v>2.1633846999999999</v>
      </c>
      <c r="C81" s="29" t="s">
        <v>421</v>
      </c>
      <c r="D81" s="24" t="str">
        <f t="shared" si="2"/>
        <v>MUSEU DEL MODERNISME CATALÀ</v>
      </c>
      <c r="E81" s="24" t="s">
        <v>61</v>
      </c>
      <c r="F81" s="25" t="s">
        <v>14</v>
      </c>
      <c r="G81" s="26">
        <v>0</v>
      </c>
      <c r="H81" s="26">
        <v>0</v>
      </c>
      <c r="I81" s="26">
        <v>0</v>
      </c>
      <c r="J81" s="27">
        <v>21533</v>
      </c>
      <c r="K81" s="27">
        <v>21805</v>
      </c>
      <c r="L81" s="27">
        <v>40771</v>
      </c>
      <c r="M81" s="27">
        <v>30852</v>
      </c>
      <c r="N81" s="27">
        <v>19985</v>
      </c>
      <c r="O81" s="27">
        <v>30219</v>
      </c>
      <c r="P81" s="28">
        <f>IF(IFERROR(_xlfn.IFNA(AVERAGEIF('POI base'!$M81:$O81,"&lt;&gt;0"),"ver"),MAX('POI base'!$J81:$L81))=0,SUM('POI base'!$G81:$I81),IFERROR(_xlfn.IFNA(AVERAGEIF('POI base'!$M81:$O81,"&lt;&gt;0"),"ver"),MAX('POI base'!$J81:$L81)))</f>
        <v>27018.666666666668</v>
      </c>
      <c r="Q81" s="28">
        <f>(VLOOKUP(Q$1,Estacionalidad!$A$5:$C$16,3))*$P81</f>
        <v>1227.6861427968427</v>
      </c>
      <c r="R81" s="28">
        <f>(VLOOKUP(R$1,Estacionalidad!$A$5:$C$16,3))*$P81</f>
        <v>1421.5534339562321</v>
      </c>
      <c r="S81" s="28">
        <f>(VLOOKUP(S$1,Estacionalidad!$A$5:$C$16,3))*$P81</f>
        <v>1710.9523860353852</v>
      </c>
      <c r="T81" s="28">
        <f>(VLOOKUP(T$1,Estacionalidad!$A$5:$C$16,3))*$P81</f>
        <v>2340.4708964075417</v>
      </c>
      <c r="U81" s="28">
        <f>(VLOOKUP(U$1,Estacionalidad!$A$5:$C$16,3))*$P81</f>
        <v>2642.1287255448819</v>
      </c>
      <c r="V81" s="28">
        <f>(VLOOKUP(V$1,Estacionalidad!$A$5:$C$16,3))*$P81</f>
        <v>2954.0521640896104</v>
      </c>
      <c r="W81" s="28">
        <f>(VLOOKUP(W$1,Estacionalidad!$A$5:$C$16,3))*$P81</f>
        <v>3448.671509095775</v>
      </c>
      <c r="X81" s="28">
        <f>(VLOOKUP(X$1,Estacionalidad!$A$5:$C$16,3))*$P81</f>
        <v>3448.9913873395476</v>
      </c>
      <c r="Y81" s="28">
        <f>(VLOOKUP(Y$1,Estacionalidad!$A$5:$C$16,3))*$P81</f>
        <v>2818.8940050650449</v>
      </c>
      <c r="Z81" s="28">
        <f>(VLOOKUP(Z$1,Estacionalidad!$A$5:$C$16,3))*$P81</f>
        <v>2266.1603234871473</v>
      </c>
      <c r="AA81" s="28">
        <f>(VLOOKUP(AA$1,Estacionalidad!$A$5:$C$16,3))*$P81</f>
        <v>1434.6506449183023</v>
      </c>
      <c r="AB81" s="28">
        <f>(VLOOKUP(AB$1,Estacionalidad!$A$5:$C$16,3))*$P81</f>
        <v>1304.4550479303573</v>
      </c>
      <c r="AC81" s="1" t="s">
        <v>124</v>
      </c>
      <c r="AD81" s="1" t="s">
        <v>245</v>
      </c>
    </row>
    <row r="82" spans="1:30" ht="14" x14ac:dyDescent="0.2">
      <c r="A82" s="24">
        <v>41.391475999999997</v>
      </c>
      <c r="B82" s="24">
        <v>2.1652274</v>
      </c>
      <c r="C82" s="29" t="s">
        <v>362</v>
      </c>
      <c r="D82" s="24" t="str">
        <f t="shared" si="2"/>
        <v>PERFUME MUSEUM</v>
      </c>
      <c r="E82" s="24" t="s">
        <v>65</v>
      </c>
      <c r="F82" s="25" t="s">
        <v>14</v>
      </c>
      <c r="G82" s="26">
        <v>0</v>
      </c>
      <c r="H82" s="26">
        <v>0</v>
      </c>
      <c r="I82" s="26">
        <v>3465</v>
      </c>
      <c r="J82" s="27">
        <v>0</v>
      </c>
      <c r="K82" s="27">
        <v>2890</v>
      </c>
      <c r="L82" s="27">
        <v>0</v>
      </c>
      <c r="M82" s="27">
        <v>0</v>
      </c>
      <c r="N82" s="27">
        <v>0</v>
      </c>
      <c r="O82" s="27">
        <v>0</v>
      </c>
      <c r="P82" s="28">
        <f>IF(IFERROR(_xlfn.IFNA(AVERAGEIF('POI base'!$M82:$O82,"&lt;&gt;0"),"ver"),MAX('POI base'!$J82:$L82))=0,SUM('POI base'!$G82:$I82),IFERROR(_xlfn.IFNA(AVERAGEIF('POI base'!$M82:$O82,"&lt;&gt;0"),"ver"),MAX('POI base'!$J82:$L82)))</f>
        <v>2890</v>
      </c>
      <c r="Q82" s="28">
        <f>(VLOOKUP(Q$1,Estacionalidad!$A$5:$C$16,3))*$P82</f>
        <v>131.31710000553477</v>
      </c>
      <c r="R82" s="28">
        <f>(VLOOKUP(R$1,Estacionalidad!$A$5:$C$16,3))*$P82</f>
        <v>152.05374398441239</v>
      </c>
      <c r="S82" s="28">
        <f>(VLOOKUP(S$1,Estacionalidad!$A$5:$C$16,3))*$P82</f>
        <v>183.00874934522784</v>
      </c>
      <c r="T82" s="28">
        <f>(VLOOKUP(T$1,Estacionalidad!$A$5:$C$16,3))*$P82</f>
        <v>250.34399269459863</v>
      </c>
      <c r="U82" s="28">
        <f>(VLOOKUP(U$1,Estacionalidad!$A$5:$C$16,3))*$P82</f>
        <v>282.61024539175537</v>
      </c>
      <c r="V82" s="28">
        <f>(VLOOKUP(V$1,Estacionalidad!$A$5:$C$16,3))*$P82</f>
        <v>315.97453936361183</v>
      </c>
      <c r="W82" s="28">
        <f>(VLOOKUP(W$1,Estacionalidad!$A$5:$C$16,3))*$P82</f>
        <v>368.88055151821419</v>
      </c>
      <c r="X82" s="28">
        <f>(VLOOKUP(X$1,Estacionalidad!$A$5:$C$16,3))*$P82</f>
        <v>368.91476668271167</v>
      </c>
      <c r="Y82" s="28">
        <f>(VLOOKUP(Y$1,Estacionalidad!$A$5:$C$16,3))*$P82</f>
        <v>301.51760540754464</v>
      </c>
      <c r="Z82" s="28">
        <f>(VLOOKUP(Z$1,Estacionalidad!$A$5:$C$16,3))*$P82</f>
        <v>242.39550439984166</v>
      </c>
      <c r="AA82" s="28">
        <f>(VLOOKUP(AA$1,Estacionalidad!$A$5:$C$16,3))*$P82</f>
        <v>153.45466210325802</v>
      </c>
      <c r="AB82" s="28">
        <f>(VLOOKUP(AB$1,Estacionalidad!$A$5:$C$16,3))*$P82</f>
        <v>139.52853910328906</v>
      </c>
      <c r="AC82" s="1" t="s">
        <v>133</v>
      </c>
      <c r="AD82" s="1" t="s">
        <v>254</v>
      </c>
    </row>
    <row r="83" spans="1:30" ht="14" x14ac:dyDescent="0.2">
      <c r="A83" s="24">
        <v>42.0007339307626</v>
      </c>
      <c r="B83" s="24">
        <v>2.2905806265643802</v>
      </c>
      <c r="C83" s="29" t="s">
        <v>384</v>
      </c>
      <c r="D83" s="24" t="str">
        <f t="shared" si="2"/>
        <v>EL TER INDUSTRIAL MUSEUM – CAN SANGLAS</v>
      </c>
      <c r="E83" s="24" t="s">
        <v>73</v>
      </c>
      <c r="F83" s="25" t="s">
        <v>14</v>
      </c>
      <c r="G83" s="26">
        <v>0</v>
      </c>
      <c r="H83" s="26">
        <v>0</v>
      </c>
      <c r="I83" s="26">
        <v>0</v>
      </c>
      <c r="J83" s="27">
        <v>0</v>
      </c>
      <c r="K83" s="27">
        <v>24332</v>
      </c>
      <c r="L83" s="27">
        <v>25516</v>
      </c>
      <c r="M83" s="27">
        <v>24269</v>
      </c>
      <c r="N83" s="27">
        <v>26391</v>
      </c>
      <c r="O83" s="27">
        <v>26735</v>
      </c>
      <c r="P83" s="28">
        <f>IF(IFERROR(_xlfn.IFNA(AVERAGEIF('POI base'!$M83:$O83,"&lt;&gt;0"),"ver"),MAX('POI base'!$J83:$L83))=0,SUM('POI base'!$G83:$I83),IFERROR(_xlfn.IFNA(AVERAGEIF('POI base'!$M83:$O83,"&lt;&gt;0"),"ver"),MAX('POI base'!$J83:$L83)))</f>
        <v>25798.333333333332</v>
      </c>
      <c r="Q83" s="28">
        <f>(VLOOKUP(Q$1,Estacionalidad!$A$5:$C$16,3))*$P83</f>
        <v>1172.2360963008491</v>
      </c>
      <c r="R83" s="28">
        <f>(VLOOKUP(R$1,Estacionalidad!$A$5:$C$16,3))*$P83</f>
        <v>1357.3471183014528</v>
      </c>
      <c r="S83" s="28">
        <f>(VLOOKUP(S$1,Estacionalidad!$A$5:$C$16,3))*$P83</f>
        <v>1633.6749891088707</v>
      </c>
      <c r="T83" s="28">
        <f>(VLOOKUP(T$1,Estacionalidad!$A$5:$C$16,3))*$P83</f>
        <v>2234.7604745788303</v>
      </c>
      <c r="U83" s="28">
        <f>(VLOOKUP(U$1,Estacionalidad!$A$5:$C$16,3))*$P83</f>
        <v>2522.7935342670021</v>
      </c>
      <c r="V83" s="28">
        <f>(VLOOKUP(V$1,Estacionalidad!$A$5:$C$16,3))*$P83</f>
        <v>2820.6285437193469</v>
      </c>
      <c r="W83" s="28">
        <f>(VLOOKUP(W$1,Estacionalidad!$A$5:$C$16,3))*$P83</f>
        <v>3292.9077606403903</v>
      </c>
      <c r="X83" s="28">
        <f>(VLOOKUP(X$1,Estacionalidad!$A$5:$C$16,3))*$P83</f>
        <v>3293.2131911659135</v>
      </c>
      <c r="Y83" s="28">
        <f>(VLOOKUP(Y$1,Estacionalidad!$A$5:$C$16,3))*$P83</f>
        <v>2691.5749792983756</v>
      </c>
      <c r="Z83" s="28">
        <f>(VLOOKUP(Z$1,Estacionalidad!$A$5:$C$16,3))*$P83</f>
        <v>2163.8062356431078</v>
      </c>
      <c r="AA83" s="28">
        <f>(VLOOKUP(AA$1,Estacionalidad!$A$5:$C$16,3))*$P83</f>
        <v>1369.8527766414825</v>
      </c>
      <c r="AB83" s="28">
        <f>(VLOOKUP(AB$1,Estacionalidad!$A$5:$C$16,3))*$P83</f>
        <v>1245.5376336677111</v>
      </c>
      <c r="AC83" s="1" t="s">
        <v>161</v>
      </c>
      <c r="AD83" s="1" t="s">
        <v>282</v>
      </c>
    </row>
    <row r="84" spans="1:30" ht="14" x14ac:dyDescent="0.2">
      <c r="A84" s="24">
        <v>41.619073884607197</v>
      </c>
      <c r="B84" s="24">
        <v>2.6610401336935299</v>
      </c>
      <c r="C84" s="29" t="s">
        <v>397</v>
      </c>
      <c r="D84" s="24" t="str">
        <f t="shared" si="2"/>
        <v>MUSEU DEL TURISME</v>
      </c>
      <c r="E84" s="24" t="s">
        <v>61</v>
      </c>
      <c r="F84" s="25" t="s">
        <v>14</v>
      </c>
      <c r="G84" s="26">
        <v>0</v>
      </c>
      <c r="H84" s="26">
        <v>0</v>
      </c>
      <c r="I84" s="26">
        <v>0</v>
      </c>
      <c r="J84" s="27">
        <v>0</v>
      </c>
      <c r="K84" s="27">
        <v>0</v>
      </c>
      <c r="L84" s="27">
        <v>0</v>
      </c>
      <c r="M84" s="27">
        <v>0</v>
      </c>
      <c r="N84" s="27">
        <v>5490</v>
      </c>
      <c r="O84" s="27">
        <v>5665</v>
      </c>
      <c r="P84" s="28">
        <f>IF(IFERROR(_xlfn.IFNA(AVERAGEIF('POI base'!$M84:$O84,"&lt;&gt;0"),"ver"),MAX('POI base'!$J84:$L84))=0,SUM('POI base'!$G84:$I84),IFERROR(_xlfn.IFNA(AVERAGEIF('POI base'!$M84:$O84,"&lt;&gt;0"),"ver"),MAX('POI base'!$J84:$L84)))</f>
        <v>5577.5</v>
      </c>
      <c r="Q84" s="28">
        <f>(VLOOKUP(Q$1,Estacionalidad!$A$5:$C$16,3))*$P84</f>
        <v>253.4329153221004</v>
      </c>
      <c r="R84" s="28">
        <f>(VLOOKUP(R$1,Estacionalidad!$A$5:$C$16,3))*$P84</f>
        <v>293.45320313946718</v>
      </c>
      <c r="S84" s="28">
        <f>(VLOOKUP(S$1,Estacionalidad!$A$5:$C$16,3))*$P84</f>
        <v>353.19422127093713</v>
      </c>
      <c r="T84" s="28">
        <f>(VLOOKUP(T$1,Estacionalidad!$A$5:$C$16,3))*$P84</f>
        <v>483.14658105679024</v>
      </c>
      <c r="U84" s="28">
        <f>(VLOOKUP(U$1,Estacionalidad!$A$5:$C$16,3))*$P84</f>
        <v>545.41821580363865</v>
      </c>
      <c r="V84" s="28">
        <f>(VLOOKUP(V$1,Estacionalidad!$A$5:$C$16,3))*$P84</f>
        <v>609.80899422164191</v>
      </c>
      <c r="W84" s="28">
        <f>(VLOOKUP(W$1,Estacionalidad!$A$5:$C$16,3))*$P84</f>
        <v>711.91393636430428</v>
      </c>
      <c r="X84" s="28">
        <f>(VLOOKUP(X$1,Estacionalidad!$A$5:$C$16,3))*$P84</f>
        <v>711.97996926395308</v>
      </c>
      <c r="Y84" s="28">
        <f>(VLOOKUP(Y$1,Estacionalidad!$A$5:$C$16,3))*$P84</f>
        <v>581.90811216629072</v>
      </c>
      <c r="Z84" s="28">
        <f>(VLOOKUP(Z$1,Estacionalidad!$A$5:$C$16,3))*$P84</f>
        <v>467.80654871630338</v>
      </c>
      <c r="AA84" s="28">
        <f>(VLOOKUP(AA$1,Estacionalidad!$A$5:$C$16,3))*$P84</f>
        <v>296.15687815948843</v>
      </c>
      <c r="AB84" s="28">
        <f>(VLOOKUP(AB$1,Estacionalidad!$A$5:$C$16,3))*$P84</f>
        <v>269.28042451508469</v>
      </c>
      <c r="AC84" s="1" t="s">
        <v>183</v>
      </c>
      <c r="AD84" s="1" t="s">
        <v>304</v>
      </c>
    </row>
    <row r="85" spans="1:30" ht="14" x14ac:dyDescent="0.2">
      <c r="A85" s="24">
        <v>41.393622618422903</v>
      </c>
      <c r="B85" s="24">
        <v>2.16472358722157</v>
      </c>
      <c r="C85" s="29" t="s">
        <v>23</v>
      </c>
      <c r="D85" s="24" t="str">
        <f t="shared" si="2"/>
        <v>MUSEU EGIPCI DE BARCELONA</v>
      </c>
      <c r="E85" s="24" t="s">
        <v>61</v>
      </c>
      <c r="F85" s="25" t="s">
        <v>14</v>
      </c>
      <c r="G85" s="26">
        <v>16991</v>
      </c>
      <c r="H85" s="26">
        <v>170340</v>
      </c>
      <c r="I85" s="26">
        <v>0</v>
      </c>
      <c r="J85" s="27">
        <v>257537</v>
      </c>
      <c r="K85" s="27">
        <v>253931</v>
      </c>
      <c r="L85" s="27">
        <v>264088</v>
      </c>
      <c r="M85" s="27">
        <v>267521</v>
      </c>
      <c r="N85" s="27">
        <v>270097</v>
      </c>
      <c r="O85" s="27">
        <v>269230</v>
      </c>
      <c r="P85" s="28">
        <f>IF(IFERROR(_xlfn.IFNA(AVERAGEIF('POI base'!$M85:$O85,"&lt;&gt;0"),"ver"),MAX('POI base'!$J85:$L85))=0,SUM('POI base'!$G85:$I85),IFERROR(_xlfn.IFNA(AVERAGEIF('POI base'!$M85:$O85,"&lt;&gt;0"),"ver"),MAX('POI base'!$J85:$L85)))</f>
        <v>268949.33333333331</v>
      </c>
      <c r="Q85" s="28">
        <f>(VLOOKUP(Q$1,Estacionalidad!$A$5:$C$16,3))*$P85</f>
        <v>12220.638927942988</v>
      </c>
      <c r="R85" s="28">
        <f>(VLOOKUP(R$1,Estacionalidad!$A$5:$C$16,3))*$P85</f>
        <v>14150.433590119395</v>
      </c>
      <c r="S85" s="28">
        <f>(VLOOKUP(S$1,Estacionalidad!$A$5:$C$16,3))*$P85</f>
        <v>17031.169941372362</v>
      </c>
      <c r="T85" s="28">
        <f>(VLOOKUP(T$1,Estacionalidad!$A$5:$C$16,3))*$P85</f>
        <v>23297.525930524971</v>
      </c>
      <c r="U85" s="28">
        <f>(VLOOKUP(U$1,Estacionalidad!$A$5:$C$16,3))*$P85</f>
        <v>26300.28965096275</v>
      </c>
      <c r="V85" s="28">
        <f>(VLOOKUP(V$1,Estacionalidad!$A$5:$C$16,3))*$P85</f>
        <v>29405.239346764876</v>
      </c>
      <c r="W85" s="28">
        <f>(VLOOKUP(W$1,Estacionalidad!$A$5:$C$16,3))*$P85</f>
        <v>34328.781456905192</v>
      </c>
      <c r="X85" s="28">
        <f>(VLOOKUP(X$1,Estacionalidad!$A$5:$C$16,3))*$P85</f>
        <v>34331.965590359003</v>
      </c>
      <c r="Y85" s="28">
        <f>(VLOOKUP(Y$1,Estacionalidad!$A$5:$C$16,3))*$P85</f>
        <v>28059.847391910789</v>
      </c>
      <c r="Z85" s="28">
        <f>(VLOOKUP(Z$1,Estacionalidad!$A$5:$C$16,3))*$P85</f>
        <v>22557.823291119195</v>
      </c>
      <c r="AA85" s="28">
        <f>(VLOOKUP(AA$1,Estacionalidad!$A$5:$C$16,3))*$P85</f>
        <v>14280.805906423242</v>
      </c>
      <c r="AB85" s="28">
        <f>(VLOOKUP(AB$1,Estacionalidad!$A$5:$C$16,3))*$P85</f>
        <v>12984.812308928555</v>
      </c>
      <c r="AC85" s="1" t="s">
        <v>141</v>
      </c>
      <c r="AD85" s="1" t="s">
        <v>262</v>
      </c>
    </row>
    <row r="86" spans="1:30" ht="14" x14ac:dyDescent="0.2">
      <c r="A86" s="24">
        <v>41.930148198783698</v>
      </c>
      <c r="B86" s="24">
        <v>2.2552948116049398</v>
      </c>
      <c r="C86" s="29" t="s">
        <v>20</v>
      </c>
      <c r="D86" s="24" t="str">
        <f t="shared" si="2"/>
        <v>MUSEU EPISCOPAL DE VIC</v>
      </c>
      <c r="E86" s="24" t="s">
        <v>61</v>
      </c>
      <c r="F86" s="25" t="s">
        <v>14</v>
      </c>
      <c r="G86" s="26">
        <v>0</v>
      </c>
      <c r="H86" s="26">
        <v>0</v>
      </c>
      <c r="I86" s="26">
        <v>0</v>
      </c>
      <c r="J86" s="27">
        <v>0</v>
      </c>
      <c r="K86" s="27">
        <v>27875</v>
      </c>
      <c r="L86" s="27">
        <v>34090</v>
      </c>
      <c r="M86" s="27">
        <v>19247</v>
      </c>
      <c r="N86" s="27">
        <v>24285</v>
      </c>
      <c r="O86" s="27">
        <v>26704</v>
      </c>
      <c r="P86" s="28">
        <f>IF(IFERROR(_xlfn.IFNA(AVERAGEIF('POI base'!$M86:$O86,"&lt;&gt;0"),"ver"),MAX('POI base'!$J86:$L86))=0,SUM('POI base'!$G86:$I86),IFERROR(_xlfn.IFNA(AVERAGEIF('POI base'!$M86:$O86,"&lt;&gt;0"),"ver"),MAX('POI base'!$J86:$L86)))</f>
        <v>23412</v>
      </c>
      <c r="Q86" s="28">
        <f>(VLOOKUP(Q$1,Estacionalidad!$A$5:$C$16,3))*$P86</f>
        <v>1063.8048253735569</v>
      </c>
      <c r="R86" s="28">
        <f>(VLOOKUP(R$1,Estacionalidad!$A$5:$C$16,3))*$P86</f>
        <v>1231.7931675304717</v>
      </c>
      <c r="S86" s="28">
        <f>(VLOOKUP(S$1,Estacionalidad!$A$5:$C$16,3))*$P86</f>
        <v>1482.5608441766349</v>
      </c>
      <c r="T86" s="28">
        <f>(VLOOKUP(T$1,Estacionalidad!$A$5:$C$16,3))*$P86</f>
        <v>2028.0462134830252</v>
      </c>
      <c r="U86" s="28">
        <f>(VLOOKUP(U$1,Estacionalidad!$A$5:$C$16,3))*$P86</f>
        <v>2289.4363547099574</v>
      </c>
      <c r="V86" s="28">
        <f>(VLOOKUP(V$1,Estacionalidad!$A$5:$C$16,3))*$P86</f>
        <v>2559.7217700971905</v>
      </c>
      <c r="W86" s="28">
        <f>(VLOOKUP(W$1,Estacionalidad!$A$5:$C$16,3))*$P86</f>
        <v>2988.3153882852698</v>
      </c>
      <c r="X86" s="28">
        <f>(VLOOKUP(X$1,Estacionalidad!$A$5:$C$16,3))*$P86</f>
        <v>2988.5925666351714</v>
      </c>
      <c r="Y86" s="28">
        <f>(VLOOKUP(Y$1,Estacionalidad!$A$5:$C$16,3))*$P86</f>
        <v>2442.6055978551676</v>
      </c>
      <c r="Z86" s="28">
        <f>(VLOOKUP(Z$1,Estacionalidad!$A$5:$C$16,3))*$P86</f>
        <v>1963.6552072695824</v>
      </c>
      <c r="AA86" s="28">
        <f>(VLOOKUP(AA$1,Estacionalidad!$A$5:$C$16,3))*$P86</f>
        <v>1243.1420585333829</v>
      </c>
      <c r="AB86" s="28">
        <f>(VLOOKUP(AB$1,Estacionalidad!$A$5:$C$16,3))*$P86</f>
        <v>1130.3260060505895</v>
      </c>
      <c r="AC86" s="1" t="s">
        <v>162</v>
      </c>
      <c r="AD86" s="1" t="s">
        <v>283</v>
      </c>
    </row>
    <row r="87" spans="1:30" ht="14" x14ac:dyDescent="0.2">
      <c r="A87" s="24">
        <v>41.369059999999998</v>
      </c>
      <c r="B87" s="24">
        <v>2.155983</v>
      </c>
      <c r="C87" s="29" t="s">
        <v>347</v>
      </c>
      <c r="D87" s="24" t="str">
        <f t="shared" si="2"/>
        <v>MUSEU ETNOLÒGIC I DE CULTURES DEL MÓN</v>
      </c>
      <c r="E87" s="24" t="s">
        <v>61</v>
      </c>
      <c r="F87" s="25" t="s">
        <v>14</v>
      </c>
      <c r="G87" s="26">
        <v>0</v>
      </c>
      <c r="H87" s="26">
        <v>0</v>
      </c>
      <c r="I87" s="26">
        <v>0</v>
      </c>
      <c r="J87" s="27">
        <v>0</v>
      </c>
      <c r="K87" s="27">
        <v>0</v>
      </c>
      <c r="L87" s="27">
        <v>63502</v>
      </c>
      <c r="M87" s="27">
        <v>61420</v>
      </c>
      <c r="N87" s="27">
        <v>61016</v>
      </c>
      <c r="O87" s="27">
        <v>53789</v>
      </c>
      <c r="P87" s="28">
        <f>IF(IFERROR(_xlfn.IFNA(AVERAGEIF('POI base'!$M87:$O87,"&lt;&gt;0"),"ver"),MAX('POI base'!$J87:$L87))=0,SUM('POI base'!$G87:$I87),IFERROR(_xlfn.IFNA(AVERAGEIF('POI base'!$M87:$O87,"&lt;&gt;0"),"ver"),MAX('POI base'!$J87:$L87)))</f>
        <v>58741.666666666664</v>
      </c>
      <c r="Q87" s="28">
        <f>(VLOOKUP(Q$1,Estacionalidad!$A$5:$C$16,3))*$P87</f>
        <v>2669.1298671828558</v>
      </c>
      <c r="R87" s="28">
        <f>(VLOOKUP(R$1,Estacionalidad!$A$5:$C$16,3))*$P87</f>
        <v>3090.6194963844373</v>
      </c>
      <c r="S87" s="28">
        <f>(VLOOKUP(S$1,Estacionalidad!$A$5:$C$16,3))*$P87</f>
        <v>3719.8058654397669</v>
      </c>
      <c r="T87" s="28">
        <f>(VLOOKUP(T$1,Estacionalidad!$A$5:$C$16,3))*$P87</f>
        <v>5088.4509933801201</v>
      </c>
      <c r="U87" s="28">
        <f>(VLOOKUP(U$1,Estacionalidad!$A$5:$C$16,3))*$P87</f>
        <v>5744.28956103369</v>
      </c>
      <c r="V87" s="28">
        <f>(VLOOKUP(V$1,Estacionalidad!$A$5:$C$16,3))*$P87</f>
        <v>6422.4467357961357</v>
      </c>
      <c r="W87" s="28">
        <f>(VLOOKUP(W$1,Estacionalidad!$A$5:$C$16,3))*$P87</f>
        <v>7497.8056737367115</v>
      </c>
      <c r="X87" s="28">
        <f>(VLOOKUP(X$1,Estacionalidad!$A$5:$C$16,3))*$P87</f>
        <v>7498.5011255664203</v>
      </c>
      <c r="Y87" s="28">
        <f>(VLOOKUP(Y$1,Estacionalidad!$A$5:$C$16,3))*$P87</f>
        <v>6128.5974640074455</v>
      </c>
      <c r="Z87" s="28">
        <f>(VLOOKUP(Z$1,Estacionalidad!$A$5:$C$16,3))*$P87</f>
        <v>4926.8913221294224</v>
      </c>
      <c r="AA87" s="28">
        <f>(VLOOKUP(AA$1,Estacionalidad!$A$5:$C$16,3))*$P87</f>
        <v>3119.0943286212964</v>
      </c>
      <c r="AB87" s="28">
        <f>(VLOOKUP(AB$1,Estacionalidad!$A$5:$C$16,3))*$P87</f>
        <v>2836.0342333883636</v>
      </c>
      <c r="AC87" s="1" t="s">
        <v>108</v>
      </c>
      <c r="AD87" s="1" t="s">
        <v>229</v>
      </c>
    </row>
    <row r="88" spans="1:30" ht="14" x14ac:dyDescent="0.2">
      <c r="A88" s="24">
        <v>41.386114319259903</v>
      </c>
      <c r="B88" s="24">
        <v>2.1807036559510302</v>
      </c>
      <c r="C88" s="29" t="s">
        <v>403</v>
      </c>
      <c r="D88" s="24" t="str">
        <f t="shared" si="2"/>
        <v>EUROPEAN MUSEUM OF MODERN ART</v>
      </c>
      <c r="E88" s="24" t="s">
        <v>91</v>
      </c>
      <c r="F88" s="25" t="s">
        <v>14</v>
      </c>
      <c r="G88" s="26">
        <v>0</v>
      </c>
      <c r="H88" s="26">
        <v>0</v>
      </c>
      <c r="I88" s="26">
        <v>85000</v>
      </c>
      <c r="J88" s="27">
        <v>83610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8">
        <f>IF(IFERROR(_xlfn.IFNA(AVERAGEIF('POI base'!$M88:$O88,"&lt;&gt;0"),"ver"),MAX('POI base'!$J88:$L88))=0,SUM('POI base'!$G88:$I88),IFERROR(_xlfn.IFNA(AVERAGEIF('POI base'!$M88:$O88,"&lt;&gt;0"),"ver"),MAX('POI base'!$J88:$L88)))</f>
        <v>83610</v>
      </c>
      <c r="Q88" s="28">
        <f>(VLOOKUP(Q$1,Estacionalidad!$A$5:$C$16,3))*$P88</f>
        <v>3799.1082115788099</v>
      </c>
      <c r="R88" s="28">
        <f>(VLOOKUP(R$1,Estacionalidad!$A$5:$C$16,3))*$P88</f>
        <v>4399.0358250992113</v>
      </c>
      <c r="S88" s="28">
        <f>(VLOOKUP(S$1,Estacionalidad!$A$5:$C$16,3))*$P88</f>
        <v>5294.5887656589966</v>
      </c>
      <c r="T88" s="28">
        <f>(VLOOKUP(T$1,Estacionalidad!$A$5:$C$16,3))*$P88</f>
        <v>7242.6509443582663</v>
      </c>
      <c r="U88" s="28">
        <f>(VLOOKUP(U$1,Estacionalidad!$A$5:$C$16,3))*$P88</f>
        <v>8176.1393139116499</v>
      </c>
      <c r="V88" s="28">
        <f>(VLOOKUP(V$1,Estacionalidad!$A$5:$C$16,3))*$P88</f>
        <v>9141.3948914157736</v>
      </c>
      <c r="W88" s="28">
        <f>(VLOOKUP(W$1,Estacionalidad!$A$5:$C$16,3))*$P88</f>
        <v>10672.007928179199</v>
      </c>
      <c r="X88" s="28">
        <f>(VLOOKUP(X$1,Estacionalidad!$A$5:$C$16,3))*$P88</f>
        <v>10672.997800118173</v>
      </c>
      <c r="Y88" s="28">
        <f>(VLOOKUP(Y$1,Estacionalidad!$A$5:$C$16,3))*$P88</f>
        <v>8723.144286548375</v>
      </c>
      <c r="Z88" s="28">
        <f>(VLOOKUP(Z$1,Estacionalidad!$A$5:$C$16,3))*$P88</f>
        <v>7012.6948522044158</v>
      </c>
      <c r="AA88" s="28">
        <f>(VLOOKUP(AA$1,Estacionalidad!$A$5:$C$16,3))*$P88</f>
        <v>4439.5655011949484</v>
      </c>
      <c r="AB88" s="28">
        <f>(VLOOKUP(AB$1,Estacionalidad!$A$5:$C$16,3))*$P88</f>
        <v>4036.6716797321792</v>
      </c>
      <c r="AC88" s="1" t="s">
        <v>192</v>
      </c>
      <c r="AD88" s="1" t="s">
        <v>316</v>
      </c>
    </row>
    <row r="89" spans="1:30" ht="14" x14ac:dyDescent="0.2">
      <c r="A89" s="24">
        <v>41.384228</v>
      </c>
      <c r="B89" s="24">
        <v>2.1767702</v>
      </c>
      <c r="C89" s="29" t="s">
        <v>32</v>
      </c>
      <c r="D89" s="24" t="str">
        <f t="shared" si="2"/>
        <v>MUSEU FREDERIC MARÈS</v>
      </c>
      <c r="E89" s="24" t="s">
        <v>61</v>
      </c>
      <c r="F89" s="25" t="s">
        <v>14</v>
      </c>
      <c r="G89" s="26">
        <v>26682</v>
      </c>
      <c r="H89" s="26">
        <v>23470</v>
      </c>
      <c r="I89" s="26">
        <v>0</v>
      </c>
      <c r="J89" s="27">
        <v>38811</v>
      </c>
      <c r="K89" s="27">
        <v>38707</v>
      </c>
      <c r="L89" s="27">
        <v>37825</v>
      </c>
      <c r="M89" s="27">
        <v>54165</v>
      </c>
      <c r="N89" s="27">
        <v>55947</v>
      </c>
      <c r="O89" s="27">
        <v>50723</v>
      </c>
      <c r="P89" s="28">
        <f>IF(IFERROR(_xlfn.IFNA(AVERAGEIF('POI base'!$M89:$O89,"&lt;&gt;0"),"ver"),MAX('POI base'!$J89:$L89))=0,SUM('POI base'!$G89:$I89),IFERROR(_xlfn.IFNA(AVERAGEIF('POI base'!$M89:$O89,"&lt;&gt;0"),"ver"),MAX('POI base'!$J89:$L89)))</f>
        <v>53611.666666666664</v>
      </c>
      <c r="Q89" s="28">
        <f>(VLOOKUP(Q$1,Estacionalidad!$A$5:$C$16,3))*$P89</f>
        <v>2436.030655062305</v>
      </c>
      <c r="R89" s="28">
        <f>(VLOOKUP(R$1,Estacionalidad!$A$5:$C$16,3))*$P89</f>
        <v>2820.7109473740443</v>
      </c>
      <c r="S89" s="28">
        <f>(VLOOKUP(S$1,Estacionalidad!$A$5:$C$16,3))*$P89</f>
        <v>3394.9495041452965</v>
      </c>
      <c r="T89" s="28">
        <f>(VLOOKUP(T$1,Estacionalidad!$A$5:$C$16,3))*$P89</f>
        <v>4644.0687502924757</v>
      </c>
      <c r="U89" s="28">
        <f>(VLOOKUP(U$1,Estacionalidad!$A$5:$C$16,3))*$P89</f>
        <v>5242.6319282102622</v>
      </c>
      <c r="V89" s="28">
        <f>(VLOOKUP(V$1,Estacionalidad!$A$5:$C$16,3))*$P89</f>
        <v>5861.5645949880636</v>
      </c>
      <c r="W89" s="28">
        <f>(VLOOKUP(W$1,Estacionalidad!$A$5:$C$16,3))*$P89</f>
        <v>6843.0107847095705</v>
      </c>
      <c r="X89" s="28">
        <f>(VLOOKUP(X$1,Estacionalidad!$A$5:$C$16,3))*$P89</f>
        <v>6843.6455016625059</v>
      </c>
      <c r="Y89" s="28">
        <f>(VLOOKUP(Y$1,Estacionalidad!$A$5:$C$16,3))*$P89</f>
        <v>5593.3776315712157</v>
      </c>
      <c r="Z89" s="28">
        <f>(VLOOKUP(Z$1,Estacionalidad!$A$5:$C$16,3))*$P89</f>
        <v>4496.618333350465</v>
      </c>
      <c r="AA89" s="28">
        <f>(VLOOKUP(AA$1,Estacionalidad!$A$5:$C$16,3))*$P89</f>
        <v>2846.6990287632643</v>
      </c>
      <c r="AB89" s="28">
        <f>(VLOOKUP(AB$1,Estacionalidad!$A$5:$C$16,3))*$P89</f>
        <v>2588.3590065371968</v>
      </c>
      <c r="AC89" s="1" t="s">
        <v>107</v>
      </c>
      <c r="AD89" s="1" t="s">
        <v>228</v>
      </c>
    </row>
    <row r="90" spans="1:30" ht="14" x14ac:dyDescent="0.2">
      <c r="A90" s="24">
        <v>41.3891562514344</v>
      </c>
      <c r="B90" s="24">
        <v>2.1631378718350498</v>
      </c>
      <c r="C90" s="29" t="s">
        <v>401</v>
      </c>
      <c r="D90" s="24" t="str">
        <f t="shared" si="2"/>
        <v>MUSEO GEOLÓGICO DEL SEMINARIO DE BARCELONA</v>
      </c>
      <c r="E90" s="24" t="s">
        <v>61</v>
      </c>
      <c r="F90" s="25" t="s">
        <v>14</v>
      </c>
      <c r="G90" s="26">
        <v>0</v>
      </c>
      <c r="H90" s="26">
        <v>0</v>
      </c>
      <c r="I90" s="26">
        <v>0</v>
      </c>
      <c r="J90" s="27">
        <v>3850</v>
      </c>
      <c r="K90" s="27">
        <v>4967</v>
      </c>
      <c r="L90" s="27">
        <v>5621</v>
      </c>
      <c r="M90" s="27">
        <v>3860</v>
      </c>
      <c r="N90" s="27">
        <v>1945</v>
      </c>
      <c r="O90" s="27">
        <v>576</v>
      </c>
      <c r="P90" s="28">
        <f>IF(IFERROR(_xlfn.IFNA(AVERAGEIF('POI base'!$M90:$O90,"&lt;&gt;0"),"ver"),MAX('POI base'!$J90:$L90))=0,SUM('POI base'!$G90:$I90),IFERROR(_xlfn.IFNA(AVERAGEIF('POI base'!$M90:$O90,"&lt;&gt;0"),"ver"),MAX('POI base'!$J90:$L90)))</f>
        <v>2127</v>
      </c>
      <c r="Q90" s="28">
        <f>(VLOOKUP(Q$1,Estacionalidad!$A$5:$C$16,3))*$P90</f>
        <v>96.647568066357238</v>
      </c>
      <c r="R90" s="28">
        <f>(VLOOKUP(R$1,Estacionalidad!$A$5:$C$16,3))*$P90</f>
        <v>111.90945102243776</v>
      </c>
      <c r="S90" s="28">
        <f>(VLOOKUP(S$1,Estacionalidad!$A$5:$C$16,3))*$P90</f>
        <v>134.69190652501717</v>
      </c>
      <c r="T90" s="28">
        <f>(VLOOKUP(T$1,Estacionalidad!$A$5:$C$16,3))*$P90</f>
        <v>184.24971365446757</v>
      </c>
      <c r="U90" s="28">
        <f>(VLOOKUP(U$1,Estacionalidad!$A$5:$C$16,3))*$P90</f>
        <v>207.99722904784213</v>
      </c>
      <c r="V90" s="28">
        <f>(VLOOKUP(V$1,Estacionalidad!$A$5:$C$16,3))*$P90</f>
        <v>232.55288762159253</v>
      </c>
      <c r="W90" s="28">
        <f>(VLOOKUP(W$1,Estacionalidad!$A$5:$C$16,3))*$P90</f>
        <v>271.49098030423585</v>
      </c>
      <c r="X90" s="28">
        <f>(VLOOKUP(X$1,Estacionalidad!$A$5:$C$16,3))*$P90</f>
        <v>271.51616219173968</v>
      </c>
      <c r="Y90" s="28">
        <f>(VLOOKUP(Y$1,Estacionalidad!$A$5:$C$16,3))*$P90</f>
        <v>221.91278432589877</v>
      </c>
      <c r="Z90" s="28">
        <f>(VLOOKUP(Z$1,Estacionalidad!$A$5:$C$16,3))*$P90</f>
        <v>178.39973628320527</v>
      </c>
      <c r="AA90" s="28">
        <f>(VLOOKUP(AA$1,Estacionalidad!$A$5:$C$16,3))*$P90</f>
        <v>112.94050736803798</v>
      </c>
      <c r="AB90" s="28">
        <f>(VLOOKUP(AB$1,Estacionalidad!$A$5:$C$16,3))*$P90</f>
        <v>102.69107358916811</v>
      </c>
      <c r="AC90" s="1" t="s">
        <v>189</v>
      </c>
      <c r="AD90" s="1" t="s">
        <v>313</v>
      </c>
    </row>
    <row r="91" spans="1:30" ht="14" x14ac:dyDescent="0.2">
      <c r="A91" s="24">
        <v>41.375529999999998</v>
      </c>
      <c r="B91" s="24">
        <v>2.1766860000000001</v>
      </c>
      <c r="C91" s="29" t="s">
        <v>364</v>
      </c>
      <c r="D91" s="24" t="str">
        <f t="shared" si="2"/>
        <v>MARITIME MUSEUM</v>
      </c>
      <c r="E91" s="24" t="s">
        <v>61</v>
      </c>
      <c r="F91" s="25" t="s">
        <v>14</v>
      </c>
      <c r="G91" s="26">
        <v>104912</v>
      </c>
      <c r="H91" s="26">
        <v>249830</v>
      </c>
      <c r="I91" s="26">
        <v>0</v>
      </c>
      <c r="J91" s="27">
        <v>318823</v>
      </c>
      <c r="K91" s="27">
        <v>219115</v>
      </c>
      <c r="L91" s="27">
        <v>300339</v>
      </c>
      <c r="M91" s="27">
        <v>292907</v>
      </c>
      <c r="N91" s="27">
        <v>301836</v>
      </c>
      <c r="O91" s="27">
        <v>265459</v>
      </c>
      <c r="P91" s="28">
        <f>IF(IFERROR(_xlfn.IFNA(AVERAGEIF('POI base'!$M91:$O91,"&lt;&gt;0"),"ver"),MAX('POI base'!$J91:$L91))=0,SUM('POI base'!$G91:$I91),IFERROR(_xlfn.IFNA(AVERAGEIF('POI base'!$M91:$O91,"&lt;&gt;0"),"ver"),MAX('POI base'!$J91:$L91)))</f>
        <v>286734</v>
      </c>
      <c r="Q91" s="28">
        <f>(VLOOKUP(Q$1,Estacionalidad!$A$5:$C$16,3))*$P91</f>
        <v>13028.746488922839</v>
      </c>
      <c r="R91" s="28">
        <f>(VLOOKUP(R$1,Estacionalidad!$A$5:$C$16,3))*$P91</f>
        <v>15086.151635856921</v>
      </c>
      <c r="S91" s="28">
        <f>(VLOOKUP(S$1,Estacionalidad!$A$5:$C$16,3))*$P91</f>
        <v>18157.380877077703</v>
      </c>
      <c r="T91" s="28">
        <f>(VLOOKUP(T$1,Estacionalidad!$A$5:$C$16,3))*$P91</f>
        <v>24838.108789374754</v>
      </c>
      <c r="U91" s="28">
        <f>(VLOOKUP(U$1,Estacionalidad!$A$5:$C$16,3))*$P91</f>
        <v>28039.434637425464</v>
      </c>
      <c r="V91" s="28">
        <f>(VLOOKUP(V$1,Estacionalidad!$A$5:$C$16,3))*$P91</f>
        <v>31349.703657399958</v>
      </c>
      <c r="W91" s="28">
        <f>(VLOOKUP(W$1,Estacionalidad!$A$5:$C$16,3))*$P91</f>
        <v>36598.822165752121</v>
      </c>
      <c r="X91" s="28">
        <f>(VLOOKUP(X$1,Estacionalidad!$A$5:$C$16,3))*$P91</f>
        <v>36602.216854671504</v>
      </c>
      <c r="Y91" s="28">
        <f>(VLOOKUP(Y$1,Estacionalidad!$A$5:$C$16,3))*$P91</f>
        <v>29915.345698590623</v>
      </c>
      <c r="Z91" s="28">
        <f>(VLOOKUP(Z$1,Estacionalidad!$A$5:$C$16,3))*$P91</f>
        <v>24049.49223480422</v>
      </c>
      <c r="AA91" s="28">
        <f>(VLOOKUP(AA$1,Estacionalidad!$A$5:$C$16,3))*$P91</f>
        <v>15225.145011597087</v>
      </c>
      <c r="AB91" s="28">
        <f>(VLOOKUP(AB$1,Estacionalidad!$A$5:$C$16,3))*$P91</f>
        <v>13843.451948526812</v>
      </c>
      <c r="AC91" s="1" t="s">
        <v>135</v>
      </c>
      <c r="AD91" s="1" t="s">
        <v>256</v>
      </c>
    </row>
    <row r="92" spans="1:30" ht="14" x14ac:dyDescent="0.2">
      <c r="A92" s="24">
        <v>41.529961357533999</v>
      </c>
      <c r="B92" s="24">
        <v>1.68392960281874</v>
      </c>
      <c r="C92" s="29" t="s">
        <v>21</v>
      </c>
      <c r="D92" s="24" t="str">
        <f t="shared" si="2"/>
        <v>MUSEU MOLÍ PAPERER DE CAPELLADES</v>
      </c>
      <c r="E92" s="24" t="s">
        <v>61</v>
      </c>
      <c r="F92" s="25" t="s">
        <v>14</v>
      </c>
      <c r="G92" s="26">
        <v>0</v>
      </c>
      <c r="H92" s="26">
        <v>0</v>
      </c>
      <c r="I92" s="26">
        <v>0</v>
      </c>
      <c r="J92" s="27">
        <v>0</v>
      </c>
      <c r="K92" s="27">
        <v>43482</v>
      </c>
      <c r="L92" s="27">
        <v>47251</v>
      </c>
      <c r="M92" s="27">
        <v>27235</v>
      </c>
      <c r="N92" s="27">
        <v>24691</v>
      </c>
      <c r="O92" s="27">
        <v>34002</v>
      </c>
      <c r="P92" s="28">
        <f>IF(IFERROR(_xlfn.IFNA(AVERAGEIF('POI base'!$M92:$O92,"&lt;&gt;0"),"ver"),MAX('POI base'!$J92:$L92))=0,SUM('POI base'!$G92:$I92),IFERROR(_xlfn.IFNA(AVERAGEIF('POI base'!$M92:$O92,"&lt;&gt;0"),"ver"),MAX('POI base'!$J92:$L92)))</f>
        <v>28642.666666666668</v>
      </c>
      <c r="Q92" s="28">
        <f>(VLOOKUP(Q$1,Estacionalidad!$A$5:$C$16,3))*$P92</f>
        <v>1301.4781740802296</v>
      </c>
      <c r="R92" s="28">
        <f>(VLOOKUP(R$1,Estacionalidad!$A$5:$C$16,3))*$P92</f>
        <v>1506.998167600068</v>
      </c>
      <c r="S92" s="28">
        <f>(VLOOKUP(S$1,Estacionalidad!$A$5:$C$16,3))*$P92</f>
        <v>1813.7919046985858</v>
      </c>
      <c r="T92" s="28">
        <f>(VLOOKUP(T$1,Estacionalidad!$A$5:$C$16,3))*$P92</f>
        <v>2481.1486279424994</v>
      </c>
      <c r="U92" s="28">
        <f>(VLOOKUP(U$1,Estacionalidad!$A$5:$C$16,3))*$P92</f>
        <v>2800.9380814328442</v>
      </c>
      <c r="V92" s="28">
        <f>(VLOOKUP(V$1,Estacionalidad!$A$5:$C$16,3))*$P92</f>
        <v>3131.6101751368442</v>
      </c>
      <c r="W92" s="28">
        <f>(VLOOKUP(W$1,Estacionalidad!$A$5:$C$16,3))*$P92</f>
        <v>3655.9594037897473</v>
      </c>
      <c r="X92" s="28">
        <f>(VLOOKUP(X$1,Estacionalidad!$A$5:$C$16,3))*$P92</f>
        <v>3656.2985088249193</v>
      </c>
      <c r="Y92" s="28">
        <f>(VLOOKUP(Y$1,Estacionalidad!$A$5:$C$16,3))*$P92</f>
        <v>2988.3281196608414</v>
      </c>
      <c r="Z92" s="28">
        <f>(VLOOKUP(Z$1,Estacionalidad!$A$5:$C$16,3))*$P92</f>
        <v>2402.3714996620065</v>
      </c>
      <c r="AA92" s="28">
        <f>(VLOOKUP(AA$1,Estacionalidad!$A$5:$C$16,3))*$P92</f>
        <v>1520.8826072905138</v>
      </c>
      <c r="AB92" s="28">
        <f>(VLOOKUP(AB$1,Estacionalidad!$A$5:$C$16,3))*$P92</f>
        <v>1382.861396547569</v>
      </c>
      <c r="AC92" s="1" t="s">
        <v>158</v>
      </c>
      <c r="AD92" s="1" t="s">
        <v>279</v>
      </c>
    </row>
    <row r="93" spans="1:30" ht="14" x14ac:dyDescent="0.2">
      <c r="A93" s="24">
        <v>41.368855000000003</v>
      </c>
      <c r="B93" s="24">
        <v>2.1533628</v>
      </c>
      <c r="C93" s="29" t="s">
        <v>36</v>
      </c>
      <c r="D93" s="24" t="str">
        <f t="shared" si="2"/>
        <v>MUSEU NACIONAL D'ART DE CATALUNYA</v>
      </c>
      <c r="E93" s="24" t="s">
        <v>61</v>
      </c>
      <c r="F93" s="25" t="s">
        <v>14</v>
      </c>
      <c r="G93" s="26">
        <v>0</v>
      </c>
      <c r="H93" s="26">
        <v>368063</v>
      </c>
      <c r="I93" s="26">
        <v>0</v>
      </c>
      <c r="J93" s="27">
        <v>718230</v>
      </c>
      <c r="K93" s="27">
        <v>717211</v>
      </c>
      <c r="L93" s="27">
        <v>820516</v>
      </c>
      <c r="M93" s="27">
        <v>866271</v>
      </c>
      <c r="N93" s="27">
        <v>891346</v>
      </c>
      <c r="O93" s="27">
        <v>837694</v>
      </c>
      <c r="P93" s="28">
        <f>IF(IFERROR(_xlfn.IFNA(AVERAGEIF('POI base'!$M93:$O93,"&lt;&gt;0"),"ver"),MAX('POI base'!$J93:$L93))=0,SUM('POI base'!$G93:$I93),IFERROR(_xlfn.IFNA(AVERAGEIF('POI base'!$M93:$O93,"&lt;&gt;0"),"ver"),MAX('POI base'!$J93:$L93)))</f>
        <v>865103.66666666663</v>
      </c>
      <c r="Q93" s="28">
        <f>(VLOOKUP(Q$1,Estacionalidad!$A$5:$C$16,3))*$P93</f>
        <v>39308.963567758292</v>
      </c>
      <c r="R93" s="28">
        <f>(VLOOKUP(R$1,Estacionalidad!$A$5:$C$16,3))*$P93</f>
        <v>45516.349983152169</v>
      </c>
      <c r="S93" s="28">
        <f>(VLOOKUP(S$1,Estacionalidad!$A$5:$C$16,3))*$P93</f>
        <v>54782.539823750012</v>
      </c>
      <c r="T93" s="28">
        <f>(VLOOKUP(T$1,Estacionalidad!$A$5:$C$16,3))*$P93</f>
        <v>74938.929414557249</v>
      </c>
      <c r="U93" s="28">
        <f>(VLOOKUP(U$1,Estacionalidad!$A$5:$C$16,3))*$P93</f>
        <v>84597.633053970247</v>
      </c>
      <c r="V93" s="28">
        <f>(VLOOKUP(V$1,Estacionalidad!$A$5:$C$16,3))*$P93</f>
        <v>94585.028573277363</v>
      </c>
      <c r="W93" s="28">
        <f>(VLOOKUP(W$1,Estacionalidad!$A$5:$C$16,3))*$P93</f>
        <v>110422.1168444392</v>
      </c>
      <c r="X93" s="28">
        <f>(VLOOKUP(X$1,Estacionalidad!$A$5:$C$16,3))*$P93</f>
        <v>110432.3589427999</v>
      </c>
      <c r="Y93" s="28">
        <f>(VLOOKUP(Y$1,Estacionalidad!$A$5:$C$16,3))*$P93</f>
        <v>90257.434602982699</v>
      </c>
      <c r="Z93" s="28">
        <f>(VLOOKUP(Z$1,Estacionalidad!$A$5:$C$16,3))*$P93</f>
        <v>72559.598491286903</v>
      </c>
      <c r="AA93" s="28">
        <f>(VLOOKUP(AA$1,Estacionalidad!$A$5:$C$16,3))*$P93</f>
        <v>45935.706177378161</v>
      </c>
      <c r="AB93" s="28">
        <f>(VLOOKUP(AB$1,Estacionalidad!$A$5:$C$16,3))*$P93</f>
        <v>41767.007191314442</v>
      </c>
      <c r="AC93" s="1" t="s">
        <v>99</v>
      </c>
      <c r="AD93" s="1" t="s">
        <v>220</v>
      </c>
    </row>
    <row r="94" spans="1:30" ht="14" x14ac:dyDescent="0.2">
      <c r="A94" s="24">
        <v>41.366177</v>
      </c>
      <c r="B94" s="24">
        <v>2.157025</v>
      </c>
      <c r="C94" s="29" t="s">
        <v>350</v>
      </c>
      <c r="D94" s="24" t="str">
        <f t="shared" si="2"/>
        <v>MUSEU OLÍMPIC I DE L'ESPORT JOAN ANTONI SAMARANCH</v>
      </c>
      <c r="E94" s="24" t="s">
        <v>61</v>
      </c>
      <c r="F94" s="25" t="s">
        <v>14</v>
      </c>
      <c r="G94" s="26">
        <v>49586</v>
      </c>
      <c r="H94" s="26">
        <v>45463</v>
      </c>
      <c r="I94" s="26">
        <v>0</v>
      </c>
      <c r="J94" s="27">
        <v>59012</v>
      </c>
      <c r="K94" s="27">
        <v>57504</v>
      </c>
      <c r="L94" s="27">
        <v>64545</v>
      </c>
      <c r="M94" s="27">
        <v>59316</v>
      </c>
      <c r="N94" s="27">
        <v>44586</v>
      </c>
      <c r="O94" s="27">
        <v>46590</v>
      </c>
      <c r="P94" s="28">
        <f>IF(IFERROR(_xlfn.IFNA(AVERAGEIF('POI base'!$M94:$O94,"&lt;&gt;0"),"ver"),MAX('POI base'!$J94:$L94))=0,SUM('POI base'!$G94:$I94),IFERROR(_xlfn.IFNA(AVERAGEIF('POI base'!$M94:$O94,"&lt;&gt;0"),"ver"),MAX('POI base'!$J94:$L94)))</f>
        <v>50164</v>
      </c>
      <c r="Q94" s="28">
        <f>(VLOOKUP(Q$1,Estacionalidad!$A$5:$C$16,3))*$P94</f>
        <v>2279.374050061469</v>
      </c>
      <c r="R94" s="28">
        <f>(VLOOKUP(R$1,Estacionalidad!$A$5:$C$16,3))*$P94</f>
        <v>2639.3162675550393</v>
      </c>
      <c r="S94" s="28">
        <f>(VLOOKUP(S$1,Estacionalidad!$A$5:$C$16,3))*$P94</f>
        <v>3176.626609741872</v>
      </c>
      <c r="T94" s="28">
        <f>(VLOOKUP(T$1,Estacionalidad!$A$5:$C$16,3))*$P94</f>
        <v>4345.4173181771093</v>
      </c>
      <c r="U94" s="28">
        <f>(VLOOKUP(U$1,Estacionalidad!$A$5:$C$16,3))*$P94</f>
        <v>4905.4880103224978</v>
      </c>
      <c r="V94" s="28">
        <f>(VLOOKUP(V$1,Estacionalidad!$A$5:$C$16,3))*$P94</f>
        <v>5484.6182673481744</v>
      </c>
      <c r="W94" s="28">
        <f>(VLOOKUP(W$1,Estacionalidad!$A$5:$C$16,3))*$P94</f>
        <v>6402.9494762490294</v>
      </c>
      <c r="X94" s="28">
        <f>(VLOOKUP(X$1,Estacionalidad!$A$5:$C$16,3))*$P94</f>
        <v>6403.5433757340998</v>
      </c>
      <c r="Y94" s="28">
        <f>(VLOOKUP(Y$1,Estacionalidad!$A$5:$C$16,3))*$P94</f>
        <v>5233.6779092263214</v>
      </c>
      <c r="Z94" s="28">
        <f>(VLOOKUP(Z$1,Estacionalidad!$A$5:$C$16,3))*$P94</f>
        <v>4207.4491635687391</v>
      </c>
      <c r="AA94" s="28">
        <f>(VLOOKUP(AA$1,Estacionalidad!$A$5:$C$16,3))*$P94</f>
        <v>2663.6331037189739</v>
      </c>
      <c r="AB94" s="28">
        <f>(VLOOKUP(AB$1,Estacionalidad!$A$5:$C$16,3))*$P94</f>
        <v>2421.9064482966755</v>
      </c>
      <c r="AC94" s="1" t="s">
        <v>111</v>
      </c>
      <c r="AD94" s="1" t="s">
        <v>232</v>
      </c>
    </row>
    <row r="95" spans="1:30" ht="14" x14ac:dyDescent="0.2">
      <c r="A95" s="24">
        <v>41.358533683660198</v>
      </c>
      <c r="B95" s="24">
        <v>2.0848595331450301</v>
      </c>
      <c r="C95" s="29" t="s">
        <v>55</v>
      </c>
      <c r="D95" s="24" t="str">
        <f t="shared" si="2"/>
        <v>MUSEU PALAU MERCADER</v>
      </c>
      <c r="E95" s="24" t="s">
        <v>68</v>
      </c>
      <c r="F95" s="25" t="s">
        <v>14</v>
      </c>
      <c r="G95" s="26">
        <v>0</v>
      </c>
      <c r="H95" s="26">
        <v>0</v>
      </c>
      <c r="I95" s="26">
        <v>0</v>
      </c>
      <c r="J95" s="27">
        <v>0</v>
      </c>
      <c r="K95" s="27">
        <v>12200</v>
      </c>
      <c r="L95" s="27">
        <v>8066</v>
      </c>
      <c r="M95" s="27">
        <v>10142</v>
      </c>
      <c r="N95" s="27">
        <v>6336</v>
      </c>
      <c r="O95" s="27">
        <v>9202</v>
      </c>
      <c r="P95" s="28">
        <f>IF(IFERROR(_xlfn.IFNA(AVERAGEIF('POI base'!$M95:$O95,"&lt;&gt;0"),"ver"),MAX('POI base'!$J95:$L95))=0,SUM('POI base'!$G95:$I95),IFERROR(_xlfn.IFNA(AVERAGEIF('POI base'!$M95:$O95,"&lt;&gt;0"),"ver"),MAX('POI base'!$J95:$L95)))</f>
        <v>8560</v>
      </c>
      <c r="Q95" s="28">
        <f>(VLOOKUP(Q$1,Estacionalidad!$A$5:$C$16,3))*$P95</f>
        <v>388.95307129667043</v>
      </c>
      <c r="R95" s="28">
        <f>(VLOOKUP(R$1,Estacionalidad!$A$5:$C$16,3))*$P95</f>
        <v>450.37371920642562</v>
      </c>
      <c r="S95" s="28">
        <f>(VLOOKUP(S$1,Estacionalidad!$A$5:$C$16,3))*$P95</f>
        <v>542.06051709174756</v>
      </c>
      <c r="T95" s="28">
        <f>(VLOOKUP(T$1,Estacionalidad!$A$5:$C$16,3))*$P95</f>
        <v>741.50331400199457</v>
      </c>
      <c r="U95" s="28">
        <f>(VLOOKUP(U$1,Estacionalidad!$A$5:$C$16,3))*$P95</f>
        <v>837.07394482817517</v>
      </c>
      <c r="V95" s="28">
        <f>(VLOOKUP(V$1,Estacionalidad!$A$5:$C$16,3))*$P95</f>
        <v>935.89690551990225</v>
      </c>
      <c r="W95" s="28">
        <f>(VLOOKUP(W$1,Estacionalidad!$A$5:$C$16,3))*$P95</f>
        <v>1092.6012183376863</v>
      </c>
      <c r="X95" s="28">
        <f>(VLOOKUP(X$1,Estacionalidad!$A$5:$C$16,3))*$P95</f>
        <v>1092.7025615238795</v>
      </c>
      <c r="Y95" s="28">
        <f>(VLOOKUP(Y$1,Estacionalidad!$A$5:$C$16,3))*$P95</f>
        <v>893.07636757390378</v>
      </c>
      <c r="Z95" s="28">
        <f>(VLOOKUP(Z$1,Estacionalidad!$A$5:$C$16,3))*$P95</f>
        <v>717.96038673447913</v>
      </c>
      <c r="AA95" s="28">
        <f>(VLOOKUP(AA$1,Estacionalidad!$A$5:$C$16,3))*$P95</f>
        <v>454.52315142003062</v>
      </c>
      <c r="AB95" s="28">
        <f>(VLOOKUP(AB$1,Estacionalidad!$A$5:$C$16,3))*$P95</f>
        <v>413.27484246510534</v>
      </c>
      <c r="AC95" s="1" t="s">
        <v>177</v>
      </c>
      <c r="AD95" s="1" t="s">
        <v>298</v>
      </c>
    </row>
    <row r="96" spans="1:30" ht="14" x14ac:dyDescent="0.2">
      <c r="A96" s="24">
        <v>41.385150000000003</v>
      </c>
      <c r="B96" s="24">
        <v>2.1808345</v>
      </c>
      <c r="C96" s="29" t="s">
        <v>346</v>
      </c>
      <c r="D96" s="24" t="str">
        <f t="shared" si="2"/>
        <v>PICASSO MUSEUM</v>
      </c>
      <c r="E96" s="24" t="s">
        <v>61</v>
      </c>
      <c r="F96" s="25" t="s">
        <v>14</v>
      </c>
      <c r="G96" s="26">
        <v>711103</v>
      </c>
      <c r="H96" s="26">
        <v>1026549</v>
      </c>
      <c r="I96" s="26">
        <v>0</v>
      </c>
      <c r="J96" s="27">
        <v>919814</v>
      </c>
      <c r="K96" s="27">
        <v>1008125</v>
      </c>
      <c r="L96" s="27">
        <v>954895</v>
      </c>
      <c r="M96" s="27">
        <v>1046190</v>
      </c>
      <c r="N96" s="27">
        <v>978483</v>
      </c>
      <c r="O96" s="27">
        <v>1072887</v>
      </c>
      <c r="P96" s="28">
        <f>IF(IFERROR(_xlfn.IFNA(AVERAGEIF('POI base'!$M96:$O96,"&lt;&gt;0"),"ver"),MAX('POI base'!$J96:$L96))=0,SUM('POI base'!$G96:$I96),IFERROR(_xlfn.IFNA(AVERAGEIF('POI base'!$M96:$O96,"&lt;&gt;0"),"ver"),MAX('POI base'!$J96:$L96)))</f>
        <v>1032520</v>
      </c>
      <c r="Q96" s="28">
        <f>(VLOOKUP(Q$1,Estacionalidad!$A$5:$C$16,3))*$P96</f>
        <v>46916.101071873614</v>
      </c>
      <c r="R96" s="28">
        <f>(VLOOKUP(R$1,Estacionalidad!$A$5:$C$16,3))*$P96</f>
        <v>54324.751466707778</v>
      </c>
      <c r="S96" s="28">
        <f>(VLOOKUP(S$1,Estacionalidad!$A$5:$C$16,3))*$P96</f>
        <v>65384.150129389156</v>
      </c>
      <c r="T96" s="28">
        <f>(VLOOKUP(T$1,Estacionalidad!$A$5:$C$16,3))*$P96</f>
        <v>89441.238524922825</v>
      </c>
      <c r="U96" s="28">
        <f>(VLOOKUP(U$1,Estacionalidad!$A$5:$C$16,3))*$P96</f>
        <v>100969.11092453124</v>
      </c>
      <c r="V96" s="28">
        <f>(VLOOKUP(V$1,Estacionalidad!$A$5:$C$16,3))*$P96</f>
        <v>112889.28421581886</v>
      </c>
      <c r="W96" s="28">
        <f>(VLOOKUP(W$1,Estacionalidad!$A$5:$C$16,3))*$P96</f>
        <v>131791.19275210606</v>
      </c>
      <c r="X96" s="28">
        <f>(VLOOKUP(X$1,Estacionalidad!$A$5:$C$16,3))*$P96</f>
        <v>131803.4169187659</v>
      </c>
      <c r="Y96" s="28">
        <f>(VLOOKUP(Y$1,Estacionalidad!$A$5:$C$16,3))*$P96</f>
        <v>107724.20689806159</v>
      </c>
      <c r="Z96" s="28">
        <f>(VLOOKUP(Z$1,Estacionalidad!$A$5:$C$16,3))*$P96</f>
        <v>86601.455433537893</v>
      </c>
      <c r="AA96" s="28">
        <f>(VLOOKUP(AA$1,Estacionalidad!$A$5:$C$16,3))*$P96</f>
        <v>54825.262185071268</v>
      </c>
      <c r="AB96" s="28">
        <f>(VLOOKUP(AB$1,Estacionalidad!$A$5:$C$16,3))*$P96</f>
        <v>49849.829479213848</v>
      </c>
      <c r="AC96" s="1" t="s">
        <v>106</v>
      </c>
      <c r="AD96" s="1" t="s">
        <v>227</v>
      </c>
    </row>
    <row r="97" spans="1:30" ht="14" x14ac:dyDescent="0.2">
      <c r="A97" s="24">
        <v>41.448062783533402</v>
      </c>
      <c r="B97" s="24">
        <v>2.21001872539405</v>
      </c>
      <c r="C97" s="29" t="s">
        <v>385</v>
      </c>
      <c r="D97" s="24" t="str">
        <f t="shared" si="2"/>
        <v>BALLDOVINA TOWER MUSEUM</v>
      </c>
      <c r="E97" s="24" t="s">
        <v>74</v>
      </c>
      <c r="F97" s="25" t="s">
        <v>14</v>
      </c>
      <c r="G97" s="26">
        <v>0</v>
      </c>
      <c r="H97" s="26">
        <v>0</v>
      </c>
      <c r="I97" s="26">
        <v>0</v>
      </c>
      <c r="J97" s="27">
        <v>0</v>
      </c>
      <c r="K97" s="27">
        <v>38197</v>
      </c>
      <c r="L97" s="27">
        <v>34856</v>
      </c>
      <c r="M97" s="27">
        <v>35439</v>
      </c>
      <c r="N97" s="27">
        <v>29708</v>
      </c>
      <c r="O97" s="27">
        <v>25737</v>
      </c>
      <c r="P97" s="28">
        <f>IF(IFERROR(_xlfn.IFNA(AVERAGEIF('POI base'!$M97:$O97,"&lt;&gt;0"),"ver"),MAX('POI base'!$J97:$L97))=0,SUM('POI base'!$G97:$I97),IFERROR(_xlfn.IFNA(AVERAGEIF('POI base'!$M97:$O97,"&lt;&gt;0"),"ver"),MAX('POI base'!$J97:$L97)))</f>
        <v>30294.666666666668</v>
      </c>
      <c r="Q97" s="28">
        <f>(VLOOKUP(Q$1,Estacionalidad!$A$5:$C$16,3))*$P97</f>
        <v>1376.5424817650544</v>
      </c>
      <c r="R97" s="28">
        <f>(VLOOKUP(R$1,Estacionalidad!$A$5:$C$16,3))*$P97</f>
        <v>1593.9160863067286</v>
      </c>
      <c r="S97" s="28">
        <f>(VLOOKUP(S$1,Estacionalidad!$A$5:$C$16,3))*$P97</f>
        <v>1918.4045185111522</v>
      </c>
      <c r="T97" s="28">
        <f>(VLOOKUP(T$1,Estacionalidad!$A$5:$C$16,3))*$P97</f>
        <v>2624.2518376073704</v>
      </c>
      <c r="U97" s="28">
        <f>(VLOOKUP(U$1,Estacionalidad!$A$5:$C$16,3))*$P97</f>
        <v>2962.485529663702</v>
      </c>
      <c r="V97" s="28">
        <f>(VLOOKUP(V$1,Estacionalidad!$A$5:$C$16,3))*$P97</f>
        <v>3312.2295312021338</v>
      </c>
      <c r="W97" s="28">
        <f>(VLOOKUP(W$1,Estacionalidad!$A$5:$C$16,3))*$P97</f>
        <v>3866.8212277025809</v>
      </c>
      <c r="X97" s="28">
        <f>(VLOOKUP(X$1,Estacionalidad!$A$5:$C$16,3))*$P97</f>
        <v>3867.1798910255557</v>
      </c>
      <c r="Y97" s="28">
        <f>(VLOOKUP(Y$1,Estacionalidad!$A$5:$C$16,3))*$P97</f>
        <v>3160.6835120944966</v>
      </c>
      <c r="Z97" s="28">
        <f>(VLOOKUP(Z$1,Estacionalidad!$A$5:$C$16,3))*$P97</f>
        <v>2540.9311443916044</v>
      </c>
      <c r="AA97" s="28">
        <f>(VLOOKUP(AA$1,Estacionalidad!$A$5:$C$16,3))*$P97</f>
        <v>1608.6013276346598</v>
      </c>
      <c r="AB97" s="28">
        <f>(VLOOKUP(AB$1,Estacionalidad!$A$5:$C$16,3))*$P97</f>
        <v>1462.6195787616291</v>
      </c>
      <c r="AC97" s="1" t="s">
        <v>163</v>
      </c>
      <c r="AD97" s="1" t="s">
        <v>284</v>
      </c>
    </row>
    <row r="98" spans="1:30" ht="14" x14ac:dyDescent="0.2">
      <c r="A98" s="24">
        <v>41.473511879637499</v>
      </c>
      <c r="B98" s="24">
        <v>2.0839466193972398</v>
      </c>
      <c r="C98" s="29" t="s">
        <v>378</v>
      </c>
      <c r="D98" s="24" t="str">
        <f t="shared" si="2"/>
        <v>MUSEU DE SANT CUGAT - CLAUSTRE DEL MONESTIR</v>
      </c>
      <c r="E98" s="24" t="s">
        <v>61</v>
      </c>
      <c r="F98" s="25" t="s">
        <v>14</v>
      </c>
      <c r="G98" s="26">
        <v>0</v>
      </c>
      <c r="H98" s="26">
        <v>0</v>
      </c>
      <c r="I98" s="26">
        <v>0</v>
      </c>
      <c r="J98" s="27">
        <v>0</v>
      </c>
      <c r="K98" s="27">
        <v>40989</v>
      </c>
      <c r="L98" s="27">
        <v>46029</v>
      </c>
      <c r="M98" s="27">
        <v>54167</v>
      </c>
      <c r="N98" s="27">
        <v>45437</v>
      </c>
      <c r="O98" s="27">
        <v>44884</v>
      </c>
      <c r="P98" s="28">
        <f>IF(IFERROR(_xlfn.IFNA(AVERAGEIF('POI base'!$M98:$O98,"&lt;&gt;0"),"ver"),MAX('POI base'!$J98:$L98))=0,SUM('POI base'!$G98:$I98),IFERROR(_xlfn.IFNA(AVERAGEIF('POI base'!$M98:$O98,"&lt;&gt;0"),"ver"),MAX('POI base'!$J98:$L98)))</f>
        <v>48162.666666666664</v>
      </c>
      <c r="Q98" s="28">
        <f>(VLOOKUP(Q$1,Estacionalidad!$A$5:$C$16,3))*$P98</f>
        <v>2188.436579653945</v>
      </c>
      <c r="R98" s="28">
        <f>(VLOOKUP(R$1,Estacionalidad!$A$5:$C$16,3))*$P98</f>
        <v>2534.018611397898</v>
      </c>
      <c r="S98" s="28">
        <f>(VLOOKUP(S$1,Estacionalidad!$A$5:$C$16,3))*$P98</f>
        <v>3049.8925231134117</v>
      </c>
      <c r="T98" s="28">
        <f>(VLOOKUP(T$1,Estacionalidad!$A$5:$C$16,3))*$P98</f>
        <v>4172.0533813676084</v>
      </c>
      <c r="U98" s="28">
        <f>(VLOOKUP(U$1,Estacionalidad!$A$5:$C$16,3))*$P98</f>
        <v>4709.7796004802713</v>
      </c>
      <c r="V98" s="28">
        <f>(VLOOKUP(V$1,Estacionalidad!$A$5:$C$16,3))*$P98</f>
        <v>5265.8049877242847</v>
      </c>
      <c r="W98" s="28">
        <f>(VLOOKUP(W$1,Estacionalidad!$A$5:$C$16,3))*$P98</f>
        <v>6147.4986306532555</v>
      </c>
      <c r="X98" s="28">
        <f>(VLOOKUP(X$1,Estacionalidad!$A$5:$C$16,3))*$P98</f>
        <v>6148.0688360382519</v>
      </c>
      <c r="Y98" s="28">
        <f>(VLOOKUP(Y$1,Estacionalidad!$A$5:$C$16,3))*$P98</f>
        <v>5024.8760980536681</v>
      </c>
      <c r="Z98" s="28">
        <f>(VLOOKUP(Z$1,Estacionalidad!$A$5:$C$16,3))*$P98</f>
        <v>4039.5895778228742</v>
      </c>
      <c r="AA98" s="28">
        <f>(VLOOKUP(AA$1,Estacionalidad!$A$5:$C$16,3))*$P98</f>
        <v>2557.365307724976</v>
      </c>
      <c r="AB98" s="28">
        <f>(VLOOKUP(AB$1,Estacionalidad!$A$5:$C$16,3))*$P98</f>
        <v>2325.2825326362199</v>
      </c>
      <c r="AC98" s="1" t="s">
        <v>153</v>
      </c>
      <c r="AD98" s="1" t="s">
        <v>274</v>
      </c>
    </row>
    <row r="99" spans="1:30" ht="14" x14ac:dyDescent="0.2">
      <c r="A99" s="24">
        <v>41.3825</v>
      </c>
      <c r="B99" s="24">
        <v>2.1717083000000001</v>
      </c>
      <c r="C99" s="29" t="s">
        <v>361</v>
      </c>
      <c r="D99" s="24" t="str">
        <f t="shared" si="2"/>
        <v>VIRREINA PALACE</v>
      </c>
      <c r="E99" s="24" t="s">
        <v>61</v>
      </c>
      <c r="F99" s="29" t="s">
        <v>12</v>
      </c>
      <c r="G99" s="30">
        <v>0</v>
      </c>
      <c r="H99" s="30">
        <v>0</v>
      </c>
      <c r="I99" s="30">
        <v>0</v>
      </c>
      <c r="J99" s="28">
        <v>137959</v>
      </c>
      <c r="K99" s="28">
        <v>155358</v>
      </c>
      <c r="L99" s="28">
        <v>92772</v>
      </c>
      <c r="M99" s="28">
        <v>79825</v>
      </c>
      <c r="N99" s="28">
        <v>122644</v>
      </c>
      <c r="O99" s="28">
        <v>114804</v>
      </c>
      <c r="P99" s="28">
        <f>IF(IFERROR(_xlfn.IFNA(AVERAGEIF('POI base'!$M99:$O99,"&lt;&gt;0"),"ver"),MAX('POI base'!$J99:$L99))=0,SUM('POI base'!$G99:$I99),IFERROR(_xlfn.IFNA(AVERAGEIF('POI base'!$M99:$O99,"&lt;&gt;0"),"ver"),MAX('POI base'!$J99:$L99)))</f>
        <v>105757.66666666667</v>
      </c>
      <c r="Q99" s="28">
        <f>(VLOOKUP(Q$1,Estacionalidad!$A$5:$C$16,3))*$P99</f>
        <v>4805.4636989684004</v>
      </c>
      <c r="R99" s="28">
        <f>(VLOOKUP(R$1,Estacionalidad!$A$5:$C$16,3))*$P99</f>
        <v>5564.3076718761795</v>
      </c>
      <c r="S99" s="28">
        <f>(VLOOKUP(S$1,Estacionalidad!$A$5:$C$16,3))*$P99</f>
        <v>6697.0859205315428</v>
      </c>
      <c r="T99" s="28">
        <f>(VLOOKUP(T$1,Estacionalidad!$A$5:$C$16,3))*$P99</f>
        <v>9161.1752703798611</v>
      </c>
      <c r="U99" s="28">
        <f>(VLOOKUP(U$1,Estacionalidad!$A$5:$C$16,3))*$P99</f>
        <v>10341.937760804893</v>
      </c>
      <c r="V99" s="28">
        <f>(VLOOKUP(V$1,Estacionalidad!$A$5:$C$16,3))*$P99</f>
        <v>11562.882356114329</v>
      </c>
      <c r="W99" s="28">
        <f>(VLOOKUP(W$1,Estacionalidad!$A$5:$C$16,3))*$P99</f>
        <v>13498.943393522302</v>
      </c>
      <c r="X99" s="28">
        <f>(VLOOKUP(X$1,Estacionalidad!$A$5:$C$16,3))*$P99</f>
        <v>13500.19547517001</v>
      </c>
      <c r="Y99" s="28">
        <f>(VLOOKUP(Y$1,Estacionalidad!$A$5:$C$16,3))*$P99</f>
        <v>11033.840279177382</v>
      </c>
      <c r="Z99" s="28">
        <f>(VLOOKUP(Z$1,Estacionalidad!$A$5:$C$16,3))*$P99</f>
        <v>8870.3055210439416</v>
      </c>
      <c r="AA99" s="28">
        <f>(VLOOKUP(AA$1,Estacionalidad!$A$5:$C$16,3))*$P99</f>
        <v>5615.5733574956148</v>
      </c>
      <c r="AB99" s="28">
        <f>(VLOOKUP(AB$1,Estacionalidad!$A$5:$C$16,3))*$P99</f>
        <v>5105.9559615822182</v>
      </c>
      <c r="AC99" s="1" t="s">
        <v>132</v>
      </c>
      <c r="AD99" s="1" t="s">
        <v>253</v>
      </c>
    </row>
    <row r="100" spans="1:30" ht="14" x14ac:dyDescent="0.2">
      <c r="A100" s="24">
        <v>41.379055000000001</v>
      </c>
      <c r="B100" s="24">
        <v>2.1744214999999998</v>
      </c>
      <c r="C100" s="29" t="s">
        <v>353</v>
      </c>
      <c r="D100" s="24" t="str">
        <f t="shared" si="2"/>
        <v>GÜELL PALACE</v>
      </c>
      <c r="E100" s="24" t="s">
        <v>61</v>
      </c>
      <c r="F100" s="29" t="s">
        <v>5</v>
      </c>
      <c r="G100" s="30">
        <v>0</v>
      </c>
      <c r="H100" s="30">
        <v>0</v>
      </c>
      <c r="I100" s="30">
        <v>0</v>
      </c>
      <c r="J100" s="28">
        <v>272871</v>
      </c>
      <c r="K100" s="28">
        <v>261167</v>
      </c>
      <c r="L100" s="28">
        <v>250815</v>
      </c>
      <c r="M100" s="28">
        <v>257978</v>
      </c>
      <c r="N100" s="28">
        <v>205169</v>
      </c>
      <c r="O100" s="28">
        <v>204744</v>
      </c>
      <c r="P100" s="28">
        <f>IF(IFERROR(_xlfn.IFNA(AVERAGEIF('POI base'!$M100:$O100,"&lt;&gt;0"),"ver"),MAX('POI base'!$J100:$L100))=0,SUM('POI base'!$G100:$I100),IFERROR(_xlfn.IFNA(AVERAGEIF('POI base'!$M100:$O100,"&lt;&gt;0"),"ver"),MAX('POI base'!$J100:$L100)))</f>
        <v>222630.33333333334</v>
      </c>
      <c r="Q100" s="28">
        <f>(VLOOKUP(Q$1,Estacionalidad!$A$5:$C$16,3))*$P100</f>
        <v>10115.975690864661</v>
      </c>
      <c r="R100" s="28">
        <f>(VLOOKUP(R$1,Estacionalidad!$A$5:$C$16,3))*$P100</f>
        <v>11713.417199941543</v>
      </c>
      <c r="S100" s="28">
        <f>(VLOOKUP(S$1,Estacionalidad!$A$5:$C$16,3))*$P100</f>
        <v>14098.027290534439</v>
      </c>
      <c r="T100" s="28">
        <f>(VLOOKUP(T$1,Estacionalidad!$A$5:$C$16,3))*$P100</f>
        <v>19285.178734116282</v>
      </c>
      <c r="U100" s="28">
        <f>(VLOOKUP(U$1,Estacionalidad!$A$5:$C$16,3))*$P100</f>
        <v>21770.800392727211</v>
      </c>
      <c r="V100" s="28">
        <f>(VLOOKUP(V$1,Estacionalidad!$A$5:$C$16,3))*$P100</f>
        <v>24341.009350646145</v>
      </c>
      <c r="W100" s="28">
        <f>(VLOOKUP(W$1,Estacionalidad!$A$5:$C$16,3))*$P100</f>
        <v>28416.609046603411</v>
      </c>
      <c r="X100" s="28">
        <f>(VLOOKUP(X$1,Estacionalidad!$A$5:$C$16,3))*$P100</f>
        <v>28419.244802131834</v>
      </c>
      <c r="Y100" s="28">
        <f>(VLOOKUP(Y$1,Estacionalidad!$A$5:$C$16,3))*$P100</f>
        <v>23227.323528633264</v>
      </c>
      <c r="Z100" s="28">
        <f>(VLOOKUP(Z$1,Estacionalidad!$A$5:$C$16,3))*$P100</f>
        <v>18672.86918444229</v>
      </c>
      <c r="AA100" s="28">
        <f>(VLOOKUP(AA$1,Estacionalidad!$A$5:$C$16,3))*$P100</f>
        <v>11821.3365313503</v>
      </c>
      <c r="AB100" s="28">
        <f>(VLOOKUP(AB$1,Estacionalidad!$A$5:$C$16,3))*$P100</f>
        <v>10748.541581341966</v>
      </c>
      <c r="AC100" s="1" t="s">
        <v>118</v>
      </c>
      <c r="AD100" s="1" t="s">
        <v>239</v>
      </c>
    </row>
    <row r="101" spans="1:30" ht="14" x14ac:dyDescent="0.2">
      <c r="A101" s="24">
        <v>41.396102999999997</v>
      </c>
      <c r="B101" s="24">
        <v>2.1595140000000002</v>
      </c>
      <c r="C101" s="29" t="s">
        <v>48</v>
      </c>
      <c r="D101" s="24" t="str">
        <f t="shared" si="2"/>
        <v>PALAU ROBERT</v>
      </c>
      <c r="E101" s="24" t="s">
        <v>63</v>
      </c>
      <c r="F101" s="29" t="s">
        <v>12</v>
      </c>
      <c r="G101" s="30">
        <v>0</v>
      </c>
      <c r="H101" s="30">
        <v>0</v>
      </c>
      <c r="I101" s="30">
        <v>0</v>
      </c>
      <c r="J101" s="28">
        <v>810000</v>
      </c>
      <c r="K101" s="28">
        <v>712742</v>
      </c>
      <c r="L101" s="28">
        <v>827957</v>
      </c>
      <c r="M101" s="28">
        <v>865776</v>
      </c>
      <c r="N101" s="27">
        <v>976276</v>
      </c>
      <c r="O101" s="28">
        <v>909898</v>
      </c>
      <c r="P101" s="28">
        <f>IF(IFERROR(_xlfn.IFNA(AVERAGEIF('POI base'!$M101:$O101,"&lt;&gt;0"),"ver"),MAX('POI base'!$J101:$L101))=0,SUM('POI base'!$G101:$I101),IFERROR(_xlfn.IFNA(AVERAGEIF('POI base'!$M101:$O101,"&lt;&gt;0"),"ver"),MAX('POI base'!$J101:$L101)))</f>
        <v>917316.66666666663</v>
      </c>
      <c r="Q101" s="28">
        <f>(VLOOKUP(Q$1,Estacionalidad!$A$5:$C$16,3))*$P101</f>
        <v>41681.440987339258</v>
      </c>
      <c r="R101" s="28">
        <f>(VLOOKUP(R$1,Estacionalidad!$A$5:$C$16,3))*$P101</f>
        <v>48263.47182905463</v>
      </c>
      <c r="S101" s="28">
        <f>(VLOOKUP(S$1,Estacionalidad!$A$5:$C$16,3))*$P101</f>
        <v>58088.919003529387</v>
      </c>
      <c r="T101" s="28">
        <f>(VLOOKUP(T$1,Estacionalidad!$A$5:$C$16,3))*$P101</f>
        <v>79461.839757312642</v>
      </c>
      <c r="U101" s="28">
        <f>(VLOOKUP(U$1,Estacionalidad!$A$5:$C$16,3))*$P101</f>
        <v>89703.490750385376</v>
      </c>
      <c r="V101" s="28">
        <f>(VLOOKUP(V$1,Estacionalidad!$A$5:$C$16,3))*$P101</f>
        <v>100293.67169569684</v>
      </c>
      <c r="W101" s="28">
        <f>(VLOOKUP(W$1,Estacionalidad!$A$5:$C$16,3))*$P101</f>
        <v>117086.60135531136</v>
      </c>
      <c r="X101" s="28">
        <f>(VLOOKUP(X$1,Estacionalidad!$A$5:$C$16,3))*$P101</f>
        <v>117097.46161159035</v>
      </c>
      <c r="Y101" s="28">
        <f>(VLOOKUP(Y$1,Estacionalidad!$A$5:$C$16,3))*$P101</f>
        <v>95704.887451129456</v>
      </c>
      <c r="Z101" s="28">
        <f>(VLOOKUP(Z$1,Estacionalidad!$A$5:$C$16,3))*$P101</f>
        <v>76938.905228736359</v>
      </c>
      <c r="AA101" s="28">
        <f>(VLOOKUP(AA$1,Estacionalidad!$A$5:$C$16,3))*$P101</f>
        <v>48708.138105543352</v>
      </c>
      <c r="AB101" s="28">
        <f>(VLOOKUP(AB$1,Estacionalidad!$A$5:$C$16,3))*$P101</f>
        <v>44287.838891037638</v>
      </c>
      <c r="AC101" s="1" t="s">
        <v>116</v>
      </c>
      <c r="AD101" s="1" t="s">
        <v>237</v>
      </c>
    </row>
    <row r="102" spans="1:30" ht="14" x14ac:dyDescent="0.2">
      <c r="A102" s="24">
        <v>41.421764000000003</v>
      </c>
      <c r="B102" s="24">
        <v>2.1197773999999998</v>
      </c>
      <c r="C102" s="29" t="s">
        <v>348</v>
      </c>
      <c r="D102" s="24" t="str">
        <f t="shared" si="2"/>
        <v>TIBIDABO AMUSEMENT PARK</v>
      </c>
      <c r="E102" s="24" t="s">
        <v>61</v>
      </c>
      <c r="F102" s="29" t="s">
        <v>10</v>
      </c>
      <c r="G102" s="30">
        <v>706418</v>
      </c>
      <c r="H102" s="30">
        <v>405231</v>
      </c>
      <c r="I102" s="30">
        <v>0</v>
      </c>
      <c r="J102" s="28">
        <v>618741</v>
      </c>
      <c r="K102" s="28">
        <v>682939</v>
      </c>
      <c r="L102" s="28">
        <v>725293</v>
      </c>
      <c r="M102" s="28">
        <v>732574</v>
      </c>
      <c r="N102" s="28">
        <v>719068</v>
      </c>
      <c r="O102" s="28">
        <v>718326</v>
      </c>
      <c r="P102" s="28">
        <f>IF(IFERROR(_xlfn.IFNA(AVERAGEIF('POI base'!$M102:$O102,"&lt;&gt;0"),"ver"),MAX('POI base'!$J102:$L102))=0,SUM('POI base'!$G102:$I102),IFERROR(_xlfn.IFNA(AVERAGEIF('POI base'!$M102:$O102,"&lt;&gt;0"),"ver"),MAX('POI base'!$J102:$L102)))</f>
        <v>723322.66666666663</v>
      </c>
      <c r="Q102" s="28">
        <f>(VLOOKUP(Q$1,Estacionalidad!$A$5:$C$16,3))*$P102</f>
        <v>32866.655693749737</v>
      </c>
      <c r="R102" s="28">
        <f>(VLOOKUP(R$1,Estacionalidad!$A$5:$C$16,3))*$P102</f>
        <v>38056.719576282281</v>
      </c>
      <c r="S102" s="28">
        <f>(VLOOKUP(S$1,Estacionalidad!$A$5:$C$16,3))*$P102</f>
        <v>45804.282560457366</v>
      </c>
      <c r="T102" s="28">
        <f>(VLOOKUP(T$1,Estacionalidad!$A$5:$C$16,3))*$P102</f>
        <v>62657.261031085669</v>
      </c>
      <c r="U102" s="28">
        <f>(VLOOKUP(U$1,Estacionalidad!$A$5:$C$16,3))*$P102</f>
        <v>70733.009108680126</v>
      </c>
      <c r="V102" s="28">
        <f>(VLOOKUP(V$1,Estacionalidad!$A$5:$C$16,3))*$P102</f>
        <v>79083.580073100122</v>
      </c>
      <c r="W102" s="28">
        <f>(VLOOKUP(W$1,Estacionalidad!$A$5:$C$16,3))*$P102</f>
        <v>92325.143323745797</v>
      </c>
      <c r="X102" s="28">
        <f>(VLOOKUP(X$1,Estacionalidad!$A$5:$C$16,3))*$P102</f>
        <v>92333.706854550226</v>
      </c>
      <c r="Y102" s="28">
        <f>(VLOOKUP(Y$1,Estacionalidad!$A$5:$C$16,3))*$P102</f>
        <v>75465.231276931809</v>
      </c>
      <c r="Z102" s="28">
        <f>(VLOOKUP(Z$1,Estacionalidad!$A$5:$C$16,3))*$P102</f>
        <v>60667.876342735362</v>
      </c>
      <c r="AA102" s="28">
        <f>(VLOOKUP(AA$1,Estacionalidad!$A$5:$C$16,3))*$P102</f>
        <v>38407.347890989913</v>
      </c>
      <c r="AB102" s="28">
        <f>(VLOOKUP(AB$1,Estacionalidad!$A$5:$C$16,3))*$P102</f>
        <v>34921.852934358241</v>
      </c>
      <c r="AC102" s="1" t="s">
        <v>109</v>
      </c>
      <c r="AD102" s="1" t="s">
        <v>230</v>
      </c>
    </row>
    <row r="103" spans="1:30" ht="14" x14ac:dyDescent="0.2">
      <c r="A103" s="24">
        <v>41.3074022935022</v>
      </c>
      <c r="B103" s="24">
        <v>1.7435462023508299</v>
      </c>
      <c r="C103" s="29" t="s">
        <v>1</v>
      </c>
      <c r="D103" s="24" t="str">
        <f t="shared" ref="D103:D124" si="3">UPPER(TRIM(C103))</f>
        <v>PARC D'OLÈRDOLA</v>
      </c>
      <c r="E103" s="24" t="s">
        <v>61</v>
      </c>
      <c r="F103" s="29" t="s">
        <v>0</v>
      </c>
      <c r="G103" s="30">
        <v>0</v>
      </c>
      <c r="H103" s="30">
        <v>0</v>
      </c>
      <c r="I103" s="30">
        <v>15597</v>
      </c>
      <c r="J103" s="28">
        <v>0</v>
      </c>
      <c r="K103" s="28">
        <v>15136</v>
      </c>
      <c r="L103" s="28">
        <v>13850</v>
      </c>
      <c r="M103" s="28">
        <v>13964</v>
      </c>
      <c r="N103" s="28">
        <v>14708</v>
      </c>
      <c r="O103" s="28">
        <v>16886</v>
      </c>
      <c r="P103" s="28">
        <f>IF(IFERROR(_xlfn.IFNA(AVERAGEIF('POI base'!$M103:$O103,"&lt;&gt;0"),"ver"),MAX('POI base'!$J103:$L103))=0,SUM('POI base'!$G103:$I103),IFERROR(_xlfn.IFNA(AVERAGEIF('POI base'!$M103:$O103,"&lt;&gt;0"),"ver"),MAX('POI base'!$J103:$L103)))</f>
        <v>15186</v>
      </c>
      <c r="Q103" s="28">
        <f>(VLOOKUP(Q$1,Estacionalidad!$A$5:$C$16,3))*$P103</f>
        <v>690.02819400832209</v>
      </c>
      <c r="R103" s="28">
        <f>(VLOOKUP(R$1,Estacionalidad!$A$5:$C$16,3))*$P103</f>
        <v>798.99244157345561</v>
      </c>
      <c r="S103" s="28">
        <f>(VLOOKUP(S$1,Estacionalidad!$A$5:$C$16,3))*$P103</f>
        <v>961.65081922374748</v>
      </c>
      <c r="T103" s="28">
        <f>(VLOOKUP(T$1,Estacionalidad!$A$5:$C$16,3))*$P103</f>
        <v>1315.4753886021365</v>
      </c>
      <c r="U103" s="28">
        <f>(VLOOKUP(U$1,Estacionalidad!$A$5:$C$16,3))*$P103</f>
        <v>1485.0239399720406</v>
      </c>
      <c r="V103" s="28">
        <f>(VLOOKUP(V$1,Estacionalidad!$A$5:$C$16,3))*$P103</f>
        <v>1660.3423372926677</v>
      </c>
      <c r="W103" s="28">
        <f>(VLOOKUP(W$1,Estacionalidad!$A$5:$C$16,3))*$P103</f>
        <v>1938.3460399154326</v>
      </c>
      <c r="X103" s="28">
        <f>(VLOOKUP(X$1,Estacionalidad!$A$5:$C$16,3))*$P103</f>
        <v>1938.5258293576676</v>
      </c>
      <c r="Y103" s="28">
        <f>(VLOOKUP(Y$1,Estacionalidad!$A$5:$C$16,3))*$P103</f>
        <v>1584.3759016328625</v>
      </c>
      <c r="Z103" s="28">
        <f>(VLOOKUP(Z$1,Estacionalidad!$A$5:$C$16,3))*$P103</f>
        <v>1273.7086954380607</v>
      </c>
      <c r="AA103" s="28">
        <f>(VLOOKUP(AA$1,Estacionalidad!$A$5:$C$16,3))*$P103</f>
        <v>806.35380577857302</v>
      </c>
      <c r="AB103" s="28">
        <f>(VLOOKUP(AB$1,Estacionalidad!$A$5:$C$16,3))*$P103</f>
        <v>733.17660720503375</v>
      </c>
      <c r="AC103" s="1" t="s">
        <v>212</v>
      </c>
      <c r="AD103" s="1" t="s">
        <v>336</v>
      </c>
    </row>
    <row r="104" spans="1:30" ht="14" x14ac:dyDescent="0.2">
      <c r="A104" s="24">
        <v>41.48434090606969</v>
      </c>
      <c r="B104" s="24">
        <v>2.0207702606660103</v>
      </c>
      <c r="C104" s="29" t="s">
        <v>2</v>
      </c>
      <c r="D104" s="24" t="str">
        <f t="shared" si="3"/>
        <v>PARC DE LA SÈQUIA</v>
      </c>
      <c r="E104" s="24" t="s">
        <v>61</v>
      </c>
      <c r="F104" s="29" t="s">
        <v>0</v>
      </c>
      <c r="G104" s="30">
        <v>0</v>
      </c>
      <c r="H104" s="30">
        <v>0</v>
      </c>
      <c r="I104" s="30">
        <v>0</v>
      </c>
      <c r="J104" s="28">
        <v>0</v>
      </c>
      <c r="K104" s="28">
        <v>0</v>
      </c>
      <c r="L104" s="28">
        <v>0</v>
      </c>
      <c r="M104" s="28">
        <v>27071</v>
      </c>
      <c r="N104" s="28">
        <v>22130</v>
      </c>
      <c r="O104" s="28">
        <v>24220</v>
      </c>
      <c r="P104" s="28">
        <f>IF(IFERROR(_xlfn.IFNA(AVERAGEIF('POI base'!$M104:$O104,"&lt;&gt;0"),"ver"),MAX('POI base'!$J104:$L104))=0,SUM('POI base'!$G104:$I104),IFERROR(_xlfn.IFNA(AVERAGEIF('POI base'!$M104:$O104,"&lt;&gt;0"),"ver"),MAX('POI base'!$J104:$L104)))</f>
        <v>24473.666666666668</v>
      </c>
      <c r="Q104" s="28">
        <f>(VLOOKUP(Q$1,Estacionalidad!$A$5:$C$16,3))*$P104</f>
        <v>1112.0453055947369</v>
      </c>
      <c r="R104" s="28">
        <f>(VLOOKUP(R$1,Estacionalidad!$A$5:$C$16,3))*$P104</f>
        <v>1287.6514344959103</v>
      </c>
      <c r="S104" s="28">
        <f>(VLOOKUP(S$1,Estacionalidad!$A$5:$C$16,3))*$P104</f>
        <v>1549.7907019234112</v>
      </c>
      <c r="T104" s="28">
        <f>(VLOOKUP(T$1,Estacionalidad!$A$5:$C$16,3))*$P104</f>
        <v>2120.012259242229</v>
      </c>
      <c r="U104" s="28">
        <f>(VLOOKUP(U$1,Estacionalidad!$A$5:$C$16,3))*$P104</f>
        <v>2393.2556893780938</v>
      </c>
      <c r="V104" s="28">
        <f>(VLOOKUP(V$1,Estacionalidad!$A$5:$C$16,3))*$P104</f>
        <v>2675.7977686984714</v>
      </c>
      <c r="W104" s="28">
        <f>(VLOOKUP(W$1,Estacionalidad!$A$5:$C$16,3))*$P104</f>
        <v>3123.8268711671053</v>
      </c>
      <c r="X104" s="28">
        <f>(VLOOKUP(X$1,Estacionalidad!$A$5:$C$16,3))*$P104</f>
        <v>3124.1166187556373</v>
      </c>
      <c r="Y104" s="28">
        <f>(VLOOKUP(Y$1,Estacionalidad!$A$5:$C$16,3))*$P104</f>
        <v>2553.3707158739717</v>
      </c>
      <c r="Z104" s="28">
        <f>(VLOOKUP(Z$1,Estacionalidad!$A$5:$C$16,3))*$P104</f>
        <v>2052.7013066367676</v>
      </c>
      <c r="AA104" s="28">
        <f>(VLOOKUP(AA$1,Estacionalidad!$A$5:$C$16,3))*$P104</f>
        <v>1299.5149649692396</v>
      </c>
      <c r="AB104" s="28">
        <f>(VLOOKUP(AB$1,Estacionalidad!$A$5:$C$16,3))*$P104</f>
        <v>1181.5830299310942</v>
      </c>
      <c r="AC104" s="1" t="s">
        <v>211</v>
      </c>
      <c r="AD104" s="1" t="s">
        <v>335</v>
      </c>
    </row>
    <row r="105" spans="1:30" ht="14" x14ac:dyDescent="0.2">
      <c r="A105" s="24">
        <v>41.463858142596095</v>
      </c>
      <c r="B105" s="24">
        <v>2.2285885269696601</v>
      </c>
      <c r="C105" s="29" t="s">
        <v>4</v>
      </c>
      <c r="D105" s="24" t="str">
        <f t="shared" si="3"/>
        <v>PARC DE LA SERRALADA DE MARINA</v>
      </c>
      <c r="E105" s="24" t="s">
        <v>61</v>
      </c>
      <c r="F105" s="29" t="s">
        <v>0</v>
      </c>
      <c r="G105" s="30">
        <v>0</v>
      </c>
      <c r="H105" s="30">
        <v>0</v>
      </c>
      <c r="I105" s="30">
        <v>129360</v>
      </c>
      <c r="J105" s="28">
        <v>0</v>
      </c>
      <c r="K105" s="28">
        <v>125833</v>
      </c>
      <c r="L105" s="28">
        <v>94793</v>
      </c>
      <c r="M105" s="28">
        <v>118332</v>
      </c>
      <c r="N105" s="28">
        <v>79390</v>
      </c>
      <c r="O105" s="28">
        <v>94837</v>
      </c>
      <c r="P105" s="28">
        <f>IF(IFERROR(_xlfn.IFNA(AVERAGEIF('POI base'!$M105:$O105,"&lt;&gt;0"),"ver"),MAX('POI base'!$J105:$L105))=0,SUM('POI base'!$G105:$I105),IFERROR(_xlfn.IFNA(AVERAGEIF('POI base'!$M105:$O105,"&lt;&gt;0"),"ver"),MAX('POI base'!$J105:$L105)))</f>
        <v>97519.666666666672</v>
      </c>
      <c r="Q105" s="28">
        <f>(VLOOKUP(Q$1,Estacionalidad!$A$5:$C$16,3))*$P105</f>
        <v>4431.141806288264</v>
      </c>
      <c r="R105" s="28">
        <f>(VLOOKUP(R$1,Estacionalidad!$A$5:$C$16,3))*$P105</f>
        <v>5130.8755808922388</v>
      </c>
      <c r="S105" s="28">
        <f>(VLOOKUP(S$1,Estacionalidad!$A$5:$C$16,3))*$P105</f>
        <v>6175.4159976574992</v>
      </c>
      <c r="T105" s="28">
        <f>(VLOOKUP(T$1,Estacionalidad!$A$5:$C$16,3))*$P105</f>
        <v>8447.5649548718666</v>
      </c>
      <c r="U105" s="28">
        <f>(VLOOKUP(U$1,Estacionalidad!$A$5:$C$16,3))*$P105</f>
        <v>9536.3518779200203</v>
      </c>
      <c r="V105" s="28">
        <f>(VLOOKUP(V$1,Estacionalidad!$A$5:$C$16,3))*$P105</f>
        <v>10662.190918302067</v>
      </c>
      <c r="W105" s="28">
        <f>(VLOOKUP(W$1,Estacionalidad!$A$5:$C$16,3))*$P105</f>
        <v>12447.442361201525</v>
      </c>
      <c r="X105" s="28">
        <f>(VLOOKUP(X$1,Estacionalidad!$A$5:$C$16,3))*$P105</f>
        <v>12448.596911871678</v>
      </c>
      <c r="Y105" s="28">
        <f>(VLOOKUP(Y$1,Estacionalidad!$A$5:$C$16,3))*$P105</f>
        <v>10174.358606738853</v>
      </c>
      <c r="Z105" s="28">
        <f>(VLOOKUP(Z$1,Estacionalidad!$A$5:$C$16,3))*$P105</f>
        <v>8179.3525226889597</v>
      </c>
      <c r="AA105" s="28">
        <f>(VLOOKUP(AA$1,Estacionalidad!$A$5:$C$16,3))*$P105</f>
        <v>5178.1479227528325</v>
      </c>
      <c r="AB105" s="28">
        <f>(VLOOKUP(AB$1,Estacionalidad!$A$5:$C$16,3))*$P105</f>
        <v>4708.22720548087</v>
      </c>
      <c r="AC105" s="1" t="s">
        <v>206</v>
      </c>
      <c r="AD105" s="1" t="s">
        <v>330</v>
      </c>
    </row>
    <row r="106" spans="1:30" ht="14" x14ac:dyDescent="0.2">
      <c r="A106" s="24">
        <v>42.114458406287703</v>
      </c>
      <c r="B106" s="24">
        <v>2.2122173574942403</v>
      </c>
      <c r="C106" s="29" t="s">
        <v>413</v>
      </c>
      <c r="D106" s="24" t="str">
        <f t="shared" si="3"/>
        <v>PARC DE MONTESQUIU</v>
      </c>
      <c r="E106" s="24" t="s">
        <v>61</v>
      </c>
      <c r="F106" s="29" t="s">
        <v>0</v>
      </c>
      <c r="G106" s="30">
        <v>0</v>
      </c>
      <c r="H106" s="30">
        <v>0</v>
      </c>
      <c r="I106" s="30">
        <v>36448</v>
      </c>
      <c r="J106" s="28">
        <v>0</v>
      </c>
      <c r="K106" s="28">
        <v>44125</v>
      </c>
      <c r="L106" s="28">
        <v>47717</v>
      </c>
      <c r="M106" s="28">
        <v>45815</v>
      </c>
      <c r="N106" s="28">
        <v>50570</v>
      </c>
      <c r="O106" s="28">
        <v>36656</v>
      </c>
      <c r="P106" s="28">
        <f>IF(IFERROR(_xlfn.IFNA(AVERAGEIF('POI base'!$M106:$O106,"&lt;&gt;0"),"ver"),MAX('POI base'!$J106:$L106))=0,SUM('POI base'!$G106:$I106),IFERROR(_xlfn.IFNA(AVERAGEIF('POI base'!$M106:$O106,"&lt;&gt;0"),"ver"),MAX('POI base'!$J106:$L106)))</f>
        <v>44347</v>
      </c>
      <c r="Q106" s="28">
        <f>(VLOOKUP(Q$1,Estacionalidad!$A$5:$C$16,3))*$P106</f>
        <v>2015.0586276627855</v>
      </c>
      <c r="R106" s="28">
        <f>(VLOOKUP(R$1,Estacionalidad!$A$5:$C$16,3))*$P106</f>
        <v>2333.262070753196</v>
      </c>
      <c r="S106" s="28">
        <f>(VLOOKUP(S$1,Estacionalidad!$A$5:$C$16,3))*$P106</f>
        <v>2808.2660924611832</v>
      </c>
      <c r="T106" s="28">
        <f>(VLOOKUP(T$1,Estacionalidad!$A$5:$C$16,3))*$P106</f>
        <v>3841.5242366876696</v>
      </c>
      <c r="U106" s="28">
        <f>(VLOOKUP(U$1,Estacionalidad!$A$5:$C$16,3))*$P106</f>
        <v>4336.6493260858742</v>
      </c>
      <c r="V106" s="28">
        <f>(VLOOKUP(V$1,Estacionalidad!$A$5:$C$16,3))*$P106</f>
        <v>4848.6238398470914</v>
      </c>
      <c r="W106" s="28">
        <f>(VLOOKUP(W$1,Estacionalidad!$A$5:$C$16,3))*$P106</f>
        <v>5660.4656810305341</v>
      </c>
      <c r="X106" s="28">
        <f>(VLOOKUP(X$1,Estacionalidad!$A$5:$C$16,3))*$P106</f>
        <v>5660.990712137791</v>
      </c>
      <c r="Y106" s="28">
        <f>(VLOOKUP(Y$1,Estacionalidad!$A$5:$C$16,3))*$P106</f>
        <v>4626.7824384112046</v>
      </c>
      <c r="Z106" s="28">
        <f>(VLOOKUP(Z$1,Estacionalidad!$A$5:$C$16,3))*$P106</f>
        <v>3719.5548213217226</v>
      </c>
      <c r="AA106" s="28">
        <f>(VLOOKUP(AA$1,Estacionalidad!$A$5:$C$16,3))*$P106</f>
        <v>2354.7591350495441</v>
      </c>
      <c r="AB106" s="28">
        <f>(VLOOKUP(AB$1,Estacionalidad!$A$5:$C$16,3))*$P106</f>
        <v>2141.0630185514046</v>
      </c>
      <c r="AC106" s="1" t="s">
        <v>209</v>
      </c>
      <c r="AD106" s="1" t="s">
        <v>333</v>
      </c>
    </row>
    <row r="107" spans="1:30" ht="14" x14ac:dyDescent="0.2">
      <c r="A107" s="24">
        <v>41.260393406799899</v>
      </c>
      <c r="B107" s="24">
        <v>1.6440776250015798</v>
      </c>
      <c r="C107" s="29" t="s">
        <v>415</v>
      </c>
      <c r="D107" s="24" t="str">
        <f t="shared" si="3"/>
        <v>PANTÀ DE FOIX</v>
      </c>
      <c r="E107" s="24" t="s">
        <v>61</v>
      </c>
      <c r="F107" s="29" t="s">
        <v>0</v>
      </c>
      <c r="G107" s="30">
        <v>0</v>
      </c>
      <c r="H107" s="30">
        <v>0</v>
      </c>
      <c r="I107" s="30">
        <v>10027</v>
      </c>
      <c r="J107" s="28">
        <v>0</v>
      </c>
      <c r="K107" s="28">
        <v>9220</v>
      </c>
      <c r="L107" s="28">
        <v>12914</v>
      </c>
      <c r="M107" s="28">
        <v>6562</v>
      </c>
      <c r="N107" s="28">
        <v>5406</v>
      </c>
      <c r="O107" s="28">
        <v>3979</v>
      </c>
      <c r="P107" s="28">
        <f>IF(IFERROR(_xlfn.IFNA(AVERAGEIF('POI base'!$M107:$O107,"&lt;&gt;0"),"ver"),MAX('POI base'!$J107:$L107))=0,SUM('POI base'!$G107:$I107),IFERROR(_xlfn.IFNA(AVERAGEIF('POI base'!$M107:$O107,"&lt;&gt;0"),"ver"),MAX('POI base'!$J107:$L107)))</f>
        <v>5315.666666666667</v>
      </c>
      <c r="Q107" s="28">
        <f>(VLOOKUP(Q$1,Estacionalidad!$A$5:$C$16,3))*$P107</f>
        <v>241.53561635389423</v>
      </c>
      <c r="R107" s="28">
        <f>(VLOOKUP(R$1,Estacionalidad!$A$5:$C$16,3))*$P107</f>
        <v>279.67716901031423</v>
      </c>
      <c r="S107" s="28">
        <f>(VLOOKUP(S$1,Estacionalidad!$A$5:$C$16,3))*$P107</f>
        <v>336.61367079681071</v>
      </c>
      <c r="T107" s="28">
        <f>(VLOOKUP(T$1,Estacionalidad!$A$5:$C$16,3))*$P107</f>
        <v>460.46547306813892</v>
      </c>
      <c r="U107" s="28">
        <f>(VLOOKUP(U$1,Estacionalidad!$A$5:$C$16,3))*$P107</f>
        <v>519.81379276382052</v>
      </c>
      <c r="V107" s="28">
        <f>(VLOOKUP(V$1,Estacionalidad!$A$5:$C$16,3))*$P107</f>
        <v>581.18177384446574</v>
      </c>
      <c r="W107" s="28">
        <f>(VLOOKUP(W$1,Estacionalidad!$A$5:$C$16,3))*$P107</f>
        <v>678.49344349030696</v>
      </c>
      <c r="X107" s="28">
        <f>(VLOOKUP(X$1,Estacionalidad!$A$5:$C$16,3))*$P107</f>
        <v>678.55637650394499</v>
      </c>
      <c r="Y107" s="28">
        <f>(VLOOKUP(Y$1,Estacionalidad!$A$5:$C$16,3))*$P107</f>
        <v>554.59068667060149</v>
      </c>
      <c r="Z107" s="28">
        <f>(VLOOKUP(Z$1,Estacionalidad!$A$5:$C$16,3))*$P107</f>
        <v>445.84557193359575</v>
      </c>
      <c r="AA107" s="28">
        <f>(VLOOKUP(AA$1,Estacionalidad!$A$5:$C$16,3))*$P107</f>
        <v>282.25392117193257</v>
      </c>
      <c r="AB107" s="28">
        <f>(VLOOKUP(AB$1,Estacionalidad!$A$5:$C$16,3))*$P107</f>
        <v>256.63917105884093</v>
      </c>
      <c r="AC107" s="1" t="s">
        <v>214</v>
      </c>
      <c r="AD107" s="1" t="s">
        <v>338</v>
      </c>
    </row>
    <row r="108" spans="1:30" ht="14" x14ac:dyDescent="0.2">
      <c r="A108" s="24">
        <v>41.284034712660002</v>
      </c>
      <c r="B108" s="24">
        <v>1.9196504484316799</v>
      </c>
      <c r="C108" s="29" t="s">
        <v>3</v>
      </c>
      <c r="D108" s="24" t="str">
        <f t="shared" si="3"/>
        <v>PARC DEL GARRAF</v>
      </c>
      <c r="E108" s="24" t="s">
        <v>61</v>
      </c>
      <c r="F108" s="29" t="s">
        <v>0</v>
      </c>
      <c r="G108" s="30">
        <v>0</v>
      </c>
      <c r="H108" s="30">
        <v>0</v>
      </c>
      <c r="I108" s="30">
        <v>25980</v>
      </c>
      <c r="J108" s="28">
        <v>0</v>
      </c>
      <c r="K108" s="28">
        <v>33606</v>
      </c>
      <c r="L108" s="28">
        <v>29909</v>
      </c>
      <c r="M108" s="28">
        <v>32714</v>
      </c>
      <c r="N108" s="28">
        <v>39501</v>
      </c>
      <c r="O108" s="28">
        <v>35902</v>
      </c>
      <c r="P108" s="28">
        <f>IF(IFERROR(_xlfn.IFNA(AVERAGEIF('POI base'!$M108:$O108,"&lt;&gt;0"),"ver"),MAX('POI base'!$J108:$L108))=0,SUM('POI base'!$G108:$I108),IFERROR(_xlfn.IFNA(AVERAGEIF('POI base'!$M108:$O108,"&lt;&gt;0"),"ver"),MAX('POI base'!$J108:$L108)))</f>
        <v>36039</v>
      </c>
      <c r="Q108" s="28">
        <f>(VLOOKUP(Q$1,Estacionalidad!$A$5:$C$16,3))*$P108</f>
        <v>1637.5560439790545</v>
      </c>
      <c r="R108" s="28">
        <f>(VLOOKUP(R$1,Estacionalidad!$A$5:$C$16,3))*$P108</f>
        <v>1896.1470171121932</v>
      </c>
      <c r="S108" s="28">
        <f>(VLOOKUP(S$1,Estacionalidad!$A$5:$C$16,3))*$P108</f>
        <v>2282.1634317137255</v>
      </c>
      <c r="T108" s="28">
        <f>(VLOOKUP(T$1,Estacionalidad!$A$5:$C$16,3))*$P108</f>
        <v>3121.8502258548924</v>
      </c>
      <c r="U108" s="28">
        <f>(VLOOKUP(U$1,Estacionalidad!$A$5:$C$16,3))*$P108</f>
        <v>3524.2182123437619</v>
      </c>
      <c r="V108" s="28">
        <f>(VLOOKUP(V$1,Estacionalidad!$A$5:$C$16,3))*$P108</f>
        <v>3940.2790394896911</v>
      </c>
      <c r="W108" s="28">
        <f>(VLOOKUP(W$1,Estacionalidad!$A$5:$C$16,3))*$P108</f>
        <v>4600.029825662602</v>
      </c>
      <c r="X108" s="28">
        <f>(VLOOKUP(X$1,Estacionalidad!$A$5:$C$16,3))*$P108</f>
        <v>4600.4564970512965</v>
      </c>
      <c r="Y108" s="28">
        <f>(VLOOKUP(Y$1,Estacionalidad!$A$5:$C$16,3))*$P108</f>
        <v>3759.9975713780282</v>
      </c>
      <c r="Z108" s="28">
        <f>(VLOOKUP(Z$1,Estacionalidad!$A$5:$C$16,3))*$P108</f>
        <v>3022.7306515798941</v>
      </c>
      <c r="AA108" s="28">
        <f>(VLOOKUP(AA$1,Estacionalidad!$A$5:$C$16,3))*$P108</f>
        <v>1913.6168053769256</v>
      </c>
      <c r="AB108" s="28">
        <f>(VLOOKUP(AB$1,Estacionalidad!$A$5:$C$16,3))*$P108</f>
        <v>1739.9546784579359</v>
      </c>
      <c r="AC108" s="1" t="s">
        <v>210</v>
      </c>
      <c r="AD108" s="1" t="s">
        <v>334</v>
      </c>
    </row>
    <row r="109" spans="1:30" ht="14" x14ac:dyDescent="0.2">
      <c r="A109" s="24">
        <v>41.437927000000002</v>
      </c>
      <c r="B109" s="24">
        <v>2.1475434</v>
      </c>
      <c r="C109" s="29" t="s">
        <v>34</v>
      </c>
      <c r="D109" s="24" t="str">
        <f t="shared" si="3"/>
        <v>PARC DEL LABERINT D'HORTA</v>
      </c>
      <c r="E109" s="24" t="s">
        <v>61</v>
      </c>
      <c r="F109" s="29" t="s">
        <v>10</v>
      </c>
      <c r="G109" s="30">
        <v>0</v>
      </c>
      <c r="H109" s="30">
        <v>127129</v>
      </c>
      <c r="I109" s="30">
        <v>0</v>
      </c>
      <c r="J109" s="28">
        <v>232587</v>
      </c>
      <c r="K109" s="28">
        <v>226336</v>
      </c>
      <c r="L109" s="28">
        <v>58461</v>
      </c>
      <c r="M109" s="28">
        <v>218122</v>
      </c>
      <c r="N109" s="28">
        <v>227151</v>
      </c>
      <c r="O109" s="28">
        <v>285819</v>
      </c>
      <c r="P109" s="28">
        <f>IF(IFERROR(_xlfn.IFNA(AVERAGEIF('POI base'!$M109:$O109,"&lt;&gt;0"),"ver"),MAX('POI base'!$J109:$L109))=0,SUM('POI base'!$G109:$I109),IFERROR(_xlfn.IFNA(AVERAGEIF('POI base'!$M109:$O109,"&lt;&gt;0"),"ver"),MAX('POI base'!$J109:$L109)))</f>
        <v>243697.33333333334</v>
      </c>
      <c r="Q109" s="28">
        <f>(VLOOKUP(Q$1,Estacionalidad!$A$5:$C$16,3))*$P109</f>
        <v>11073.227367617812</v>
      </c>
      <c r="R109" s="28">
        <f>(VLOOKUP(R$1,Estacionalidad!$A$5:$C$16,3))*$P109</f>
        <v>12821.831118460441</v>
      </c>
      <c r="S109" s="28">
        <f>(VLOOKUP(S$1,Estacionalidad!$A$5:$C$16,3))*$P109</f>
        <v>15432.091415951711</v>
      </c>
      <c r="T109" s="28">
        <f>(VLOOKUP(T$1,Estacionalidad!$A$5:$C$16,3))*$P109</f>
        <v>21110.091154219088</v>
      </c>
      <c r="U109" s="28">
        <f>(VLOOKUP(U$1,Estacionalidad!$A$5:$C$16,3))*$P109</f>
        <v>23830.921513719637</v>
      </c>
      <c r="V109" s="28">
        <f>(VLOOKUP(V$1,Estacionalidad!$A$5:$C$16,3))*$P109</f>
        <v>26644.343475481168</v>
      </c>
      <c r="W109" s="28">
        <f>(VLOOKUP(W$1,Estacionalidad!$A$5:$C$16,3))*$P109</f>
        <v>31105.607862809025</v>
      </c>
      <c r="X109" s="28">
        <f>(VLOOKUP(X$1,Estacionalidad!$A$5:$C$16,3))*$P109</f>
        <v>31108.49303386356</v>
      </c>
      <c r="Y109" s="28">
        <f>(VLOOKUP(Y$1,Estacionalidad!$A$5:$C$16,3))*$P109</f>
        <v>25425.272107567776</v>
      </c>
      <c r="Z109" s="28">
        <f>(VLOOKUP(Z$1,Estacionalidad!$A$5:$C$16,3))*$P109</f>
        <v>20439.840150252487</v>
      </c>
      <c r="AA109" s="28">
        <f>(VLOOKUP(AA$1,Estacionalidad!$A$5:$C$16,3))*$P109</f>
        <v>12939.962609734153</v>
      </c>
      <c r="AB109" s="28">
        <f>(VLOOKUP(AB$1,Estacionalidad!$A$5:$C$16,3))*$P109</f>
        <v>11765.651523656496</v>
      </c>
      <c r="AC109" s="1" t="s">
        <v>101</v>
      </c>
      <c r="AD109" s="1" t="s">
        <v>222</v>
      </c>
    </row>
    <row r="110" spans="1:30" ht="14" x14ac:dyDescent="0.2">
      <c r="A110" s="24">
        <v>41.627428119038996</v>
      </c>
      <c r="B110" s="24">
        <v>2.48019356439859</v>
      </c>
      <c r="C110" s="29" t="s">
        <v>412</v>
      </c>
      <c r="D110" s="24" t="str">
        <f t="shared" si="3"/>
        <v>EL CORREDOR</v>
      </c>
      <c r="E110" s="24" t="s">
        <v>61</v>
      </c>
      <c r="F110" s="29" t="s">
        <v>0</v>
      </c>
      <c r="G110" s="30">
        <v>0</v>
      </c>
      <c r="H110" s="30">
        <v>0</v>
      </c>
      <c r="I110" s="30">
        <v>45937</v>
      </c>
      <c r="J110" s="28">
        <v>0</v>
      </c>
      <c r="K110" s="28">
        <v>57133</v>
      </c>
      <c r="L110" s="28">
        <v>54342</v>
      </c>
      <c r="M110" s="28">
        <v>61699</v>
      </c>
      <c r="N110" s="28">
        <v>52922</v>
      </c>
      <c r="O110" s="28">
        <v>51792</v>
      </c>
      <c r="P110" s="28">
        <f>IF(IFERROR(_xlfn.IFNA(AVERAGEIF('POI base'!$M110:$O110,"&lt;&gt;0"),"ver"),MAX('POI base'!$J110:$L110))=0,SUM('POI base'!$G110:$I110),IFERROR(_xlfn.IFNA(AVERAGEIF('POI base'!$M110:$O110,"&lt;&gt;0"),"ver"),MAX('POI base'!$J110:$L110)))</f>
        <v>55471</v>
      </c>
      <c r="Q110" s="28">
        <f>(VLOOKUP(Q$1,Estacionalidad!$A$5:$C$16,3))*$P110</f>
        <v>2520.5158665768231</v>
      </c>
      <c r="R110" s="28">
        <f>(VLOOKUP(R$1,Estacionalidad!$A$5:$C$16,3))*$P110</f>
        <v>2918.5374507125744</v>
      </c>
      <c r="S110" s="28">
        <f>(VLOOKUP(S$1,Estacionalidad!$A$5:$C$16,3))*$P110</f>
        <v>3512.6914653734029</v>
      </c>
      <c r="T110" s="28">
        <f>(VLOOKUP(T$1,Estacionalidad!$A$5:$C$16,3))*$P110</f>
        <v>4805.1320480145605</v>
      </c>
      <c r="U110" s="28">
        <f>(VLOOKUP(U$1,Estacionalidad!$A$5:$C$16,3))*$P110</f>
        <v>5424.454298313517</v>
      </c>
      <c r="V110" s="28">
        <f>(VLOOKUP(V$1,Estacionalidad!$A$5:$C$16,3))*$P110</f>
        <v>6064.8524820203847</v>
      </c>
      <c r="W110" s="28">
        <f>(VLOOKUP(W$1,Estacionalidad!$A$5:$C$16,3))*$P110</f>
        <v>7080.3367035525462</v>
      </c>
      <c r="X110" s="28">
        <f>(VLOOKUP(X$1,Estacionalidad!$A$5:$C$16,3))*$P110</f>
        <v>7080.9934334452246</v>
      </c>
      <c r="Y110" s="28">
        <f>(VLOOKUP(Y$1,Estacionalidad!$A$5:$C$16,3))*$P110</f>
        <v>5787.3643908518716</v>
      </c>
      <c r="Z110" s="28">
        <f>(VLOOKUP(Z$1,Estacionalidad!$A$5:$C$16,3))*$P110</f>
        <v>4652.5678285687254</v>
      </c>
      <c r="AA110" s="28">
        <f>(VLOOKUP(AA$1,Estacionalidad!$A$5:$C$16,3))*$P110</f>
        <v>2945.4268378995935</v>
      </c>
      <c r="AB110" s="28">
        <f>(VLOOKUP(AB$1,Estacionalidad!$A$5:$C$16,3))*$P110</f>
        <v>2678.1271946707775</v>
      </c>
      <c r="AC110" s="1" t="s">
        <v>208</v>
      </c>
      <c r="AD110" s="1" t="s">
        <v>332</v>
      </c>
    </row>
    <row r="111" spans="1:30" ht="14" x14ac:dyDescent="0.2">
      <c r="A111" s="24">
        <v>41.42168418904</v>
      </c>
      <c r="B111" s="24">
        <v>2.0722196716762999</v>
      </c>
      <c r="C111" s="29" t="s">
        <v>411</v>
      </c>
      <c r="D111" s="24" t="str">
        <f t="shared" si="3"/>
        <v>SERRA DE COLLSEROLA NATURAL PARK</v>
      </c>
      <c r="E111" s="24" t="s">
        <v>61</v>
      </c>
      <c r="F111" s="29" t="s">
        <v>0</v>
      </c>
      <c r="G111" s="30">
        <v>0</v>
      </c>
      <c r="H111" s="30">
        <v>0</v>
      </c>
      <c r="I111" s="30">
        <v>41339</v>
      </c>
      <c r="J111" s="28">
        <v>0</v>
      </c>
      <c r="K111" s="28">
        <v>36228</v>
      </c>
      <c r="L111" s="28">
        <v>46868</v>
      </c>
      <c r="M111" s="28">
        <v>45392</v>
      </c>
      <c r="N111" s="28">
        <v>51096</v>
      </c>
      <c r="O111" s="28">
        <v>55977</v>
      </c>
      <c r="P111" s="28">
        <f>IF(IFERROR(_xlfn.IFNA(AVERAGEIF('POI base'!$M111:$O111,"&lt;&gt;0"),"ver"),MAX('POI base'!$J111:$L111))=0,SUM('POI base'!$G111:$I111),IFERROR(_xlfn.IFNA(AVERAGEIF('POI base'!$M111:$O111,"&lt;&gt;0"),"ver"),MAX('POI base'!$J111:$L111)))</f>
        <v>50821.666666666664</v>
      </c>
      <c r="Q111" s="28">
        <f>(VLOOKUP(Q$1,Estacionalidad!$A$5:$C$16,3))*$P111</f>
        <v>2309.257399347619</v>
      </c>
      <c r="R111" s="28">
        <f>(VLOOKUP(R$1,Estacionalidad!$A$5:$C$16,3))*$P111</f>
        <v>2673.918578614006</v>
      </c>
      <c r="S111" s="28">
        <f>(VLOOKUP(S$1,Estacionalidad!$A$5:$C$16,3))*$P111</f>
        <v>3218.2732374763741</v>
      </c>
      <c r="T111" s="28">
        <f>(VLOOKUP(T$1,Estacionalidad!$A$5:$C$16,3))*$P111</f>
        <v>4402.3871794904244</v>
      </c>
      <c r="U111" s="28">
        <f>(VLOOKUP(U$1,Estacionalidad!$A$5:$C$16,3))*$P111</f>
        <v>4969.8005840431351</v>
      </c>
      <c r="V111" s="28">
        <f>(VLOOKUP(V$1,Estacionalidad!$A$5:$C$16,3))*$P111</f>
        <v>5556.5234306889361</v>
      </c>
      <c r="W111" s="28">
        <f>(VLOOKUP(W$1,Estacionalidad!$A$5:$C$16,3))*$P111</f>
        <v>6486.8942661158617</v>
      </c>
      <c r="X111" s="28">
        <f>(VLOOKUP(X$1,Estacionalidad!$A$5:$C$16,3))*$P111</f>
        <v>6487.4959518200267</v>
      </c>
      <c r="Y111" s="28">
        <f>(VLOOKUP(Y$1,Estacionalidad!$A$5:$C$16,3))*$P111</f>
        <v>5302.2931612988796</v>
      </c>
      <c r="Z111" s="28">
        <f>(VLOOKUP(Z$1,Estacionalidad!$A$5:$C$16,3))*$P111</f>
        <v>4262.6102166461196</v>
      </c>
      <c r="AA111" s="28">
        <f>(VLOOKUP(AA$1,Estacionalidad!$A$5:$C$16,3))*$P111</f>
        <v>2698.5542165597731</v>
      </c>
      <c r="AB111" s="28">
        <f>(VLOOKUP(AB$1,Estacionalidad!$A$5:$C$16,3))*$P111</f>
        <v>2453.6584445655094</v>
      </c>
      <c r="AC111" s="1" t="s">
        <v>207</v>
      </c>
      <c r="AD111" s="1" t="s">
        <v>331</v>
      </c>
    </row>
    <row r="112" spans="1:30" ht="14" x14ac:dyDescent="0.2">
      <c r="A112" s="24">
        <v>41.666647742599096</v>
      </c>
      <c r="B112" s="24">
        <v>1.9913269020406599</v>
      </c>
      <c r="C112" s="29" t="s">
        <v>410</v>
      </c>
      <c r="D112" s="24" t="str">
        <f t="shared" si="3"/>
        <v>PARC NATURAL DE SANT LLORENÇ DEL MUNT I L'OBAC</v>
      </c>
      <c r="E112" s="24" t="s">
        <v>61</v>
      </c>
      <c r="F112" s="29" t="s">
        <v>0</v>
      </c>
      <c r="G112" s="30">
        <v>0</v>
      </c>
      <c r="H112" s="30">
        <v>0</v>
      </c>
      <c r="I112" s="30">
        <v>152145</v>
      </c>
      <c r="J112" s="28">
        <v>0</v>
      </c>
      <c r="K112" s="28">
        <v>197598</v>
      </c>
      <c r="L112" s="28">
        <v>177438</v>
      </c>
      <c r="M112" s="28">
        <v>114010</v>
      </c>
      <c r="N112" s="28">
        <v>104421</v>
      </c>
      <c r="O112" s="28">
        <v>115156</v>
      </c>
      <c r="P112" s="28">
        <f>IF(IFERROR(_xlfn.IFNA(AVERAGEIF('POI base'!$M112:$O112,"&lt;&gt;0"),"ver"),MAX('POI base'!$J112:$L112))=0,SUM('POI base'!$G112:$I112),IFERROR(_xlfn.IFNA(AVERAGEIF('POI base'!$M112:$O112,"&lt;&gt;0"),"ver"),MAX('POI base'!$J112:$L112)))</f>
        <v>111195.66666666667</v>
      </c>
      <c r="Q112" s="28">
        <f>(VLOOKUP(Q$1,Estacionalidad!$A$5:$C$16,3))*$P112</f>
        <v>5052.5579515047666</v>
      </c>
      <c r="R112" s="28">
        <f>(VLOOKUP(R$1,Estacionalidad!$A$5:$C$16,3))*$P112</f>
        <v>5850.4212565776443</v>
      </c>
      <c r="S112" s="28">
        <f>(VLOOKUP(S$1,Estacionalidad!$A$5:$C$16,3))*$P112</f>
        <v>7041.4463284690346</v>
      </c>
      <c r="T112" s="28">
        <f>(VLOOKUP(T$1,Estacionalidad!$A$5:$C$16,3))*$P112</f>
        <v>9632.2377728965475</v>
      </c>
      <c r="U112" s="28">
        <f>(VLOOKUP(U$1,Estacionalidad!$A$5:$C$16,3))*$P112</f>
        <v>10873.714409400174</v>
      </c>
      <c r="V112" s="28">
        <f>(VLOOKUP(V$1,Estacionalidad!$A$5:$C$16,3))*$P112</f>
        <v>12157.439292121015</v>
      </c>
      <c r="W112" s="28">
        <f>(VLOOKUP(W$1,Estacionalidad!$A$5:$C$16,3))*$P112</f>
        <v>14193.051503956922</v>
      </c>
      <c r="X112" s="28">
        <f>(VLOOKUP(X$1,Estacionalidad!$A$5:$C$16,3))*$P112</f>
        <v>14194.36796694184</v>
      </c>
      <c r="Y112" s="28">
        <f>(VLOOKUP(Y$1,Estacionalidad!$A$5:$C$16,3))*$P112</f>
        <v>11601.194167830057</v>
      </c>
      <c r="Z112" s="28">
        <f>(VLOOKUP(Z$1,Estacionalidad!$A$5:$C$16,3))*$P112</f>
        <v>9326.411663925026</v>
      </c>
      <c r="AA112" s="28">
        <f>(VLOOKUP(AA$1,Estacionalidad!$A$5:$C$16,3))*$P112</f>
        <v>5904.3229950449286</v>
      </c>
      <c r="AB112" s="28">
        <f>(VLOOKUP(AB$1,Estacionalidad!$A$5:$C$16,3))*$P112</f>
        <v>5368.501357998719</v>
      </c>
      <c r="AC112" s="1" t="s">
        <v>205</v>
      </c>
      <c r="AD112" s="1" t="s">
        <v>329</v>
      </c>
    </row>
    <row r="113" spans="1:30" ht="14" x14ac:dyDescent="0.2">
      <c r="A113" s="24">
        <v>41.767108201200401</v>
      </c>
      <c r="B113" s="24">
        <v>2.44334406529304</v>
      </c>
      <c r="C113" s="29" t="s">
        <v>408</v>
      </c>
      <c r="D113" s="24" t="str">
        <f t="shared" si="3"/>
        <v>MONTSENY</v>
      </c>
      <c r="E113" s="24" t="s">
        <v>61</v>
      </c>
      <c r="F113" s="29" t="s">
        <v>0</v>
      </c>
      <c r="G113" s="30">
        <v>0</v>
      </c>
      <c r="H113" s="30">
        <v>0</v>
      </c>
      <c r="I113" s="30">
        <v>171158</v>
      </c>
      <c r="J113" s="28">
        <v>0</v>
      </c>
      <c r="K113" s="28">
        <v>241116</v>
      </c>
      <c r="L113" s="28">
        <v>162193</v>
      </c>
      <c r="M113" s="28">
        <v>146057</v>
      </c>
      <c r="N113" s="28">
        <v>189297</v>
      </c>
      <c r="O113" s="28">
        <v>136645</v>
      </c>
      <c r="P113" s="28">
        <f>IF(IFERROR(_xlfn.IFNA(AVERAGEIF('POI base'!$M113:$O113,"&lt;&gt;0"),"ver"),MAX('POI base'!$J113:$L113))=0,SUM('POI base'!$G113:$I113),IFERROR(_xlfn.IFNA(AVERAGEIF('POI base'!$M113:$O113,"&lt;&gt;0"),"ver"),MAX('POI base'!$J113:$L113)))</f>
        <v>157333</v>
      </c>
      <c r="Q113" s="28">
        <f>(VLOOKUP(Q$1,Estacionalidad!$A$5:$C$16,3))*$P113</f>
        <v>7148.9665381213845</v>
      </c>
      <c r="R113" s="28">
        <f>(VLOOKUP(R$1,Estacionalidad!$A$5:$C$16,3))*$P113</f>
        <v>8277.8794817645521</v>
      </c>
      <c r="S113" s="28">
        <f>(VLOOKUP(S$1,Estacionalidad!$A$5:$C$16,3))*$P113</f>
        <v>9963.0849691116728</v>
      </c>
      <c r="T113" s="28">
        <f>(VLOOKUP(T$1,Estacionalidad!$A$5:$C$16,3))*$P113</f>
        <v>13628.848236200445</v>
      </c>
      <c r="U113" s="28">
        <f>(VLOOKUP(U$1,Estacionalidad!$A$5:$C$16,3))*$P113</f>
        <v>15385.438663744308</v>
      </c>
      <c r="V113" s="28">
        <f>(VLOOKUP(V$1,Estacionalidad!$A$5:$C$16,3))*$P113</f>
        <v>17201.806990205932</v>
      </c>
      <c r="W113" s="28">
        <f>(VLOOKUP(W$1,Estacionalidad!$A$5:$C$16,3))*$P113</f>
        <v>20082.035921112521</v>
      </c>
      <c r="X113" s="28">
        <f>(VLOOKUP(X$1,Estacionalidad!$A$5:$C$16,3))*$P113</f>
        <v>20083.898611242588</v>
      </c>
      <c r="Y113" s="28">
        <f>(VLOOKUP(Y$1,Estacionalidad!$A$5:$C$16,3))*$P113</f>
        <v>16414.764502278624</v>
      </c>
      <c r="Z113" s="28">
        <f>(VLOOKUP(Z$1,Estacionalidad!$A$5:$C$16,3))*$P113</f>
        <v>13196.128682955117</v>
      </c>
      <c r="AA113" s="28">
        <f>(VLOOKUP(AA$1,Estacionalidad!$A$5:$C$16,3))*$P113</f>
        <v>8354.146142799962</v>
      </c>
      <c r="AB113" s="28">
        <f>(VLOOKUP(AB$1,Estacionalidad!$A$5:$C$16,3))*$P113</f>
        <v>7596.0012604628992</v>
      </c>
      <c r="AC113" s="1" t="s">
        <v>203</v>
      </c>
      <c r="AD113" s="1" t="s">
        <v>327</v>
      </c>
    </row>
    <row r="114" spans="1:30" ht="14" x14ac:dyDescent="0.2">
      <c r="A114" s="24">
        <v>41.530429127477603</v>
      </c>
      <c r="B114" s="24">
        <v>2.3406037720083099</v>
      </c>
      <c r="C114" s="29" t="s">
        <v>416</v>
      </c>
      <c r="D114" s="24" t="str">
        <f t="shared" si="3"/>
        <v>PARC DE LA SERRALADA LITORAL</v>
      </c>
      <c r="E114" s="24" t="s">
        <v>61</v>
      </c>
      <c r="F114" s="29" t="s">
        <v>0</v>
      </c>
      <c r="G114" s="30">
        <v>0</v>
      </c>
      <c r="H114" s="30">
        <v>0</v>
      </c>
      <c r="I114" s="30">
        <v>0</v>
      </c>
      <c r="J114" s="28">
        <v>0</v>
      </c>
      <c r="K114" s="28">
        <v>0</v>
      </c>
      <c r="L114" s="28">
        <v>0</v>
      </c>
      <c r="M114" s="28">
        <v>0</v>
      </c>
      <c r="N114" s="28">
        <v>2083</v>
      </c>
      <c r="O114" s="28">
        <v>1145</v>
      </c>
      <c r="P114" s="28">
        <f>IF(IFERROR(_xlfn.IFNA(AVERAGEIF('POI base'!$M114:$O114,"&lt;&gt;0"),"ver"),MAX('POI base'!$J114:$L114))=0,SUM('POI base'!$G114:$I114),IFERROR(_xlfn.IFNA(AVERAGEIF('POI base'!$M114:$O114,"&lt;&gt;0"),"ver"),MAX('POI base'!$J114:$L114)))</f>
        <v>1614</v>
      </c>
      <c r="Q114" s="28">
        <f>(VLOOKUP(Q$1,Estacionalidad!$A$5:$C$16,3))*$P114</f>
        <v>73.337646854302108</v>
      </c>
      <c r="R114" s="28">
        <f>(VLOOKUP(R$1,Estacionalidad!$A$5:$C$16,3))*$P114</f>
        <v>84.91859612139848</v>
      </c>
      <c r="S114" s="28">
        <f>(VLOOKUP(S$1,Estacionalidad!$A$5:$C$16,3))*$P114</f>
        <v>102.20627039557016</v>
      </c>
      <c r="T114" s="28">
        <f>(VLOOKUP(T$1,Estacionalidad!$A$5:$C$16,3))*$P114</f>
        <v>139.81148934570317</v>
      </c>
      <c r="U114" s="28">
        <f>(VLOOKUP(U$1,Estacionalidad!$A$5:$C$16,3))*$P114</f>
        <v>157.83146576549939</v>
      </c>
      <c r="V114" s="28">
        <f>(VLOOKUP(V$1,Estacionalidad!$A$5:$C$16,3))*$P114</f>
        <v>176.4646735407853</v>
      </c>
      <c r="W114" s="28">
        <f>(VLOOKUP(W$1,Estacionalidad!$A$5:$C$16,3))*$P114</f>
        <v>206.01149140152168</v>
      </c>
      <c r="X114" s="28">
        <f>(VLOOKUP(X$1,Estacionalidad!$A$5:$C$16,3))*$P114</f>
        <v>206.03059980134833</v>
      </c>
      <c r="Y114" s="28">
        <f>(VLOOKUP(Y$1,Estacionalidad!$A$5:$C$16,3))*$P114</f>
        <v>168.3908010822758</v>
      </c>
      <c r="Z114" s="28">
        <f>(VLOOKUP(Z$1,Estacionalidad!$A$5:$C$16,3))*$P114</f>
        <v>135.37243740530948</v>
      </c>
      <c r="AA114" s="28">
        <f>(VLOOKUP(AA$1,Estacionalidad!$A$5:$C$16,3))*$P114</f>
        <v>85.700977382234754</v>
      </c>
      <c r="AB114" s="28">
        <f>(VLOOKUP(AB$1,Estacionalidad!$A$5:$C$16,3))*$P114</f>
        <v>77.923550904051396</v>
      </c>
      <c r="AC114" s="1" t="s">
        <v>215</v>
      </c>
      <c r="AD114" s="1" t="s">
        <v>339</v>
      </c>
    </row>
    <row r="115" spans="1:30" ht="14" x14ac:dyDescent="0.2">
      <c r="A115" s="24">
        <v>41.415419476595503</v>
      </c>
      <c r="B115" s="24">
        <v>2.1529330197581702</v>
      </c>
      <c r="C115" s="29" t="s">
        <v>7</v>
      </c>
      <c r="D115" s="24" t="str">
        <f t="shared" si="3"/>
        <v>PARK GÜELL</v>
      </c>
      <c r="E115" s="24" t="s">
        <v>61</v>
      </c>
      <c r="F115" s="29" t="s">
        <v>5</v>
      </c>
      <c r="G115" s="30">
        <v>0</v>
      </c>
      <c r="H115" s="30">
        <v>0</v>
      </c>
      <c r="I115" s="30">
        <v>0</v>
      </c>
      <c r="J115" s="28">
        <v>2598732</v>
      </c>
      <c r="K115" s="28">
        <v>2761436</v>
      </c>
      <c r="L115" s="28">
        <v>2958901</v>
      </c>
      <c r="M115" s="28">
        <v>3120733</v>
      </c>
      <c r="N115" s="28">
        <v>3136973</v>
      </c>
      <c r="O115" s="28">
        <v>3154349</v>
      </c>
      <c r="P115" s="28">
        <f>IF(IFERROR(_xlfn.IFNA(AVERAGEIF('POI base'!$M115:$O115,"&lt;&gt;0"),"ver"),MAX('POI base'!$J115:$L115))=0,SUM('POI base'!$G115:$I115),IFERROR(_xlfn.IFNA(AVERAGEIF('POI base'!$M115:$O115,"&lt;&gt;0"),"ver"),MAX('POI base'!$J115:$L115)))</f>
        <v>3137351.6666666665</v>
      </c>
      <c r="Q115" s="28">
        <f>(VLOOKUP(Q$1,Estacionalidad!$A$5:$C$16,3))*$P115</f>
        <v>142556.37458968782</v>
      </c>
      <c r="R115" s="28">
        <f>(VLOOKUP(R$1,Estacionalidad!$A$5:$C$16,3))*$P115</f>
        <v>165067.84329148885</v>
      </c>
      <c r="S115" s="28">
        <f>(VLOOKUP(S$1,Estacionalidad!$A$5:$C$16,3))*$P115</f>
        <v>198672.25078644734</v>
      </c>
      <c r="T115" s="28">
        <f>(VLOOKUP(T$1,Estacionalidad!$A$5:$C$16,3))*$P115</f>
        <v>271770.63761951099</v>
      </c>
      <c r="U115" s="28">
        <f>(VLOOKUP(U$1,Estacionalidad!$A$5:$C$16,3))*$P115</f>
        <v>306798.52055256034</v>
      </c>
      <c r="V115" s="28">
        <f>(VLOOKUP(V$1,Estacionalidad!$A$5:$C$16,3))*$P115</f>
        <v>343018.42480853281</v>
      </c>
      <c r="W115" s="28">
        <f>(VLOOKUP(W$1,Estacionalidad!$A$5:$C$16,3))*$P115</f>
        <v>400452.59969086101</v>
      </c>
      <c r="X115" s="28">
        <f>(VLOOKUP(X$1,Estacionalidad!$A$5:$C$16,3))*$P115</f>
        <v>400489.74329064012</v>
      </c>
      <c r="Y115" s="28">
        <f>(VLOOKUP(Y$1,Estacionalidad!$A$5:$C$16,3))*$P115</f>
        <v>327324.13905007002</v>
      </c>
      <c r="Z115" s="28">
        <f>(VLOOKUP(Z$1,Estacionalidad!$A$5:$C$16,3))*$P115</f>
        <v>263141.84765444655</v>
      </c>
      <c r="AA115" s="28">
        <f>(VLOOKUP(AA$1,Estacionalidad!$A$5:$C$16,3))*$P115</f>
        <v>166588.66432782929</v>
      </c>
      <c r="AB115" s="28">
        <f>(VLOOKUP(AB$1,Estacionalidad!$A$5:$C$16,3))*$P115</f>
        <v>151470.62100459138</v>
      </c>
      <c r="AC115" s="1" t="s">
        <v>200</v>
      </c>
      <c r="AD115" s="1" t="s">
        <v>324</v>
      </c>
    </row>
    <row r="116" spans="1:30" ht="14" x14ac:dyDescent="0.2">
      <c r="A116" s="24">
        <v>41.371251886375099</v>
      </c>
      <c r="B116" s="24">
        <v>2.1497335104247401</v>
      </c>
      <c r="C116" s="29" t="s">
        <v>406</v>
      </c>
      <c r="D116" s="24" t="str">
        <f t="shared" si="3"/>
        <v>MIES VAN DER ROHE PAVILION</v>
      </c>
      <c r="E116" s="24" t="s">
        <v>61</v>
      </c>
      <c r="F116" s="29" t="s">
        <v>5</v>
      </c>
      <c r="G116" s="30">
        <v>0</v>
      </c>
      <c r="H116" s="30">
        <v>0</v>
      </c>
      <c r="I116" s="30">
        <v>0</v>
      </c>
      <c r="J116" s="28">
        <v>86047</v>
      </c>
      <c r="K116" s="28">
        <v>86488</v>
      </c>
      <c r="L116" s="28">
        <v>105069</v>
      </c>
      <c r="M116" s="28">
        <v>99494</v>
      </c>
      <c r="N116" s="28">
        <v>85993</v>
      </c>
      <c r="O116" s="28">
        <v>93890</v>
      </c>
      <c r="P116" s="28">
        <f>IF(IFERROR(_xlfn.IFNA(AVERAGEIF('POI base'!$M116:$O116,"&lt;&gt;0"),"ver"),MAX('POI base'!$J116:$L116))=0,SUM('POI base'!$G116:$I116),IFERROR(_xlfn.IFNA(AVERAGEIF('POI base'!$M116:$O116,"&lt;&gt;0"),"ver"),MAX('POI base'!$J116:$L116)))</f>
        <v>93125.666666666672</v>
      </c>
      <c r="Q116" s="28">
        <f>(VLOOKUP(Q$1,Estacionalidad!$A$5:$C$16,3))*$P116</f>
        <v>4231.4852881483603</v>
      </c>
      <c r="R116" s="28">
        <f>(VLOOKUP(R$1,Estacionalidad!$A$5:$C$16,3))*$P116</f>
        <v>4899.6907535332393</v>
      </c>
      <c r="S116" s="28">
        <f>(VLOOKUP(S$1,Estacionalidad!$A$5:$C$16,3))*$P116</f>
        <v>5897.1667088606373</v>
      </c>
      <c r="T116" s="28">
        <f>(VLOOKUP(T$1,Estacionalidad!$A$5:$C$16,3))*$P116</f>
        <v>8066.9381369133662</v>
      </c>
      <c r="U116" s="28">
        <f>(VLOOKUP(U$1,Estacionalidad!$A$5:$C$16,3))*$P116</f>
        <v>9106.6669581098558</v>
      </c>
      <c r="V116" s="28">
        <f>(VLOOKUP(V$1,Estacionalidad!$A$5:$C$16,3))*$P116</f>
        <v>10181.778417968604</v>
      </c>
      <c r="W116" s="28">
        <f>(VLOOKUP(W$1,Estacionalidad!$A$5:$C$16,3))*$P116</f>
        <v>11886.590754498746</v>
      </c>
      <c r="X116" s="28">
        <f>(VLOOKUP(X$1,Estacionalidad!$A$5:$C$16,3))*$P116</f>
        <v>11887.693283911874</v>
      </c>
      <c r="Y116" s="28">
        <f>(VLOOKUP(Y$1,Estacionalidad!$A$5:$C$16,3))*$P116</f>
        <v>9715.9266488977628</v>
      </c>
      <c r="Z116" s="28">
        <f>(VLOOKUP(Z$1,Estacionalidad!$A$5:$C$16,3))*$P116</f>
        <v>7810.8107073488545</v>
      </c>
      <c r="AA116" s="28">
        <f>(VLOOKUP(AA$1,Estacionalidad!$A$5:$C$16,3))*$P116</f>
        <v>4944.8331181570838</v>
      </c>
      <c r="AB116" s="28">
        <f>(VLOOKUP(AB$1,Estacionalidad!$A$5:$C$16,3))*$P116</f>
        <v>4496.0858903182916</v>
      </c>
      <c r="AC116" s="1" t="s">
        <v>201</v>
      </c>
      <c r="AD116" s="1" t="s">
        <v>325</v>
      </c>
    </row>
    <row r="117" spans="1:30" ht="14" x14ac:dyDescent="0.2">
      <c r="A117" s="24">
        <v>41.369118</v>
      </c>
      <c r="B117" s="24">
        <v>2.1467244999999999</v>
      </c>
      <c r="C117" s="29" t="s">
        <v>352</v>
      </c>
      <c r="D117" s="24" t="str">
        <f t="shared" si="3"/>
        <v>POBLE ESPANYOL</v>
      </c>
      <c r="E117" s="24" t="s">
        <v>61</v>
      </c>
      <c r="F117" s="29" t="s">
        <v>5</v>
      </c>
      <c r="G117" s="30">
        <v>1421396</v>
      </c>
      <c r="H117" s="30">
        <v>1478546</v>
      </c>
      <c r="I117" s="30">
        <v>0</v>
      </c>
      <c r="J117" s="28">
        <v>1236664</v>
      </c>
      <c r="K117" s="28">
        <v>1221647</v>
      </c>
      <c r="L117" s="28">
        <v>1299376</v>
      </c>
      <c r="M117" s="28">
        <v>1299386</v>
      </c>
      <c r="N117" s="28">
        <v>1234407</v>
      </c>
      <c r="O117" s="28">
        <v>1239388</v>
      </c>
      <c r="P117" s="28">
        <f>IF(IFERROR(_xlfn.IFNA(AVERAGEIF('POI base'!$M117:$O117,"&lt;&gt;0"),"ver"),MAX('POI base'!$J117:$L117))=0,SUM('POI base'!$G117:$I117),IFERROR(_xlfn.IFNA(AVERAGEIF('POI base'!$M117:$O117,"&lt;&gt;0"),"ver"),MAX('POI base'!$J117:$L117)))</f>
        <v>1257727</v>
      </c>
      <c r="Q117" s="28">
        <f>(VLOOKUP(Q$1,Estacionalidad!$A$5:$C$16,3))*$P117</f>
        <v>57149.156483965817</v>
      </c>
      <c r="R117" s="28">
        <f>(VLOOKUP(R$1,Estacionalidad!$A$5:$C$16,3))*$P117</f>
        <v>66173.736768264032</v>
      </c>
      <c r="S117" s="28">
        <f>(VLOOKUP(S$1,Estacionalidad!$A$5:$C$16,3))*$P117</f>
        <v>79645.3443902164</v>
      </c>
      <c r="T117" s="28">
        <f>(VLOOKUP(T$1,Estacionalidad!$A$5:$C$16,3))*$P117</f>
        <v>108949.6189964704</v>
      </c>
      <c r="U117" s="28">
        <f>(VLOOKUP(U$1,Estacionalidad!$A$5:$C$16,3))*$P117</f>
        <v>122991.88100547971</v>
      </c>
      <c r="V117" s="28">
        <f>(VLOOKUP(V$1,Estacionalidad!$A$5:$C$16,3))*$P117</f>
        <v>137512.01019729322</v>
      </c>
      <c r="W117" s="28">
        <f>(VLOOKUP(W$1,Estacionalidad!$A$5:$C$16,3))*$P117</f>
        <v>160536.68838039757</v>
      </c>
      <c r="X117" s="28">
        <f>(VLOOKUP(X$1,Estacionalidad!$A$5:$C$16,3))*$P117</f>
        <v>160551.57880814772</v>
      </c>
      <c r="Y117" s="28">
        <f>(VLOOKUP(Y$1,Estacionalidad!$A$5:$C$16,3))*$P117</f>
        <v>131220.35754201206</v>
      </c>
      <c r="Z117" s="28">
        <f>(VLOOKUP(Z$1,Estacionalidad!$A$5:$C$16,3))*$P117</f>
        <v>105490.43964093413</v>
      </c>
      <c r="AA117" s="28">
        <f>(VLOOKUP(AA$1,Estacionalidad!$A$5:$C$16,3))*$P117</f>
        <v>66783.415848838893</v>
      </c>
      <c r="AB117" s="28">
        <f>(VLOOKUP(AB$1,Estacionalidad!$A$5:$C$16,3))*$P117</f>
        <v>60722.771937980084</v>
      </c>
      <c r="AC117" s="1" t="s">
        <v>117</v>
      </c>
      <c r="AD117" s="1" t="s">
        <v>238</v>
      </c>
    </row>
    <row r="118" spans="1:30" ht="14" x14ac:dyDescent="0.2">
      <c r="A118" s="24">
        <v>41.396496831509801</v>
      </c>
      <c r="B118" s="24">
        <v>2.1124991173467302</v>
      </c>
      <c r="C118" s="29" t="s">
        <v>374</v>
      </c>
      <c r="D118" s="24" t="str">
        <f t="shared" si="3"/>
        <v>MONASTERIO DE PEDRALBES</v>
      </c>
      <c r="E118" s="24" t="s">
        <v>61</v>
      </c>
      <c r="F118" s="25" t="s">
        <v>14</v>
      </c>
      <c r="G118" s="26">
        <v>0</v>
      </c>
      <c r="H118" s="26">
        <v>0</v>
      </c>
      <c r="I118" s="26">
        <v>0</v>
      </c>
      <c r="J118" s="27">
        <v>65750</v>
      </c>
      <c r="K118" s="27">
        <v>76355</v>
      </c>
      <c r="L118" s="27">
        <v>71141</v>
      </c>
      <c r="M118" s="27">
        <v>66764</v>
      </c>
      <c r="N118" s="27">
        <v>77881</v>
      </c>
      <c r="O118" s="27">
        <v>83552</v>
      </c>
      <c r="P118" s="28">
        <f>IF(IFERROR(_xlfn.IFNA(AVERAGEIF('POI base'!$M118:$O118,"&lt;&gt;0"),"ver"),MAX('POI base'!$J118:$L118))=0,SUM('POI base'!$G118:$I118),IFERROR(_xlfn.IFNA(AVERAGEIF('POI base'!$M118:$O118,"&lt;&gt;0"),"ver"),MAX('POI base'!$J118:$L118)))</f>
        <v>76065.666666666672</v>
      </c>
      <c r="Q118" s="28">
        <f>(VLOOKUP(Q$1,Estacionalidad!$A$5:$C$16,3))*$P118</f>
        <v>3456.3054521295289</v>
      </c>
      <c r="R118" s="28">
        <f>(VLOOKUP(R$1,Estacionalidad!$A$5:$C$16,3))*$P118</f>
        <v>4002.1001402550123</v>
      </c>
      <c r="S118" s="28">
        <f>(VLOOKUP(S$1,Estacionalidad!$A$5:$C$16,3))*$P118</f>
        <v>4816.845164282925</v>
      </c>
      <c r="T118" s="28">
        <f>(VLOOKUP(T$1,Estacionalidad!$A$5:$C$16,3))*$P118</f>
        <v>6589.1289620449052</v>
      </c>
      <c r="U118" s="28">
        <f>(VLOOKUP(U$1,Estacionalidad!$A$5:$C$16,3))*$P118</f>
        <v>7438.3864091882824</v>
      </c>
      <c r="V118" s="28">
        <f>(VLOOKUP(V$1,Estacionalidad!$A$5:$C$16,3))*$P118</f>
        <v>8316.5446319674902</v>
      </c>
      <c r="W118" s="28">
        <f>(VLOOKUP(W$1,Estacionalidad!$A$5:$C$16,3))*$P118</f>
        <v>9709.0467375780772</v>
      </c>
      <c r="X118" s="28">
        <f>(VLOOKUP(X$1,Estacionalidad!$A$5:$C$16,3))*$P118</f>
        <v>9709.9472909682536</v>
      </c>
      <c r="Y118" s="28">
        <f>(VLOOKUP(Y$1,Estacionalidad!$A$5:$C$16,3))*$P118</f>
        <v>7936.0337948310798</v>
      </c>
      <c r="Z118" s="28">
        <f>(VLOOKUP(Z$1,Estacionalidad!$A$5:$C$16,3))*$P118</f>
        <v>6379.9223664971942</v>
      </c>
      <c r="AA118" s="28">
        <f>(VLOOKUP(AA$1,Estacionalidad!$A$5:$C$16,3))*$P118</f>
        <v>4038.9727252568823</v>
      </c>
      <c r="AB118" s="28">
        <f>(VLOOKUP(AB$1,Estacionalidad!$A$5:$C$16,3))*$P118</f>
        <v>3672.4329916670422</v>
      </c>
      <c r="AC118" s="1" t="s">
        <v>148</v>
      </c>
      <c r="AD118" s="1" t="s">
        <v>269</v>
      </c>
    </row>
    <row r="119" spans="1:30" ht="14" x14ac:dyDescent="0.2">
      <c r="A119" s="24">
        <v>41.412384000000003</v>
      </c>
      <c r="B119" s="24">
        <v>2.1757423999999999</v>
      </c>
      <c r="C119" s="29" t="s">
        <v>344</v>
      </c>
      <c r="D119" s="24" t="str">
        <f t="shared" si="3"/>
        <v>RECINTE MODERNISTA DE SANT PAU</v>
      </c>
      <c r="E119" s="24" t="s">
        <v>61</v>
      </c>
      <c r="F119" s="29" t="s">
        <v>5</v>
      </c>
      <c r="G119" s="30">
        <v>0</v>
      </c>
      <c r="H119" s="30">
        <v>0</v>
      </c>
      <c r="I119" s="30">
        <v>0</v>
      </c>
      <c r="J119" s="28">
        <v>305323</v>
      </c>
      <c r="K119" s="28">
        <v>235207</v>
      </c>
      <c r="L119" s="28">
        <v>259330</v>
      </c>
      <c r="M119" s="28">
        <v>279930</v>
      </c>
      <c r="N119" s="28">
        <v>276358</v>
      </c>
      <c r="O119" s="28">
        <v>332158</v>
      </c>
      <c r="P119" s="28">
        <f>IF(IFERROR(_xlfn.IFNA(AVERAGEIF('POI base'!$M119:$O119,"&lt;&gt;0"),"ver"),MAX('POI base'!$J119:$L119))=0,SUM('POI base'!$G119:$I119),IFERROR(_xlfn.IFNA(AVERAGEIF('POI base'!$M119:$O119,"&lt;&gt;0"),"ver"),MAX('POI base'!$J119:$L119)))</f>
        <v>296148.66666666669</v>
      </c>
      <c r="Q119" s="28">
        <f>(VLOOKUP(Q$1,Estacionalidad!$A$5:$C$16,3))*$P119</f>
        <v>13456.534282758632</v>
      </c>
      <c r="R119" s="28">
        <f>(VLOOKUP(R$1,Estacionalidad!$A$5:$C$16,3))*$P119</f>
        <v>15581.492575314332</v>
      </c>
      <c r="S119" s="28">
        <f>(VLOOKUP(S$1,Estacionalidad!$A$5:$C$16,3))*$P119</f>
        <v>18753.563012776278</v>
      </c>
      <c r="T119" s="28">
        <f>(VLOOKUP(T$1,Estacionalidad!$A$5:$C$16,3))*$P119</f>
        <v>25653.646935818382</v>
      </c>
      <c r="U119" s="28">
        <f>(VLOOKUP(U$1,Estacionalidad!$A$5:$C$16,3))*$P119</f>
        <v>28960.085591386796</v>
      </c>
      <c r="V119" s="28">
        <f>(VLOOKUP(V$1,Estacionalidad!$A$5:$C$16,3))*$P119</f>
        <v>32379.04447513766</v>
      </c>
      <c r="W119" s="28">
        <f>(VLOOKUP(W$1,Estacionalidad!$A$5:$C$16,3))*$P119</f>
        <v>37800.513318817917</v>
      </c>
      <c r="X119" s="28">
        <f>(VLOOKUP(X$1,Estacionalidad!$A$5:$C$16,3))*$P119</f>
        <v>37804.019469456573</v>
      </c>
      <c r="Y119" s="28">
        <f>(VLOOKUP(Y$1,Estacionalidad!$A$5:$C$16,3))*$P119</f>
        <v>30897.59059445345</v>
      </c>
      <c r="Z119" s="28">
        <f>(VLOOKUP(Z$1,Estacionalidad!$A$5:$C$16,3))*$P119</f>
        <v>24839.136828376209</v>
      </c>
      <c r="AA119" s="28">
        <f>(VLOOKUP(AA$1,Estacionalidad!$A$5:$C$16,3))*$P119</f>
        <v>15725.049680160459</v>
      </c>
      <c r="AB119" s="28">
        <f>(VLOOKUP(AB$1,Estacionalidad!$A$5:$C$16,3))*$P119</f>
        <v>14297.989902210007</v>
      </c>
      <c r="AC119" s="1" t="s">
        <v>103</v>
      </c>
      <c r="AD119" s="1" t="s">
        <v>224</v>
      </c>
    </row>
    <row r="120" spans="1:30" ht="14" x14ac:dyDescent="0.2">
      <c r="A120" s="24">
        <v>41.388826481791504</v>
      </c>
      <c r="B120" s="24">
        <v>2.1740186299340603</v>
      </c>
      <c r="C120" s="29" t="s">
        <v>15</v>
      </c>
      <c r="D120" s="24" t="str">
        <f t="shared" si="3"/>
        <v>TEATRE MUSEU EL REI DE LA MÀGIA</v>
      </c>
      <c r="E120" s="24" t="s">
        <v>61</v>
      </c>
      <c r="F120" s="25" t="s">
        <v>14</v>
      </c>
      <c r="G120" s="26">
        <v>0</v>
      </c>
      <c r="H120" s="26">
        <v>0</v>
      </c>
      <c r="I120" s="26">
        <v>0</v>
      </c>
      <c r="J120" s="27">
        <v>0</v>
      </c>
      <c r="K120" s="27">
        <v>0</v>
      </c>
      <c r="L120" s="27">
        <v>13545</v>
      </c>
      <c r="M120" s="27">
        <v>0</v>
      </c>
      <c r="N120" s="27">
        <v>0</v>
      </c>
      <c r="O120" s="27">
        <v>0</v>
      </c>
      <c r="P120" s="28">
        <f>IF(IFERROR(_xlfn.IFNA(AVERAGEIF('POI base'!$M120:$O120,"&lt;&gt;0"),"ver"),MAX('POI base'!$J120:$L120))=0,SUM('POI base'!$G120:$I120),IFERROR(_xlfn.IFNA(AVERAGEIF('POI base'!$M120:$O120,"&lt;&gt;0"),"ver"),MAX('POI base'!$J120:$L120)))</f>
        <v>13545</v>
      </c>
      <c r="Q120" s="28">
        <f>(VLOOKUP(Q$1,Estacionalidad!$A$5:$C$16,3))*$P120</f>
        <v>615.46370919549076</v>
      </c>
      <c r="R120" s="28">
        <f>(VLOOKUP(R$1,Estacionalidad!$A$5:$C$16,3))*$P120</f>
        <v>712.65327414147612</v>
      </c>
      <c r="S120" s="28">
        <f>(VLOOKUP(S$1,Estacionalidad!$A$5:$C$16,3))*$P120</f>
        <v>857.73477850557481</v>
      </c>
      <c r="T120" s="28">
        <f>(VLOOKUP(T$1,Estacionalidad!$A$5:$C$16,3))*$P120</f>
        <v>1173.3250453454457</v>
      </c>
      <c r="U120" s="28">
        <f>(VLOOKUP(U$1,Estacionalidad!$A$5:$C$16,3))*$P120</f>
        <v>1324.5521708758915</v>
      </c>
      <c r="V120" s="28">
        <f>(VLOOKUP(V$1,Estacionalidad!$A$5:$C$16,3))*$P120</f>
        <v>1480.9256524844714</v>
      </c>
      <c r="W120" s="28">
        <f>(VLOOKUP(W$1,Estacionalidad!$A$5:$C$16,3))*$P120</f>
        <v>1728.8882596242945</v>
      </c>
      <c r="X120" s="28">
        <f>(VLOOKUP(X$1,Estacionalidad!$A$5:$C$16,3))*$P120</f>
        <v>1729.0486210094566</v>
      </c>
      <c r="Y120" s="28">
        <f>(VLOOKUP(Y$1,Estacionalidad!$A$5:$C$16,3))*$P120</f>
        <v>1413.1681540640802</v>
      </c>
      <c r="Z120" s="28">
        <f>(VLOOKUP(Z$1,Estacionalidad!$A$5:$C$16,3))*$P120</f>
        <v>1136.0716633549673</v>
      </c>
      <c r="AA120" s="28">
        <f>(VLOOKUP(AA$1,Estacionalidad!$A$5:$C$16,3))*$P120</f>
        <v>719.2191689234013</v>
      </c>
      <c r="AB120" s="28">
        <f>(VLOOKUP(AB$1,Estacionalidad!$A$5:$C$16,3))*$P120</f>
        <v>653.94950247544989</v>
      </c>
      <c r="AC120" s="1" t="s">
        <v>194</v>
      </c>
      <c r="AD120" s="1" t="s">
        <v>318</v>
      </c>
    </row>
    <row r="121" spans="1:30" ht="14" x14ac:dyDescent="0.2">
      <c r="A121" s="24">
        <v>41.368819999999999</v>
      </c>
      <c r="B121" s="24">
        <v>2.163033</v>
      </c>
      <c r="C121" s="29" t="s">
        <v>343</v>
      </c>
      <c r="D121" s="24" t="str">
        <f t="shared" si="3"/>
        <v>TELEFÈRIC DE MONTJUÏC (BARCELONA CABLE CAR)</v>
      </c>
      <c r="E121" s="24" t="s">
        <v>61</v>
      </c>
      <c r="F121" s="29" t="s">
        <v>8</v>
      </c>
      <c r="G121" s="30">
        <v>0</v>
      </c>
      <c r="H121" s="30">
        <v>444899</v>
      </c>
      <c r="I121" s="30">
        <v>0</v>
      </c>
      <c r="J121" s="28">
        <v>1328468</v>
      </c>
      <c r="K121" s="28">
        <v>1345621</v>
      </c>
      <c r="L121" s="28">
        <v>1463259</v>
      </c>
      <c r="M121" s="28">
        <v>1449833</v>
      </c>
      <c r="N121" s="28">
        <v>1511592</v>
      </c>
      <c r="O121" s="28">
        <v>1615108</v>
      </c>
      <c r="P121" s="28">
        <f>IF(IFERROR(_xlfn.IFNA(AVERAGEIF('POI base'!$M121:$O121,"&lt;&gt;0"),"ver"),MAX('POI base'!$J121:$L121))=0,SUM('POI base'!$G121:$I121),IFERROR(_xlfn.IFNA(AVERAGEIF('POI base'!$M121:$O121,"&lt;&gt;0"),"ver"),MAX('POI base'!$J121:$L121)))</f>
        <v>1525511</v>
      </c>
      <c r="Q121" s="28">
        <f>(VLOOKUP(Q$1,Estacionalidad!$A$5:$C$16,3))*$P121</f>
        <v>69316.844479772786</v>
      </c>
      <c r="R121" s="28">
        <f>(VLOOKUP(R$1,Estacionalidad!$A$5:$C$16,3))*$P121</f>
        <v>80262.857799102057</v>
      </c>
      <c r="S121" s="28">
        <f>(VLOOKUP(S$1,Estacionalidad!$A$5:$C$16,3))*$P121</f>
        <v>96602.719800134219</v>
      </c>
      <c r="T121" s="28">
        <f>(VLOOKUP(T$1,Estacionalidad!$A$5:$C$16,3))*$P121</f>
        <v>132146.19883720754</v>
      </c>
      <c r="U121" s="28">
        <f>(VLOOKUP(U$1,Estacionalidad!$A$5:$C$16,3))*$P121</f>
        <v>149178.21386083812</v>
      </c>
      <c r="V121" s="28">
        <f>(VLOOKUP(V$1,Estacionalidad!$A$5:$C$16,3))*$P121</f>
        <v>166789.83927997333</v>
      </c>
      <c r="W121" s="28">
        <f>(VLOOKUP(W$1,Estacionalidad!$A$5:$C$16,3))*$P121</f>
        <v>194716.72630695585</v>
      </c>
      <c r="X121" s="28">
        <f>(VLOOKUP(X$1,Estacionalidad!$A$5:$C$16,3))*$P121</f>
        <v>194734.78707159523</v>
      </c>
      <c r="Y121" s="28">
        <f>(VLOOKUP(Y$1,Estacionalidad!$A$5:$C$16,3))*$P121</f>
        <v>159158.62413248056</v>
      </c>
      <c r="Z121" s="28">
        <f>(VLOOKUP(Z$1,Estacionalidad!$A$5:$C$16,3))*$P121</f>
        <v>127950.52190744181</v>
      </c>
      <c r="AA121" s="28">
        <f>(VLOOKUP(AA$1,Estacionalidad!$A$5:$C$16,3))*$P121</f>
        <v>81002.344304430182</v>
      </c>
      <c r="AB121" s="28">
        <f>(VLOOKUP(AB$1,Estacionalidad!$A$5:$C$16,3))*$P121</f>
        <v>73651.322220068367</v>
      </c>
      <c r="AC121" s="1" t="s">
        <v>102</v>
      </c>
      <c r="AD121" s="1" t="s">
        <v>223</v>
      </c>
    </row>
    <row r="122" spans="1:30" ht="14" x14ac:dyDescent="0.2">
      <c r="A122" s="24">
        <v>41.415832999999999</v>
      </c>
      <c r="B122" s="24">
        <v>2.1117675</v>
      </c>
      <c r="C122" s="29" t="s">
        <v>26</v>
      </c>
      <c r="D122" s="24" t="str">
        <f t="shared" si="3"/>
        <v>TORRE DE COLLSEROLA</v>
      </c>
      <c r="E122" s="24" t="s">
        <v>61</v>
      </c>
      <c r="F122" s="29" t="s">
        <v>10</v>
      </c>
      <c r="G122" s="30">
        <v>0</v>
      </c>
      <c r="H122" s="30">
        <v>0</v>
      </c>
      <c r="I122" s="30">
        <v>0</v>
      </c>
      <c r="J122" s="28">
        <v>0</v>
      </c>
      <c r="K122" s="28">
        <v>0</v>
      </c>
      <c r="L122" s="28">
        <v>8354</v>
      </c>
      <c r="M122" s="28">
        <v>6494</v>
      </c>
      <c r="N122" s="28">
        <v>6054</v>
      </c>
      <c r="O122" s="28">
        <v>2948</v>
      </c>
      <c r="P122" s="28">
        <f>IF(IFERROR(_xlfn.IFNA(AVERAGEIF('POI base'!$M122:$O122,"&lt;&gt;0"),"ver"),MAX('POI base'!$J122:$L122))=0,SUM('POI base'!$G122:$I122),IFERROR(_xlfn.IFNA(AVERAGEIF('POI base'!$M122:$O122,"&lt;&gt;0"),"ver"),MAX('POI base'!$J122:$L122)))</f>
        <v>5165.333333333333</v>
      </c>
      <c r="Q122" s="28">
        <f>(VLOOKUP(Q$1,Estacionalidad!$A$5:$C$16,3))*$P122</f>
        <v>234.7047037699846</v>
      </c>
      <c r="R122" s="28">
        <f>(VLOOKUP(R$1,Estacionalidad!$A$5:$C$16,3))*$P122</f>
        <v>271.76756825633845</v>
      </c>
      <c r="S122" s="28">
        <f>(VLOOKUP(S$1,Estacionalidad!$A$5:$C$16,3))*$P122</f>
        <v>327.09383850676477</v>
      </c>
      <c r="T122" s="28">
        <f>(VLOOKUP(T$1,Estacionalidad!$A$5:$C$16,3))*$P122</f>
        <v>447.44296548967702</v>
      </c>
      <c r="U122" s="28">
        <f>(VLOOKUP(U$1,Estacionalidad!$A$5:$C$16,3))*$P122</f>
        <v>505.11284458946267</v>
      </c>
      <c r="V122" s="28">
        <f>(VLOOKUP(V$1,Estacionalidad!$A$5:$C$16,3))*$P122</f>
        <v>564.74526666419024</v>
      </c>
      <c r="W122" s="28">
        <f>(VLOOKUP(W$1,Estacionalidad!$A$5:$C$16,3))*$P122</f>
        <v>659.30484732713342</v>
      </c>
      <c r="X122" s="28">
        <f>(VLOOKUP(X$1,Estacionalidad!$A$5:$C$16,3))*$P122</f>
        <v>659.36600052079586</v>
      </c>
      <c r="Y122" s="28">
        <f>(VLOOKUP(Y$1,Estacionalidad!$A$5:$C$16,3))*$P122</f>
        <v>538.90620685067029</v>
      </c>
      <c r="Z122" s="28">
        <f>(VLOOKUP(Z$1,Estacionalidad!$A$5:$C$16,3))*$P122</f>
        <v>433.23653243136636</v>
      </c>
      <c r="AA122" s="28">
        <f>(VLOOKUP(AA$1,Estacionalidad!$A$5:$C$16,3))*$P122</f>
        <v>274.27144682261661</v>
      </c>
      <c r="AB122" s="28">
        <f>(VLOOKUP(AB$1,Estacionalidad!$A$5:$C$16,3))*$P122</f>
        <v>249.381112104333</v>
      </c>
      <c r="AC122" s="1" t="s">
        <v>128</v>
      </c>
      <c r="AD122" s="1" t="s">
        <v>249</v>
      </c>
    </row>
    <row r="123" spans="1:30" ht="14" x14ac:dyDescent="0.2">
      <c r="A123" s="24">
        <v>41.347921832798001</v>
      </c>
      <c r="B123" s="24">
        <v>1.6968691638094402</v>
      </c>
      <c r="C123" s="29" t="s">
        <v>393</v>
      </c>
      <c r="D123" s="24" t="str">
        <f t="shared" si="3"/>
        <v>VINSEUM</v>
      </c>
      <c r="E123" s="24" t="s">
        <v>82</v>
      </c>
      <c r="F123" s="25" t="s">
        <v>14</v>
      </c>
      <c r="G123" s="26">
        <v>0</v>
      </c>
      <c r="H123" s="26">
        <v>0</v>
      </c>
      <c r="I123" s="26">
        <v>0</v>
      </c>
      <c r="J123" s="27">
        <v>0</v>
      </c>
      <c r="K123" s="27">
        <v>29489</v>
      </c>
      <c r="L123" s="27">
        <v>8569</v>
      </c>
      <c r="M123" s="27">
        <v>8466</v>
      </c>
      <c r="N123" s="27">
        <v>10723</v>
      </c>
      <c r="O123" s="27">
        <v>9555</v>
      </c>
      <c r="P123" s="28">
        <f>IF(IFERROR(_xlfn.IFNA(AVERAGEIF('POI base'!$M123:$O123,"&lt;&gt;0"),"ver"),MAX('POI base'!$J123:$L123))=0,SUM('POI base'!$G123:$I123),IFERROR(_xlfn.IFNA(AVERAGEIF('POI base'!$M123:$O123,"&lt;&gt;0"),"ver"),MAX('POI base'!$J123:$L123)))</f>
        <v>9581.3333333333339</v>
      </c>
      <c r="Q123" s="28">
        <f>(VLOOKUP(Q$1,Estacionalidad!$A$5:$C$16,3))*$P123</f>
        <v>435.36086765387444</v>
      </c>
      <c r="R123" s="28">
        <f>(VLOOKUP(R$1,Estacionalidad!$A$5:$C$16,3))*$P123</f>
        <v>504.1098981647001</v>
      </c>
      <c r="S123" s="28">
        <f>(VLOOKUP(S$1,Estacionalidad!$A$5:$C$16,3))*$P123</f>
        <v>606.73627349241406</v>
      </c>
      <c r="T123" s="28">
        <f>(VLOOKUP(T$1,Estacionalidad!$A$5:$C$16,3))*$P123</f>
        <v>829.97551626453787</v>
      </c>
      <c r="U123" s="28">
        <f>(VLOOKUP(U$1,Estacionalidad!$A$5:$C$16,3))*$P123</f>
        <v>936.94912266904464</v>
      </c>
      <c r="V123" s="28">
        <f>(VLOOKUP(V$1,Estacionalidad!$A$5:$C$16,3))*$P123</f>
        <v>1047.5631095118408</v>
      </c>
      <c r="W123" s="28">
        <f>(VLOOKUP(W$1,Estacionalidad!$A$5:$C$16,3))*$P123</f>
        <v>1222.9645412733043</v>
      </c>
      <c r="X123" s="28">
        <f>(VLOOKUP(X$1,Estacionalidad!$A$5:$C$16,3))*$P123</f>
        <v>1223.0779761854517</v>
      </c>
      <c r="Y123" s="28">
        <f>(VLOOKUP(Y$1,Estacionalidad!$A$5:$C$16,3))*$P123</f>
        <v>999.63345442150671</v>
      </c>
      <c r="Z123" s="28">
        <f>(VLOOKUP(Z$1,Estacionalidad!$A$5:$C$16,3))*$P123</f>
        <v>803.62357306448087</v>
      </c>
      <c r="AA123" s="28">
        <f>(VLOOKUP(AA$1,Estacionalidad!$A$5:$C$16,3))*$P123</f>
        <v>508.75441839631469</v>
      </c>
      <c r="AB123" s="28">
        <f>(VLOOKUP(AB$1,Estacionalidad!$A$5:$C$16,3))*$P123</f>
        <v>462.58458223586399</v>
      </c>
      <c r="AC123" s="1" t="s">
        <v>176</v>
      </c>
      <c r="AD123" s="1" t="s">
        <v>297</v>
      </c>
    </row>
    <row r="124" spans="1:30" ht="14" x14ac:dyDescent="0.2">
      <c r="A124" s="24">
        <v>41.386124000000002</v>
      </c>
      <c r="B124" s="24">
        <v>2.1871689999999999</v>
      </c>
      <c r="C124" s="29" t="s">
        <v>349</v>
      </c>
      <c r="D124" s="24" t="str">
        <f t="shared" si="3"/>
        <v>BARCELONA ZOO</v>
      </c>
      <c r="E124" s="24" t="s">
        <v>61</v>
      </c>
      <c r="F124" s="25" t="s">
        <v>14</v>
      </c>
      <c r="G124" s="26">
        <v>1025172</v>
      </c>
      <c r="H124" s="26">
        <v>930000</v>
      </c>
      <c r="I124" s="26">
        <v>0</v>
      </c>
      <c r="J124" s="27">
        <v>1057188</v>
      </c>
      <c r="K124" s="27">
        <v>1004069</v>
      </c>
      <c r="L124" s="27">
        <v>965292</v>
      </c>
      <c r="M124" s="27">
        <v>834885</v>
      </c>
      <c r="N124" s="27">
        <v>785992</v>
      </c>
      <c r="O124" s="27">
        <v>722029</v>
      </c>
      <c r="P124" s="28">
        <f>IF(IFERROR(_xlfn.IFNA(AVERAGEIF('POI base'!$M124:$O124,"&lt;&gt;0"),"ver"),MAX('POI base'!$J124:$L124))=0,SUM('POI base'!$G124:$I124),IFERROR(_xlfn.IFNA(AVERAGEIF('POI base'!$M124:$O124,"&lt;&gt;0"),"ver"),MAX('POI base'!$J124:$L124)))</f>
        <v>780968.66666666663</v>
      </c>
      <c r="Q124" s="28">
        <f>(VLOOKUP(Q$1,Estacionalidad!$A$5:$C$16,3))*$P124</f>
        <v>35486.00017365253</v>
      </c>
      <c r="R124" s="28">
        <f>(VLOOKUP(R$1,Estacionalidad!$A$5:$C$16,3))*$P124</f>
        <v>41089.69193812499</v>
      </c>
      <c r="S124" s="28">
        <f>(VLOOKUP(S$1,Estacionalidad!$A$5:$C$16,3))*$P124</f>
        <v>49454.705524040415</v>
      </c>
      <c r="T124" s="28">
        <f>(VLOOKUP(T$1,Estacionalidad!$A$5:$C$16,3))*$P124</f>
        <v>67650.800755263117</v>
      </c>
      <c r="U124" s="28">
        <f>(VLOOKUP(U$1,Estacionalidad!$A$5:$C$16,3))*$P124</f>
        <v>76370.154508629304</v>
      </c>
      <c r="V124" s="28">
        <f>(VLOOKUP(V$1,Estacionalidad!$A$5:$C$16,3))*$P124</f>
        <v>85386.233462773045</v>
      </c>
      <c r="W124" s="28">
        <f>(VLOOKUP(W$1,Estacionalidad!$A$5:$C$16,3))*$P124</f>
        <v>99683.097743406353</v>
      </c>
      <c r="X124" s="28">
        <f>(VLOOKUP(X$1,Estacionalidad!$A$5:$C$16,3))*$P124</f>
        <v>99692.343754270507</v>
      </c>
      <c r="Y124" s="28">
        <f>(VLOOKUP(Y$1,Estacionalidad!$A$5:$C$16,3))*$P124</f>
        <v>81479.516356974476</v>
      </c>
      <c r="Z124" s="28">
        <f>(VLOOKUP(Z$1,Estacionalidad!$A$5:$C$16,3))*$P124</f>
        <v>65502.869853681128</v>
      </c>
      <c r="AA124" s="28">
        <f>(VLOOKUP(AA$1,Estacionalidad!$A$5:$C$16,3))*$P124</f>
        <v>41468.263964209436</v>
      </c>
      <c r="AB124" s="28">
        <f>(VLOOKUP(AB$1,Estacionalidad!$A$5:$C$16,3))*$P124</f>
        <v>37704.988631641354</v>
      </c>
      <c r="AC124" s="1" t="s">
        <v>110</v>
      </c>
      <c r="AD124" s="1" t="s">
        <v>231</v>
      </c>
    </row>
    <row r="132" spans="11:11" x14ac:dyDescent="0.15">
      <c r="K132" s="18"/>
    </row>
  </sheetData>
  <autoFilter ref="A1:AD124" xr:uid="{F98F3263-78B7-7640-A997-7610B687CB24}"/>
  <phoneticPr fontId="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Estacionalidad</vt:lpstr>
      <vt:lpstr>POI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2021-02-28T03:39:28Z</dcterms:created>
  <dcterms:modified xsi:type="dcterms:W3CDTF">2021-05-03T11:29:29Z</dcterms:modified>
</cp:coreProperties>
</file>