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thoib\OneDrive\Desktop\Excel supermarket\"/>
    </mc:Choice>
  </mc:AlternateContent>
  <xr:revisionPtr revIDLastSave="0" documentId="13_ncr:1_{DA500FCA-9720-4C78-A4E1-B79EF63E2125}" xr6:coauthVersionLast="47" xr6:coauthVersionMax="47" xr10:uidLastSave="{00000000-0000-0000-0000-000000000000}"/>
  <bookViews>
    <workbookView xWindow="-120" yWindow="-120" windowWidth="20730" windowHeight="11040" xr2:uid="{00000000-000D-0000-FFFF-FFFF00000000}"/>
  </bookViews>
  <sheets>
    <sheet name="Dashboard" sheetId="14" r:id="rId1"/>
    <sheet name="Data" sheetId="1" r:id="rId2"/>
    <sheet name="Solution" sheetId="2" r:id="rId3"/>
    <sheet name="Branch vs gross income" sheetId="3" r:id="rId4"/>
    <sheet name="Gender vs Payment" sheetId="4" r:id="rId5"/>
    <sheet name="Productline Vs Sales" sheetId="5" r:id="rId6"/>
    <sheet name="Gross Income vs time" sheetId="6" r:id="rId7"/>
    <sheet name="Productline vs Quantity vs Gros" sheetId="7" r:id="rId8"/>
    <sheet name="Regression Analysis" sheetId="8" r:id="rId9"/>
    <sheet name="Sales over Time" sheetId="9" r:id="rId10"/>
    <sheet name="Customer type vs Payment" sheetId="10" r:id="rId11"/>
    <sheet name="Customer Type vs Gender" sheetId="11" r:id="rId12"/>
    <sheet name="Branch vs Gender" sheetId="12" r:id="rId13"/>
    <sheet name="Productline vs Customer type" sheetId="13" r:id="rId14"/>
  </sheets>
  <definedNames>
    <definedName name="_xlnm._FilterDatabase" localSheetId="1" hidden="1">Data!$B$1:$B$536</definedName>
    <definedName name="Slicer_Customer_type">#N/A</definedName>
    <definedName name="Slicer_Product_line">#N/A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 l="1"/>
  <c r="S536" i="1"/>
  <c r="S533" i="1"/>
  <c r="S532" i="1"/>
  <c r="S531" i="1"/>
  <c r="S527" i="1"/>
  <c r="S526" i="1"/>
  <c r="S524" i="1"/>
  <c r="S520" i="1"/>
  <c r="S515" i="1"/>
  <c r="S514" i="1"/>
  <c r="S513" i="1"/>
  <c r="S507" i="1"/>
  <c r="S501" i="1"/>
  <c r="S493" i="1"/>
  <c r="S489" i="1"/>
  <c r="S484" i="1"/>
  <c r="S481" i="1"/>
  <c r="S478" i="1"/>
  <c r="S477" i="1"/>
  <c r="S476" i="1"/>
  <c r="S474" i="1"/>
  <c r="S473" i="1"/>
  <c r="S466" i="1"/>
  <c r="S456" i="1"/>
  <c r="S455" i="1"/>
  <c r="S454" i="1"/>
  <c r="S446" i="1"/>
  <c r="S444" i="1"/>
  <c r="S439" i="1"/>
  <c r="S434" i="1"/>
  <c r="S431" i="1"/>
  <c r="S428" i="1"/>
  <c r="S421" i="1"/>
  <c r="S416" i="1"/>
  <c r="S415" i="1"/>
  <c r="S414" i="1"/>
  <c r="S410" i="1"/>
  <c r="S408" i="1"/>
  <c r="S407" i="1"/>
  <c r="S398" i="1"/>
  <c r="S397" i="1"/>
  <c r="S396" i="1"/>
  <c r="S395" i="1"/>
  <c r="S394" i="1"/>
  <c r="S389" i="1"/>
  <c r="S386" i="1"/>
  <c r="S382" i="1"/>
  <c r="S377" i="1"/>
  <c r="S376" i="1"/>
  <c r="S371" i="1"/>
  <c r="S369" i="1"/>
  <c r="S365" i="1"/>
  <c r="S362" i="1"/>
  <c r="S353" i="1"/>
  <c r="S350" i="1"/>
  <c r="S348" i="1"/>
  <c r="S347" i="1"/>
  <c r="S346" i="1"/>
  <c r="S338" i="1"/>
  <c r="S337" i="1"/>
  <c r="S335" i="1"/>
  <c r="S334" i="1"/>
  <c r="S333" i="1"/>
  <c r="S331" i="1"/>
  <c r="S328" i="1"/>
  <c r="S326" i="1"/>
  <c r="S325" i="1"/>
  <c r="S324" i="1"/>
  <c r="S315" i="1"/>
  <c r="S314" i="1"/>
  <c r="S311" i="1"/>
  <c r="S310" i="1"/>
  <c r="S309" i="1"/>
  <c r="S308" i="1"/>
  <c r="S307" i="1"/>
  <c r="S305" i="1"/>
  <c r="S300" i="1"/>
  <c r="S299" i="1"/>
  <c r="S295" i="1"/>
  <c r="S294" i="1"/>
  <c r="S291" i="1"/>
  <c r="S286" i="1"/>
  <c r="S285" i="1"/>
  <c r="S284" i="1"/>
  <c r="S282" i="1"/>
  <c r="S281" i="1"/>
  <c r="S275" i="1"/>
  <c r="S274" i="1"/>
  <c r="S271" i="1"/>
  <c r="S270" i="1"/>
  <c r="S267" i="1"/>
  <c r="S265" i="1"/>
  <c r="S262" i="1"/>
  <c r="S260" i="1"/>
  <c r="S259" i="1"/>
  <c r="S258" i="1"/>
  <c r="S256" i="1"/>
  <c r="S255" i="1"/>
  <c r="S250" i="1"/>
  <c r="S249" i="1"/>
  <c r="S247" i="1"/>
  <c r="S245" i="1"/>
  <c r="S243" i="1"/>
  <c r="S242" i="1"/>
  <c r="S241" i="1"/>
  <c r="S237" i="1"/>
  <c r="S236" i="1"/>
  <c r="S231" i="1"/>
  <c r="S226" i="1"/>
  <c r="S219" i="1"/>
  <c r="S217" i="1"/>
  <c r="S212" i="1"/>
  <c r="S207" i="1"/>
  <c r="S199" i="1"/>
  <c r="S196" i="1"/>
  <c r="S190" i="1"/>
  <c r="S186" i="1"/>
  <c r="S184" i="1"/>
  <c r="S180" i="1"/>
  <c r="S178" i="1"/>
  <c r="S177" i="1"/>
  <c r="S172" i="1"/>
  <c r="S171" i="1"/>
  <c r="S170" i="1"/>
  <c r="S169" i="1"/>
  <c r="S164" i="1"/>
  <c r="S163" i="1"/>
  <c r="S157" i="1"/>
  <c r="S154" i="1"/>
  <c r="S151" i="1"/>
  <c r="S148" i="1"/>
  <c r="S146" i="1"/>
  <c r="S141" i="1"/>
  <c r="S139" i="1"/>
  <c r="S138" i="1"/>
  <c r="S133" i="1"/>
  <c r="S128" i="1"/>
  <c r="S127" i="1"/>
  <c r="S122" i="1"/>
  <c r="S120" i="1"/>
  <c r="S115" i="1"/>
  <c r="S109" i="1"/>
  <c r="S107" i="1"/>
  <c r="S105" i="1"/>
  <c r="S100" i="1"/>
  <c r="S97" i="1"/>
  <c r="S94" i="1"/>
  <c r="S90" i="1"/>
  <c r="S89" i="1"/>
  <c r="S79" i="1"/>
  <c r="S76" i="1"/>
  <c r="S71" i="1"/>
  <c r="S70" i="1"/>
  <c r="S67" i="1"/>
  <c r="S65" i="1"/>
  <c r="S60" i="1"/>
  <c r="S59" i="1"/>
  <c r="S58" i="1"/>
  <c r="S53" i="1"/>
  <c r="S39" i="1"/>
  <c r="S38" i="1"/>
  <c r="S35" i="1"/>
  <c r="S31" i="1"/>
  <c r="S29" i="1"/>
  <c r="S27" i="1"/>
  <c r="S26" i="1"/>
  <c r="S25" i="1"/>
  <c r="S20" i="1"/>
  <c r="S19" i="1"/>
  <c r="S18" i="1"/>
  <c r="S16" i="1"/>
  <c r="S15" i="1"/>
  <c r="S14" i="1"/>
  <c r="S10" i="1"/>
  <c r="S8" i="1"/>
  <c r="S6" i="1"/>
  <c r="S5" i="1"/>
  <c r="S4" i="1"/>
  <c r="S2" i="1"/>
  <c r="B11" i="2"/>
  <c r="B10" i="2"/>
  <c r="B9" i="2"/>
  <c r="B6" i="2"/>
  <c r="B5" i="2"/>
  <c r="R389" i="1"/>
  <c r="R148" i="1"/>
  <c r="R259" i="1"/>
  <c r="R284" i="1"/>
  <c r="R307" i="1"/>
  <c r="R172" i="1"/>
  <c r="R241" i="1"/>
  <c r="R309" i="1"/>
  <c r="R408" i="1"/>
  <c r="R171" i="1"/>
  <c r="R20" i="1"/>
  <c r="R177" i="1"/>
  <c r="R217" i="1"/>
  <c r="R415" i="1"/>
  <c r="R501" i="1"/>
  <c r="R35" i="1"/>
  <c r="R180" i="1"/>
  <c r="R434" i="1"/>
  <c r="R305" i="1"/>
  <c r="R536" i="1"/>
  <c r="R212" i="1"/>
  <c r="R157" i="1"/>
  <c r="R531" i="1"/>
  <c r="R186" i="1"/>
  <c r="R315" i="1"/>
  <c r="R428" i="1"/>
  <c r="R90" i="1"/>
  <c r="R89" i="1"/>
  <c r="R348" i="1"/>
  <c r="R71" i="1"/>
  <c r="R347" i="1"/>
  <c r="R133" i="1"/>
  <c r="R236" i="1"/>
  <c r="R478" i="1"/>
  <c r="R376" i="1"/>
  <c r="R15" i="1"/>
  <c r="R326" i="1"/>
  <c r="R65" i="1"/>
  <c r="R107" i="1"/>
  <c r="R398" i="1"/>
  <c r="R146" i="1"/>
  <c r="R335" i="1"/>
  <c r="R362" i="1"/>
  <c r="R262" i="1"/>
  <c r="R294" i="1"/>
  <c r="R27" i="1"/>
  <c r="R60" i="1"/>
  <c r="R76" i="1"/>
  <c r="R10" i="1"/>
  <c r="R334" i="1"/>
  <c r="R507" i="1"/>
  <c r="R128" i="1"/>
  <c r="R282" i="1"/>
  <c r="R163" i="1"/>
  <c r="R527" i="1"/>
  <c r="R231" i="1"/>
  <c r="R308" i="1"/>
  <c r="R267" i="1"/>
  <c r="R446" i="1"/>
  <c r="R473" i="1"/>
  <c r="R407" i="1"/>
  <c r="R226" i="1"/>
  <c r="R281" i="1"/>
  <c r="R513" i="1"/>
  <c r="R353" i="1"/>
  <c r="R94" i="1"/>
  <c r="R346" i="1"/>
  <c r="R271" i="1"/>
  <c r="R337" i="1"/>
  <c r="R196" i="1"/>
  <c r="R328" i="1"/>
  <c r="R466" i="1"/>
  <c r="R275" i="1"/>
  <c r="R533" i="1"/>
  <c r="R514" i="1"/>
  <c r="R431" i="1"/>
  <c r="R154" i="1"/>
  <c r="R53" i="1"/>
  <c r="R127" i="1"/>
  <c r="R286" i="1"/>
  <c r="R219" i="1"/>
  <c r="R395" i="1"/>
  <c r="R325" i="1"/>
  <c r="R26" i="1"/>
  <c r="R270" i="1"/>
  <c r="R455" i="1"/>
  <c r="R170" i="1"/>
  <c r="R31" i="1"/>
  <c r="R14" i="1"/>
  <c r="R19" i="1"/>
  <c r="R394" i="1"/>
  <c r="R249" i="1"/>
  <c r="R444" i="1"/>
  <c r="R260" i="1"/>
  <c r="R237" i="1"/>
  <c r="R184" i="1"/>
  <c r="R25" i="1"/>
  <c r="R421" i="1"/>
  <c r="R29" i="1"/>
  <c r="R139" i="1"/>
  <c r="R4" i="1"/>
  <c r="R18" i="1"/>
  <c r="R386" i="1"/>
  <c r="R59" i="1"/>
  <c r="R58" i="1"/>
  <c r="R115" i="1"/>
  <c r="R350" i="1"/>
  <c r="R382" i="1"/>
  <c r="R454" i="1"/>
  <c r="R295" i="1"/>
  <c r="R477" i="1"/>
  <c r="R151" i="1"/>
  <c r="R8" i="1"/>
  <c r="R493" i="1"/>
  <c r="R439" i="1"/>
  <c r="R256" i="1"/>
  <c r="R324" i="1"/>
  <c r="R489" i="1"/>
  <c r="R484" i="1"/>
  <c r="R314" i="1"/>
  <c r="R456" i="1"/>
  <c r="R6" i="1"/>
  <c r="R190" i="1"/>
  <c r="R105" i="1"/>
  <c r="R247" i="1"/>
  <c r="R397" i="1"/>
  <c r="R300" i="1"/>
  <c r="R291" i="1"/>
  <c r="R178" i="1"/>
  <c r="R524" i="1"/>
  <c r="R255" i="1"/>
  <c r="R122" i="1"/>
  <c r="R416" i="1"/>
  <c r="R285" i="1"/>
  <c r="R97" i="1"/>
  <c r="R333" i="1"/>
  <c r="R169" i="1"/>
  <c r="R371" i="1"/>
  <c r="R265" i="1"/>
  <c r="R207" i="1"/>
  <c r="R100" i="1"/>
  <c r="R476" i="1"/>
  <c r="R70" i="1"/>
  <c r="R526" i="1"/>
  <c r="R481" i="1"/>
  <c r="R338" i="1"/>
  <c r="R39" i="1"/>
  <c r="R5" i="1"/>
  <c r="R520" i="1"/>
  <c r="R67" i="1"/>
  <c r="R138" i="1"/>
  <c r="R199" i="1"/>
  <c r="R141" i="1"/>
  <c r="R396" i="1"/>
  <c r="R331" i="1"/>
  <c r="R109" i="1"/>
  <c r="R243" i="1"/>
  <c r="R515" i="1"/>
  <c r="R250" i="1"/>
  <c r="R79" i="1"/>
  <c r="R369" i="1"/>
  <c r="R414" i="1"/>
  <c r="R410" i="1"/>
  <c r="R365" i="1"/>
  <c r="R474" i="1"/>
  <c r="R310" i="1"/>
  <c r="R274" i="1"/>
  <c r="R120" i="1"/>
  <c r="R2" i="1"/>
  <c r="R377" i="1"/>
  <c r="R532" i="1"/>
  <c r="R242" i="1"/>
  <c r="R258" i="1"/>
  <c r="R38" i="1"/>
  <c r="R299" i="1"/>
  <c r="R245" i="1"/>
  <c r="R164" i="1"/>
  <c r="R311" i="1"/>
  <c r="R16" i="1"/>
  <c r="B2" i="2"/>
  <c r="B1" i="2"/>
</calcChain>
</file>

<file path=xl/sharedStrings.xml><?xml version="1.0" encoding="utf-8"?>
<sst xmlns="http://schemas.openxmlformats.org/spreadsheetml/2006/main" count="3891" uniqueCount="628">
  <si>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</si>
  <si>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</si>
  <si>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</si>
  <si>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</si>
  <si>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</si>
  <si>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</si>
  <si>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</si>
  <si>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</si>
  <si>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</si>
  <si>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</si>
  <si>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</si>
  <si>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</si>
  <si>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</si>
  <si>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</si>
  <si>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</si>
  <si>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</si>
  <si>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</si>
  <si>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</si>
  <si>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</si>
  <si>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</si>
  <si>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</si>
  <si>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</si>
  <si>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</si>
  <si>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</si>
  <si>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</si>
  <si>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</si>
  <si>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</si>
  <si>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</si>
  <si>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</si>
  <si>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</si>
  <si>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</si>
  <si>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</si>
  <si>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</si>
  <si>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</si>
  <si>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</si>
  <si>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</si>
  <si>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</si>
  <si>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</si>
  <si>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</si>
  <si>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</si>
  <si>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</si>
  <si>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</si>
  <si>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</si>
  <si>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</si>
  <si>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</si>
  <si>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</si>
  <si>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</si>
  <si>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</si>
  <si>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</si>
  <si>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</si>
  <si>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</si>
  <si>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</si>
  <si>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</si>
  <si>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</si>
  <si>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</si>
  <si>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</si>
  <si>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</si>
  <si>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</si>
  <si>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</si>
  <si>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</si>
  <si>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</si>
  <si>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</si>
  <si>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</si>
  <si>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</si>
  <si>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</si>
  <si>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</si>
  <si>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</si>
  <si>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</si>
  <si>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</si>
  <si>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</si>
  <si>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</si>
  <si>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</si>
  <si>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</si>
  <si>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</si>
  <si>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</si>
  <si>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</si>
  <si>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</si>
  <si>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</si>
  <si>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</si>
  <si>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</si>
  <si>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</si>
  <si>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</si>
  <si>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</si>
  <si>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</si>
  <si>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</si>
  <si>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</si>
  <si>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</si>
  <si>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</si>
  <si>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</si>
  <si>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</si>
  <si>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</si>
  <si>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</si>
  <si>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</si>
  <si>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</si>
  <si>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</si>
  <si>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</si>
  <si>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</si>
  <si>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</si>
  <si>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</si>
  <si>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</si>
  <si>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</si>
  <si>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</si>
  <si>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</si>
  <si>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</si>
  <si>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</si>
  <si>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</si>
  <si>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</si>
  <si>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</si>
  <si>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</si>
  <si>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</si>
  <si>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</si>
  <si>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</si>
  <si>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</si>
  <si>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</si>
  <si>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</si>
  <si>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</si>
  <si>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</si>
  <si>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</si>
  <si>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</si>
  <si>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</si>
  <si>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</si>
  <si>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</si>
  <si>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</si>
  <si>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</si>
  <si>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</si>
  <si>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</si>
  <si>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</si>
  <si>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</si>
  <si>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</si>
  <si>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</si>
  <si>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</si>
  <si>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</si>
  <si>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</si>
  <si>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</si>
  <si>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</si>
  <si>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</si>
  <si>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</si>
  <si>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</si>
  <si>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</si>
  <si>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</si>
  <si>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</si>
  <si>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</si>
  <si>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</si>
  <si>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</si>
  <si>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</si>
  <si>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</si>
  <si>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</si>
  <si>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</si>
  <si>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</si>
  <si>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</si>
  <si>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</si>
  <si>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</si>
  <si>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</si>
  <si>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</si>
  <si>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</si>
  <si>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</si>
  <si>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</si>
  <si>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</si>
  <si>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</si>
  <si>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</si>
  <si>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</si>
  <si>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</si>
  <si>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</si>
  <si>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</si>
  <si>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</si>
  <si>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</si>
  <si>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</si>
  <si>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</si>
  <si>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</si>
  <si>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</si>
  <si>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</si>
  <si>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</si>
  <si>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</si>
  <si>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</si>
  <si>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</si>
  <si>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</si>
  <si>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</si>
  <si>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</si>
  <si>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</si>
  <si>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</si>
  <si>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</si>
  <si>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</si>
  <si>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</si>
  <si>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</si>
  <si>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</si>
  <si>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</si>
  <si>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</si>
  <si>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</si>
  <si>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</si>
  <si>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</si>
  <si>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</si>
  <si>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</si>
  <si>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</si>
  <si>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</si>
  <si>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</si>
  <si>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</si>
  <si>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</si>
  <si>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</si>
  <si>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</si>
  <si>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</si>
  <si>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</si>
  <si>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</si>
  <si>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</si>
  <si>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</si>
  <si>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</si>
  <si>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</si>
  <si>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</si>
  <si>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</si>
  <si>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</si>
  <si>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</si>
  <si>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</si>
  <si>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</si>
  <si>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</si>
  <si>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</si>
  <si>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</si>
  <si>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</si>
  <si>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</si>
  <si>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</si>
  <si>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</si>
  <si>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</si>
  <si>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</si>
  <si>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</si>
  <si>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</si>
  <si>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</si>
  <si>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</si>
  <si>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</si>
  <si>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</si>
  <si>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</si>
  <si>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</si>
  <si>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</si>
  <si>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</si>
  <si>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</si>
  <si>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</si>
  <si>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</si>
  <si>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</si>
  <si>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</si>
  <si>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</si>
  <si>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</si>
  <si>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</si>
  <si>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</si>
  <si>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</si>
  <si>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</si>
  <si>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</si>
  <si>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</si>
  <si>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</si>
  <si>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</si>
  <si>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</si>
  <si>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</si>
  <si>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</si>
  <si>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</si>
  <si>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</si>
  <si>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</si>
  <si>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</si>
  <si>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</si>
  <si>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</si>
  <si>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</si>
  <si>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</si>
  <si>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</si>
  <si>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</si>
  <si>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</si>
  <si>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</si>
  <si>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</si>
  <si>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</si>
  <si>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</si>
  <si>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</si>
  <si>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</si>
  <si>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</si>
  <si>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</si>
  <si>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</si>
  <si>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</si>
  <si>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</si>
  <si>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</si>
  <si>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</si>
  <si>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</si>
  <si>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</si>
  <si>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</si>
  <si>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</si>
  <si>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</si>
  <si>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</si>
  <si>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</si>
  <si>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</si>
  <si>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</si>
  <si>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</si>
  <si>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</si>
  <si>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</si>
  <si>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</si>
  <si>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</si>
  <si>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</si>
  <si>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</si>
  <si>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</si>
  <si>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</si>
  <si>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</si>
  <si>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</si>
  <si>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</si>
  <si>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</si>
  <si>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</si>
  <si>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</si>
  <si>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</si>
  <si>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</si>
  <si>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</si>
  <si>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</si>
  <si>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</si>
  <si>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</si>
  <si>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</si>
  <si>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</si>
  <si>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</si>
  <si>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</si>
  <si>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</si>
  <si>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</si>
  <si>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</si>
  <si>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</si>
  <si>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</si>
  <si>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</si>
  <si>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</si>
  <si>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</si>
  <si>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</si>
  <si>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</si>
  <si>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</si>
  <si>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</si>
  <si>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</si>
  <si>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</si>
  <si>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</si>
  <si>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</si>
  <si>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</si>
  <si>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</si>
  <si>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</si>
  <si>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</si>
  <si>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</si>
  <si>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</si>
  <si>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</si>
  <si>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</si>
  <si>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</si>
  <si>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</si>
  <si>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</si>
  <si>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</si>
  <si>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</si>
  <si>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</si>
  <si>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</si>
  <si>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</si>
  <si>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</si>
  <si>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</si>
  <si>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</si>
  <si>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</si>
  <si>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</si>
  <si>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</si>
  <si>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</si>
  <si>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</si>
  <si>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</si>
  <si>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</si>
  <si>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</si>
  <si>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</si>
  <si>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</si>
  <si>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</si>
  <si>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</si>
  <si>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</si>
  <si>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</si>
  <si>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</si>
  <si>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</si>
  <si>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</si>
  <si>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</si>
  <si>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</si>
  <si>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</si>
  <si>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</si>
  <si>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</si>
  <si>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</si>
  <si>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</si>
  <si>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</si>
  <si>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</si>
  <si>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</si>
  <si>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</si>
  <si>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</si>
  <si>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</si>
  <si>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</si>
  <si>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</si>
  <si>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</si>
  <si>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</si>
  <si>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</si>
  <si>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</si>
  <si>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</si>
  <si>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</si>
  <si>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</si>
  <si>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</si>
  <si>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</si>
  <si>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</si>
  <si>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</si>
  <si>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</si>
  <si>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</si>
  <si>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</si>
  <si>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</si>
  <si>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</si>
  <si>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</si>
  <si>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</si>
  <si>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</si>
  <si>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</si>
  <si>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</si>
  <si>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</si>
  <si>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</si>
  <si>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</si>
  <si>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</si>
  <si>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</si>
  <si>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</si>
  <si>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</si>
  <si>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</si>
  <si>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</si>
  <si>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</si>
  <si>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</si>
  <si>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</si>
  <si>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</si>
  <si>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</si>
  <si>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</si>
  <si>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</si>
  <si>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</si>
  <si>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</si>
  <si>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</si>
  <si>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</si>
  <si>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</si>
  <si>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</si>
  <si>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</si>
  <si>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</si>
  <si>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</si>
  <si>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</si>
  <si>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</si>
  <si>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</si>
  <si>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</si>
  <si>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</si>
  <si>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</si>
  <si>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</si>
  <si>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</si>
  <si>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</si>
  <si>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</si>
  <si>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</si>
  <si>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</si>
  <si>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</si>
  <si>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</si>
  <si>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</si>
  <si>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</si>
  <si>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</si>
  <si>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</si>
  <si>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</si>
  <si>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</si>
  <si>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</si>
  <si>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</si>
  <si>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</si>
  <si>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</si>
  <si>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</si>
  <si>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</si>
  <si>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</si>
  <si>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</si>
  <si>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</si>
  <si>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</si>
  <si>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</si>
  <si>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</si>
  <si>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</si>
  <si>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</si>
  <si>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</si>
  <si>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</si>
  <si>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</si>
  <si>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</si>
  <si>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</si>
  <si>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</si>
  <si>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</si>
  <si>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</si>
  <si>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</si>
  <si>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</si>
  <si>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</si>
  <si>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</si>
  <si>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</si>
  <si>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</si>
  <si>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</si>
  <si>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</si>
  <si>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</si>
  <si>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</si>
  <si>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</si>
  <si>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</si>
  <si>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</si>
  <si>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</si>
  <si>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</si>
  <si>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</si>
  <si>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</si>
  <si>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</si>
  <si>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</si>
  <si>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</si>
  <si>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</si>
  <si>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</si>
  <si>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</si>
  <si>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</si>
  <si>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</si>
  <si>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</si>
  <si>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</si>
  <si>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</si>
  <si>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</si>
  <si>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</si>
  <si>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</si>
  <si>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</si>
  <si>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</si>
  <si>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</si>
  <si>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</si>
  <si>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</si>
  <si>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</si>
  <si>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</si>
  <si>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</si>
  <si>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</si>
  <si>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</si>
  <si>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</si>
  <si>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</si>
  <si>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</si>
  <si>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</si>
  <si>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</si>
  <si>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</si>
  <si>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</si>
  <si>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</si>
  <si>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</si>
  <si>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</si>
  <si>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</si>
  <si>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</si>
  <si>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</si>
  <si>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</si>
  <si>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</si>
  <si>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</si>
  <si>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</si>
  <si>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</si>
  <si>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</si>
  <si>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</si>
  <si>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</si>
  <si>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</si>
  <si>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</si>
  <si>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</si>
  <si>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</si>
  <si>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</si>
  <si>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</si>
  <si>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</si>
  <si>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</si>
  <si>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</si>
  <si>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</si>
  <si>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</si>
  <si>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</si>
  <si>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</si>
  <si>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</si>
  <si>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</si>
  <si>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</si>
  <si>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</si>
  <si>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</si>
  <si>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</si>
  <si>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</si>
  <si>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</si>
  <si>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</si>
  <si>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</si>
  <si>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</si>
  <si>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</si>
  <si>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</si>
  <si>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</si>
  <si>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</si>
  <si>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</si>
  <si>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</si>
  <si>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</si>
  <si>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</si>
  <si>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</si>
  <si>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</si>
  <si>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</si>
  <si>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</si>
  <si>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</si>
  <si>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</si>
  <si>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</si>
  <si>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</si>
  <si>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</si>
  <si>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</si>
  <si>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</si>
  <si>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</si>
  <si>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</si>
  <si>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</si>
  <si>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</si>
  <si>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Question: What is the average rating of transactions in this dataset?</t>
  </si>
  <si>
    <t>Row Labels</t>
  </si>
  <si>
    <t>Grand Total</t>
  </si>
  <si>
    <t>Sum of gross income</t>
  </si>
  <si>
    <t>Question: Calculate the total sales for each payment type (e.g., "Ewallet").</t>
  </si>
  <si>
    <t>Count of Payment</t>
  </si>
  <si>
    <t>Profit</t>
  </si>
  <si>
    <t>Question: Calculate the average rating for each customer type (e.g., "Member" or "Normal").</t>
  </si>
  <si>
    <t>Question: Calculate the number of transactions that occurred in each month.</t>
  </si>
  <si>
    <t>Jan</t>
  </si>
  <si>
    <t>Feb</t>
  </si>
  <si>
    <t>March</t>
  </si>
  <si>
    <t>Spending</t>
  </si>
  <si>
    <t xml:space="preserve">Question: Calculate the variance of  unit prices </t>
  </si>
  <si>
    <t>Sum of Total</t>
  </si>
  <si>
    <t>10</t>
  </si>
  <si>
    <t>11</t>
  </si>
  <si>
    <t>12</t>
  </si>
  <si>
    <t>13</t>
  </si>
  <si>
    <t>14</t>
  </si>
  <si>
    <t>15</t>
  </si>
  <si>
    <t>16</t>
  </si>
  <si>
    <t>17</t>
  </si>
  <si>
    <t>18</t>
  </si>
  <si>
    <t>19</t>
  </si>
  <si>
    <t>20</t>
  </si>
  <si>
    <t>Sum of Quantity</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</si>
  <si>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</si>
  <si>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</si>
  <si>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</si>
  <si>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</si>
  <si>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</si>
  <si>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</si>
  <si>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</si>
  <si>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</si>
  <si>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</si>
  <si>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</si>
  <si>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</si>
  <si>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</si>
  <si>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</si>
  <si>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</si>
  <si>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</si>
  <si>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</si>
  <si>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</si>
  <si>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</si>
  <si>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</si>
  <si>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</si>
  <si>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</si>
  <si>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</si>
  <si>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</si>
  <si>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</si>
  <si>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</si>
  <si>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Predicted 72.61</t>
  </si>
  <si>
    <t>Residuals</t>
  </si>
  <si>
    <t>Mar</t>
  </si>
  <si>
    <t>Column Labels</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</si>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</sst>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1"/>
      <color theme="1"/>
      <name val="Calibri"/>
    </font>
    <font>
      <sz val="12"/>
      <color rgb="FF000000"/>
      <name val="Arial"/>
      <family val="2"/>
      <scheme val="minor"/>
    </font>
    <font>
      <sz val="10"/>
      <color rgb="FF000000"/>
      <name val="Arial"/>
      <family val="2"/>
      <scheme val="minor"/>
    </font>
    <font>
      <u/>
      <sz val="12"/>
      <color rgb="FF000000"/>
      <name val="Arial"/>
      <family val="2"/>
      <scheme val="minor"/>
    </font>
    <font>
      <sz val="11"/>
      <color theme="1"/>
      <name val="Calibri"/>
      <family val="2"/>
    </font>
    <font>
      <i/>
      <sz val="10"/>
      <color rgb="FF000000"/>
      <name val="Arial"/>
      <family val="2"/>
      <scheme val="minor"/>
    </font>
  </fonts>
  <fills count="3">
    <fill>
      <patternFill patternType="none"/>
    </fill>
    <fill>
      <patternFill patternType="gray125"/>
    </fill>
    <fill>
      <patternFill patternType="solid">
        <fgColor rgb="FF5B9BD5"/>
        <bgColor rgb="FF5B9BD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xf numFmtId="0" fontId="1" fillId="0" borderId="0" xfId="0" applyFont="1"/>
    <xf numFmtId="0" fontId="1" fillId="0" borderId="0" xfId="0" applyFont="1" applyAlignment="1">
      <alignment horizontal="right"/>
    </xf>
    <xf numFmtId="14" fontId="1" fillId="0" borderId="0" xfId="0" applyNumberFormat="1" applyFont="1" applyAlignment="1">
      <alignment horizontal="right"/>
    </xf>
    <xf numFmtId="20" fontId="1" fillId="0" borderId="0" xfId="0" applyNumberFormat="1" applyFont="1" applyAlignment="1">
      <alignment horizontal="right"/>
    </xf>
    <xf numFmtId="0" fontId="2" fillId="0" borderId="0" xfId="0" applyFont="1" applyAlignment="1">
      <alignment vertical="center"/>
    </xf>
    <xf numFmtId="0" fontId="0" fillId="0" borderId="0" xfId="0" pivotButton="1"/>
    <xf numFmtId="0" fontId="0" fillId="0" borderId="0" xfId="0" applyAlignment="1">
      <alignment horizontal="left"/>
    </xf>
    <xf numFmtId="0" fontId="4" fillId="0" borderId="0" xfId="0" applyFont="1"/>
    <xf numFmtId="0" fontId="3" fillId="0" borderId="0" xfId="0" applyFont="1"/>
    <xf numFmtId="0" fontId="5" fillId="2" borderId="0" xfId="0" applyFont="1" applyFill="1"/>
    <xf numFmtId="0" fontId="3" fillId="0" borderId="0" xfId="0" applyFont="1" applyAlignment="1">
      <alignment horizontal="right"/>
    </xf>
    <xf numFmtId="0" fontId="2" fillId="0" borderId="0" xfId="0" applyFont="1"/>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xf numFmtId="17"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type vs Payment!PivotTable7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30883639545072E-2"/>
          <c:y val="3.2407407407407406E-2"/>
          <c:w val="0.88818022747156611"/>
          <c:h val="0.84731481481481485"/>
        </c:manualLayout>
      </c:layout>
      <c:barChart>
        <c:barDir val="col"/>
        <c:grouping val="stacked"/>
        <c:varyColors val="0"/>
        <c:ser>
          <c:idx val="0"/>
          <c:order val="0"/>
          <c:tx>
            <c:strRef>
              <c:f>'Customer type vs Payment'!$B$3:$B$4</c:f>
              <c:strCache>
                <c:ptCount val="1"/>
                <c:pt idx="0">
                  <c:v>Cash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vs Payment'!$A$5:$A$7</c:f>
              <c:strCache>
                <c:ptCount val="2"/>
                <c:pt idx="0">
                  <c:v>Member</c:v>
                </c:pt>
                <c:pt idx="1">
                  <c:v>Normal</c:v>
                </c:pt>
              </c:strCache>
            </c:strRef>
          </c:cat>
          <c:val>
            <c:numRef>
              <c:f>'Customer type vs Payment'!$B$5:$B$7</c:f>
              <c:numCache>
                <c:formatCode>General</c:formatCode>
                <c:ptCount val="2"/>
                <c:pt idx="0">
                  <c:v>94</c:v>
                </c:pt>
                <c:pt idx="1">
                  <c:v>100</c:v>
                </c:pt>
              </c:numCache>
            </c:numRef>
          </c:val>
          <c:extLst>
            <c:ext xmlns:c16="http://schemas.microsoft.com/office/drawing/2014/chart" uri="{C3380CC4-5D6E-409C-BE32-E72D297353CC}">
              <c16:uniqueId val="{00000000-4B58-4FD0-91C2-4A208922143C}"/>
            </c:ext>
          </c:extLst>
        </c:ser>
        <c:ser>
          <c:idx val="1"/>
          <c:order val="1"/>
          <c:tx>
            <c:strRef>
              <c:f>'Customer type vs Payment'!$C$3:$C$4</c:f>
              <c:strCache>
                <c:ptCount val="1"/>
                <c:pt idx="0">
                  <c:v>Credit card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vs Payment'!$A$5:$A$7</c:f>
              <c:strCache>
                <c:ptCount val="2"/>
                <c:pt idx="0">
                  <c:v>Member</c:v>
                </c:pt>
                <c:pt idx="1">
                  <c:v>Normal</c:v>
                </c:pt>
              </c:strCache>
            </c:strRef>
          </c:cat>
          <c:val>
            <c:numRef>
              <c:f>'Customer type vs Payment'!$C$5:$C$7</c:f>
              <c:numCache>
                <c:formatCode>General</c:formatCode>
                <c:ptCount val="2"/>
                <c:pt idx="0">
                  <c:v>92</c:v>
                </c:pt>
                <c:pt idx="1">
                  <c:v>75</c:v>
                </c:pt>
              </c:numCache>
            </c:numRef>
          </c:val>
          <c:extLst>
            <c:ext xmlns:c16="http://schemas.microsoft.com/office/drawing/2014/chart" uri="{C3380CC4-5D6E-409C-BE32-E72D297353CC}">
              <c16:uniqueId val="{00000001-4B58-4FD0-91C2-4A208922143C}"/>
            </c:ext>
          </c:extLst>
        </c:ser>
        <c:ser>
          <c:idx val="2"/>
          <c:order val="2"/>
          <c:tx>
            <c:strRef>
              <c:f>'Customer type vs Payment'!$D$3:$D$4</c:f>
              <c:strCache>
                <c:ptCount val="1"/>
                <c:pt idx="0">
                  <c:v>Ewallet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vs Payment'!$A$5:$A$7</c:f>
              <c:strCache>
                <c:ptCount val="2"/>
                <c:pt idx="0">
                  <c:v>Member</c:v>
                </c:pt>
                <c:pt idx="1">
                  <c:v>Normal</c:v>
                </c:pt>
              </c:strCache>
            </c:strRef>
          </c:cat>
          <c:val>
            <c:numRef>
              <c:f>'Customer type vs Payment'!$D$5:$D$7</c:f>
              <c:numCache>
                <c:formatCode>General</c:formatCode>
                <c:ptCount val="2"/>
                <c:pt idx="0">
                  <c:v>73</c:v>
                </c:pt>
                <c:pt idx="1">
                  <c:v>101</c:v>
                </c:pt>
              </c:numCache>
            </c:numRef>
          </c:val>
          <c:extLst>
            <c:ext xmlns:c16="http://schemas.microsoft.com/office/drawing/2014/chart" uri="{C3380CC4-5D6E-409C-BE32-E72D297353CC}">
              <c16:uniqueId val="{00000002-4B58-4FD0-91C2-4A208922143C}"/>
            </c:ext>
          </c:extLst>
        </c:ser>
        <c:dLbls>
          <c:dLblPos val="ctr"/>
          <c:showLegendKey val="0"/>
          <c:showVal val="1"/>
          <c:showCatName val="0"/>
          <c:showSerName val="0"/>
          <c:showPercent val="0"/>
          <c:showBubbleSize val="0"/>
        </c:dLbls>
        <c:gapWidth val="150"/>
        <c:overlap val="100"/>
        <c:axId val="10397680"/>
        <c:axId val="214768336"/>
      </c:barChart>
      <c:catAx>
        <c:axId val="1039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68336"/>
        <c:crosses val="autoZero"/>
        <c:auto val="1"/>
        <c:lblAlgn val="ctr"/>
        <c:lblOffset val="100"/>
        <c:noMultiLvlLbl val="0"/>
      </c:catAx>
      <c:valAx>
        <c:axId val="21476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.xlsx]Productline vs Quantity vs Gros!PivotTable5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1"/>
          <c:tx>
            <c:strRef>
              <c:f>'Productline vs Quantity vs Gros'!$C$3</c:f>
              <c:strCache>
                <c:ptCount val="1"/>
                <c:pt idx="0">
                  <c:v>Sum of gross income</c:v>
                </c:pt>
              </c:strCache>
            </c:strRef>
          </c:tx>
          <c:spPr>
            <a:solidFill>
              <a:schemeClr val="accent2"/>
            </a:solidFill>
            <a:ln>
              <a:noFill/>
            </a:ln>
            <a:effectLst/>
          </c:spPr>
          <c:invertIfNegative val="0"/>
          <c:cat>
            <c:strRef>
              <c:f>'Productline vs Quantity vs Gros'!$A$4:$A$10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Quantity vs Gros'!$C$4:$C$10</c:f>
              <c:numCache>
                <c:formatCode>General</c:formatCode>
                <c:ptCount val="6"/>
                <c:pt idx="0">
                  <c:v>1276.0884999999998</c:v>
                </c:pt>
                <c:pt idx="1">
                  <c:v>1399.1815000000004</c:v>
                </c:pt>
                <c:pt idx="2">
                  <c:v>1433.1959999999995</c:v>
                </c:pt>
                <c:pt idx="3">
                  <c:v>1221.4684999999995</c:v>
                </c:pt>
                <c:pt idx="4">
                  <c:v>1435.5610000000006</c:v>
                </c:pt>
                <c:pt idx="5">
                  <c:v>1594.1899999999994</c:v>
                </c:pt>
              </c:numCache>
            </c:numRef>
          </c:val>
          <c:extLst>
            <c:ext xmlns:c16="http://schemas.microsoft.com/office/drawing/2014/chart" uri="{C3380CC4-5D6E-409C-BE32-E72D297353CC}">
              <c16:uniqueId val="{00000001-33F3-47C3-BB3A-820EA9EA1B1A}"/>
            </c:ext>
          </c:extLst>
        </c:ser>
        <c:dLbls>
          <c:showLegendKey val="0"/>
          <c:showVal val="0"/>
          <c:showCatName val="0"/>
          <c:showSerName val="0"/>
          <c:showPercent val="0"/>
          <c:showBubbleSize val="0"/>
        </c:dLbls>
        <c:gapWidth val="219"/>
        <c:axId val="10375600"/>
        <c:axId val="12316992"/>
      </c:barChart>
      <c:lineChart>
        <c:grouping val="standard"/>
        <c:varyColors val="0"/>
        <c:ser>
          <c:idx val="0"/>
          <c:order val="0"/>
          <c:tx>
            <c:strRef>
              <c:f>'Productline vs Quantity vs Gros'!$B$3</c:f>
              <c:strCache>
                <c:ptCount val="1"/>
                <c:pt idx="0">
                  <c:v>Sum of Quantity</c:v>
                </c:pt>
              </c:strCache>
            </c:strRef>
          </c:tx>
          <c:spPr>
            <a:ln w="28575" cap="rnd">
              <a:solidFill>
                <a:schemeClr val="accent1"/>
              </a:solidFill>
              <a:round/>
            </a:ln>
            <a:effectLst/>
          </c:spPr>
          <c:marker>
            <c:symbol val="none"/>
          </c:marker>
          <c:cat>
            <c:strRef>
              <c:f>'Productline vs Quantity vs Gros'!$A$4:$A$10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Quantity vs Gros'!$B$4:$B$10</c:f>
              <c:numCache>
                <c:formatCode>General</c:formatCode>
                <c:ptCount val="6"/>
                <c:pt idx="0">
                  <c:v>506</c:v>
                </c:pt>
                <c:pt idx="1">
                  <c:v>482</c:v>
                </c:pt>
                <c:pt idx="2">
                  <c:v>521</c:v>
                </c:pt>
                <c:pt idx="3">
                  <c:v>460</c:v>
                </c:pt>
                <c:pt idx="4">
                  <c:v>515</c:v>
                </c:pt>
                <c:pt idx="5">
                  <c:v>539</c:v>
                </c:pt>
              </c:numCache>
            </c:numRef>
          </c:val>
          <c:smooth val="0"/>
          <c:extLst>
            <c:ext xmlns:c16="http://schemas.microsoft.com/office/drawing/2014/chart" uri="{C3380CC4-5D6E-409C-BE32-E72D297353CC}">
              <c16:uniqueId val="{00000000-33F3-47C3-BB3A-820EA9EA1B1A}"/>
            </c:ext>
          </c:extLst>
        </c:ser>
        <c:dLbls>
          <c:showLegendKey val="0"/>
          <c:showVal val="0"/>
          <c:showCatName val="0"/>
          <c:showSerName val="0"/>
          <c:showPercent val="0"/>
          <c:showBubbleSize val="0"/>
        </c:dLbls>
        <c:marker val="1"/>
        <c:smooth val="0"/>
        <c:axId val="10373200"/>
        <c:axId val="12323440"/>
      </c:lineChart>
      <c:catAx>
        <c:axId val="1037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440"/>
        <c:crosses val="autoZero"/>
        <c:auto val="1"/>
        <c:lblAlgn val="ctr"/>
        <c:lblOffset val="100"/>
        <c:noMultiLvlLbl val="0"/>
      </c:catAx>
      <c:valAx>
        <c:axId val="1232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200"/>
        <c:crosses val="autoZero"/>
        <c:crossBetween val="between"/>
      </c:valAx>
      <c:valAx>
        <c:axId val="12316992"/>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600"/>
        <c:crosses val="max"/>
        <c:crossBetween val="between"/>
      </c:valAx>
      <c:catAx>
        <c:axId val="10375600"/>
        <c:scaling>
          <c:orientation val="minMax"/>
        </c:scaling>
        <c:delete val="1"/>
        <c:axPos val="l"/>
        <c:numFmt formatCode="General" sourceLinked="1"/>
        <c:majorTickMark val="out"/>
        <c:minorTickMark val="none"/>
        <c:tickLblPos val="nextTo"/>
        <c:crossAx val="123169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.xlsx]Sales over Time!PivotTable6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'Sales over Time'!$B$3</c:f>
              <c:strCache>
                <c:ptCount val="1"/>
                <c:pt idx="0">
                  <c:v>Total</c:v>
                </c:pt>
              </c:strCache>
            </c:strRef>
          </c:tx>
          <c:spPr>
            <a:ln w="28575" cap="rnd">
              <a:solidFill>
                <a:schemeClr val="accent1"/>
              </a:solidFill>
              <a:round/>
            </a:ln>
            <a:effectLst/>
          </c:spPr>
          <c:marker>
            <c:symbol val="none"/>
          </c:marker>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cat>
            <c:strRef>
              <c:f>'Sales over Time'!$A$4:$A$7</c:f>
              <c:strCache>
                <c:ptCount val="3"/>
                <c:pt idx="0">
                  <c:v>Jan</c:v>
                </c:pt>
                <c:pt idx="1">
                  <c:v>Feb</c:v>
                </c:pt>
                <c:pt idx="2">
                  <c:v>Mar</c:v>
                </c:pt>
              </c:strCache>
            </c:strRef>
          </c:cat>
          <c:val>
            <c:numRef>
              <c:f>'Sales over Time'!$B$4:$B$7</c:f>
              <c:numCache>
                <c:formatCode>General</c:formatCode>
                <c:ptCount val="3"/>
                <c:pt idx="0">
                  <c:v>57799.76999999999</c:v>
                </c:pt>
                <c:pt idx="1">
                  <c:v>54489.928499999987</c:v>
                </c:pt>
                <c:pt idx="2">
                  <c:v>63263.696999999986</c:v>
                </c:pt>
              </c:numCache>
            </c:numRef>
          </c:val>
          <c:smooth val="0"/>
          <c:extLst>
            <c:ext xmlns:c16="http://schemas.microsoft.com/office/drawing/2014/chart" uri="{C3380CC4-5D6E-409C-BE32-E72D297353CC}">
              <c16:uniqueId val="{00000000-8B1E-48E2-9F8E-35D809FED281}"/>
            </c:ext>
          </c:extLst>
        </c:ser>
        <c:dLbls>
          <c:showLegendKey val="0"/>
          <c:showVal val="0"/>
          <c:showCatName val="0"/>
          <c:showSerName val="0"/>
          <c:showPercent val="0"/>
          <c:showBubbleSize val="0"/>
        </c:dLbls>
        <c:smooth val="0"/>
        <c:axId val="10389040"/>
        <c:axId val="85163632"/>
      </c:lineChart>
      <c:catAx>
        <c:axId val="1038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632"/>
        <c:crosses val="autoZero"/>
        <c:auto val="1"/>
        <c:lblAlgn val="ctr"/>
        <c:lblOffset val="100"/>
        <c:noMultiLvlLbl val="0"/>
      </c:catAx>
      <c:valAx>
        <c:axId val="8516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type vs Payment!PivotTable7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 type vs Payment'!$B$3:$B$4</c:f>
              <c:strCache>
                <c:ptCount val="1"/>
                <c:pt idx="0">
                  <c:v>Cash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vs Payment'!$A$5:$A$7</c:f>
              <c:strCache>
                <c:ptCount val="2"/>
                <c:pt idx="0">
                  <c:v>Member</c:v>
                </c:pt>
                <c:pt idx="1">
                  <c:v>Normal</c:v>
                </c:pt>
              </c:strCache>
            </c:strRef>
          </c:cat>
          <c:val>
            <c:numRef>
              <c:f>'Customer type vs Payment'!$B$5:$B$7</c:f>
              <c:numCache>
                <c:formatCode>General</c:formatCode>
                <c:ptCount val="2"/>
                <c:pt idx="0">
                  <c:v>94</c:v>
                </c:pt>
                <c:pt idx="1">
                  <c:v>100</c:v>
                </c:pt>
              </c:numCache>
            </c:numRef>
          </c:val>
          <c:extLst>
            <c:ext xmlns:c16="http://schemas.microsoft.com/office/drawing/2014/chart" uri="{C3380CC4-5D6E-409C-BE32-E72D297353CC}">
              <c16:uniqueId val="{00000000-09E1-40CA-BB2C-0F86C0AAFEB4}"/>
            </c:ext>
          </c:extLst>
        </c:ser>
        <c:ser>
          <c:idx val="1"/>
          <c:order val="1"/>
          <c:tx>
            <c:strRef>
              <c:f>'Customer type vs Payment'!$C$3:$C$4</c:f>
              <c:strCache>
                <c:ptCount val="1"/>
                <c:pt idx="0">
                  <c:v>Credit card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vs Payment'!$A$5:$A$7</c:f>
              <c:strCache>
                <c:ptCount val="2"/>
                <c:pt idx="0">
                  <c:v>Member</c:v>
                </c:pt>
                <c:pt idx="1">
                  <c:v>Normal</c:v>
                </c:pt>
              </c:strCache>
            </c:strRef>
          </c:cat>
          <c:val>
            <c:numRef>
              <c:f>'Customer type vs Payment'!$C$5:$C$7</c:f>
              <c:numCache>
                <c:formatCode>General</c:formatCode>
                <c:ptCount val="2"/>
                <c:pt idx="0">
                  <c:v>92</c:v>
                </c:pt>
                <c:pt idx="1">
                  <c:v>75</c:v>
                </c:pt>
              </c:numCache>
            </c:numRef>
          </c:val>
          <c:extLst>
            <c:ext xmlns:c16="http://schemas.microsoft.com/office/drawing/2014/chart" uri="{C3380CC4-5D6E-409C-BE32-E72D297353CC}">
              <c16:uniqueId val="{00000001-09E1-40CA-BB2C-0F86C0AAFEB4}"/>
            </c:ext>
          </c:extLst>
        </c:ser>
        <c:ser>
          <c:idx val="2"/>
          <c:order val="2"/>
          <c:tx>
            <c:strRef>
              <c:f>'Customer type vs Payment'!$D$3:$D$4</c:f>
              <c:strCache>
                <c:ptCount val="1"/>
                <c:pt idx="0">
                  <c:v>Ewallet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vs Payment'!$A$5:$A$7</c:f>
              <c:strCache>
                <c:ptCount val="2"/>
                <c:pt idx="0">
                  <c:v>Member</c:v>
                </c:pt>
                <c:pt idx="1">
                  <c:v>Normal</c:v>
                </c:pt>
              </c:strCache>
            </c:strRef>
          </c:cat>
          <c:val>
            <c:numRef>
              <c:f>'Customer type vs Payment'!$D$5:$D$7</c:f>
              <c:numCache>
                <c:formatCode>General</c:formatCode>
                <c:ptCount val="2"/>
                <c:pt idx="0">
                  <c:v>73</c:v>
                </c:pt>
                <c:pt idx="1">
                  <c:v>101</c:v>
                </c:pt>
              </c:numCache>
            </c:numRef>
          </c:val>
          <c:extLst>
            <c:ext xmlns:c16="http://schemas.microsoft.com/office/drawing/2014/chart" uri="{C3380CC4-5D6E-409C-BE32-E72D297353CC}">
              <c16:uniqueId val="{00000002-09E1-40CA-BB2C-0F86C0AAFEB4}"/>
            </c:ext>
          </c:extLst>
        </c:ser>
        <c:dLbls>
          <c:dLblPos val="ctr"/>
          <c:showLegendKey val="0"/>
          <c:showVal val="1"/>
          <c:showCatName val="0"/>
          <c:showSerName val="0"/>
          <c:showPercent val="0"/>
          <c:showBubbleSize val="0"/>
        </c:dLbls>
        <c:gapWidth val="150"/>
        <c:overlap val="100"/>
        <c:axId val="10397680"/>
        <c:axId val="214768336"/>
      </c:barChart>
      <c:catAx>
        <c:axId val="1039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68336"/>
        <c:crosses val="autoZero"/>
        <c:auto val="1"/>
        <c:lblAlgn val="ctr"/>
        <c:lblOffset val="100"/>
        <c:noMultiLvlLbl val="0"/>
      </c:catAx>
      <c:valAx>
        <c:axId val="21476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Type vs Gender!PivotTable8</c:name>
    <c:fmtId val="0"/>
  </c:pivotSource>
  <c:chart>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0185067526415994E-16"/>
              <c:y val="-2.777777777777773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'Customer Type vs Gender'!$B$3:$B$4</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vs Gender'!$A$5:$A$7</c:f>
              <c:strCache>
                <c:ptCount val="2"/>
                <c:pt idx="0">
                  <c:v>Member</c:v>
                </c:pt>
                <c:pt idx="1">
                  <c:v>Normal</c:v>
                </c:pt>
              </c:strCache>
            </c:strRef>
          </c:cat>
          <c:val>
            <c:numRef>
              <c:f>'Customer Type vs Gender'!$B$5:$B$7</c:f>
              <c:numCache>
                <c:formatCode>General</c:formatCode>
                <c:ptCount val="2"/>
                <c:pt idx="0">
                  <c:v>47882.026499999993</c:v>
                </c:pt>
                <c:pt idx="1">
                  <c:v>41560.039499999992</c:v>
                </c:pt>
              </c:numCache>
            </c:numRef>
          </c:val>
          <c:extLst>
            <c:ext xmlns:c16="http://schemas.microsoft.com/office/drawing/2014/chart" uri="{C3380CC4-5D6E-409C-BE32-E72D297353CC}">
              <c16:uniqueId val="{00000000-0570-495B-A5A8-F02F450DFF7D}"/>
            </c:ext>
          </c:extLst>
        </c:ser>
        <c:ser>
          <c:idx val="1"/>
          <c:order val="1"/>
          <c:tx>
            <c:strRef>
              <c:f>'Customer Type vs Gender'!$C$3:$C$4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570-495B-A5A8-F02F450DFF7D}"/>
              </c:ext>
            </c:extLst>
          </c:dPt>
          <c:dPt>
            <c:idx val="1"/>
            <c:bubble3D val="0"/>
            <c:spPr>
              <a:solidFill>
                <a:schemeClr val="accent2"/>
              </a:solidFill>
              <a:ln w="19050">
                <a:solidFill>
                  <a:schemeClr val="lt1"/>
                </a:solidFill>
              </a:ln>
              <a:effectLst/>
            </c:spPr>
          </c:dPt>
          <c:dLbls>
            <c:dLbl>
              <c:idx val="0"/>
              <c:layout>
                <c:manualLayout>
                  <c:x val="-1.0185067526415994E-16"/>
                  <c:y val="-2.77777777777777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70-495B-A5A8-F02F450DFF7D}"/>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vs Gender'!$A$5:$A$7</c:f>
              <c:strCache>
                <c:ptCount val="2"/>
                <c:pt idx="0">
                  <c:v>Member</c:v>
                </c:pt>
                <c:pt idx="1">
                  <c:v>Normal</c:v>
                </c:pt>
              </c:strCache>
            </c:strRef>
          </c:cat>
          <c:val>
            <c:numRef>
              <c:f>'Customer Type vs Gender'!$C$5:$C$7</c:f>
              <c:numCache>
                <c:formatCode>General</c:formatCode>
                <c:ptCount val="2"/>
                <c:pt idx="0">
                  <c:v>40051.609499999984</c:v>
                </c:pt>
                <c:pt idx="1">
                  <c:v>46059.720000000008</c:v>
                </c:pt>
              </c:numCache>
            </c:numRef>
          </c:val>
          <c:extLst>
            <c:ext xmlns:c16="http://schemas.microsoft.com/office/drawing/2014/chart" uri="{C3380CC4-5D6E-409C-BE32-E72D297353CC}">
              <c16:uniqueId val="{00000001-0570-495B-A5A8-F02F450DFF7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.xlsx]Branch vs Gender!PivotTable9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'Branch vs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25-4054-B605-276191827D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25-4054-B605-276191827D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25-4054-B605-276191827DD3}"/>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'Branch vs Gender'!$A$4:$A$7</c:f>
              <c:strCache>
                <c:ptCount val="3"/>
                <c:pt idx="0">
                  <c:v>A</c:v>
                </c:pt>
                <c:pt idx="1">
                  <c:v>B</c:v>
                </c:pt>
                <c:pt idx="2">
                  <c:v>C</c:v>
                </c:pt>
              </c:strCache>
            </c:strRef>
          </c:cat>
          <c:val>
            <c:numRef>
              <c:f>'Branch vs Gender'!$B$4:$B$7</c:f>
              <c:numCache>
                <c:formatCode>General</c:formatCode>
                <c:ptCount val="3"/>
                <c:pt idx="0">
                  <c:v>179</c:v>
                </c:pt>
                <c:pt idx="1">
                  <c:v>171</c:v>
                </c:pt>
                <c:pt idx="2">
                  <c:v>185</c:v>
                </c:pt>
              </c:numCache>
            </c:numRef>
          </c:val>
          <c:extLst>
            <c:ext xmlns:c16="http://schemas.microsoft.com/office/drawing/2014/chart" uri="{C3380CC4-5D6E-409C-BE32-E72D297353CC}">
              <c16:uniqueId val="{00000000-E9A7-417F-BF86-D767ED1CD70E}"/>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.xlsx]Productline vs Customer type!PivotTable10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Productline</a:t>
            </a:r>
            <a:r>
              <a:rPr lang="en-IN" baseline="0"/>
              <a:t> Vs CustomerType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 vs Customer type'!$B$14:$B$15</c:f>
              <c:strCache>
                <c:ptCount val="1"/>
                <c:pt idx="0">
                  <c:v>Member</c:v>
                </c:pt>
              </c:strCache>
            </c:strRef>
          </c:tx>
          <c:spPr>
            <a:solidFill>
              <a:schemeClr val="accent1"/>
            </a:solidFill>
            <a:ln>
              <a:noFill/>
            </a:ln>
            <a:effectLst/>
          </c:spPr>
          <c:invertIfNegative val="0"/>
          <c:cat>
            <c:strRef>
              <c:f>'Productline vs Customer type'!$A$16:$A$22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Customer type'!$B$16:$B$22</c:f>
              <c:numCache>
                <c:formatCode>General</c:formatCode>
                <c:ptCount val="6"/>
                <c:pt idx="0">
                  <c:v>12505.205999999996</c:v>
                </c:pt>
                <c:pt idx="1">
                  <c:v>13669.8765</c:v>
                </c:pt>
                <c:pt idx="2">
                  <c:v>14038.9305</c:v>
                </c:pt>
                <c:pt idx="3">
                  <c:v>13649.9895</c:v>
                </c:pt>
                <c:pt idx="4">
                  <c:v>17626.896000000004</c:v>
                </c:pt>
                <c:pt idx="5">
                  <c:v>16442.737499999996</c:v>
                </c:pt>
              </c:numCache>
            </c:numRef>
          </c:val>
          <c:extLst>
            <c:ext xmlns:c16="http://schemas.microsoft.com/office/drawing/2014/chart" uri="{C3380CC4-5D6E-409C-BE32-E72D297353CC}">
              <c16:uniqueId val="{00000000-C5B4-45FD-95D7-77B789EEBBBE}"/>
            </c:ext>
          </c:extLst>
        </c:ser>
        <c:ser>
          <c:idx val="1"/>
          <c:order val="1"/>
          <c:tx>
            <c:strRef>
              <c:f>'Productline vs Customer type'!$C$14:$C$15</c:f>
              <c:strCache>
                <c:ptCount val="1"/>
                <c:pt idx="0">
                  <c:v>Normal</c:v>
                </c:pt>
              </c:strCache>
            </c:strRef>
          </c:tx>
          <c:spPr>
            <a:solidFill>
              <a:schemeClr val="accent2"/>
            </a:solidFill>
            <a:ln>
              <a:noFill/>
            </a:ln>
            <a:effectLst/>
          </c:spPr>
          <c:invertIfNegative val="0"/>
          <c:cat>
            <c:strRef>
              <c:f>'Productline vs Customer type'!$A$16:$A$22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Customer type'!$C$16:$C$22</c:f>
              <c:numCache>
                <c:formatCode>General</c:formatCode>
                <c:ptCount val="6"/>
                <c:pt idx="0">
                  <c:v>14292.652500000002</c:v>
                </c:pt>
                <c:pt idx="1">
                  <c:v>15712.934999999999</c:v>
                </c:pt>
                <c:pt idx="2">
                  <c:v>16058.185499999996</c:v>
                </c:pt>
                <c:pt idx="3">
                  <c:v>12000.849</c:v>
                </c:pt>
                <c:pt idx="4">
                  <c:v>12519.884999999998</c:v>
                </c:pt>
                <c:pt idx="5">
                  <c:v>17035.252500000006</c:v>
                </c:pt>
              </c:numCache>
            </c:numRef>
          </c:val>
          <c:extLst>
            <c:ext xmlns:c16="http://schemas.microsoft.com/office/drawing/2014/chart" uri="{C3380CC4-5D6E-409C-BE32-E72D297353CC}">
              <c16:uniqueId val="{00000000-F3E0-4749-877B-9DDE2C42E67C}"/>
            </c:ext>
          </c:extLst>
        </c:ser>
        <c:dLbls>
          <c:showLegendKey val="0"/>
          <c:showVal val="0"/>
          <c:showCatName val="0"/>
          <c:showSerName val="0"/>
          <c:showPercent val="0"/>
          <c:showBubbleSize val="0"/>
        </c:dLbls>
        <c:gapWidth val="219"/>
        <c:axId val="206657472"/>
        <c:axId val="214771312"/>
      </c:barChart>
      <c:valAx>
        <c:axId val="2147713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472"/>
        <c:crosses val="max"/>
        <c:crossBetween val="between"/>
      </c:valAx>
      <c:catAx>
        <c:axId val="206657472"/>
        <c:scaling>
          <c:orientation val="minMax"/>
        </c:scaling>
        <c:delete val="1"/>
        <c:axPos val="b"/>
        <c:numFmt formatCode="General" sourceLinked="1"/>
        <c:majorTickMark val="out"/>
        <c:minorTickMark val="none"/>
        <c:tickLblPos val="nextTo"/>
        <c:crossAx val="2147713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.xlsx]Productline vs Customer type!PivotTable10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Productline</a:t>
            </a:r>
            <a:r>
              <a:rPr lang="en-IN" baseline="0"/>
              <a:t> Vs CustomerType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 vs Customer type'!$B$14:$B$15</c:f>
              <c:strCache>
                <c:ptCount val="1"/>
                <c:pt idx="0">
                  <c:v>Member</c:v>
                </c:pt>
              </c:strCache>
            </c:strRef>
          </c:tx>
          <c:spPr>
            <a:solidFill>
              <a:schemeClr val="accent1"/>
            </a:solidFill>
            <a:ln>
              <a:noFill/>
            </a:ln>
            <a:effectLst/>
          </c:spPr>
          <c:invertIfNegative val="0"/>
          <c:cat>
            <c:strRef>
              <c:f>'Productline vs Customer type'!$A$16:$A$22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Customer type'!$B$16:$B$22</c:f>
              <c:numCache>
                <c:formatCode>General</c:formatCode>
                <c:ptCount val="6"/>
                <c:pt idx="0">
                  <c:v>12505.205999999996</c:v>
                </c:pt>
                <c:pt idx="1">
                  <c:v>13669.8765</c:v>
                </c:pt>
                <c:pt idx="2">
                  <c:v>14038.9305</c:v>
                </c:pt>
                <c:pt idx="3">
                  <c:v>13649.9895</c:v>
                </c:pt>
                <c:pt idx="4">
                  <c:v>17626.896000000004</c:v>
                </c:pt>
                <c:pt idx="5">
                  <c:v>16442.737499999996</c:v>
                </c:pt>
              </c:numCache>
            </c:numRef>
          </c:val>
          <c:extLst>
            <c:ext xmlns:c16="http://schemas.microsoft.com/office/drawing/2014/chart" uri="{C3380CC4-5D6E-409C-BE32-E72D297353CC}">
              <c16:uniqueId val="{00000001-AB5A-47AC-A376-4982B24E15F2}"/>
            </c:ext>
          </c:extLst>
        </c:ser>
        <c:ser>
          <c:idx val="1"/>
          <c:order val="1"/>
          <c:tx>
            <c:strRef>
              <c:f>'Productline vs Customer type'!$C$14:$C$15</c:f>
              <c:strCache>
                <c:ptCount val="1"/>
                <c:pt idx="0">
                  <c:v>Normal</c:v>
                </c:pt>
              </c:strCache>
            </c:strRef>
          </c:tx>
          <c:spPr>
            <a:solidFill>
              <a:schemeClr val="accent2"/>
            </a:solidFill>
            <a:ln>
              <a:noFill/>
            </a:ln>
            <a:effectLst/>
          </c:spPr>
          <c:invertIfNegative val="0"/>
          <c:cat>
            <c:strRef>
              <c:f>'Productline vs Customer type'!$A$16:$A$22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Customer type'!$C$16:$C$22</c:f>
              <c:numCache>
                <c:formatCode>General</c:formatCode>
                <c:ptCount val="6"/>
                <c:pt idx="0">
                  <c:v>14292.652500000002</c:v>
                </c:pt>
                <c:pt idx="1">
                  <c:v>15712.934999999999</c:v>
                </c:pt>
                <c:pt idx="2">
                  <c:v>16058.185499999996</c:v>
                </c:pt>
                <c:pt idx="3">
                  <c:v>12000.849</c:v>
                </c:pt>
                <c:pt idx="4">
                  <c:v>12519.884999999998</c:v>
                </c:pt>
                <c:pt idx="5">
                  <c:v>17035.252500000006</c:v>
                </c:pt>
              </c:numCache>
            </c:numRef>
          </c:val>
          <c:extLst>
            <c:ext xmlns:c16="http://schemas.microsoft.com/office/drawing/2014/chart" uri="{C3380CC4-5D6E-409C-BE32-E72D297353CC}">
              <c16:uniqueId val="{00000003-AB5A-47AC-A376-4982B24E15F2}"/>
            </c:ext>
          </c:extLst>
        </c:ser>
        <c:dLbls>
          <c:showLegendKey val="0"/>
          <c:showVal val="0"/>
          <c:showCatName val="0"/>
          <c:showSerName val="0"/>
          <c:showPercent val="0"/>
          <c:showBubbleSize val="0"/>
        </c:dLbls>
        <c:gapWidth val="219"/>
        <c:axId val="206657472"/>
        <c:axId val="214771312"/>
      </c:barChart>
      <c:valAx>
        <c:axId val="2147713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472"/>
        <c:crosses val="max"/>
        <c:crossBetween val="between"/>
      </c:valAx>
      <c:catAx>
        <c:axId val="206657472"/>
        <c:scaling>
          <c:orientation val="minMax"/>
        </c:scaling>
        <c:delete val="1"/>
        <c:axPos val="b"/>
        <c:numFmt formatCode="General" sourceLinked="1"/>
        <c:majorTickMark val="out"/>
        <c:minorTickMark val="none"/>
        <c:tickLblPos val="nextTo"/>
        <c:crossAx val="2147713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.xlsx]Branch vs Gender!PivotTable9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Vs Gender</a:t>
            </a:r>
            <a:endParaRPr lang="en-US"/>
          </a:p>
        </c:rich>
      </c:tx>
      <c:layout>
        <c:manualLayout>
          <c:xMode val="edge"/>
          <c:yMode val="edge"/>
          <c:x val="0.18484520289982342"/>
          <c:y val="2.61437908496732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'Branch vs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4F-4E79-B94B-1B289E4228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4F-4E79-B94B-1B289E4228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4F-4E79-B94B-1B289E42280E}"/>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'Branch vs Gender'!$A$4:$A$7</c:f>
              <c:strCache>
                <c:ptCount val="3"/>
                <c:pt idx="0">
                  <c:v>A</c:v>
                </c:pt>
                <c:pt idx="1">
                  <c:v>B</c:v>
                </c:pt>
                <c:pt idx="2">
                  <c:v>C</c:v>
                </c:pt>
              </c:strCache>
            </c:strRef>
          </c:cat>
          <c:val>
            <c:numRef>
              <c:f>'Branch vs Gender'!$B$4:$B$7</c:f>
              <c:numCache>
                <c:formatCode>General</c:formatCode>
                <c:ptCount val="3"/>
                <c:pt idx="0">
                  <c:v>179</c:v>
                </c:pt>
                <c:pt idx="1">
                  <c:v>171</c:v>
                </c:pt>
                <c:pt idx="2">
                  <c:v>185</c:v>
                </c:pt>
              </c:numCache>
            </c:numRef>
          </c:val>
          <c:extLst>
            <c:ext xmlns:c16="http://schemas.microsoft.com/office/drawing/2014/chart" uri="{C3380CC4-5D6E-409C-BE32-E72D297353CC}">
              <c16:uniqueId val="{00000006-224F-4E79-B94B-1B289E42280E}"/>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Type vs Gender!PivotTable8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type </a:t>
            </a:r>
          </a:p>
          <a:p>
            <a:pPr>
              <a:defRPr/>
            </a:pPr>
            <a:r>
              <a:rPr lang="en-IN" baseline="0"/>
              <a:t>vs</a:t>
            </a:r>
          </a:p>
          <a:p>
            <a:pPr>
              <a:defRPr/>
            </a:pPr>
            <a:r>
              <a:rPr lang="en-IN" baseline="0"/>
              <a:t>Gender</a:t>
            </a:r>
            <a:endParaRPr lang="en-IN"/>
          </a:p>
        </c:rich>
      </c:tx>
      <c:layout>
        <c:manualLayout>
          <c:xMode val="edge"/>
          <c:yMode val="edge"/>
          <c:x val="0.15546099612386288"/>
          <c:y val="0.338117852481958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0185067526415994E-16"/>
              <c:y val="-2.777777777777773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0185067526415994E-16"/>
              <c:y val="-2.777777777777773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
          <c:y val="5.0835725258021446E-3"/>
          <c:w val="0.95246605915545168"/>
          <c:h val="0.97069410858149241"/>
        </c:manualLayout>
      </c:layout>
      <c:doughnutChart>
        <c:varyColors val="1"/>
        <c:ser>
          <c:idx val="0"/>
          <c:order val="0"/>
          <c:tx>
            <c:strRef>
              <c:f>'Customer Type vs Gender'!$B$3:$B$4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14-4C33-8B66-9EE9BB5CFA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14-4C33-8B66-9EE9BB5CFA1A}"/>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vs Gender'!$A$5:$A$7</c:f>
              <c:strCache>
                <c:ptCount val="2"/>
                <c:pt idx="0">
                  <c:v>Member</c:v>
                </c:pt>
                <c:pt idx="1">
                  <c:v>Normal</c:v>
                </c:pt>
              </c:strCache>
            </c:strRef>
          </c:cat>
          <c:val>
            <c:numRef>
              <c:f>'Customer Type vs Gender'!$B$5:$B$7</c:f>
              <c:numCache>
                <c:formatCode>General</c:formatCode>
                <c:ptCount val="2"/>
                <c:pt idx="0">
                  <c:v>47882.026499999993</c:v>
                </c:pt>
                <c:pt idx="1">
                  <c:v>41560.039499999992</c:v>
                </c:pt>
              </c:numCache>
            </c:numRef>
          </c:val>
          <c:extLst>
            <c:ext xmlns:c16="http://schemas.microsoft.com/office/drawing/2014/chart" uri="{C3380CC4-5D6E-409C-BE32-E72D297353CC}">
              <c16:uniqueId val="{00000004-F314-4C33-8B66-9EE9BB5CFA1A}"/>
            </c:ext>
          </c:extLst>
        </c:ser>
        <c:ser>
          <c:idx val="1"/>
          <c:order val="1"/>
          <c:tx>
            <c:strRef>
              <c:f>'Customer Type vs Gender'!$C$3:$C$4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314-4C33-8B66-9EE9BB5CFA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314-4C33-8B66-9EE9BB5CFA1A}"/>
              </c:ext>
            </c:extLst>
          </c:dPt>
          <c:cat>
            <c:strRef>
              <c:f>'Customer Type vs Gender'!$A$5:$A$7</c:f>
              <c:strCache>
                <c:ptCount val="2"/>
                <c:pt idx="0">
                  <c:v>Member</c:v>
                </c:pt>
                <c:pt idx="1">
                  <c:v>Normal</c:v>
                </c:pt>
              </c:strCache>
            </c:strRef>
          </c:cat>
          <c:val>
            <c:numRef>
              <c:f>'Customer Type vs Gender'!$C$5:$C$7</c:f>
              <c:numCache>
                <c:formatCode>General</c:formatCode>
                <c:ptCount val="2"/>
                <c:pt idx="0">
                  <c:v>40051.609499999984</c:v>
                </c:pt>
                <c:pt idx="1">
                  <c:v>46059.720000000008</c:v>
                </c:pt>
              </c:numCache>
            </c:numRef>
          </c:val>
          <c:extLst>
            <c:ext xmlns:c16="http://schemas.microsoft.com/office/drawing/2014/chart" uri="{C3380CC4-5D6E-409C-BE32-E72D297353CC}">
              <c16:uniqueId val="{00000009-F314-4C33-8B66-9EE9BB5CFA1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.xlsx]Sales over Time!PivotTable6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90699912510936"/>
          <c:y val="0.14398148148148149"/>
          <c:w val="0.86037445319335082"/>
          <c:h val="0.73111111111111116"/>
        </c:manualLayout>
      </c:layout>
      <c:lineChart>
        <c:grouping val="standard"/>
        <c:varyColors val="0"/>
        <c:ser>
          <c:idx val="0"/>
          <c:order val="0"/>
          <c:tx>
            <c:strRef>
              <c:f>'Sales over Time'!$B$3</c:f>
              <c:strCache>
                <c:ptCount val="1"/>
                <c:pt idx="0">
                  <c:v>Total</c:v>
                </c:pt>
              </c:strCache>
            </c:strRef>
          </c:tx>
          <c:spPr>
            <a:ln w="28575" cap="rnd">
              <a:solidFill>
                <a:schemeClr val="accent1"/>
              </a:solidFill>
              <a:round/>
            </a:ln>
            <a:effectLst/>
          </c:spPr>
          <c:marker>
            <c:symbol val="none"/>
          </c:marker>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cat>
            <c:strRef>
              <c:f>'Sales over Time'!$A$4:$A$7</c:f>
              <c:strCache>
                <c:ptCount val="3"/>
                <c:pt idx="0">
                  <c:v>Jan</c:v>
                </c:pt>
                <c:pt idx="1">
                  <c:v>Feb</c:v>
                </c:pt>
                <c:pt idx="2">
                  <c:v>Mar</c:v>
                </c:pt>
              </c:strCache>
            </c:strRef>
          </c:cat>
          <c:val>
            <c:numRef>
              <c:f>'Sales over Time'!$B$4:$B$7</c:f>
              <c:numCache>
                <c:formatCode>General</c:formatCode>
                <c:ptCount val="3"/>
                <c:pt idx="0">
                  <c:v>57799.76999999999</c:v>
                </c:pt>
                <c:pt idx="1">
                  <c:v>54489.928499999987</c:v>
                </c:pt>
                <c:pt idx="2">
                  <c:v>63263.696999999986</c:v>
                </c:pt>
              </c:numCache>
            </c:numRef>
          </c:val>
          <c:smooth val="0"/>
          <c:extLst>
            <c:ext xmlns:c16="http://schemas.microsoft.com/office/drawing/2014/chart" uri="{C3380CC4-5D6E-409C-BE32-E72D297353CC}">
              <c16:uniqueId val="{00000001-36CC-421E-9BC5-AA298CC5676B}"/>
            </c:ext>
          </c:extLst>
        </c:ser>
        <c:dLbls>
          <c:showLegendKey val="0"/>
          <c:showVal val="0"/>
          <c:showCatName val="0"/>
          <c:showSerName val="0"/>
          <c:showPercent val="0"/>
          <c:showBubbleSize val="0"/>
        </c:dLbls>
        <c:smooth val="0"/>
        <c:axId val="10389040"/>
        <c:axId val="85163632"/>
      </c:lineChart>
      <c:catAx>
        <c:axId val="1038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632"/>
        <c:crosses val="autoZero"/>
        <c:auto val="1"/>
        <c:lblAlgn val="ctr"/>
        <c:lblOffset val="100"/>
        <c:noMultiLvlLbl val="0"/>
      </c:catAx>
      <c:valAx>
        <c:axId val="8516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.xlsx]Productline vs Quantity vs Gros!PivotTable5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1"/>
          <c:tx>
            <c:strRef>
              <c:f>'Productline vs Quantity vs Gros'!$C$3</c:f>
              <c:strCache>
                <c:ptCount val="1"/>
                <c:pt idx="0">
                  <c:v>Sum of gross income</c:v>
                </c:pt>
              </c:strCache>
            </c:strRef>
          </c:tx>
          <c:spPr>
            <a:solidFill>
              <a:schemeClr val="accent2"/>
            </a:solidFill>
            <a:ln>
              <a:noFill/>
            </a:ln>
            <a:effectLst/>
          </c:spPr>
          <c:invertIfNegative val="0"/>
          <c:cat>
            <c:strRef>
              <c:f>'Productline vs Quantity vs Gros'!$A$4:$A$10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Quantity vs Gros'!$C$4:$C$10</c:f>
              <c:numCache>
                <c:formatCode>General</c:formatCode>
                <c:ptCount val="6"/>
                <c:pt idx="0">
                  <c:v>1276.0884999999998</c:v>
                </c:pt>
                <c:pt idx="1">
                  <c:v>1399.1815000000004</c:v>
                </c:pt>
                <c:pt idx="2">
                  <c:v>1433.1959999999995</c:v>
                </c:pt>
                <c:pt idx="3">
                  <c:v>1221.4684999999995</c:v>
                </c:pt>
                <c:pt idx="4">
                  <c:v>1435.5610000000006</c:v>
                </c:pt>
                <c:pt idx="5">
                  <c:v>1594.1899999999994</c:v>
                </c:pt>
              </c:numCache>
            </c:numRef>
          </c:val>
          <c:extLst>
            <c:ext xmlns:c16="http://schemas.microsoft.com/office/drawing/2014/chart" uri="{C3380CC4-5D6E-409C-BE32-E72D297353CC}">
              <c16:uniqueId val="{00000000-68B0-4C6E-82C3-D2AEE4849298}"/>
            </c:ext>
          </c:extLst>
        </c:ser>
        <c:dLbls>
          <c:showLegendKey val="0"/>
          <c:showVal val="0"/>
          <c:showCatName val="0"/>
          <c:showSerName val="0"/>
          <c:showPercent val="0"/>
          <c:showBubbleSize val="0"/>
        </c:dLbls>
        <c:gapWidth val="219"/>
        <c:axId val="10375600"/>
        <c:axId val="12316992"/>
      </c:barChart>
      <c:lineChart>
        <c:grouping val="standard"/>
        <c:varyColors val="0"/>
        <c:ser>
          <c:idx val="0"/>
          <c:order val="0"/>
          <c:tx>
            <c:strRef>
              <c:f>'Productline vs Quantity vs Gros'!$B$3</c:f>
              <c:strCache>
                <c:ptCount val="1"/>
                <c:pt idx="0">
                  <c:v>Sum of Quantity</c:v>
                </c:pt>
              </c:strCache>
            </c:strRef>
          </c:tx>
          <c:spPr>
            <a:ln w="28575" cap="rnd">
              <a:solidFill>
                <a:schemeClr val="accent1"/>
              </a:solidFill>
              <a:round/>
            </a:ln>
            <a:effectLst/>
          </c:spPr>
          <c:marker>
            <c:symbol val="none"/>
          </c:marker>
          <c:cat>
            <c:strRef>
              <c:f>'Productline vs Quantity vs Gros'!$A$4:$A$10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Quantity vs Gros'!$B$4:$B$10</c:f>
              <c:numCache>
                <c:formatCode>General</c:formatCode>
                <c:ptCount val="6"/>
                <c:pt idx="0">
                  <c:v>506</c:v>
                </c:pt>
                <c:pt idx="1">
                  <c:v>482</c:v>
                </c:pt>
                <c:pt idx="2">
                  <c:v>521</c:v>
                </c:pt>
                <c:pt idx="3">
                  <c:v>460</c:v>
                </c:pt>
                <c:pt idx="4">
                  <c:v>515</c:v>
                </c:pt>
                <c:pt idx="5">
                  <c:v>539</c:v>
                </c:pt>
              </c:numCache>
            </c:numRef>
          </c:val>
          <c:smooth val="0"/>
          <c:extLst>
            <c:ext xmlns:c16="http://schemas.microsoft.com/office/drawing/2014/chart" uri="{C3380CC4-5D6E-409C-BE32-E72D297353CC}">
              <c16:uniqueId val="{00000001-68B0-4C6E-82C3-D2AEE4849298}"/>
            </c:ext>
          </c:extLst>
        </c:ser>
        <c:dLbls>
          <c:showLegendKey val="0"/>
          <c:showVal val="0"/>
          <c:showCatName val="0"/>
          <c:showSerName val="0"/>
          <c:showPercent val="0"/>
          <c:showBubbleSize val="0"/>
        </c:dLbls>
        <c:marker val="1"/>
        <c:smooth val="0"/>
        <c:axId val="10373200"/>
        <c:axId val="12323440"/>
      </c:lineChart>
      <c:catAx>
        <c:axId val="1037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440"/>
        <c:crosses val="autoZero"/>
        <c:auto val="1"/>
        <c:lblAlgn val="ctr"/>
        <c:lblOffset val="100"/>
        <c:noMultiLvlLbl val="0"/>
      </c:catAx>
      <c:valAx>
        <c:axId val="1232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200"/>
        <c:crosses val="autoZero"/>
        <c:crossBetween val="between"/>
      </c:valAx>
      <c:valAx>
        <c:axId val="12316992"/>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600"/>
        <c:crosses val="max"/>
        <c:crossBetween val="between"/>
      </c:valAx>
      <c:catAx>
        <c:axId val="10375600"/>
        <c:scaling>
          <c:orientation val="minMax"/>
        </c:scaling>
        <c:delete val="1"/>
        <c:axPos val="l"/>
        <c:numFmt formatCode="General" sourceLinked="1"/>
        <c:majorTickMark val="out"/>
        <c:minorTickMark val="none"/>
        <c:tickLblPos val="nextTo"/>
        <c:crossAx val="123169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.xlsx]Gross Income vs time!PivotTable4</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vs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Income vs 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'Gross Income vs time'!$B$4:$B$15</c:f>
              <c:numCache>
                <c:formatCode>General</c:formatCode>
                <c:ptCount val="11"/>
                <c:pt idx="0">
                  <c:v>784.3</c:v>
                </c:pt>
                <c:pt idx="1">
                  <c:v>569.50599999999997</c:v>
                </c:pt>
                <c:pt idx="2">
                  <c:v>715.68849999999986</c:v>
                </c:pt>
                <c:pt idx="3">
                  <c:v>949.74500000000012</c:v>
                </c:pt>
                <c:pt idx="4">
                  <c:v>822.5145</c:v>
                </c:pt>
                <c:pt idx="5">
                  <c:v>642.13699999999994</c:v>
                </c:pt>
                <c:pt idx="6">
                  <c:v>727.28400000000011</c:v>
                </c:pt>
                <c:pt idx="7">
                  <c:v>668.29299999999989</c:v>
                </c:pt>
                <c:pt idx="8">
                  <c:v>697.4459999999998</c:v>
                </c:pt>
                <c:pt idx="9">
                  <c:v>1171.6930000000002</c:v>
                </c:pt>
                <c:pt idx="10">
                  <c:v>611.07850000000008</c:v>
                </c:pt>
              </c:numCache>
            </c:numRef>
          </c:val>
          <c:smooth val="0"/>
          <c:extLst>
            <c:ext xmlns:c16="http://schemas.microsoft.com/office/drawing/2014/chart" uri="{C3380CC4-5D6E-409C-BE32-E72D297353CC}">
              <c16:uniqueId val="{00000000-8446-4929-A687-F97EB9DBF626}"/>
            </c:ext>
          </c:extLst>
        </c:ser>
        <c:dLbls>
          <c:showLegendKey val="0"/>
          <c:showVal val="0"/>
          <c:showCatName val="0"/>
          <c:showSerName val="0"/>
          <c:showPercent val="0"/>
          <c:showBubbleSize val="0"/>
        </c:dLbls>
        <c:marker val="1"/>
        <c:smooth val="0"/>
        <c:axId val="10368880"/>
        <c:axId val="90083280"/>
      </c:lineChart>
      <c:catAx>
        <c:axId val="103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3280"/>
        <c:crosses val="autoZero"/>
        <c:auto val="1"/>
        <c:lblAlgn val="ctr"/>
        <c:lblOffset val="100"/>
        <c:noMultiLvlLbl val="0"/>
      </c:catAx>
      <c:valAx>
        <c:axId val="9008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.xlsx]Gender vs Payment!PivotTable2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vs 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62-4F64-867C-21164DC459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62-4F64-867C-21164DC459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vs Payment'!$A$4:$A$6</c:f>
              <c:strCache>
                <c:ptCount val="2"/>
                <c:pt idx="0">
                  <c:v>Female</c:v>
                </c:pt>
                <c:pt idx="1">
                  <c:v>Male</c:v>
                </c:pt>
              </c:strCache>
            </c:strRef>
          </c:cat>
          <c:val>
            <c:numRef>
              <c:f>'Gender vs Payment'!$B$4:$B$6</c:f>
              <c:numCache>
                <c:formatCode>General</c:formatCode>
                <c:ptCount val="2"/>
                <c:pt idx="0">
                  <c:v>262</c:v>
                </c:pt>
                <c:pt idx="1">
                  <c:v>273</c:v>
                </c:pt>
              </c:numCache>
            </c:numRef>
          </c:val>
          <c:extLst>
            <c:ext xmlns:c16="http://schemas.microsoft.com/office/drawing/2014/chart" uri="{C3380CC4-5D6E-409C-BE32-E72D297353CC}">
              <c16:uniqueId val="{00000000-6680-47A3-A166-0C396870A49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.xlsx]Gross Income vs time!PivotTable4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vs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Income vs 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'Gross Income vs time'!$B$4:$B$15</c:f>
              <c:numCache>
                <c:formatCode>General</c:formatCode>
                <c:ptCount val="11"/>
                <c:pt idx="0">
                  <c:v>784.3</c:v>
                </c:pt>
                <c:pt idx="1">
                  <c:v>569.50599999999997</c:v>
                </c:pt>
                <c:pt idx="2">
                  <c:v>715.68849999999986</c:v>
                </c:pt>
                <c:pt idx="3">
                  <c:v>949.74500000000012</c:v>
                </c:pt>
                <c:pt idx="4">
                  <c:v>822.5145</c:v>
                </c:pt>
                <c:pt idx="5">
                  <c:v>642.13699999999994</c:v>
                </c:pt>
                <c:pt idx="6">
                  <c:v>727.28400000000011</c:v>
                </c:pt>
                <c:pt idx="7">
                  <c:v>668.29299999999989</c:v>
                </c:pt>
                <c:pt idx="8">
                  <c:v>697.4459999999998</c:v>
                </c:pt>
                <c:pt idx="9">
                  <c:v>1171.6930000000002</c:v>
                </c:pt>
                <c:pt idx="10">
                  <c:v>611.07850000000008</c:v>
                </c:pt>
              </c:numCache>
            </c:numRef>
          </c:val>
          <c:smooth val="0"/>
          <c:extLst>
            <c:ext xmlns:c16="http://schemas.microsoft.com/office/drawing/2014/chart" uri="{C3380CC4-5D6E-409C-BE32-E72D297353CC}">
              <c16:uniqueId val="{00000000-1548-40D6-9357-131B0CA53587}"/>
            </c:ext>
          </c:extLst>
        </c:ser>
        <c:dLbls>
          <c:showLegendKey val="0"/>
          <c:showVal val="0"/>
          <c:showCatName val="0"/>
          <c:showSerName val="0"/>
          <c:showPercent val="0"/>
          <c:showBubbleSize val="0"/>
        </c:dLbls>
        <c:marker val="1"/>
        <c:smooth val="0"/>
        <c:axId val="10368880"/>
        <c:axId val="90083280"/>
      </c:lineChart>
      <c:catAx>
        <c:axId val="103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3280"/>
        <c:crosses val="autoZero"/>
        <c:auto val="1"/>
        <c:lblAlgn val="ctr"/>
        <c:lblOffset val="100"/>
        <c:noMultiLvlLbl val="0"/>
      </c:catAx>
      <c:valAx>
        <c:axId val="9008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12</xdr:col>
      <xdr:colOff>476250</xdr:colOff>
      <xdr:row>3</xdr:row>
      <xdr:rowOff>133350</xdr:rowOff>
    </xdr:from>
    <xdr:to>
      <xdr:col>20</xdr:col>
      <xdr:colOff>247650</xdr:colOff>
      <xdr:row>19</xdr:row>
      <xdr:rowOff>9525</xdr:rowOff>
    </xdr:to>
    <xdr:graphicFrame macro="">
      <xdr:nvGraphicFramePr>
        <xdr:cNvPr id="7" name="Chart 6">
          <a:extLst>
            <a:ext uri="{FF2B5EF4-FFF2-40B4-BE49-F238E27FC236}">
              <a16:creationId xmlns:a16="http://schemas.microsoft.com/office/drawing/2014/main" id="{52B50421-539F-4E65-9961-510B960F9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38100</xdr:rowOff>
    </xdr:from>
    <xdr:to>
      <xdr:col>20</xdr:col>
      <xdr:colOff>266700</xdr:colOff>
      <xdr:row>34</xdr:row>
      <xdr:rowOff>28575</xdr:rowOff>
    </xdr:to>
    <xdr:grpSp>
      <xdr:nvGrpSpPr>
        <xdr:cNvPr id="11" name="Group 10">
          <a:extLst>
            <a:ext uri="{FF2B5EF4-FFF2-40B4-BE49-F238E27FC236}">
              <a16:creationId xmlns:a16="http://schemas.microsoft.com/office/drawing/2014/main" id="{14EC4BB8-B382-563F-3E3B-CD37B756C28B}"/>
            </a:ext>
          </a:extLst>
        </xdr:cNvPr>
        <xdr:cNvGrpSpPr/>
      </xdr:nvGrpSpPr>
      <xdr:grpSpPr>
        <a:xfrm>
          <a:off x="0" y="38100"/>
          <a:ext cx="12458700" cy="5495925"/>
          <a:chOff x="0" y="38100"/>
          <a:chExt cx="12458700" cy="5495925"/>
        </a:xfrm>
      </xdr:grpSpPr>
      <mc:AlternateContent xmlns:mc="http://schemas.openxmlformats.org/markup-compatibility/2006">
        <mc:Choice xmlns:a14="http://schemas.microsoft.com/office/drawing/2010/main" Requires="a14">
          <xdr:graphicFrame macro="">
            <xdr:nvGraphicFramePr>
              <xdr:cNvPr id="2" name="Product line 1">
                <a:extLst>
                  <a:ext uri="{FF2B5EF4-FFF2-40B4-BE49-F238E27FC236}">
                    <a16:creationId xmlns:a16="http://schemas.microsoft.com/office/drawing/2014/main" id="{332F5AE8-EF4F-4F82-85F2-E85A130A7DDF}"/>
                  </a:ext>
                </a:extLst>
              </xdr:cNvPr>
              <xdr:cNvGraphicFramePr/>
            </xdr:nvGraphicFramePr>
            <xdr:xfrm>
              <a:off x="0" y="38100"/>
              <a:ext cx="12458700" cy="53340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0" y="38100"/>
                <a:ext cx="12458700"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Customer type 1">
                <a:extLst>
                  <a:ext uri="{FF2B5EF4-FFF2-40B4-BE49-F238E27FC236}">
                    <a16:creationId xmlns:a16="http://schemas.microsoft.com/office/drawing/2014/main" id="{370223FD-2BA3-45C4-A5AB-BFB50518AD98}"/>
                  </a:ext>
                </a:extLst>
              </xdr:cNvPr>
              <xdr:cNvGraphicFramePr/>
            </xdr:nvGraphicFramePr>
            <xdr:xfrm>
              <a:off x="0" y="647700"/>
              <a:ext cx="2009774" cy="41910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0" y="647700"/>
                <a:ext cx="2009774"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 name="Chart 3">
            <a:extLst>
              <a:ext uri="{FF2B5EF4-FFF2-40B4-BE49-F238E27FC236}">
                <a16:creationId xmlns:a16="http://schemas.microsoft.com/office/drawing/2014/main" id="{57A8140C-2E39-47C6-B622-0280EA732830}"/>
              </a:ext>
            </a:extLst>
          </xdr:cNvPr>
          <xdr:cNvGraphicFramePr>
            <a:graphicFrameLocks/>
          </xdr:cNvGraphicFramePr>
        </xdr:nvGraphicFramePr>
        <xdr:xfrm>
          <a:off x="2047875" y="638175"/>
          <a:ext cx="3067050" cy="24574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589FB0FD-C135-4EDC-AAFC-3AE07BAEF8B7}"/>
              </a:ext>
            </a:extLst>
          </xdr:cNvPr>
          <xdr:cNvGraphicFramePr>
            <a:graphicFrameLocks/>
          </xdr:cNvGraphicFramePr>
        </xdr:nvGraphicFramePr>
        <xdr:xfrm>
          <a:off x="5162550" y="628649"/>
          <a:ext cx="2562225" cy="24288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7FF4B6A4-1428-419E-96FB-EE4E2DF71401}"/>
              </a:ext>
            </a:extLst>
          </xdr:cNvPr>
          <xdr:cNvGraphicFramePr>
            <a:graphicFrameLocks/>
          </xdr:cNvGraphicFramePr>
        </xdr:nvGraphicFramePr>
        <xdr:xfrm>
          <a:off x="19050" y="1085849"/>
          <a:ext cx="2028824" cy="199072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39B77AB6-73A7-43C7-B226-BDF7FDDE13ED}"/>
              </a:ext>
            </a:extLst>
          </xdr:cNvPr>
          <xdr:cNvGraphicFramePr>
            <a:graphicFrameLocks/>
          </xdr:cNvGraphicFramePr>
        </xdr:nvGraphicFramePr>
        <xdr:xfrm>
          <a:off x="0" y="3105150"/>
          <a:ext cx="3438525" cy="23431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88721A83-1619-486D-9CD3-071312E90F90}"/>
              </a:ext>
            </a:extLst>
          </xdr:cNvPr>
          <xdr:cNvGraphicFramePr>
            <a:graphicFrameLocks/>
          </xdr:cNvGraphicFramePr>
        </xdr:nvGraphicFramePr>
        <xdr:xfrm>
          <a:off x="3467100" y="3133726"/>
          <a:ext cx="4762500" cy="2362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13C0DF0C-986C-4AEA-A410-804729F2619F}"/>
              </a:ext>
            </a:extLst>
          </xdr:cNvPr>
          <xdr:cNvGraphicFramePr>
            <a:graphicFrameLocks/>
          </xdr:cNvGraphicFramePr>
        </xdr:nvGraphicFramePr>
        <xdr:xfrm>
          <a:off x="8267700" y="3105150"/>
          <a:ext cx="4191000" cy="242887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0</xdr:row>
      <xdr:rowOff>38100</xdr:rowOff>
    </xdr:from>
    <xdr:to>
      <xdr:col>9</xdr:col>
      <xdr:colOff>323850</xdr:colOff>
      <xdr:row>17</xdr:row>
      <xdr:rowOff>28575</xdr:rowOff>
    </xdr:to>
    <xdr:graphicFrame macro="">
      <xdr:nvGraphicFramePr>
        <xdr:cNvPr id="2" name="Chart 1">
          <a:extLst>
            <a:ext uri="{FF2B5EF4-FFF2-40B4-BE49-F238E27FC236}">
              <a16:creationId xmlns:a16="http://schemas.microsoft.com/office/drawing/2014/main" id="{DFBD5BC1-CEEB-D495-A247-638A05BEC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1</xdr:row>
      <xdr:rowOff>38100</xdr:rowOff>
    </xdr:from>
    <xdr:to>
      <xdr:col>9</xdr:col>
      <xdr:colOff>428625</xdr:colOff>
      <xdr:row>18</xdr:row>
      <xdr:rowOff>28575</xdr:rowOff>
    </xdr:to>
    <xdr:graphicFrame macro="">
      <xdr:nvGraphicFramePr>
        <xdr:cNvPr id="2" name="Chart 1">
          <a:extLst>
            <a:ext uri="{FF2B5EF4-FFF2-40B4-BE49-F238E27FC236}">
              <a16:creationId xmlns:a16="http://schemas.microsoft.com/office/drawing/2014/main" id="{D185BCDE-89B7-9BFD-4745-59BA3B01D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1</xdr:row>
      <xdr:rowOff>38100</xdr:rowOff>
    </xdr:from>
    <xdr:to>
      <xdr:col>10</xdr:col>
      <xdr:colOff>333375</xdr:colOff>
      <xdr:row>18</xdr:row>
      <xdr:rowOff>28575</xdr:rowOff>
    </xdr:to>
    <xdr:graphicFrame macro="">
      <xdr:nvGraphicFramePr>
        <xdr:cNvPr id="2" name="Chart 1">
          <a:extLst>
            <a:ext uri="{FF2B5EF4-FFF2-40B4-BE49-F238E27FC236}">
              <a16:creationId xmlns:a16="http://schemas.microsoft.com/office/drawing/2014/main" id="{4BFEDAAE-1263-DACA-74A7-36CB870B2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0</xdr:row>
      <xdr:rowOff>85725</xdr:rowOff>
    </xdr:from>
    <xdr:to>
      <xdr:col>9</xdr:col>
      <xdr:colOff>419100</xdr:colOff>
      <xdr:row>17</xdr:row>
      <xdr:rowOff>76200</xdr:rowOff>
    </xdr:to>
    <xdr:graphicFrame macro="">
      <xdr:nvGraphicFramePr>
        <xdr:cNvPr id="2" name="Chart 1">
          <a:extLst>
            <a:ext uri="{FF2B5EF4-FFF2-40B4-BE49-F238E27FC236}">
              <a16:creationId xmlns:a16="http://schemas.microsoft.com/office/drawing/2014/main" id="{598C551B-300B-B408-1656-B2D907C56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133350</xdr:colOff>
      <xdr:row>1</xdr:row>
      <xdr:rowOff>66675</xdr:rowOff>
    </xdr:from>
    <xdr:to>
      <xdr:col>12</xdr:col>
      <xdr:colOff>438150</xdr:colOff>
      <xdr:row>18</xdr:row>
      <xdr:rowOff>57150</xdr:rowOff>
    </xdr:to>
    <xdr:graphicFrame macro="">
      <xdr:nvGraphicFramePr>
        <xdr:cNvPr id="2" name="Chart 1">
          <a:extLst>
            <a:ext uri="{FF2B5EF4-FFF2-40B4-BE49-F238E27FC236}">
              <a16:creationId xmlns:a16="http://schemas.microsoft.com/office/drawing/2014/main" id="{DA1F7346-92C5-365F-727A-8EE7AF023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400050</xdr:colOff>
      <xdr:row>4</xdr:row>
      <xdr:rowOff>28575</xdr:rowOff>
    </xdr:from>
    <xdr:to>
      <xdr:col>12</xdr:col>
      <xdr:colOff>95250</xdr:colOff>
      <xdr:row>21</xdr:row>
      <xdr:rowOff>19050</xdr:rowOff>
    </xdr:to>
    <xdr:graphicFrame macro="">
      <xdr:nvGraphicFramePr>
        <xdr:cNvPr id="2" name="Chart 1">
          <a:extLst>
            <a:ext uri="{FF2B5EF4-FFF2-40B4-BE49-F238E27FC236}">
              <a16:creationId xmlns:a16="http://schemas.microsoft.com/office/drawing/2014/main" id="{26CA0CBC-511E-ABE1-2A4E-63EA510E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114300</xdr:colOff>
      <xdr:row>0</xdr:row>
      <xdr:rowOff>76200</xdr:rowOff>
    </xdr:from>
    <xdr:to>
      <xdr:col>9</xdr:col>
      <xdr:colOff>419100</xdr:colOff>
      <xdr:row>17</xdr:row>
      <xdr:rowOff>66675</xdr:rowOff>
    </xdr:to>
    <xdr:graphicFrame macro="">
      <xdr:nvGraphicFramePr>
        <xdr:cNvPr id="2" name="Chart 1">
          <a:extLst>
            <a:ext uri="{FF2B5EF4-FFF2-40B4-BE49-F238E27FC236}">
              <a16:creationId xmlns:a16="http://schemas.microsoft.com/office/drawing/2014/main" id="{4D9A5420-E15A-470B-C53A-21E7FE81F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190500</xdr:colOff>
      <xdr:row>0</xdr:row>
      <xdr:rowOff>76200</xdr:rowOff>
    </xdr:from>
    <xdr:to>
      <xdr:col>11</xdr:col>
      <xdr:colOff>495300</xdr:colOff>
      <xdr:row>17</xdr:row>
      <xdr:rowOff>66675</xdr:rowOff>
    </xdr:to>
    <xdr:graphicFrame macro="">
      <xdr:nvGraphicFramePr>
        <xdr:cNvPr id="2" name="Chart 1">
          <a:extLst>
            <a:ext uri="{FF2B5EF4-FFF2-40B4-BE49-F238E27FC236}">
              <a16:creationId xmlns:a16="http://schemas.microsoft.com/office/drawing/2014/main" id="{40076B61-4C13-EB4D-3565-31E4F0217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533400</xdr:colOff>
      <xdr:row>0</xdr:row>
      <xdr:rowOff>38100</xdr:rowOff>
    </xdr:from>
    <xdr:to>
      <xdr:col>3</xdr:col>
      <xdr:colOff>495300</xdr:colOff>
      <xdr:row>5</xdr:row>
      <xdr:rowOff>123825</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77388908-3DDD-83EF-0CAB-15E43E32949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876425" y="38100"/>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171449</xdr:colOff>
      <xdr:row>18</xdr:row>
      <xdr:rowOff>85725</xdr:rowOff>
    </xdr:from>
    <xdr:to>
      <xdr:col>17</xdr:col>
      <xdr:colOff>533400</xdr:colOff>
      <xdr:row>23</xdr:row>
      <xdr:rowOff>114300</xdr:rowOff>
    </xdr:to>
    <mc:AlternateContent xmlns:mc="http://schemas.openxmlformats.org/markup-compatibility/2006">
      <mc:Choice xmlns:a14="http://schemas.microsoft.com/office/drawing/2010/main" Requires="a14">
        <xdr:graphicFrame macro="">
          <xdr:nvGraphicFramePr>
            <xdr:cNvPr id="4" name="Product line">
              <a:extLst>
                <a:ext uri="{FF2B5EF4-FFF2-40B4-BE49-F238E27FC236}">
                  <a16:creationId xmlns:a16="http://schemas.microsoft.com/office/drawing/2014/main" id="{2737AD6D-FACF-54E2-C63C-2C61A69830E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181474" y="3000375"/>
              <a:ext cx="8286751"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ibi Leima Singha" refreshedDate="45260.939072453701" createdVersion="8" refreshedVersion="8" minRefreshableVersion="3" recordCount="535" xr:uid="{12B34DEF-E679-4F25-B03D-984A59DCF395}">
  <cacheSource type="worksheet">
    <worksheetSource ref="A1:Q536" sheet="Data"/>
  </cacheSource>
  <cacheFields count="17">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acheField>
    <cacheField name="Unit price" numFmtId="0">
      <sharedItems containsSemiMixedTypes="0" containsString="0" containsNumber="1" minValue="10.59"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627" maxValue="49.65"/>
    </cacheField>
    <cacheField name="Total" numFmtId="0">
      <sharedItems containsSemiMixedTypes="0" containsString="0" containsNumber="1" minValue="13.167"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2.54"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627"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ibi Leima Singha" refreshedDate="45260.986723032409" createdVersion="8" refreshedVersion="8" minRefreshableVersion="3" recordCount="535" xr:uid="{53B69F67-0D6C-436B-9ED5-965B9449DFFD}">
  <cacheSource type="worksheet">
    <worksheetSource ref="A1:S536" sheet="Data"/>
  </cacheSource>
  <cacheFields count="23">
    <cacheField name="Invoice ID" numFmtId="0">
      <sharedItems count="535">
        <s v="765-26-6951"/>
        <s v="226-31-3081"/>
        <s v="530-90-9855"/>
        <s v="504-35-8843"/>
        <s v="249-42-3782"/>
        <s v="699-14-3026"/>
        <s v="749-24-1565"/>
        <s v="315-22-5665"/>
        <s v="422-29-8786"/>
        <s v="692-92-5582"/>
        <s v="351-62-0822"/>
        <s v="529-56-3974"/>
        <s v="731-14-2199"/>
        <s v="132-23-6451"/>
        <s v="750-67-8428"/>
        <s v="299-46-1805"/>
        <s v="217-58-1179"/>
        <s v="144-51-6085"/>
        <s v="209-61-0206"/>
        <s v="319-50-3348"/>
        <s v="300-71-4605"/>
        <s v="371-85-5789"/>
        <s v="273-16-6619"/>
        <s v="704-11-6354"/>
        <s v="490-29-1201"/>
        <s v="662-72-2873"/>
        <s v="649-29-6775"/>
        <s v="799-71-1548"/>
        <s v="145-94-9061"/>
        <s v="126-54-1082"/>
        <s v="871-79-8483"/>
        <s v="149-71-6266"/>
        <s v="640-49-2076"/>
        <s v="674-15-9296"/>
        <s v="183-56-6882"/>
        <s v="232-16-2483"/>
        <s v="665-32-9167"/>
        <s v="873-51-0671"/>
        <s v="333-73-7901"/>
        <s v="777-82-7220"/>
        <s v="280-35-5823"/>
        <s v="554-53-8700"/>
        <s v="354-25-5821"/>
        <s v="228-96-1411"/>
        <s v="617-15-4209"/>
        <s v="132-32-9879"/>
        <s v="370-41-7321"/>
        <s v="727-46-3608"/>
        <s v="669-54-1719"/>
        <s v="574-22-5561"/>
        <s v="326-78-5178"/>
        <s v="744-02-5987"/>
        <s v="616-24-2851"/>
        <s v="778-71-5554"/>
        <s v="242-55-6721"/>
        <s v="399-46-5918"/>
        <s v="478-06-7835"/>
        <s v="540-11-4336"/>
        <s v="289-15-7034"/>
        <s v="120-06-4233"/>
        <s v="285-68-5083"/>
        <s v="803-83-5989"/>
        <s v="347-34-2234"/>
        <s v="732-67-5346"/>
        <s v="853-23-2453"/>
        <s v="381-20-0914"/>
        <s v="838-78-4295"/>
        <s v="109-28-2512"/>
        <s v="704-48-3927"/>
        <s v="459-50-7686"/>
        <s v="393-65-2792"/>
        <s v="796-12-2025"/>
        <s v="510-95-6347"/>
        <s v="841-35-6630"/>
        <s v="667-23-5919"/>
        <s v="732-94-0499"/>
        <s v="263-10-3913"/>
        <s v="272-65-1806"/>
        <s v="829-49-1914"/>
        <s v="756-01-7507"/>
        <s v="870-72-4431"/>
        <s v="847-38-7188"/>
        <s v="480-63-2856"/>
        <s v="787-56-0757"/>
        <s v="360-39-5055"/>
        <s v="730-50-9884"/>
        <s v="362-58-8315"/>
        <s v="138-17-5109"/>
        <s v="301-11-9629"/>
        <s v="318-68-5053"/>
        <s v="565-80-5980"/>
        <s v="225-32-0908"/>
        <s v="746-54-5508"/>
        <s v="152-08-9985"/>
        <s v="512-91-0811"/>
        <s v="700-81-1757"/>
        <s v="766-85-7061"/>
        <s v="871-39-9221"/>
        <s v="645-44-1170"/>
        <s v="733-01-9107"/>
        <s v="163-56-7055"/>
        <s v="189-98-2939"/>
        <s v="551-21-3069"/>
        <s v="796-32-9050"/>
        <s v="716-39-1409"/>
        <s v="882-40-4577"/>
        <s v="628-34-3388"/>
        <s v="817-48-8732"/>
        <s v="588-01-7461"/>
        <s v="861-77-0145"/>
        <s v="479-26-8945"/>
        <s v="210-67-5886"/>
        <s v="227-78-1148"/>
        <s v="645-78-8093"/>
        <s v="237-01-6122"/>
        <s v="225-98-1496"/>
        <s v="291-32-1427"/>
        <s v="659-65-8956"/>
        <s v="329-62-1586"/>
        <s v="378-24-2715"/>
        <s v="239-10-7476"/>
        <s v="659-36-1684"/>
        <s v="219-22-9386"/>
        <s v="336-78-2147"/>
        <s v="268-27-6179"/>
        <s v="316-68-6352"/>
        <s v="462-67-9126"/>
        <s v="189-08-9157"/>
        <s v="663-86-9076"/>
        <s v="549-84-7482"/>
        <s v="191-10-6171"/>
        <s v="269-10-8440"/>
        <s v="695-51-0018"/>
        <s v="590-83-4591"/>
        <s v="483-71-1164"/>
        <s v="597-78-7908"/>
        <s v="287-21-9091"/>
        <s v="604-70-6476"/>
        <s v="241-72-9525"/>
        <s v="232-11-3025"/>
        <s v="731-81-9469"/>
        <s v="280-17-4359"/>
        <s v="338-65-2210"/>
        <s v="488-25-4221"/>
        <s v="726-27-2396"/>
        <s v="458-41-1477"/>
        <s v="435-13-4908"/>
        <s v="568-90-5112"/>
        <s v="262-47-2794"/>
        <s v="888-02-0338"/>
        <s v="608-96-3517"/>
        <s v="584-86-7256"/>
        <s v="307-83-9164"/>
        <s v="214-17-6927"/>
        <s v="400-89-4171"/>
        <s v="340-21-9136"/>
        <s v="279-74-2924"/>
        <s v="307-85-2293"/>
        <s v="743-04-1105"/>
        <s v="423-57-2993"/>
        <s v="894-41-5205"/>
        <s v="834-61-8124"/>
        <s v="123-19-1176"/>
        <s v="423-80-0988"/>
        <s v="548-46-9322"/>
        <s v="505-02-0892"/>
        <s v="234-65-2137"/>
        <s v="870-54-3162"/>
        <s v="633-91-1052"/>
        <s v="595-27-4851"/>
        <s v="534-01-4457"/>
        <s v="316-55-4634"/>
        <s v="733-33-4967"/>
        <s v="608-27-6295"/>
        <s v="414-12-7047"/>
        <s v="726-29-6793"/>
        <s v="746-94-0204"/>
        <s v="139-52-2867"/>
        <s v="575-67-1508"/>
        <s v="342-65-4817"/>
        <s v="130-98-8941"/>
        <s v="434-83-9547"/>
        <s v="366-93-0948"/>
        <s v="824-88-3614"/>
        <s v="187-83-5490"/>
        <s v="895-66-0685"/>
        <s v="305-14-0245"/>
        <s v="732-04-5373"/>
        <s v="105-31-1824"/>
        <s v="593-65-1552"/>
        <s v="284-34-9626"/>
        <s v="437-58-8131"/>
        <s v="286-43-6208"/>
        <s v="641-43-2399"/>
        <s v="870-76-1733"/>
        <s v="556-86-3144"/>
        <s v="848-24-9445"/>
        <s v="382-03-4532"/>
        <s v="699-01-4164"/>
        <s v="420-11-4919"/>
        <s v="606-80-4905"/>
        <s v="542-41-0513"/>
        <s v="426-39-2418"/>
        <s v="875-46-5808"/>
        <s v="394-43-4238"/>
        <s v="642-32-2990"/>
        <s v="672-51-8681"/>
        <s v="263-87-5680"/>
        <s v="573-58-9734"/>
        <s v="817-69-8206"/>
        <s v="405-31-3305"/>
        <s v="677-11-0152"/>
        <s v="142-63-6033"/>
        <s v="656-16-1063"/>
        <s v="891-58-8335"/>
        <s v="420-18-8989"/>
        <s v="560-30-5617"/>
        <s v="430-60-3493"/>
        <s v="549-03-9315"/>
        <s v="790-29-1172"/>
        <s v="239-36-3640"/>
        <s v="468-01-2051"/>
        <s v="389-25-3394"/>
        <s v="279-62-1445"/>
        <s v="566-71-1091"/>
        <s v="746-68-6593"/>
        <s v="836-82-5858"/>
        <s v="583-72-1480"/>
        <s v="466-61-5506"/>
        <s v="441-94-7118"/>
        <s v="289-65-5721"/>
        <s v="545-46-3100"/>
        <s v="418-02-5978"/>
        <s v="269-04-5750"/>
        <s v="745-71-3520"/>
        <s v="729-09-9681"/>
        <s v="211-30-9270"/>
        <s v="755-12-3214"/>
        <s v="346-84-3103"/>
        <s v="609-81-8548"/>
        <s v="252-56-2699"/>
        <s v="635-40-6220"/>
        <s v="142-72-4741"/>
        <s v="373-73-7910"/>
        <s v="376-02-8238"/>
        <s v="687-47-8271"/>
        <s v="866-05-7563"/>
        <s v="447-15-7839"/>
        <s v="162-48-8011"/>
        <s v="785-13-7708"/>
        <s v="845-51-0542"/>
        <s v="662-47-5456"/>
        <s v="883-17-4236"/>
        <s v="685-64-1609"/>
        <s v="400-60-7251"/>
        <s v="110-48-7033"/>
        <s v="365-64-0515"/>
        <s v="287-83-1405"/>
        <s v="151-16-1484"/>
        <s v="380-94-4661"/>
        <s v="563-36-9814"/>
        <s v="821-07-3596"/>
        <s v="655-85-5130"/>
        <s v="638-60-7125"/>
        <s v="154-74-7179"/>
        <s v="150-89-8043"/>
        <s v="808-65-0703"/>
        <s v="571-94-0759"/>
        <s v="136-08-6195"/>
        <s v="372-94-8041"/>
        <s v="783-09-1637"/>
        <s v="687-15-1097"/>
        <s v="636-48-8204"/>
        <s v="803-17-8013"/>
        <s v="477-24-6490"/>
        <s v="566-19-5475"/>
        <s v="526-86-8552"/>
        <s v="376-56-3573"/>
        <s v="537-72-0426"/>
        <s v="634-97-8956"/>
        <s v="612-36-5536"/>
        <s v="523-38-0215"/>
        <s v="827-77-7633"/>
        <s v="354-39-5160"/>
        <s v="278-97-7759"/>
        <s v="498-41-1961"/>
        <s v="593-95-4461"/>
        <s v="226-71-3580"/>
        <s v="283-79-9594"/>
        <s v="782-95-9291"/>
        <s v="139-20-0155"/>
        <s v="558-80-4082"/>
        <s v="725-56-0833"/>
        <s v="319-74-2561"/>
        <s v="585-03-5943"/>
        <s v="211-05-0490"/>
        <s v="727-75-6477"/>
        <s v="355-53-5943"/>
        <s v="275-28-0149"/>
        <s v="779-06-0012"/>
        <s v="446-47-6729"/>
        <s v="573-10-3877"/>
        <s v="735-06-4124"/>
        <s v="502-05-1910"/>
        <s v="396-90-2219"/>
        <s v="719-89-8991"/>
        <s v="135-84-8019"/>
        <s v="220-28-1851"/>
        <s v="549-59-1358"/>
        <s v="631-41-3108"/>
        <s v="532-59-7201"/>
        <s v="181-94-6432"/>
        <s v="175-54-2529"/>
        <s v="568-88-3448"/>
        <s v="227-07-4446"/>
        <s v="174-36-3675"/>
        <s v="428-83-5800"/>
        <s v="603-07-0961"/>
        <s v="704-20-4138"/>
        <s v="787-15-1757"/>
        <s v="649-11-3678"/>
        <s v="622-20-1945"/>
        <s v="586-25-0848"/>
        <s v="667-92-0055"/>
        <s v="256-08-8343"/>
        <s v="276-54-0879"/>
        <s v="848-42-2560"/>
        <s v="719-76-3868"/>
        <s v="730-61-8757"/>
        <s v="199-75-8169"/>
        <s v="868-81-1752"/>
        <s v="802-70-5316"/>
        <s v="254-31-0042"/>
        <s v="885-17-6250"/>
        <s v="835-16-0096"/>
        <s v="423-64-4619"/>
        <s v="594-34-4444"/>
        <s v="692-27-8933"/>
        <s v="633-09-3463"/>
        <s v="374-17-3652"/>
        <s v="378-07-7001"/>
        <s v="433-75-6987"/>
        <s v="873-95-4984"/>
        <s v="416-13-5917"/>
        <s v="563-91-7120"/>
        <s v="325-77-6186"/>
        <s v="345-08-4992"/>
        <s v="725-96-3778"/>
        <s v="157-13-5295"/>
        <s v="400-45-1220"/>
        <s v="860-79-0874"/>
        <s v="815-11-1168"/>
        <s v="115-99-4379"/>
        <s v="565-67-6697"/>
        <s v="320-49-6392"/>
        <s v="889-04-9723"/>
        <s v="632-90-0281"/>
        <s v="554-42-2417"/>
        <s v="453-63-6187"/>
        <s v="578-80-7669"/>
        <s v="308-47-4913"/>
        <s v="605-72-4132"/>
        <s v="471-41-2823"/>
        <s v="189-17-4241"/>
        <s v="272-27-9238"/>
        <s v="834-25-9262"/>
        <s v="122-61-9553"/>
        <s v="129-29-8530"/>
        <s v="613-59-9758"/>
        <s v="668-90-8900"/>
        <s v="201-86-2184"/>
        <s v="261-12-8671"/>
        <s v="730-70-9830"/>
        <s v="382-25-8917"/>
        <s v="696-90-2548"/>
        <s v="656-95-9349"/>
        <s v="843-01-4703"/>
        <s v="743-88-1662"/>
        <s v="595-86-2894"/>
        <s v="182-69-8360"/>
        <s v="721-86-6247"/>
        <s v="462-78-5240"/>
        <s v="868-52-7573"/>
        <s v="153-58-4872"/>
        <s v="448-81-5016"/>
        <s v="525-88-7307"/>
        <s v="689-16-9784"/>
        <s v="892-05-6689"/>
        <s v="394-41-0748"/>
        <s v="596-42-3999"/>
        <s v="541-89-9860"/>
        <s v="173-82-9529"/>
        <s v="253-12-6086"/>
        <s v="565-17-3836"/>
        <s v="877-22-3308"/>
        <s v="101-17-6199"/>
        <s v="316-01-3952"/>
        <s v="760-54-1821"/>
        <s v="793-10-3222"/>
        <s v="346-12-3257"/>
        <s v="110-05-6330"/>
        <s v="651-61-0874"/>
        <s v="236-86-3015"/>
        <s v="831-64-0259"/>
        <s v="587-03-7455"/>
        <s v="442-48-3607"/>
        <s v="189-52-0236"/>
        <s v="725-32-9708"/>
        <s v="848-62-7243"/>
        <s v="372-26-1506"/>
        <s v="244-08-0162"/>
        <s v="569-71-4390"/>
        <s v="595-11-5460"/>
        <s v="510-09-5628"/>
        <s v="575-30-8091"/>
        <s v="268-03-6164"/>
        <s v="750-57-9686"/>
        <s v="186-09-3669"/>
        <s v="848-07-1692"/>
        <s v="290-68-2984"/>
        <s v="266-76-6436"/>
        <s v="740-22-2500"/>
        <s v="271-88-8734"/>
        <s v="301-81-8610"/>
        <s v="489-64-4354"/>
        <s v="198-84-7132"/>
        <s v="727-17-0390"/>
        <s v="650-98-6268"/>
        <s v="741-73-3559"/>
        <s v="439-54-7422"/>
        <s v="286-75-7818"/>
        <s v="574-57-9721"/>
        <s v="485-30-8700"/>
        <s v="616-87-0016"/>
        <s v="837-55-7229"/>
        <s v="751-69-0068"/>
        <s v="257-73-1380"/>
        <s v="831-07-6050"/>
        <s v="549-96-4200"/>
        <s v="810-60-6344"/>
        <s v="450-28-2866"/>
        <s v="394-30-3170"/>
        <s v="850-41-9669"/>
        <s v="192-98-7397"/>
        <s v="898-04-2717"/>
        <s v="390-80-5128"/>
        <s v="235-46-8343"/>
        <s v="453-12-7053"/>
        <s v="296-11-7041"/>
        <s v="449-27-2918"/>
        <s v="891-01-7034"/>
        <s v="744-09-5786"/>
        <s v="213-72-6612"/>
        <s v="828-61-5674"/>
        <s v="827-26-2100"/>
        <s v="767-54-1907"/>
        <s v="710-46-4433"/>
        <s v="533-33-5337"/>
        <s v="325-90-8763"/>
        <s v="729-46-7422"/>
        <s v="639-76-1242"/>
        <s v="234-03-4040"/>
        <s v="326-71-2155"/>
        <s v="320-32-8842"/>
        <s v="512-98-1403"/>
        <s v="878-30-2331"/>
        <s v="440-59-5691"/>
        <s v="554-53-3790"/>
        <s v="746-19-0921"/>
        <s v="233-34-0817"/>
        <s v="767-05-1286"/>
        <s v="527-09-6272"/>
        <s v="227-03-5010"/>
        <s v="731-59-7531"/>
        <s v="630-74-5166"/>
        <s v="802-43-8934"/>
        <s v="472-15-9636"/>
        <s v="598-47-9715"/>
        <s v="701-69-8742"/>
        <s v="865-92-6136"/>
        <s v="541-08-3113"/>
        <s v="246-11-3901"/>
        <s v="407-63-8975"/>
        <s v="305-18-3552"/>
        <s v="493-65-6248"/>
        <s v="438-01-4015"/>
        <s v="709-58-4068"/>
        <s v="851-28-6367"/>
        <s v="556-72-8512"/>
        <s v="627-95-3243"/>
        <s v="686-41-0932"/>
        <s v="856-22-8149"/>
        <s v="608-04-3797"/>
        <s v="148-82-2527"/>
        <s v="437-53-3084"/>
        <s v="632-32-4574"/>
        <s v="556-97-7101"/>
        <s v="862-59-8517"/>
        <s v="401-18-8016"/>
        <s v="795-49-7276"/>
        <s v="277-63-2961"/>
        <s v="573-98-8548"/>
        <s v="620-02-2046"/>
        <s v="282-35-2475"/>
        <s v="511-54-3087"/>
        <s v="468-88-0009"/>
        <s v="387-49-4215"/>
        <s v="862-17-9201"/>
        <s v="291-21-5991"/>
        <s v="602-80-9671"/>
        <s v="347-72-6115"/>
        <s v="340-66-0321"/>
        <s v="411-77-0180"/>
        <s v="106-35-6779"/>
        <s v="503-07-0930"/>
        <s v="413-20-6708"/>
        <s v="425-85-2085"/>
        <s v="521-18-7827"/>
        <s v="633-44-8566"/>
        <s v="600-38-9738"/>
        <s v="734-91-1155"/>
        <s v="451-28-5717"/>
        <s v="238-49-0436"/>
        <s v="133-14-7229"/>
        <s v="212-62-1842"/>
        <s v="531-80-1784"/>
        <s v="286-62-6248"/>
        <s v="339-38-9982"/>
        <s v="827-44-5872"/>
        <s v="470-32-9057"/>
        <s v="829-34-3910"/>
        <s v="286-01-5402"/>
        <s v="857-67-9057"/>
        <s v="236-27-1144"/>
        <s v="676-39-6028"/>
      </sharedItems>
    </cacheField>
    <cacheField name="Branch" numFmtId="0">
      <sharedItems count="3">
        <s v="A"/>
        <s v="C"/>
        <s v="B"/>
      </sharedItems>
    </cacheField>
    <cacheField name="City" numFmtId="0">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Electronic accessories"/>
        <s v="Home and lifestyle"/>
        <s v="Health and beauty"/>
        <s v="Food and beverages"/>
        <s v="Fashion accessories"/>
      </sharedItems>
    </cacheField>
    <cacheField name="Unit price" numFmtId="0">
      <sharedItems containsSemiMixedTypes="0" containsString="0" containsNumber="1" minValue="10.59"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627" maxValue="49.65"/>
    </cacheField>
    <cacheField name="Total" numFmtId="0">
      <sharedItems containsSemiMixedTypes="0" containsString="0" containsNumber="1" minValue="13.167" maxValue="1042.6500000000001"/>
    </cacheField>
    <cacheField name="Date" numFmtId="14">
      <sharedItems containsSemiMixedTypes="0" containsNonDate="0" containsDate="1" containsString="0" minDate="2019-01-01T00:00:00" maxDate="2019-03-31T00:00:00" count="89">
        <d v="2019-01-01T00:00:00"/>
        <d v="2019-03-08T00:00:00"/>
        <d v="2019-01-02T00:00:00"/>
        <d v="2019-01-03T00:00:00"/>
        <d v="2019-03-25T00:00:00"/>
        <d v="2019-02-24T00:00:00"/>
        <d v="2019-02-20T00:00:00"/>
        <d v="2019-02-06T00:00:00"/>
        <d v="2019-03-09T00:00:00"/>
        <d v="2019-01-04T00:00:00"/>
        <d v="2019-01-05T00:00:00"/>
        <d v="2019-01-15T00:00:00"/>
        <d v="2019-03-11T00:00:00"/>
        <d v="2019-02-25T00:00:00"/>
        <d v="2019-03-05T00:00:00"/>
        <d v="2019-03-15T00:00:00"/>
        <d v="2019-01-06T00:00:00"/>
        <d v="2019-02-08T00:00:00"/>
        <d v="2019-01-07T00:00:00"/>
        <d v="2019-01-25T00:00:00"/>
        <d v="2019-01-28T00:00:00"/>
        <d v="2019-01-10T00:00:00"/>
        <d v="2019-01-08T00:00:00"/>
        <d v="2019-03-23T00:00:00"/>
        <d v="2019-03-03T00:00:00"/>
        <d v="2019-01-17T00:00:00"/>
        <d v="2019-02-02T00:00:00"/>
        <d v="2019-03-04T00:00:00"/>
        <d v="2019-03-16T00:00:00"/>
        <d v="2019-02-27T00:00:00"/>
        <d v="2019-02-10T00:00:00"/>
        <d v="2019-03-19T00:00:00"/>
        <d v="2019-02-03T00:00:00"/>
        <d v="2019-03-22T00:00:00"/>
        <d v="2019-03-07T00:00:00"/>
        <d v="2019-02-28T00:00:00"/>
        <d v="2019-01-11T00:00:00"/>
        <d v="2019-03-12T00:00:00"/>
        <d v="2019-02-15T00:00:00"/>
        <d v="2019-02-14T00:00:00"/>
        <d v="2019-01-12T00:00:00"/>
        <d v="2019-01-13T00:00:00"/>
        <d v="2019-02-11T00:00:00"/>
        <d v="2019-01-14T00:00:00"/>
        <d v="2019-01-09T00:00:00"/>
        <d v="2019-01-22T00:00:00"/>
        <d v="2019-01-21T00:00:00"/>
        <d v="2019-01-26T00:00:00"/>
        <d v="2019-01-23T00:00:00"/>
        <d v="2019-02-23T00:00:00"/>
        <d v="2019-01-18T00:00:00"/>
        <d v="2019-03-29T00:00:00"/>
        <d v="2019-02-09T00:00:00"/>
        <d v="2019-01-19T00:00:00"/>
        <d v="2019-03-26T00:00:00"/>
        <d v="2019-03-01T00:00:00"/>
        <d v="2019-02-01T00:00:00"/>
        <d v="2019-01-20T00:00:00"/>
        <d v="2019-03-24T00:00:00"/>
        <d v="2019-02-05T00:00:00"/>
        <d v="2019-03-02T00:00:00"/>
        <d v="2019-01-16T00:00:00"/>
        <d v="2019-03-13T00:00:00"/>
        <d v="2019-02-17T00:00:00"/>
        <d v="2019-02-18T00:00:00"/>
        <d v="2019-02-16T00:00:00"/>
        <d v="2019-01-24T00:00:00"/>
        <d v="2019-02-22T00:00:00"/>
        <d v="2019-03-06T00:00:00"/>
        <d v="2019-02-07T00:00:00"/>
        <d v="2019-03-30T00:00:00"/>
        <d v="2019-03-27T00:00:00"/>
        <d v="2019-01-27T00:00:00"/>
        <d v="2019-01-30T00:00:00"/>
        <d v="2019-01-29T00:00:00"/>
        <d v="2019-02-13T00:00:00"/>
        <d v="2019-01-31T00:00:00"/>
        <d v="2019-03-18T00:00:00"/>
        <d v="2019-03-28T00:00:00"/>
        <d v="2019-03-20T00:00:00"/>
        <d v="2019-02-12T00:00:00"/>
        <d v="2019-03-10T00:00:00"/>
        <d v="2019-02-21T00:00:00"/>
        <d v="2019-02-26T00:00:00"/>
        <d v="2019-02-04T00:00:00"/>
        <d v="2019-03-17T00:00:00"/>
        <d v="2019-03-14T00:00:00"/>
        <d v="2019-02-19T00:00:00"/>
        <d v="2019-03-21T00:00:00"/>
      </sharedItems>
      <fieldGroup par="22"/>
    </cacheField>
    <cacheField name="Time" numFmtId="20">
      <sharedItems containsSemiMixedTypes="0" containsNonDate="0" containsDate="1" containsString="0" minDate="1899-12-30T10:00:00" maxDate="1899-12-30T20:59:00" count="361">
        <d v="1899-12-30T10:39:00"/>
        <d v="1899-12-30T10:29:00"/>
        <d v="1899-12-30T14:47:00"/>
        <d v="1899-12-30T16:57:00"/>
        <d v="1899-12-30T11:36:00"/>
        <d v="1899-12-30T18:30:00"/>
        <d v="1899-12-30T12:02:00"/>
        <d v="1899-12-30T11:38:00"/>
        <d v="1899-12-30T16:47:00"/>
        <d v="1899-12-30T13:27:00"/>
        <d v="1899-12-30T18:07:00"/>
        <d v="1899-12-30T17:03:00"/>
        <d v="1899-12-30T13:34:00"/>
        <d v="1899-12-30T13:21:00"/>
        <d v="1899-12-30T13:08:00"/>
        <d v="1899-12-30T16:19:00"/>
        <d v="1899-12-30T11:25:00"/>
        <d v="1899-12-30T16:05:00"/>
        <d v="1899-12-30T17:29:00"/>
        <d v="1899-12-30T15:30:00"/>
        <d v="1899-12-30T11:24:00"/>
        <d v="1899-12-30T10:40:00"/>
        <d v="1899-12-30T12:20:00"/>
        <d v="1899-12-30T11:23:00"/>
        <d v="1899-12-30T11:09:00"/>
        <d v="1899-12-30T13:58:00"/>
        <d v="1899-12-30T15:31:00"/>
        <d v="1899-12-30T16:11:00"/>
        <d v="1899-12-30T19:48:00"/>
        <d v="1899-12-30T11:44:00"/>
        <d v="1899-12-30T19:39:00"/>
        <d v="1899-12-30T12:43:00"/>
        <d v="1899-12-30T14:49:00"/>
        <d v="1899-12-30T13:05:00"/>
        <d v="1899-12-30T10:42:00"/>
        <d v="1899-12-30T12:28:00"/>
        <d v="1899-12-30T17:15:00"/>
        <d v="1899-12-30T16:42:00"/>
        <d v="1899-12-30T13:24:00"/>
        <d v="1899-12-30T13:01:00"/>
        <d v="1899-12-30T18:45:00"/>
        <d v="1899-12-30T10:11:00"/>
        <d v="1899-12-30T13:03:00"/>
        <d v="1899-12-30T20:39:00"/>
        <d v="1899-12-30T19:47:00"/>
        <d v="1899-12-30T18:00:00"/>
        <d v="1899-12-30T17:24:00"/>
        <d v="1899-12-30T15:47:00"/>
        <d v="1899-12-30T12:45:00"/>
        <d v="1899-12-30T17:08:00"/>
        <d v="1899-12-30T10:19:00"/>
        <d v="1899-12-30T14:16:00"/>
        <d v="1899-12-30T14:42:00"/>
        <d v="1899-12-30T15:46:00"/>
        <d v="1899-12-30T11:49:00"/>
        <d v="1899-12-30T19:01:00"/>
        <d v="1899-12-30T11:20:00"/>
        <d v="1899-12-30T16:49:00"/>
        <d v="1899-12-30T10:37:00"/>
        <d v="1899-12-30T20:36:00"/>
        <d v="1899-12-30T17:47:00"/>
        <d v="1899-12-30T10:55:00"/>
        <d v="1899-12-30T13:40:00"/>
        <d v="1899-12-30T19:07:00"/>
        <d v="1899-12-30T14:35:00"/>
        <d v="1899-12-30T15:48:00"/>
        <d v="1899-12-30T15:43:00"/>
        <d v="1899-12-30T15:01:00"/>
        <d v="1899-12-30T14:50:00"/>
        <d v="1899-12-30T19:14:00"/>
        <d v="1899-12-30T12:46:00"/>
        <d v="1899-12-30T18:17:00"/>
        <d v="1899-12-30T18:21:00"/>
        <d v="1899-12-30T12:52:00"/>
        <d v="1899-12-30T17:04:00"/>
        <d v="1899-12-30T14:20:00"/>
        <d v="1899-12-30T17:17:00"/>
        <d v="1899-12-30T16:24:00"/>
        <d v="1899-12-30T18:56:00"/>
        <d v="1899-12-30T19:56:00"/>
        <d v="1899-12-30T18:37:00"/>
        <d v="1899-12-30T10:17:00"/>
        <d v="1899-12-30T14:31:00"/>
        <d v="1899-12-30T10:23:00"/>
        <d v="1899-12-30T15:42:00"/>
        <d v="1899-12-30T10:43:00"/>
        <d v="1899-12-30T17:55:00"/>
        <d v="1899-12-30T10:25:00"/>
        <d v="1899-12-30T19:54:00"/>
        <d v="1899-12-30T12:48:00"/>
        <d v="1899-12-30T12:09:00"/>
        <d v="1899-12-30T20:05:00"/>
        <d v="1899-12-30T20:59:00"/>
        <d v="1899-12-30T13:11:00"/>
        <d v="1899-12-30T20:07:00"/>
        <d v="1899-12-30T18:14:00"/>
        <d v="1899-12-30T19:20:00"/>
        <d v="1899-12-30T13:22:00"/>
        <d v="1899-12-30T11:27:00"/>
        <d v="1899-12-30T16:31:00"/>
        <d v="1899-12-30T18:19:00"/>
        <d v="1899-12-30T15:28:00"/>
        <d v="1899-12-30T20:54:00"/>
        <d v="1899-12-30T15:55:00"/>
        <d v="1899-12-30T14:30:00"/>
        <d v="1899-12-30T11:32:00"/>
        <d v="1899-12-30T10:41:00"/>
        <d v="1899-12-30T12:44:00"/>
        <d v="1899-12-30T18:09:00"/>
        <d v="1899-12-30T20:31:00"/>
        <d v="1899-12-30T12:29:00"/>
        <d v="1899-12-30T15:26:00"/>
        <d v="1899-12-30T20:38:00"/>
        <d v="1899-12-30T16:37:00"/>
        <d v="1899-12-30T17:26:00"/>
        <d v="1899-12-30T19:52:00"/>
        <d v="1899-12-30T14:57:00"/>
        <d v="1899-12-30T10:00:00"/>
        <d v="1899-12-30T17:44:00"/>
        <d v="1899-12-30T16:17:00"/>
        <d v="1899-12-30T15:57:00"/>
        <d v="1899-12-30T11:15:00"/>
        <d v="1899-12-30T13:18:00"/>
        <d v="1899-12-30T18:01:00"/>
        <d v="1899-12-30T18:36:00"/>
        <d v="1899-12-30T14:40:00"/>
        <d v="1899-12-30T16:43:00"/>
        <d v="1899-12-30T14:04:00"/>
        <d v="1899-12-30T12:21:00"/>
        <d v="1899-12-30T10:04:00"/>
        <d v="1899-12-30T13:00:00"/>
        <d v="1899-12-30T13:48:00"/>
        <d v="1899-12-30T19:57:00"/>
        <d v="1899-12-30T10:36:00"/>
        <d v="1899-12-30T17:11:00"/>
        <d v="1899-12-30T18:04:00"/>
        <d v="1899-12-30T15:07:00"/>
        <d v="1899-12-30T20:24:00"/>
        <d v="1899-12-30T16:07:00"/>
        <d v="1899-12-30T15:54:00"/>
        <d v="1899-12-30T18:23:00"/>
        <d v="1899-12-30T11:40:00"/>
        <d v="1899-12-30T19:40:00"/>
        <d v="1899-12-30T14:43:00"/>
        <d v="1899-12-30T19:18:00"/>
        <d v="1899-12-30T18:22:00"/>
        <d v="1899-12-30T20:33:00"/>
        <d v="1899-12-30T19:42:00"/>
        <d v="1899-12-30T15:24:00"/>
        <d v="1899-12-30T14:12:00"/>
        <d v="1899-12-30T13:32:00"/>
        <d v="1899-12-30T13:26:00"/>
        <d v="1899-12-30T15:51:00"/>
        <d v="1899-12-30T18:05:00"/>
        <d v="1899-12-30T14:36:00"/>
        <d v="1899-12-30T19:17:00"/>
        <d v="1899-12-30T17:34:00"/>
        <d v="1899-12-30T12:04:00"/>
        <d v="1899-12-30T11:56:00"/>
        <d v="1899-12-30T10:50:00"/>
        <d v="1899-12-30T11:26:00"/>
        <d v="1899-12-30T11:51:00"/>
        <d v="1899-12-30T10:46:00"/>
        <d v="1899-12-30T15:00:00"/>
        <d v="1899-12-30T13:47:00"/>
        <d v="1899-12-30T19:46:00"/>
        <d v="1899-12-30T19:00:00"/>
        <d v="1899-12-30T10:53:00"/>
        <d v="1899-12-30T15:10:00"/>
        <d v="1899-12-30T20:50:00"/>
        <d v="1899-12-30T13:41:00"/>
        <d v="1899-12-30T19:08:00"/>
        <d v="1899-12-30T20:23:00"/>
        <d v="1899-12-30T10:08:00"/>
        <d v="1899-12-30T19:30:00"/>
        <d v="1899-12-30T18:03:00"/>
        <d v="1899-12-30T18:50:00"/>
        <d v="1899-12-30T19:58:00"/>
        <d v="1899-12-30T10:01:00"/>
        <d v="1899-12-30T11:57:00"/>
        <d v="1899-12-30T10:02:00"/>
        <d v="1899-12-30T14:51:00"/>
        <d v="1899-12-30T12:42:00"/>
        <d v="1899-12-30T20:48:00"/>
        <d v="1899-12-30T17:38:00"/>
        <d v="1899-12-30T18:31:00"/>
        <d v="1899-12-30T18:08:00"/>
        <d v="1899-12-30T15:53:00"/>
        <d v="1899-12-30T18:27:00"/>
        <d v="1899-12-30T14:38:00"/>
        <d v="1899-12-30T12:58:00"/>
        <d v="1899-12-30T18:59:00"/>
        <d v="1899-12-30T13:44:00"/>
        <d v="1899-12-30T13:46:00"/>
        <d v="1899-12-30T18:06:00"/>
        <d v="1899-12-30T12:38:00"/>
        <d v="1899-12-30T15:59:00"/>
        <d v="1899-12-30T14:29:00"/>
        <d v="1899-12-30T10:52:00"/>
        <d v="1899-12-30T12:14:00"/>
        <d v="1899-12-30T19:28:00"/>
        <d v="1899-12-30T13:52:00"/>
        <d v="1899-12-30T10:54:00"/>
        <d v="1899-12-30T10:16:00"/>
        <d v="1899-12-30T15:16:00"/>
        <d v="1899-12-30T17:07:00"/>
        <d v="1899-12-30T19:26:00"/>
        <d v="1899-12-30T13:55:00"/>
        <d v="1899-12-30T16:48:00"/>
        <d v="1899-12-30T11:28:00"/>
        <d v="1899-12-30T18:42:00"/>
        <d v="1899-12-30T16:20:00"/>
        <d v="1899-12-30T19:43:00"/>
        <d v="1899-12-30T11:00:00"/>
        <d v="1899-12-30T19:06:00"/>
        <d v="1899-12-30T15:34:00"/>
        <d v="1899-12-30T19:44:00"/>
        <d v="1899-12-30T12:50:00"/>
        <d v="1899-12-30T14:53:00"/>
        <d v="1899-12-30T19:22:00"/>
        <d v="1899-12-30T19:24:00"/>
        <d v="1899-12-30T15:04:00"/>
        <d v="1899-12-30T17:22:00"/>
        <d v="1899-12-30T20:55:00"/>
        <d v="1899-12-30T17:01:00"/>
        <d v="1899-12-30T18:13:00"/>
        <d v="1899-12-30T17:09:00"/>
        <d v="1899-12-30T16:52:00"/>
        <d v="1899-12-30T20:52:00"/>
        <d v="1899-12-30T17:36:00"/>
        <d v="1899-12-30T13:23:00"/>
        <d v="1899-12-30T16:28:00"/>
        <d v="1899-12-30T17:27:00"/>
        <d v="1899-12-30T11:12:00"/>
        <d v="1899-12-30T13:29:00"/>
        <d v="1899-12-30T19:41:00"/>
        <d v="1899-12-30T15:39:00"/>
        <d v="1899-12-30T20:29:00"/>
        <d v="1899-12-30T13:30:00"/>
        <d v="1899-12-30T17:37:00"/>
        <d v="1899-12-30T17:20:00"/>
        <d v="1899-12-30T16:55:00"/>
        <d v="1899-12-30T11:46:00"/>
        <d v="1899-12-30T13:42:00"/>
        <d v="1899-12-30T14:44:00"/>
        <d v="1899-12-30T16:21:00"/>
        <d v="1899-12-30T10:21:00"/>
        <d v="1899-12-30T16:46:00"/>
        <d v="1899-12-30T20:35:00"/>
        <d v="1899-12-30T16:03:00"/>
        <d v="1899-12-30T16:10:00"/>
        <d v="1899-12-30T19:05:00"/>
        <d v="1899-12-30T15:09:00"/>
        <d v="1899-12-30T20:51:00"/>
        <d v="1899-12-30T11:34:00"/>
        <d v="1899-12-30T18:58:00"/>
        <d v="1899-12-30T20:26:00"/>
        <d v="1899-12-30T15:08:00"/>
        <d v="1899-12-30T11:19:00"/>
        <d v="1899-12-30T15:02:00"/>
        <d v="1899-12-30T19:53:00"/>
        <d v="1899-12-30T17:43:00"/>
        <d v="1899-12-30T16:30:00"/>
        <d v="1899-12-30T12:27:00"/>
        <d v="1899-12-30T18:48:00"/>
        <d v="1899-12-30T20:34:00"/>
        <d v="1899-12-30T13:12:00"/>
        <d v="1899-12-30T13:02:00"/>
        <d v="1899-12-30T20:21:00"/>
        <d v="1899-12-30T15:37:00"/>
        <d v="1899-12-30T10:13:00"/>
        <d v="1899-12-30T18:24:00"/>
        <d v="1899-12-30T11:06:00"/>
        <d v="1899-12-30T19:09:00"/>
        <d v="1899-12-30T19:02:00"/>
        <d v="1899-12-30T15:44:00"/>
        <d v="1899-12-30T20:01:00"/>
        <d v="1899-12-30T13:45:00"/>
        <d v="1899-12-30T15:40:00"/>
        <d v="1899-12-30T16:58:00"/>
        <d v="1899-12-30T15:12:00"/>
        <d v="1899-12-30T20:37:00"/>
        <d v="1899-12-30T12:17:00"/>
        <d v="1899-12-30T16:23:00"/>
        <d v="1899-12-30T12:12:00"/>
        <d v="1899-12-30T19:33:00"/>
        <d v="1899-12-30T19:15:00"/>
        <d v="1899-12-30T14:28:00"/>
        <d v="1899-12-30T18:44:00"/>
        <d v="1899-12-30T17:54:00"/>
        <d v="1899-12-30T12:25:00"/>
        <d v="1899-12-30T18:55:00"/>
        <d v="1899-12-30T11:03:00"/>
        <d v="1899-12-30T19:50:00"/>
        <d v="1899-12-30T12:55:00"/>
        <d v="1899-12-30T15:32:00"/>
        <d v="1899-12-30T12:01:00"/>
        <d v="1899-12-30T13:19:00"/>
        <d v="1899-12-30T13:37:00"/>
        <d v="1899-12-30T13:28:00"/>
        <d v="1899-12-30T14:55:00"/>
        <d v="1899-12-30T12:31:00"/>
        <d v="1899-12-30T14:21:00"/>
        <d v="1899-12-30T16:40:00"/>
        <d v="1899-12-30T10:26:00"/>
        <d v="1899-12-30T20:18:00"/>
        <d v="1899-12-30T20:04:00"/>
        <d v="1899-12-30T13:38:00"/>
        <d v="1899-12-30T17:30:00"/>
        <d v="1899-12-30T11:21:00"/>
        <d v="1899-12-30T12:07:00"/>
        <d v="1899-12-30T15:36:00"/>
        <d v="1899-12-30T10:12:00"/>
        <d v="1899-12-30T18:20:00"/>
        <d v="1899-12-30T19:25:00"/>
        <d v="1899-12-30T10:57:00"/>
        <d v="1899-12-30T17:13:00"/>
        <d v="1899-12-30T11:22:00"/>
        <d v="1899-12-30T13:57:00"/>
        <d v="1899-12-30T13:53:00"/>
        <d v="1899-12-30T16:53:00"/>
        <d v="1899-12-30T16:51:00"/>
        <d v="1899-12-30T11:30:00"/>
        <d v="1899-12-30T20:15:00"/>
        <d v="1899-12-30T19:35:00"/>
        <d v="1899-12-30T13:25:00"/>
        <d v="1899-12-30T14:11:00"/>
        <d v="1899-12-30T15:49:00"/>
        <d v="1899-12-30T17:58:00"/>
        <d v="1899-12-30T11:02:00"/>
        <d v="1899-12-30T15:56:00"/>
        <d v="1899-12-30T16:59:00"/>
        <d v="1899-12-30T14:15:00"/>
        <d v="1899-12-30T15:19:00"/>
        <d v="1899-12-30T18:33:00"/>
        <d v="1899-12-30T12:10:00"/>
        <d v="1899-12-30T20:19:00"/>
        <d v="1899-12-30T15:05:00"/>
        <d v="1899-12-30T19:36:00"/>
        <d v="1899-12-30T16:54:00"/>
        <d v="1899-12-30T19:16:00"/>
        <d v="1899-12-30T15:25:00"/>
        <d v="1899-12-30T20:47:00"/>
        <d v="1899-12-30T11:48:00"/>
        <d v="1899-12-30T14:14:00"/>
        <d v="1899-12-30T11:17:00"/>
        <d v="1899-12-30T12:40:00"/>
        <d v="1899-12-30T17:53:00"/>
        <d v="1899-12-30T16:36:00"/>
        <d v="1899-12-30T10:48:00"/>
        <d v="1899-12-30T13:07:00"/>
        <d v="1899-12-30T20:14:00"/>
        <d v="1899-12-30T19:49:00"/>
        <d v="1899-12-30T15:52:00"/>
        <d v="1899-12-30T20:46:00"/>
        <d v="1899-12-30T10:34:00"/>
        <d v="1899-12-30T11:43:00"/>
        <d v="1899-12-30T16:44:00"/>
        <d v="1899-12-30T20:03:00"/>
        <d v="1899-12-30T19:21:00"/>
        <d v="1899-12-30T10:31:00"/>
      </sharedItems>
      <fieldGroup par="20"/>
    </cacheField>
    <cacheField name="Payment" numFmtId="0">
      <sharedItems count="3">
        <s v="Credit card"/>
        <s v="Cash"/>
        <s v="Ewallet"/>
      </sharedItems>
    </cacheField>
    <cacheField name="cogs" numFmtId="0">
      <sharedItems containsSemiMixedTypes="0" containsString="0" containsNumber="1" minValue="12.54"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627" maxValue="49.65"/>
    </cacheField>
    <cacheField name="Rating" numFmtId="0">
      <sharedItems containsSemiMixedTypes="0" containsString="0" containsNumber="1" minValue="4" maxValue="10"/>
    </cacheField>
    <cacheField name="Profit" numFmtId="0">
      <sharedItems containsString="0" containsBlank="1" containsNumber="1" minValue="0.76699999999999946" maxValue="49.490000000000009"/>
    </cacheField>
    <cacheField name="Spending" numFmtId="0">
      <sharedItems containsBlank="1"/>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922662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5">
  <r>
    <s v="750-67-8428"/>
    <x v="0"/>
    <s v="Yangon"/>
    <s v="Member"/>
    <x v="0"/>
    <s v="Health and beauty"/>
    <n v="74.69"/>
    <n v="7"/>
    <n v="26.141500000000001"/>
    <n v="548.97149999999999"/>
    <d v="2019-01-05T00:00:00"/>
    <d v="1899-12-30T13:08:00"/>
    <s v="Ewallet"/>
    <n v="522.83000000000004"/>
    <n v="4.7619047620000003"/>
    <n v="26.141500000000001"/>
    <n v="9.1"/>
  </r>
  <r>
    <s v="226-31-3081"/>
    <x v="1"/>
    <s v="Naypyitaw"/>
    <s v="Normal"/>
    <x v="0"/>
    <s v="Electronic accessories"/>
    <n v="15.28"/>
    <n v="5"/>
    <n v="3.82"/>
    <n v="80.22"/>
    <d v="2019-03-08T00:00:00"/>
    <d v="1899-12-30T10:29:00"/>
    <s v="Cash"/>
    <n v="76.400000000000006"/>
    <n v="4.7619047620000003"/>
    <n v="3.82"/>
    <n v="9.6"/>
  </r>
  <r>
    <s v="631-41-3108"/>
    <x v="0"/>
    <s v="Yangon"/>
    <s v="Normal"/>
    <x v="1"/>
    <s v="Home and lifestyle"/>
    <n v="46.33"/>
    <n v="7"/>
    <n v="16.215499999999999"/>
    <n v="340.52550000000002"/>
    <d v="2019-03-03T00:00:00"/>
    <d v="1899-12-30T13:23:00"/>
    <s v="Credit card"/>
    <n v="324.31"/>
    <n v="4.7619047620000003"/>
    <n v="16.215499999999999"/>
    <n v="7.4"/>
  </r>
  <r>
    <s v="123-19-1176"/>
    <x v="0"/>
    <s v="Yangon"/>
    <s v="Member"/>
    <x v="1"/>
    <s v="Health and beauty"/>
    <n v="58.22"/>
    <n v="8"/>
    <n v="23.288"/>
    <n v="489.048"/>
    <d v="2019-01-27T00:00:00"/>
    <d v="1899-12-30T20:33:00"/>
    <s v="Ewallet"/>
    <n v="465.76"/>
    <n v="4.7619047620000003"/>
    <n v="23.288"/>
    <n v="8.4"/>
  </r>
  <r>
    <s v="373-73-7910"/>
    <x v="0"/>
    <s v="Yangon"/>
    <s v="Normal"/>
    <x v="1"/>
    <s v="Sports and travel"/>
    <n v="86.31"/>
    <n v="7"/>
    <n v="30.208500000000001"/>
    <n v="634.37850000000003"/>
    <d v="2019-02-08T00:00:00"/>
    <d v="1899-12-30T10:37:00"/>
    <s v="Ewallet"/>
    <n v="604.16999999999996"/>
    <n v="4.7619047620000003"/>
    <n v="30.208500000000001"/>
    <n v="5.3"/>
  </r>
  <r>
    <s v="699-14-3026"/>
    <x v="1"/>
    <s v="Naypyitaw"/>
    <s v="Normal"/>
    <x v="1"/>
    <s v="Electronic accessories"/>
    <n v="85.39"/>
    <n v="7"/>
    <n v="29.886500000000002"/>
    <n v="627.61649999999997"/>
    <d v="2019-03-25T00:00:00"/>
    <d v="1899-12-30T18:30:00"/>
    <s v="Ewallet"/>
    <n v="597.73"/>
    <n v="4.7619047620000003"/>
    <n v="29.886500000000002"/>
    <n v="4.0999999999999996"/>
  </r>
  <r>
    <s v="355-53-5943"/>
    <x v="0"/>
    <s v="Yangon"/>
    <s v="Member"/>
    <x v="0"/>
    <s v="Electronic accessories"/>
    <n v="68.84"/>
    <n v="6"/>
    <n v="20.652000000000001"/>
    <n v="433.69200000000001"/>
    <d v="2019-02-25T00:00:00"/>
    <d v="1899-12-30T14:36:00"/>
    <s v="Ewallet"/>
    <n v="413.04"/>
    <n v="4.7619047620000003"/>
    <n v="20.652000000000001"/>
    <n v="5.8"/>
  </r>
  <r>
    <s v="315-22-5665"/>
    <x v="1"/>
    <s v="Naypyitaw"/>
    <s v="Normal"/>
    <x v="0"/>
    <s v="Home and lifestyle"/>
    <n v="73.56"/>
    <n v="10"/>
    <n v="36.78"/>
    <n v="772.38"/>
    <d v="2019-02-24T00:00:00"/>
    <d v="1899-12-30T11:38:00"/>
    <s v="Ewallet"/>
    <n v="735.6"/>
    <n v="4.7619047620000003"/>
    <n v="36.78"/>
    <n v="8"/>
  </r>
  <r>
    <s v="665-32-9167"/>
    <x v="0"/>
    <s v="Yangon"/>
    <s v="Member"/>
    <x v="0"/>
    <s v="Health and beauty"/>
    <n v="36.26"/>
    <n v="2"/>
    <n v="3.6259999999999999"/>
    <n v="76.146000000000001"/>
    <d v="2019-01-10T00:00:00"/>
    <d v="1899-12-30T17:15:00"/>
    <s v="Credit card"/>
    <n v="72.52"/>
    <n v="4.7619047620000003"/>
    <n v="3.6259999999999999"/>
    <n v="7.2"/>
  </r>
  <r>
    <s v="692-92-5582"/>
    <x v="2"/>
    <s v="Mandalay"/>
    <s v="Member"/>
    <x v="0"/>
    <s v="Food and beverages"/>
    <n v="54.84"/>
    <n v="3"/>
    <n v="8.2260000000000009"/>
    <n v="172.74600000000001"/>
    <d v="2019-02-20T00:00:00"/>
    <d v="1899-12-30T13:27:00"/>
    <s v="Credit card"/>
    <n v="164.52"/>
    <n v="4.7619047620000003"/>
    <n v="8.2260000000000009"/>
    <n v="5.9"/>
  </r>
  <r>
    <s v="351-62-0822"/>
    <x v="2"/>
    <s v="Mandalay"/>
    <s v="Member"/>
    <x v="0"/>
    <s v="Fashion accessories"/>
    <n v="14.48"/>
    <n v="4"/>
    <n v="2.8959999999999999"/>
    <n v="60.816000000000003"/>
    <d v="2019-02-06T00:00:00"/>
    <d v="1899-12-30T18:07:00"/>
    <s v="Ewallet"/>
    <n v="57.92"/>
    <n v="4.7619047620000003"/>
    <n v="2.8959999999999999"/>
    <n v="4.5"/>
  </r>
  <r>
    <s v="529-56-3974"/>
    <x v="2"/>
    <s v="Mandalay"/>
    <s v="Member"/>
    <x v="1"/>
    <s v="Electronic accessories"/>
    <n v="25.51"/>
    <n v="4"/>
    <n v="5.1020000000000003"/>
    <n v="107.142"/>
    <d v="2019-03-09T00:00:00"/>
    <d v="1899-12-30T17:03:00"/>
    <s v="Cash"/>
    <n v="102.04"/>
    <n v="4.7619047620000003"/>
    <n v="5.1020000000000003"/>
    <n v="6.8"/>
  </r>
  <r>
    <s v="365-64-0515"/>
    <x v="0"/>
    <s v="Yangon"/>
    <s v="Normal"/>
    <x v="0"/>
    <s v="Electronic accessories"/>
    <n v="46.95"/>
    <n v="5"/>
    <n v="11.737500000000001"/>
    <n v="246.48750000000001"/>
    <d v="2019-02-12T00:00:00"/>
    <d v="1899-12-30T10:25:00"/>
    <s v="Ewallet"/>
    <n v="234.75"/>
    <n v="4.7619047620000003"/>
    <n v="11.737500000000001"/>
    <n v="7.1"/>
  </r>
  <r>
    <s v="252-56-2699"/>
    <x v="0"/>
    <s v="Yangon"/>
    <s v="Normal"/>
    <x v="1"/>
    <s v="Food and beverages"/>
    <n v="43.19"/>
    <n v="10"/>
    <n v="21.594999999999999"/>
    <n v="453.495"/>
    <d v="2019-02-07T00:00:00"/>
    <d v="1899-12-30T16:48:00"/>
    <s v="Ewallet"/>
    <n v="431.9"/>
    <n v="4.7619047620000003"/>
    <n v="21.594999999999999"/>
    <n v="8.1999999999999993"/>
  </r>
  <r>
    <s v="829-34-3910"/>
    <x v="0"/>
    <s v="Yangon"/>
    <s v="Normal"/>
    <x v="0"/>
    <s v="Health and beauty"/>
    <n v="71.38"/>
    <n v="10"/>
    <n v="35.69"/>
    <n v="749.49"/>
    <d v="2019-03-29T00:00:00"/>
    <d v="1899-12-30T19:21:00"/>
    <s v="Cash"/>
    <n v="713.8"/>
    <n v="4.7619047620000003"/>
    <n v="35.69"/>
    <n v="5.7"/>
  </r>
  <r>
    <s v="299-46-1805"/>
    <x v="2"/>
    <s v="Mandalay"/>
    <s v="Member"/>
    <x v="0"/>
    <s v="Sports and travel"/>
    <n v="93.72"/>
    <n v="6"/>
    <n v="28.116"/>
    <n v="590.43600000000004"/>
    <d v="2019-01-15T00:00:00"/>
    <d v="1899-12-30T16:19:00"/>
    <s v="Cash"/>
    <n v="562.32000000000005"/>
    <n v="4.7619047620000003"/>
    <n v="28.116"/>
    <n v="4.5"/>
  </r>
  <r>
    <s v="656-95-9349"/>
    <x v="0"/>
    <s v="Yangon"/>
    <s v="Member"/>
    <x v="0"/>
    <s v="Health and beauty"/>
    <n v="68.930000000000007"/>
    <n v="7"/>
    <n v="24.125499999999999"/>
    <n v="506.63549999999998"/>
    <d v="2019-03-11T00:00:00"/>
    <d v="1899-12-30T11:03:00"/>
    <s v="Credit card"/>
    <n v="482.51"/>
    <n v="4.7619047620000003"/>
    <n v="24.125499999999999"/>
    <n v="4.5999999999999996"/>
  </r>
  <r>
    <s v="765-26-6951"/>
    <x v="0"/>
    <s v="Yangon"/>
    <s v="Normal"/>
    <x v="1"/>
    <s v="Sports and travel"/>
    <n v="72.61"/>
    <n v="6"/>
    <n v="21.783000000000001"/>
    <n v="457.44299999999998"/>
    <d v="2019-01-01T00:00:00"/>
    <d v="1899-12-30T10:39:00"/>
    <s v="Credit card"/>
    <n v="435.66"/>
    <n v="4.7619047620000003"/>
    <n v="21.783000000000001"/>
    <n v="6.9"/>
  </r>
  <r>
    <s v="329-62-1586"/>
    <x v="0"/>
    <s v="Yangon"/>
    <s v="Normal"/>
    <x v="1"/>
    <s v="Food and beverages"/>
    <n v="54.67"/>
    <n v="3"/>
    <n v="8.2004999999999999"/>
    <n v="172.2105"/>
    <d v="2019-01-21T00:00:00"/>
    <d v="1899-12-30T18:00:00"/>
    <s v="Credit card"/>
    <n v="164.01"/>
    <n v="4.7619047620000003"/>
    <n v="8.2004999999999999"/>
    <n v="8.6"/>
  </r>
  <r>
    <s v="319-50-3348"/>
    <x v="2"/>
    <s v="Mandalay"/>
    <s v="Normal"/>
    <x v="0"/>
    <s v="Home and lifestyle"/>
    <n v="40.299999999999997"/>
    <n v="2"/>
    <n v="4.03"/>
    <n v="84.63"/>
    <d v="2019-03-11T00:00:00"/>
    <d v="1899-12-30T15:30:00"/>
    <s v="Ewallet"/>
    <n v="80.599999999999994"/>
    <n v="4.7619047620000003"/>
    <n v="4.03"/>
    <n v="4.4000000000000004"/>
  </r>
  <r>
    <s v="300-71-4605"/>
    <x v="1"/>
    <s v="Naypyitaw"/>
    <s v="Member"/>
    <x v="1"/>
    <s v="Electronic accessories"/>
    <n v="86.04"/>
    <n v="5"/>
    <n v="21.51"/>
    <n v="451.71"/>
    <d v="2019-02-25T00:00:00"/>
    <d v="1899-12-30T11:24:00"/>
    <s v="Ewallet"/>
    <n v="430.2"/>
    <n v="4.7619047620000003"/>
    <n v="21.51"/>
    <n v="4.8"/>
  </r>
  <r>
    <s v="371-85-5789"/>
    <x v="2"/>
    <s v="Mandalay"/>
    <s v="Normal"/>
    <x v="1"/>
    <s v="Health and beauty"/>
    <n v="87.98"/>
    <n v="3"/>
    <n v="13.196999999999999"/>
    <n v="277.137"/>
    <d v="2019-03-05T00:00:00"/>
    <d v="1899-12-30T10:40:00"/>
    <s v="Ewallet"/>
    <n v="263.94"/>
    <n v="4.7619047620000003"/>
    <n v="13.196999999999999"/>
    <n v="5.0999999999999996"/>
  </r>
  <r>
    <s v="273-16-6619"/>
    <x v="2"/>
    <s v="Mandalay"/>
    <s v="Normal"/>
    <x v="1"/>
    <s v="Home and lifestyle"/>
    <n v="33.200000000000003"/>
    <n v="2"/>
    <n v="3.32"/>
    <n v="69.72"/>
    <d v="2019-03-15T00:00:00"/>
    <d v="1899-12-30T12:20:00"/>
    <s v="Credit card"/>
    <n v="66.400000000000006"/>
    <n v="4.7619047620000003"/>
    <n v="3.32"/>
    <n v="4.4000000000000004"/>
  </r>
  <r>
    <s v="636-48-8204"/>
    <x v="0"/>
    <s v="Yangon"/>
    <s v="Normal"/>
    <x v="1"/>
    <s v="Electronic accessories"/>
    <n v="34.56"/>
    <n v="5"/>
    <n v="8.64"/>
    <n v="181.44"/>
    <d v="2019-02-17T00:00:00"/>
    <d v="1899-12-30T11:15:00"/>
    <s v="Ewallet"/>
    <n v="172.8"/>
    <n v="4.7619047620000003"/>
    <n v="8.64"/>
    <n v="9.9"/>
  </r>
  <r>
    <s v="549-59-1358"/>
    <x v="0"/>
    <s v="Yangon"/>
    <s v="Member"/>
    <x v="1"/>
    <s v="Sports and travel"/>
    <n v="88.63"/>
    <n v="3"/>
    <n v="13.294499999999999"/>
    <n v="279.18450000000001"/>
    <d v="2019-03-02T00:00:00"/>
    <d v="1899-12-30T17:36:00"/>
    <s v="Ewallet"/>
    <n v="265.89"/>
    <n v="4.7619047620000003"/>
    <n v="13.294499999999999"/>
    <n v="6"/>
  </r>
  <r>
    <s v="227-03-5010"/>
    <x v="0"/>
    <s v="Yangon"/>
    <s v="Member"/>
    <x v="0"/>
    <s v="Home and lifestyle"/>
    <n v="52.59"/>
    <n v="8"/>
    <n v="21.036000000000001"/>
    <n v="441.75599999999997"/>
    <d v="2019-03-22T00:00:00"/>
    <d v="1899-12-30T19:20:00"/>
    <s v="Credit card"/>
    <n v="420.72"/>
    <n v="4.7619047620000003"/>
    <n v="21.036000000000001"/>
    <n v="8.5"/>
  </r>
  <r>
    <s v="649-29-6775"/>
    <x v="2"/>
    <s v="Mandalay"/>
    <s v="Normal"/>
    <x v="1"/>
    <s v="Fashion accessories"/>
    <n v="33.520000000000003"/>
    <n v="1"/>
    <n v="1.6759999999999999"/>
    <n v="35.195999999999998"/>
    <d v="2019-02-08T00:00:00"/>
    <d v="1899-12-30T15:31:00"/>
    <s v="Cash"/>
    <n v="33.520000000000003"/>
    <n v="4.7619047620000003"/>
    <n v="1.6759999999999999"/>
    <n v="6.7"/>
  </r>
  <r>
    <s v="189-17-4241"/>
    <x v="0"/>
    <s v="Yangon"/>
    <s v="Normal"/>
    <x v="0"/>
    <s v="Fashion accessories"/>
    <n v="87.67"/>
    <n v="2"/>
    <n v="8.7669999999999995"/>
    <n v="184.107"/>
    <d v="2019-03-10T00:00:00"/>
    <d v="1899-12-30T12:17:00"/>
    <s v="Credit card"/>
    <n v="175.34"/>
    <n v="4.7619047620000003"/>
    <n v="8.7669999999999995"/>
    <n v="7.7"/>
  </r>
  <r>
    <s v="145-94-9061"/>
    <x v="2"/>
    <s v="Mandalay"/>
    <s v="Normal"/>
    <x v="0"/>
    <s v="Food and beverages"/>
    <n v="88.36"/>
    <n v="5"/>
    <n v="22.09"/>
    <n v="463.89"/>
    <d v="2019-01-25T00:00:00"/>
    <d v="1899-12-30T19:48:00"/>
    <s v="Cash"/>
    <n v="441.8"/>
    <n v="4.7619047620000003"/>
    <n v="22.09"/>
    <n v="9.6"/>
  </r>
  <r>
    <s v="848-62-7243"/>
    <x v="0"/>
    <s v="Yangon"/>
    <s v="Normal"/>
    <x v="1"/>
    <s v="Health and beauty"/>
    <n v="24.89"/>
    <n v="9"/>
    <n v="11.2005"/>
    <n v="235.2105"/>
    <d v="2019-03-15T00:00:00"/>
    <d v="1899-12-30T15:36:00"/>
    <s v="Cash"/>
    <n v="224.01"/>
    <n v="4.7619047620000003"/>
    <n v="11.2005"/>
    <n v="7.4"/>
  </r>
  <r>
    <s v="871-79-8483"/>
    <x v="2"/>
    <s v="Mandalay"/>
    <s v="Normal"/>
    <x v="1"/>
    <s v="Fashion accessories"/>
    <n v="94.13"/>
    <n v="5"/>
    <n v="23.532499999999999"/>
    <n v="494.1825"/>
    <d v="2019-02-25T00:00:00"/>
    <d v="1899-12-30T19:39:00"/>
    <s v="Credit card"/>
    <n v="470.65"/>
    <n v="4.7619047620000003"/>
    <n v="23.532499999999999"/>
    <n v="4.8"/>
  </r>
  <r>
    <s v="149-71-6266"/>
    <x v="2"/>
    <s v="Mandalay"/>
    <s v="Member"/>
    <x v="1"/>
    <s v="Sports and travel"/>
    <n v="78.069999999999993"/>
    <n v="9"/>
    <n v="35.131500000000003"/>
    <n v="737.76149999999996"/>
    <d v="2019-01-28T00:00:00"/>
    <d v="1899-12-30T12:43:00"/>
    <s v="Cash"/>
    <n v="702.63"/>
    <n v="4.7619047620000003"/>
    <n v="35.131500000000003"/>
    <n v="4.5"/>
  </r>
  <r>
    <s v="640-49-2076"/>
    <x v="2"/>
    <s v="Mandalay"/>
    <s v="Normal"/>
    <x v="1"/>
    <s v="Sports and travel"/>
    <n v="83.78"/>
    <n v="8"/>
    <n v="33.512"/>
    <n v="703.75199999999995"/>
    <d v="2019-01-10T00:00:00"/>
    <d v="1899-12-30T14:49:00"/>
    <s v="Cash"/>
    <n v="670.24"/>
    <n v="4.7619047620000003"/>
    <n v="33.512"/>
    <n v="5.0999999999999996"/>
  </r>
  <r>
    <s v="595-11-5460"/>
    <x v="0"/>
    <s v="Yangon"/>
    <s v="Normal"/>
    <x v="1"/>
    <s v="Health and beauty"/>
    <n v="96.58"/>
    <n v="2"/>
    <n v="9.6579999999999995"/>
    <n v="202.81800000000001"/>
    <d v="2019-03-15T00:00:00"/>
    <d v="1899-12-30T10:12:00"/>
    <s v="Credit card"/>
    <n v="193.16"/>
    <n v="4.7619047620000003"/>
    <n v="9.6579999999999995"/>
    <n v="5.0999999999999996"/>
  </r>
  <r>
    <s v="183-56-6882"/>
    <x v="1"/>
    <s v="Naypyitaw"/>
    <s v="Member"/>
    <x v="0"/>
    <s v="Food and beverages"/>
    <n v="99.42"/>
    <n v="4"/>
    <n v="19.884"/>
    <n v="417.56400000000002"/>
    <d v="2019-02-06T00:00:00"/>
    <d v="1899-12-30T10:42:00"/>
    <s v="Ewallet"/>
    <n v="397.68"/>
    <n v="4.7619047620000003"/>
    <n v="19.884"/>
    <n v="7.5"/>
  </r>
  <r>
    <s v="232-16-2483"/>
    <x v="1"/>
    <s v="Naypyitaw"/>
    <s v="Member"/>
    <x v="0"/>
    <s v="Sports and travel"/>
    <n v="68.12"/>
    <n v="1"/>
    <n v="3.4060000000000001"/>
    <n v="71.525999999999996"/>
    <d v="2019-01-07T00:00:00"/>
    <d v="1899-12-30T12:28:00"/>
    <s v="Ewallet"/>
    <n v="68.12"/>
    <n v="4.7619047620000003"/>
    <n v="3.4060000000000001"/>
    <n v="6.8"/>
  </r>
  <r>
    <s v="129-29-8530"/>
    <x v="0"/>
    <s v="Yangon"/>
    <s v="Member"/>
    <x v="1"/>
    <s v="Sports and travel"/>
    <n v="62.62"/>
    <n v="5"/>
    <n v="15.654999999999999"/>
    <n v="328.755"/>
    <d v="2019-03-10T00:00:00"/>
    <d v="1899-12-30T19:15:00"/>
    <s v="Ewallet"/>
    <n v="313.10000000000002"/>
    <n v="4.7619047620000003"/>
    <n v="15.654999999999999"/>
    <n v="7"/>
  </r>
  <r>
    <s v="272-65-1806"/>
    <x v="0"/>
    <s v="Yangon"/>
    <s v="Normal"/>
    <x v="0"/>
    <s v="Electronic accessories"/>
    <n v="60.88"/>
    <n v="9"/>
    <n v="27.396000000000001"/>
    <n v="575.31600000000003"/>
    <d v="2019-01-15T00:00:00"/>
    <d v="1899-12-30T17:17:00"/>
    <s v="Ewallet"/>
    <n v="547.91999999999996"/>
    <n v="4.7619047620000003"/>
    <n v="27.396000000000001"/>
    <n v="4.7"/>
  </r>
  <r>
    <s v="333-73-7901"/>
    <x v="1"/>
    <s v="Naypyitaw"/>
    <s v="Normal"/>
    <x v="0"/>
    <s v="Health and beauty"/>
    <n v="54.92"/>
    <n v="8"/>
    <n v="21.968"/>
    <n v="461.32799999999997"/>
    <d v="2019-03-23T00:00:00"/>
    <d v="1899-12-30T13:24:00"/>
    <s v="Ewallet"/>
    <n v="439.36"/>
    <n v="4.7619047620000003"/>
    <n v="21.968"/>
    <n v="7.6"/>
  </r>
  <r>
    <s v="777-82-7220"/>
    <x v="2"/>
    <s v="Mandalay"/>
    <s v="Member"/>
    <x v="1"/>
    <s v="Home and lifestyle"/>
    <n v="30.12"/>
    <n v="8"/>
    <n v="12.048"/>
    <n v="253.00800000000001"/>
    <d v="2019-03-03T00:00:00"/>
    <d v="1899-12-30T13:01:00"/>
    <s v="Cash"/>
    <n v="240.96"/>
    <n v="4.7619047620000003"/>
    <n v="12.048"/>
    <n v="7.7"/>
  </r>
  <r>
    <s v="280-35-5823"/>
    <x v="2"/>
    <s v="Mandalay"/>
    <s v="Member"/>
    <x v="0"/>
    <s v="Home and lifestyle"/>
    <n v="86.72"/>
    <n v="1"/>
    <n v="4.3360000000000003"/>
    <n v="91.055999999999997"/>
    <d v="2019-01-17T00:00:00"/>
    <d v="1899-12-30T18:45:00"/>
    <s v="Ewallet"/>
    <n v="86.72"/>
    <n v="4.7619047620000003"/>
    <n v="4.3360000000000003"/>
    <n v="7.9"/>
  </r>
  <r>
    <s v="554-53-8700"/>
    <x v="1"/>
    <s v="Naypyitaw"/>
    <s v="Member"/>
    <x v="1"/>
    <s v="Home and lifestyle"/>
    <n v="56.11"/>
    <n v="2"/>
    <n v="5.6109999999999998"/>
    <n v="117.831"/>
    <d v="2019-02-02T00:00:00"/>
    <d v="1899-12-30T10:11:00"/>
    <s v="Cash"/>
    <n v="112.22"/>
    <n v="4.7619047620000003"/>
    <n v="5.6109999999999998"/>
    <n v="6.3"/>
  </r>
  <r>
    <s v="354-25-5821"/>
    <x v="2"/>
    <s v="Mandalay"/>
    <s v="Member"/>
    <x v="0"/>
    <s v="Sports and travel"/>
    <n v="69.12"/>
    <n v="6"/>
    <n v="20.736000000000001"/>
    <n v="435.45600000000002"/>
    <d v="2019-02-08T00:00:00"/>
    <d v="1899-12-30T13:03:00"/>
    <s v="Cash"/>
    <n v="414.72"/>
    <n v="4.7619047620000003"/>
    <n v="20.736000000000001"/>
    <n v="5.6"/>
  </r>
  <r>
    <s v="228-96-1411"/>
    <x v="1"/>
    <s v="Naypyitaw"/>
    <s v="Member"/>
    <x v="0"/>
    <s v="Food and beverages"/>
    <n v="98.7"/>
    <n v="8"/>
    <n v="39.479999999999997"/>
    <n v="829.08"/>
    <d v="2019-03-04T00:00:00"/>
    <d v="1899-12-30T20:39:00"/>
    <s v="Cash"/>
    <n v="789.6"/>
    <n v="4.7619047620000003"/>
    <n v="39.479999999999997"/>
    <n v="7.6"/>
  </r>
  <r>
    <s v="617-15-4209"/>
    <x v="1"/>
    <s v="Naypyitaw"/>
    <s v="Member"/>
    <x v="1"/>
    <s v="Health and beauty"/>
    <n v="15.37"/>
    <n v="2"/>
    <n v="1.5369999999999999"/>
    <n v="32.277000000000001"/>
    <d v="2019-03-16T00:00:00"/>
    <d v="1899-12-30T19:47:00"/>
    <s v="Cash"/>
    <n v="30.74"/>
    <n v="4.7619047620000003"/>
    <n v="1.5369999999999999"/>
    <n v="7.2"/>
  </r>
  <r>
    <s v="132-32-9879"/>
    <x v="2"/>
    <s v="Mandalay"/>
    <s v="Member"/>
    <x v="0"/>
    <s v="Electronic accessories"/>
    <n v="93.96"/>
    <n v="4"/>
    <n v="18.792000000000002"/>
    <n v="394.63200000000001"/>
    <d v="2019-03-09T00:00:00"/>
    <d v="1899-12-30T18:00:00"/>
    <s v="Cash"/>
    <n v="375.84"/>
    <n v="4.7619047620000003"/>
    <n v="18.792000000000002"/>
    <n v="9.5"/>
  </r>
  <r>
    <s v="370-41-7321"/>
    <x v="2"/>
    <s v="Mandalay"/>
    <s v="Member"/>
    <x v="1"/>
    <s v="Health and beauty"/>
    <n v="56.69"/>
    <n v="9"/>
    <n v="25.5105"/>
    <n v="535.72050000000002"/>
    <d v="2019-02-27T00:00:00"/>
    <d v="1899-12-30T17:24:00"/>
    <s v="Credit card"/>
    <n v="510.21"/>
    <n v="4.7619047620000003"/>
    <n v="25.5105"/>
    <n v="8.4"/>
  </r>
  <r>
    <s v="727-46-3608"/>
    <x v="2"/>
    <s v="Mandalay"/>
    <s v="Member"/>
    <x v="0"/>
    <s v="Food and beverages"/>
    <n v="20.010000000000002"/>
    <n v="9"/>
    <n v="9.0045000000000002"/>
    <n v="189.09450000000001"/>
    <d v="2019-02-06T00:00:00"/>
    <d v="1899-12-30T15:47:00"/>
    <s v="Ewallet"/>
    <n v="180.09"/>
    <n v="4.7619047620000003"/>
    <n v="9.0045000000000002"/>
    <n v="4.0999999999999996"/>
  </r>
  <r>
    <s v="669-54-1719"/>
    <x v="2"/>
    <s v="Mandalay"/>
    <s v="Member"/>
    <x v="1"/>
    <s v="Electronic accessories"/>
    <n v="18.93"/>
    <n v="6"/>
    <n v="5.6790000000000003"/>
    <n v="119.259"/>
    <d v="2019-02-10T00:00:00"/>
    <d v="1899-12-30T12:45:00"/>
    <s v="Credit card"/>
    <n v="113.58"/>
    <n v="4.7619047620000003"/>
    <n v="5.6790000000000003"/>
    <n v="8.1"/>
  </r>
  <r>
    <s v="574-22-5561"/>
    <x v="1"/>
    <s v="Naypyitaw"/>
    <s v="Member"/>
    <x v="0"/>
    <s v="Fashion accessories"/>
    <n v="82.63"/>
    <n v="10"/>
    <n v="41.314999999999998"/>
    <n v="867.61500000000001"/>
    <d v="2019-03-19T00:00:00"/>
    <d v="1899-12-30T17:08:00"/>
    <s v="Ewallet"/>
    <n v="826.3"/>
    <n v="4.7619047620000003"/>
    <n v="41.314999999999998"/>
    <n v="7.9"/>
  </r>
  <r>
    <s v="326-78-5178"/>
    <x v="1"/>
    <s v="Naypyitaw"/>
    <s v="Member"/>
    <x v="1"/>
    <s v="Food and beverages"/>
    <n v="91.4"/>
    <n v="7"/>
    <n v="31.99"/>
    <n v="671.79"/>
    <d v="2019-02-03T00:00:00"/>
    <d v="1899-12-30T10:19:00"/>
    <s v="Cash"/>
    <n v="639.79999999999995"/>
    <n v="4.7619047620000003"/>
    <n v="31.99"/>
    <n v="9.5"/>
  </r>
  <r>
    <s v="162-48-8011"/>
    <x v="0"/>
    <s v="Yangon"/>
    <s v="Member"/>
    <x v="0"/>
    <s v="Food and beverages"/>
    <n v="44.59"/>
    <n v="5"/>
    <n v="11.147500000000001"/>
    <n v="234.0975"/>
    <d v="2019-02-10T00:00:00"/>
    <d v="1899-12-30T15:10:00"/>
    <s v="Cash"/>
    <n v="222.95"/>
    <n v="4.7619047620000003"/>
    <n v="11.147500000000001"/>
    <n v="8.5"/>
  </r>
  <r>
    <s v="616-24-2851"/>
    <x v="2"/>
    <s v="Mandalay"/>
    <s v="Member"/>
    <x v="0"/>
    <s v="Fashion accessories"/>
    <n v="17.87"/>
    <n v="4"/>
    <n v="3.5739999999999998"/>
    <n v="75.054000000000002"/>
    <d v="2019-03-22T00:00:00"/>
    <d v="1899-12-30T14:42:00"/>
    <s v="Ewallet"/>
    <n v="71.48"/>
    <n v="4.7619047620000003"/>
    <n v="3.5739999999999998"/>
    <n v="6.5"/>
  </r>
  <r>
    <s v="778-71-5554"/>
    <x v="1"/>
    <s v="Naypyitaw"/>
    <s v="Member"/>
    <x v="1"/>
    <s v="Fashion accessories"/>
    <n v="15.43"/>
    <n v="1"/>
    <n v="0.77149999999999996"/>
    <n v="16.201499999999999"/>
    <d v="2019-01-25T00:00:00"/>
    <d v="1899-12-30T15:46:00"/>
    <s v="Credit card"/>
    <n v="15.43"/>
    <n v="4.7619047620000003"/>
    <n v="0.77149999999999996"/>
    <n v="6.1"/>
  </r>
  <r>
    <s v="242-55-6721"/>
    <x v="2"/>
    <s v="Mandalay"/>
    <s v="Normal"/>
    <x v="1"/>
    <s v="Home and lifestyle"/>
    <n v="16.16"/>
    <n v="2"/>
    <n v="1.6160000000000001"/>
    <n v="33.936"/>
    <d v="2019-03-07T00:00:00"/>
    <d v="1899-12-30T11:49:00"/>
    <s v="Ewallet"/>
    <n v="32.32"/>
    <n v="4.7619047620000003"/>
    <n v="1.6160000000000001"/>
    <n v="6.5"/>
  </r>
  <r>
    <s v="399-46-5918"/>
    <x v="1"/>
    <s v="Naypyitaw"/>
    <s v="Normal"/>
    <x v="0"/>
    <s v="Electronic accessories"/>
    <n v="85.98"/>
    <n v="8"/>
    <n v="34.392000000000003"/>
    <n v="722.23199999999997"/>
    <d v="2019-02-28T00:00:00"/>
    <d v="1899-12-30T19:01:00"/>
    <s v="Cash"/>
    <n v="687.84"/>
    <n v="4.7619047620000003"/>
    <n v="34.392000000000003"/>
    <n v="8.1999999999999993"/>
  </r>
  <r>
    <s v="106-35-6779"/>
    <x v="0"/>
    <s v="Yangon"/>
    <s v="Member"/>
    <x v="1"/>
    <s v="Home and lifestyle"/>
    <n v="44.34"/>
    <n v="2"/>
    <n v="4.4340000000000002"/>
    <n v="93.114000000000004"/>
    <d v="2019-03-27T00:00:00"/>
    <d v="1899-12-30T11:26:00"/>
    <s v="Cash"/>
    <n v="88.68"/>
    <n v="4.7619047620000003"/>
    <n v="4.4340000000000002"/>
    <n v="5.8"/>
  </r>
  <r>
    <s v="635-40-6220"/>
    <x v="0"/>
    <s v="Yangon"/>
    <s v="Normal"/>
    <x v="1"/>
    <s v="Health and beauty"/>
    <n v="89.6"/>
    <n v="8"/>
    <n v="35.840000000000003"/>
    <n v="752.64"/>
    <d v="2019-02-07T00:00:00"/>
    <d v="1899-12-30T11:28:00"/>
    <s v="Ewallet"/>
    <n v="716.8"/>
    <n v="4.7619047620000003"/>
    <n v="35.840000000000003"/>
    <n v="6.6"/>
  </r>
  <r>
    <s v="817-48-8732"/>
    <x v="0"/>
    <s v="Yangon"/>
    <s v="Member"/>
    <x v="0"/>
    <s v="Home and lifestyle"/>
    <n v="72.349999999999994"/>
    <n v="10"/>
    <n v="36.174999999999997"/>
    <n v="759.67499999999995"/>
    <d v="2019-01-20T00:00:00"/>
    <d v="1899-12-30T15:55:00"/>
    <s v="Cash"/>
    <n v="723.5"/>
    <n v="4.7619047620000003"/>
    <n v="36.174999999999997"/>
    <n v="5.4"/>
  </r>
  <r>
    <s v="120-06-4233"/>
    <x v="1"/>
    <s v="Naypyitaw"/>
    <s v="Normal"/>
    <x v="1"/>
    <s v="Electronic accessories"/>
    <n v="30.61"/>
    <n v="6"/>
    <n v="9.1829999999999998"/>
    <n v="192.84299999999999"/>
    <d v="2019-03-12T00:00:00"/>
    <d v="1899-12-30T20:36:00"/>
    <s v="Cash"/>
    <n v="183.66"/>
    <n v="4.7619047620000003"/>
    <n v="9.1829999999999998"/>
    <n v="9.3000000000000007"/>
  </r>
  <r>
    <s v="285-68-5083"/>
    <x v="1"/>
    <s v="Naypyitaw"/>
    <s v="Member"/>
    <x v="0"/>
    <s v="Sports and travel"/>
    <n v="24.74"/>
    <n v="3"/>
    <n v="3.7109999999999999"/>
    <n v="77.930999999999997"/>
    <d v="2019-02-15T00:00:00"/>
    <d v="1899-12-30T17:47:00"/>
    <s v="Credit card"/>
    <n v="74.22"/>
    <n v="4.7619047620000003"/>
    <n v="3.7109999999999999"/>
    <n v="10"/>
  </r>
  <r>
    <s v="803-83-5989"/>
    <x v="1"/>
    <s v="Naypyitaw"/>
    <s v="Normal"/>
    <x v="1"/>
    <s v="Home and lifestyle"/>
    <n v="55.73"/>
    <n v="6"/>
    <n v="16.719000000000001"/>
    <n v="351.09899999999999"/>
    <d v="2019-02-24T00:00:00"/>
    <d v="1899-12-30T10:55:00"/>
    <s v="Ewallet"/>
    <n v="334.38"/>
    <n v="4.7619047620000003"/>
    <n v="16.719000000000001"/>
    <n v="7"/>
  </r>
  <r>
    <s v="347-34-2234"/>
    <x v="2"/>
    <s v="Mandalay"/>
    <s v="Member"/>
    <x v="0"/>
    <s v="Sports and travel"/>
    <n v="55.07"/>
    <n v="9"/>
    <n v="24.781500000000001"/>
    <n v="520.41150000000005"/>
    <d v="2019-02-03T00:00:00"/>
    <d v="1899-12-30T13:40:00"/>
    <s v="Ewallet"/>
    <n v="495.63"/>
    <n v="4.7619047620000003"/>
    <n v="24.781500000000001"/>
    <n v="10"/>
  </r>
  <r>
    <s v="199-75-8169"/>
    <x v="0"/>
    <s v="Yangon"/>
    <s v="Member"/>
    <x v="1"/>
    <s v="Sports and travel"/>
    <n v="15.81"/>
    <n v="10"/>
    <n v="7.9050000000000002"/>
    <n v="166.005"/>
    <d v="2019-03-06T00:00:00"/>
    <d v="1899-12-30T12:27:00"/>
    <s v="Credit card"/>
    <n v="158.1"/>
    <n v="4.7619047620000003"/>
    <n v="7.9050000000000002"/>
    <n v="8.6"/>
  </r>
  <r>
    <s v="853-23-2453"/>
    <x v="2"/>
    <s v="Mandalay"/>
    <s v="Member"/>
    <x v="1"/>
    <s v="Health and beauty"/>
    <n v="75.739999999999995"/>
    <n v="4"/>
    <n v="15.148"/>
    <n v="318.108"/>
    <d v="2019-02-14T00:00:00"/>
    <d v="1899-12-30T14:35:00"/>
    <s v="Cash"/>
    <n v="302.95999999999998"/>
    <n v="4.7619047620000003"/>
    <n v="15.148"/>
    <n v="7.6"/>
  </r>
  <r>
    <s v="877-22-3308"/>
    <x v="0"/>
    <s v="Yangon"/>
    <s v="Member"/>
    <x v="1"/>
    <s v="Health and beauty"/>
    <n v="15.87"/>
    <n v="10"/>
    <n v="7.9349999999999996"/>
    <n v="166.63499999999999"/>
    <d v="2019-03-13T00:00:00"/>
    <d v="1899-12-30T16:40:00"/>
    <s v="Cash"/>
    <n v="158.69999999999999"/>
    <n v="4.7619047620000003"/>
    <n v="7.9349999999999996"/>
    <n v="5.8"/>
  </r>
  <r>
    <s v="838-78-4295"/>
    <x v="1"/>
    <s v="Naypyitaw"/>
    <s v="Normal"/>
    <x v="0"/>
    <s v="Health and beauty"/>
    <n v="33.47"/>
    <n v="2"/>
    <n v="3.347"/>
    <n v="70.287000000000006"/>
    <d v="2019-02-10T00:00:00"/>
    <d v="1899-12-30T15:43:00"/>
    <s v="Ewallet"/>
    <n v="66.94"/>
    <n v="4.7619047620000003"/>
    <n v="3.347"/>
    <n v="6.7"/>
  </r>
  <r>
    <s v="109-28-2512"/>
    <x v="2"/>
    <s v="Mandalay"/>
    <s v="Member"/>
    <x v="0"/>
    <s v="Fashion accessories"/>
    <n v="97.61"/>
    <n v="6"/>
    <n v="29.283000000000001"/>
    <n v="614.94299999999998"/>
    <d v="2019-01-07T00:00:00"/>
    <d v="1899-12-30T15:01:00"/>
    <s v="Ewallet"/>
    <n v="585.66"/>
    <n v="4.7619047620000003"/>
    <n v="29.283000000000001"/>
    <n v="9.9"/>
  </r>
  <r>
    <s v="232-11-3025"/>
    <x v="0"/>
    <s v="Yangon"/>
    <s v="Normal"/>
    <x v="1"/>
    <s v="Sports and travel"/>
    <n v="78.77"/>
    <n v="10"/>
    <n v="39.384999999999998"/>
    <n v="827.08500000000004"/>
    <d v="2019-01-24T00:00:00"/>
    <d v="1899-12-30T10:04:00"/>
    <s v="Cash"/>
    <n v="787.7"/>
    <n v="4.7619047620000003"/>
    <n v="39.384999999999998"/>
    <n v="6.4"/>
  </r>
  <r>
    <s v="382-03-4532"/>
    <x v="0"/>
    <s v="Yangon"/>
    <s v="Member"/>
    <x v="0"/>
    <s v="Health and beauty"/>
    <n v="18.329999999999998"/>
    <n v="1"/>
    <n v="0.91649999999999998"/>
    <n v="19.246500000000001"/>
    <d v="2019-02-02T00:00:00"/>
    <d v="1899-12-30T18:50:00"/>
    <s v="Cash"/>
    <n v="18.329999999999998"/>
    <n v="4.7619047620000003"/>
    <n v="0.91649999999999998"/>
    <n v="4.3"/>
  </r>
  <r>
    <s v="393-65-2792"/>
    <x v="1"/>
    <s v="Naypyitaw"/>
    <s v="Normal"/>
    <x v="1"/>
    <s v="Food and beverages"/>
    <n v="89.48"/>
    <n v="10"/>
    <n v="44.74"/>
    <n v="939.54"/>
    <d v="2019-01-06T00:00:00"/>
    <d v="1899-12-30T12:46:00"/>
    <s v="Credit card"/>
    <n v="894.8"/>
    <n v="4.7619047620000003"/>
    <n v="44.74"/>
    <n v="9.6"/>
  </r>
  <r>
    <s v="796-12-2025"/>
    <x v="1"/>
    <s v="Naypyitaw"/>
    <s v="Normal"/>
    <x v="1"/>
    <s v="Fashion accessories"/>
    <n v="62.12"/>
    <n v="10"/>
    <n v="31.06"/>
    <n v="652.26"/>
    <d v="2019-02-11T00:00:00"/>
    <d v="1899-12-30T16:19:00"/>
    <s v="Cash"/>
    <n v="621.20000000000005"/>
    <n v="4.7619047620000003"/>
    <n v="31.06"/>
    <n v="5.9"/>
  </r>
  <r>
    <s v="510-95-6347"/>
    <x v="2"/>
    <s v="Mandalay"/>
    <s v="Member"/>
    <x v="0"/>
    <s v="Food and beverages"/>
    <n v="48.52"/>
    <n v="3"/>
    <n v="7.2779999999999996"/>
    <n v="152.83799999999999"/>
    <d v="2019-03-05T00:00:00"/>
    <d v="1899-12-30T18:17:00"/>
    <s v="Ewallet"/>
    <n v="145.56"/>
    <n v="4.7619047620000003"/>
    <n v="7.2779999999999996"/>
    <n v="4"/>
  </r>
  <r>
    <s v="841-35-6630"/>
    <x v="1"/>
    <s v="Naypyitaw"/>
    <s v="Normal"/>
    <x v="0"/>
    <s v="Electronic accessories"/>
    <n v="75.91"/>
    <n v="6"/>
    <n v="22.773"/>
    <n v="478.233"/>
    <d v="2019-03-09T00:00:00"/>
    <d v="1899-12-30T18:21:00"/>
    <s v="Cash"/>
    <n v="455.46"/>
    <n v="4.7619047620000003"/>
    <n v="22.773"/>
    <n v="8.6999999999999993"/>
  </r>
  <r>
    <s v="287-21-9091"/>
    <x v="0"/>
    <s v="Yangon"/>
    <s v="Normal"/>
    <x v="1"/>
    <s v="Home and lifestyle"/>
    <n v="74.67"/>
    <n v="9"/>
    <n v="33.601500000000001"/>
    <n v="705.63149999999996"/>
    <d v="2019-01-22T00:00:00"/>
    <d v="1899-12-30T10:55:00"/>
    <s v="Ewallet"/>
    <n v="672.03"/>
    <n v="4.7619047620000003"/>
    <n v="33.601500000000001"/>
    <n v="9.4"/>
  </r>
  <r>
    <s v="732-94-0499"/>
    <x v="1"/>
    <s v="Naypyitaw"/>
    <s v="Normal"/>
    <x v="0"/>
    <s v="Electronic accessories"/>
    <n v="41.65"/>
    <n v="10"/>
    <n v="20.824999999999999"/>
    <n v="437.32499999999999"/>
    <d v="2019-01-13T00:00:00"/>
    <d v="1899-12-30T17:04:00"/>
    <s v="Credit card"/>
    <n v="416.5"/>
    <n v="4.7619047620000003"/>
    <n v="20.824999999999999"/>
    <n v="5.4"/>
  </r>
  <r>
    <s v="263-10-3913"/>
    <x v="1"/>
    <s v="Naypyitaw"/>
    <s v="Member"/>
    <x v="1"/>
    <s v="Fashion accessories"/>
    <n v="49.04"/>
    <n v="9"/>
    <n v="22.068000000000001"/>
    <n v="463.428"/>
    <d v="2019-01-09T00:00:00"/>
    <d v="1899-12-30T14:20:00"/>
    <s v="Credit card"/>
    <n v="441.36"/>
    <n v="4.7619047620000003"/>
    <n v="22.068000000000001"/>
    <n v="8.6"/>
  </r>
  <r>
    <s v="381-20-0914"/>
    <x v="0"/>
    <s v="Yangon"/>
    <s v="Member"/>
    <x v="0"/>
    <s v="Fashion accessories"/>
    <n v="20.010000000000002"/>
    <n v="9"/>
    <n v="9.0045000000000002"/>
    <n v="189.09450000000001"/>
    <d v="2019-01-12T00:00:00"/>
    <d v="1899-12-30T15:48:00"/>
    <s v="Credit card"/>
    <n v="180.09"/>
    <n v="4.7619047620000003"/>
    <n v="9.0045000000000002"/>
    <n v="5.7"/>
  </r>
  <r>
    <s v="829-49-1914"/>
    <x v="1"/>
    <s v="Naypyitaw"/>
    <s v="Member"/>
    <x v="0"/>
    <s v="Food and beverages"/>
    <n v="78.31"/>
    <n v="10"/>
    <n v="39.155000000000001"/>
    <n v="822.255"/>
    <d v="2019-03-05T00:00:00"/>
    <d v="1899-12-30T16:24:00"/>
    <s v="Ewallet"/>
    <n v="783.1"/>
    <n v="4.7619047620000003"/>
    <n v="39.155000000000001"/>
    <n v="6.6"/>
  </r>
  <r>
    <s v="756-01-7507"/>
    <x v="1"/>
    <s v="Naypyitaw"/>
    <s v="Normal"/>
    <x v="0"/>
    <s v="Health and beauty"/>
    <n v="20.38"/>
    <n v="5"/>
    <n v="5.0949999999999998"/>
    <n v="106.995"/>
    <d v="2019-01-22T00:00:00"/>
    <d v="1899-12-30T18:56:00"/>
    <s v="Cash"/>
    <n v="101.9"/>
    <n v="4.7619047620000003"/>
    <n v="5.0949999999999998"/>
    <n v="6"/>
  </r>
  <r>
    <s v="870-72-4431"/>
    <x v="1"/>
    <s v="Naypyitaw"/>
    <s v="Normal"/>
    <x v="0"/>
    <s v="Health and beauty"/>
    <n v="99.19"/>
    <n v="6"/>
    <n v="29.757000000000001"/>
    <n v="624.89700000000005"/>
    <d v="2019-01-21T00:00:00"/>
    <d v="1899-12-30T14:42:00"/>
    <s v="Credit card"/>
    <n v="595.14"/>
    <n v="4.7619047620000003"/>
    <n v="29.757000000000001"/>
    <n v="5.5"/>
  </r>
  <r>
    <s v="847-38-7188"/>
    <x v="2"/>
    <s v="Mandalay"/>
    <s v="Normal"/>
    <x v="0"/>
    <s v="Food and beverages"/>
    <n v="96.68"/>
    <n v="3"/>
    <n v="14.502000000000001"/>
    <n v="304.54199999999997"/>
    <d v="2019-01-26T00:00:00"/>
    <d v="1899-12-30T19:56:00"/>
    <s v="Ewallet"/>
    <n v="290.04000000000002"/>
    <n v="4.7619047620000003"/>
    <n v="14.502000000000001"/>
    <n v="6.4"/>
  </r>
  <r>
    <s v="480-63-2856"/>
    <x v="1"/>
    <s v="Naypyitaw"/>
    <s v="Normal"/>
    <x v="1"/>
    <s v="Food and beverages"/>
    <n v="19.25"/>
    <n v="8"/>
    <n v="7.7"/>
    <n v="161.69999999999999"/>
    <d v="2019-01-23T00:00:00"/>
    <d v="1899-12-30T18:37:00"/>
    <s v="Ewallet"/>
    <n v="154"/>
    <n v="4.7619047620000003"/>
    <n v="7.7"/>
    <n v="6.6"/>
  </r>
  <r>
    <s v="787-56-0757"/>
    <x v="1"/>
    <s v="Naypyitaw"/>
    <s v="Member"/>
    <x v="0"/>
    <s v="Food and beverages"/>
    <n v="80.36"/>
    <n v="4"/>
    <n v="16.071999999999999"/>
    <n v="337.512"/>
    <d v="2019-02-23T00:00:00"/>
    <d v="1899-12-30T18:45:00"/>
    <s v="Credit card"/>
    <n v="321.44"/>
    <n v="4.7619047620000003"/>
    <n v="16.071999999999999"/>
    <n v="8.3000000000000007"/>
  </r>
  <r>
    <s v="360-39-5055"/>
    <x v="1"/>
    <s v="Naypyitaw"/>
    <s v="Member"/>
    <x v="1"/>
    <s v="Sports and travel"/>
    <n v="48.91"/>
    <n v="5"/>
    <n v="12.227499999999999"/>
    <n v="256.77749999999997"/>
    <d v="2019-03-09T00:00:00"/>
    <d v="1899-12-30T10:17:00"/>
    <s v="Cash"/>
    <n v="244.55"/>
    <n v="4.7619047620000003"/>
    <n v="12.227499999999999"/>
    <n v="6.6"/>
  </r>
  <r>
    <s v="730-50-9884"/>
    <x v="1"/>
    <s v="Naypyitaw"/>
    <s v="Normal"/>
    <x v="0"/>
    <s v="Sports and travel"/>
    <n v="83.06"/>
    <n v="7"/>
    <n v="29.071000000000002"/>
    <n v="610.49099999999999"/>
    <d v="2019-03-05T00:00:00"/>
    <d v="1899-12-30T14:31:00"/>
    <s v="Ewallet"/>
    <n v="581.41999999999996"/>
    <n v="4.7619047620000003"/>
    <n v="29.071000000000002"/>
    <n v="4"/>
  </r>
  <r>
    <s v="362-58-8315"/>
    <x v="1"/>
    <s v="Naypyitaw"/>
    <s v="Normal"/>
    <x v="1"/>
    <s v="Fashion accessories"/>
    <n v="76.52"/>
    <n v="5"/>
    <n v="19.13"/>
    <n v="401.73"/>
    <d v="2019-03-25T00:00:00"/>
    <d v="1899-12-30T10:23:00"/>
    <s v="Cash"/>
    <n v="382.6"/>
    <n v="4.7619047620000003"/>
    <n v="19.13"/>
    <n v="9.9"/>
  </r>
  <r>
    <s v="633-44-8566"/>
    <x v="0"/>
    <s v="Yangon"/>
    <s v="Member"/>
    <x v="1"/>
    <s v="Food and beverages"/>
    <n v="49.38"/>
    <n v="7"/>
    <n v="17.283000000000001"/>
    <n v="362.94299999999998"/>
    <d v="2019-03-27T00:00:00"/>
    <d v="1899-12-30T20:35:00"/>
    <s v="Credit card"/>
    <n v="345.66"/>
    <n v="4.7619047620000003"/>
    <n v="17.283000000000001"/>
    <n v="7.3"/>
  </r>
  <r>
    <s v="504-35-8843"/>
    <x v="0"/>
    <s v="Yangon"/>
    <s v="Normal"/>
    <x v="1"/>
    <s v="Sports and travel"/>
    <n v="42.47"/>
    <n v="1"/>
    <n v="2.1234999999999999"/>
    <n v="44.593499999999999"/>
    <d v="2019-01-02T00:00:00"/>
    <d v="1899-12-30T16:57:00"/>
    <s v="Cash"/>
    <n v="42.47"/>
    <n v="4.7619047620000003"/>
    <n v="2.1234999999999999"/>
    <n v="5.7"/>
  </r>
  <r>
    <s v="318-68-5053"/>
    <x v="2"/>
    <s v="Mandalay"/>
    <s v="Normal"/>
    <x v="0"/>
    <s v="Health and beauty"/>
    <n v="76.989999999999995"/>
    <n v="6"/>
    <n v="23.097000000000001"/>
    <n v="485.03699999999998"/>
    <d v="2019-02-27T00:00:00"/>
    <d v="1899-12-30T17:55:00"/>
    <s v="Cash"/>
    <n v="461.94"/>
    <n v="4.7619047620000003"/>
    <n v="23.097000000000001"/>
    <n v="6.1"/>
  </r>
  <r>
    <s v="565-80-5980"/>
    <x v="1"/>
    <s v="Naypyitaw"/>
    <s v="Member"/>
    <x v="0"/>
    <s v="Home and lifestyle"/>
    <n v="47.38"/>
    <n v="4"/>
    <n v="9.4760000000000009"/>
    <n v="198.99600000000001"/>
    <d v="2019-01-23T00:00:00"/>
    <d v="1899-12-30T10:25:00"/>
    <s v="Cash"/>
    <n v="189.52"/>
    <n v="4.7619047620000003"/>
    <n v="9.4760000000000009"/>
    <n v="7.1"/>
  </r>
  <r>
    <s v="225-32-0908"/>
    <x v="1"/>
    <s v="Naypyitaw"/>
    <s v="Normal"/>
    <x v="0"/>
    <s v="Sports and travel"/>
    <n v="44.86"/>
    <n v="10"/>
    <n v="22.43"/>
    <n v="471.03"/>
    <d v="2019-01-26T00:00:00"/>
    <d v="1899-12-30T19:54:00"/>
    <s v="Ewallet"/>
    <n v="448.6"/>
    <n v="4.7619047620000003"/>
    <n v="22.43"/>
    <n v="8.1999999999999993"/>
  </r>
  <r>
    <s v="873-51-0671"/>
    <x v="0"/>
    <s v="Yangon"/>
    <s v="Member"/>
    <x v="0"/>
    <s v="Sports and travel"/>
    <n v="21.98"/>
    <n v="7"/>
    <n v="7.6929999999999996"/>
    <n v="161.553"/>
    <d v="2019-01-10T00:00:00"/>
    <d v="1899-12-30T16:42:00"/>
    <s v="Ewallet"/>
    <n v="153.86000000000001"/>
    <n v="4.7619047620000003"/>
    <n v="7.6929999999999996"/>
    <n v="5.0999999999999996"/>
  </r>
  <r>
    <s v="152-08-9985"/>
    <x v="2"/>
    <s v="Mandalay"/>
    <s v="Member"/>
    <x v="1"/>
    <s v="Health and beauty"/>
    <n v="64.36"/>
    <n v="9"/>
    <n v="28.962"/>
    <n v="608.202"/>
    <d v="2019-03-12T00:00:00"/>
    <d v="1899-12-30T12:09:00"/>
    <s v="Credit card"/>
    <n v="579.24"/>
    <n v="4.7619047620000003"/>
    <n v="28.962"/>
    <n v="8.6"/>
  </r>
  <r>
    <s v="512-91-0811"/>
    <x v="1"/>
    <s v="Naypyitaw"/>
    <s v="Normal"/>
    <x v="1"/>
    <s v="Health and beauty"/>
    <n v="89.75"/>
    <n v="1"/>
    <n v="4.4874999999999998"/>
    <n v="94.237499999999997"/>
    <d v="2019-02-06T00:00:00"/>
    <d v="1899-12-30T20:05:00"/>
    <s v="Credit card"/>
    <n v="89.75"/>
    <n v="4.7619047620000003"/>
    <n v="4.4874999999999998"/>
    <n v="6.6"/>
  </r>
  <r>
    <s v="594-34-4444"/>
    <x v="0"/>
    <s v="Yangon"/>
    <s v="Normal"/>
    <x v="1"/>
    <s v="Electronic accessories"/>
    <n v="97.16"/>
    <n v="1"/>
    <n v="4.8579999999999997"/>
    <n v="102.018"/>
    <d v="2019-03-08T00:00:00"/>
    <d v="1899-12-30T20:38:00"/>
    <s v="Ewallet"/>
    <n v="97.16"/>
    <n v="4.7619047620000003"/>
    <n v="4.8579999999999997"/>
    <n v="7.2"/>
  </r>
  <r>
    <s v="766-85-7061"/>
    <x v="2"/>
    <s v="Mandalay"/>
    <s v="Normal"/>
    <x v="1"/>
    <s v="Health and beauty"/>
    <n v="87.87"/>
    <n v="10"/>
    <n v="43.935000000000002"/>
    <n v="922.63499999999999"/>
    <d v="2019-03-29T00:00:00"/>
    <d v="1899-12-30T10:25:00"/>
    <s v="Ewallet"/>
    <n v="878.7"/>
    <n v="4.7619047620000003"/>
    <n v="43.935000000000002"/>
    <n v="5.0999999999999996"/>
  </r>
  <r>
    <s v="871-39-9221"/>
    <x v="1"/>
    <s v="Naypyitaw"/>
    <s v="Normal"/>
    <x v="0"/>
    <s v="Electronic accessories"/>
    <n v="12.45"/>
    <n v="6"/>
    <n v="3.7349999999999999"/>
    <n v="78.435000000000002"/>
    <d v="2019-02-09T00:00:00"/>
    <d v="1899-12-30T13:11:00"/>
    <s v="Cash"/>
    <n v="74.7"/>
    <n v="4.7619047620000003"/>
    <n v="3.7349999999999999"/>
    <n v="4.0999999999999996"/>
  </r>
  <r>
    <s v="865-92-6136"/>
    <x v="0"/>
    <s v="Yangon"/>
    <s v="Normal"/>
    <x v="1"/>
    <s v="Food and beverages"/>
    <n v="52.75"/>
    <n v="3"/>
    <n v="7.9124999999999996"/>
    <n v="166.16249999999999"/>
    <d v="2019-03-23T00:00:00"/>
    <d v="1899-12-30T10:16:00"/>
    <s v="Ewallet"/>
    <n v="158.25"/>
    <n v="4.7619047620000003"/>
    <n v="7.9124999999999996"/>
    <n v="9.3000000000000007"/>
  </r>
  <r>
    <s v="733-01-9107"/>
    <x v="2"/>
    <s v="Mandalay"/>
    <s v="Normal"/>
    <x v="1"/>
    <s v="Home and lifestyle"/>
    <n v="82.7"/>
    <n v="6"/>
    <n v="24.81"/>
    <n v="521.01"/>
    <d v="2019-03-05T00:00:00"/>
    <d v="1899-12-30T18:14:00"/>
    <s v="Cash"/>
    <n v="496.2"/>
    <n v="4.7619047620000003"/>
    <n v="24.81"/>
    <n v="7.4"/>
  </r>
  <r>
    <s v="163-56-7055"/>
    <x v="1"/>
    <s v="Naypyitaw"/>
    <s v="Member"/>
    <x v="1"/>
    <s v="Fashion accessories"/>
    <n v="48.71"/>
    <n v="1"/>
    <n v="2.4355000000000002"/>
    <n v="51.145499999999998"/>
    <d v="2019-03-26T00:00:00"/>
    <d v="1899-12-30T19:20:00"/>
    <s v="Cash"/>
    <n v="48.71"/>
    <n v="4.7619047620000003"/>
    <n v="2.4355000000000002"/>
    <n v="4.0999999999999996"/>
  </r>
  <r>
    <s v="189-98-2939"/>
    <x v="1"/>
    <s v="Naypyitaw"/>
    <s v="Normal"/>
    <x v="1"/>
    <s v="Fashion accessories"/>
    <n v="78.55"/>
    <n v="9"/>
    <n v="35.347499999999997"/>
    <n v="742.29750000000001"/>
    <d v="2019-03-01T00:00:00"/>
    <d v="1899-12-30T13:22:00"/>
    <s v="Cash"/>
    <n v="706.95"/>
    <n v="4.7619047620000003"/>
    <n v="35.347499999999997"/>
    <n v="7.2"/>
  </r>
  <r>
    <s v="551-21-3069"/>
    <x v="1"/>
    <s v="Naypyitaw"/>
    <s v="Normal"/>
    <x v="0"/>
    <s v="Electronic accessories"/>
    <n v="23.07"/>
    <n v="9"/>
    <n v="10.381500000000001"/>
    <n v="218.01150000000001"/>
    <d v="2019-02-01T00:00:00"/>
    <d v="1899-12-30T11:27:00"/>
    <s v="Cash"/>
    <n v="207.63"/>
    <n v="4.7619047620000003"/>
    <n v="10.381500000000001"/>
    <n v="4.9000000000000004"/>
  </r>
  <r>
    <s v="212-62-1842"/>
    <x v="0"/>
    <s v="Yangon"/>
    <s v="Normal"/>
    <x v="1"/>
    <s v="Food and beverages"/>
    <n v="58.26"/>
    <n v="6"/>
    <n v="17.478000000000002"/>
    <n v="367.03800000000001"/>
    <d v="2019-03-28T00:00:00"/>
    <d v="1899-12-30T16:44:00"/>
    <s v="Cash"/>
    <n v="349.56"/>
    <n v="4.7619047620000003"/>
    <n v="17.478000000000002"/>
    <n v="9.9"/>
  </r>
  <r>
    <s v="716-39-1409"/>
    <x v="2"/>
    <s v="Mandalay"/>
    <s v="Normal"/>
    <x v="1"/>
    <s v="Health and beauty"/>
    <n v="30.35"/>
    <n v="7"/>
    <n v="10.6225"/>
    <n v="223.07249999999999"/>
    <d v="2019-03-19T00:00:00"/>
    <d v="1899-12-30T18:19:00"/>
    <s v="Cash"/>
    <n v="212.45"/>
    <n v="4.7619047620000003"/>
    <n v="10.6225"/>
    <n v="8"/>
  </r>
  <r>
    <s v="704-48-3927"/>
    <x v="0"/>
    <s v="Yangon"/>
    <s v="Member"/>
    <x v="1"/>
    <s v="Electronic accessories"/>
    <n v="88.67"/>
    <n v="10"/>
    <n v="44.335000000000001"/>
    <n v="931.03499999999997"/>
    <d v="2019-01-12T00:00:00"/>
    <d v="1899-12-30T14:50:00"/>
    <s v="Ewallet"/>
    <n v="886.7"/>
    <n v="4.7619047620000003"/>
    <n v="44.335000000000001"/>
    <n v="7.3"/>
  </r>
  <r>
    <s v="628-34-3388"/>
    <x v="1"/>
    <s v="Naypyitaw"/>
    <s v="Normal"/>
    <x v="1"/>
    <s v="Fashion accessories"/>
    <n v="27.38"/>
    <n v="6"/>
    <n v="8.2140000000000004"/>
    <n v="172.494"/>
    <d v="2019-01-05T00:00:00"/>
    <d v="1899-12-30T20:54:00"/>
    <s v="Credit card"/>
    <n v="164.28"/>
    <n v="4.7619047620000003"/>
    <n v="8.2140000000000004"/>
    <n v="7.9"/>
  </r>
  <r>
    <s v="630-74-5166"/>
    <x v="0"/>
    <s v="Yangon"/>
    <s v="Normal"/>
    <x v="1"/>
    <s v="Sports and travel"/>
    <n v="62.13"/>
    <n v="6"/>
    <n v="18.638999999999999"/>
    <n v="391.41899999999998"/>
    <d v="2019-03-22T00:00:00"/>
    <d v="1899-12-30T20:19:00"/>
    <s v="Cash"/>
    <n v="372.78"/>
    <n v="4.7619047620000003"/>
    <n v="18.638999999999999"/>
    <n v="7.4"/>
  </r>
  <r>
    <s v="588-01-7461"/>
    <x v="1"/>
    <s v="Naypyitaw"/>
    <s v="Normal"/>
    <x v="0"/>
    <s v="Food and beverages"/>
    <n v="33.979999999999997"/>
    <n v="9"/>
    <n v="15.291"/>
    <n v="321.11099999999999"/>
    <d v="2019-03-24T00:00:00"/>
    <d v="1899-12-30T10:43:00"/>
    <s v="Cash"/>
    <n v="305.82"/>
    <n v="4.7619047620000003"/>
    <n v="15.291"/>
    <n v="4.2"/>
  </r>
  <r>
    <s v="861-77-0145"/>
    <x v="1"/>
    <s v="Naypyitaw"/>
    <s v="Member"/>
    <x v="1"/>
    <s v="Electronic accessories"/>
    <n v="81.97"/>
    <n v="10"/>
    <n v="40.984999999999999"/>
    <n v="860.68499999999995"/>
    <d v="2019-03-03T00:00:00"/>
    <d v="1899-12-30T14:30:00"/>
    <s v="Cash"/>
    <n v="819.7"/>
    <n v="4.7619047620000003"/>
    <n v="40.984999999999999"/>
    <n v="9.1999999999999993"/>
  </r>
  <r>
    <s v="479-26-8945"/>
    <x v="2"/>
    <s v="Mandalay"/>
    <s v="Member"/>
    <x v="0"/>
    <s v="Sports and travel"/>
    <n v="16.489999999999998"/>
    <n v="2"/>
    <n v="1.649"/>
    <n v="34.628999999999998"/>
    <d v="2019-02-05T00:00:00"/>
    <d v="1899-12-30T11:32:00"/>
    <s v="Ewallet"/>
    <n v="32.979999999999997"/>
    <n v="4.7619047620000003"/>
    <n v="1.649"/>
    <n v="4.5999999999999996"/>
  </r>
  <r>
    <s v="210-67-5886"/>
    <x v="1"/>
    <s v="Naypyitaw"/>
    <s v="Member"/>
    <x v="0"/>
    <s v="Health and beauty"/>
    <n v="98.21"/>
    <n v="3"/>
    <n v="14.7315"/>
    <n v="309.36149999999998"/>
    <d v="2019-02-05T00:00:00"/>
    <d v="1899-12-30T10:41:00"/>
    <s v="Credit card"/>
    <n v="294.63"/>
    <n v="4.7619047620000003"/>
    <n v="14.7315"/>
    <n v="7.8"/>
  </r>
  <r>
    <s v="227-78-1148"/>
    <x v="2"/>
    <s v="Mandalay"/>
    <s v="Normal"/>
    <x v="0"/>
    <s v="Fashion accessories"/>
    <n v="72.84"/>
    <n v="7"/>
    <n v="25.494"/>
    <n v="535.37400000000002"/>
    <d v="2019-02-15T00:00:00"/>
    <d v="1899-12-30T12:44:00"/>
    <s v="Cash"/>
    <n v="509.88"/>
    <n v="4.7619047620000003"/>
    <n v="25.494"/>
    <n v="8.4"/>
  </r>
  <r>
    <s v="645-44-1170"/>
    <x v="0"/>
    <s v="Yangon"/>
    <s v="Member"/>
    <x v="1"/>
    <s v="Home and lifestyle"/>
    <n v="58.07"/>
    <n v="9"/>
    <n v="26.131499999999999"/>
    <n v="548.76149999999996"/>
    <d v="2019-01-19T00:00:00"/>
    <d v="1899-12-30T20:07:00"/>
    <s v="Ewallet"/>
    <n v="522.63"/>
    <n v="4.7619047620000003"/>
    <n v="26.131499999999999"/>
    <n v="4.3"/>
  </r>
  <r>
    <s v="237-01-6122"/>
    <x v="1"/>
    <s v="Naypyitaw"/>
    <s v="Member"/>
    <x v="0"/>
    <s v="Home and lifestyle"/>
    <n v="80.790000000000006"/>
    <n v="9"/>
    <n v="36.355499999999999"/>
    <n v="763.46550000000002"/>
    <d v="2019-02-01T00:00:00"/>
    <d v="1899-12-30T20:31:00"/>
    <s v="Credit card"/>
    <n v="727.11"/>
    <n v="4.7619047620000003"/>
    <n v="36.355499999999999"/>
    <n v="9.5"/>
  </r>
  <r>
    <s v="225-98-1496"/>
    <x v="1"/>
    <s v="Naypyitaw"/>
    <s v="Normal"/>
    <x v="0"/>
    <s v="Fashion accessories"/>
    <n v="27.02"/>
    <n v="3"/>
    <n v="4.0529999999999999"/>
    <n v="85.113"/>
    <d v="2019-03-02T00:00:00"/>
    <d v="1899-12-30T13:01:00"/>
    <s v="Credit card"/>
    <n v="81.06"/>
    <n v="4.7619047620000003"/>
    <n v="4.0529999999999999"/>
    <n v="7.1"/>
  </r>
  <r>
    <s v="291-32-1427"/>
    <x v="2"/>
    <s v="Mandalay"/>
    <s v="Member"/>
    <x v="1"/>
    <s v="Fashion accessories"/>
    <n v="21.94"/>
    <n v="5"/>
    <n v="5.4850000000000003"/>
    <n v="115.185"/>
    <d v="2019-03-05T00:00:00"/>
    <d v="1899-12-30T12:29:00"/>
    <s v="Ewallet"/>
    <n v="109.7"/>
    <n v="4.7619047620000003"/>
    <n v="5.4850000000000003"/>
    <n v="5.3"/>
  </r>
  <r>
    <s v="659-65-8956"/>
    <x v="2"/>
    <s v="Mandalay"/>
    <s v="Member"/>
    <x v="1"/>
    <s v="Fashion accessories"/>
    <n v="51.36"/>
    <n v="1"/>
    <n v="2.5680000000000001"/>
    <n v="53.927999999999997"/>
    <d v="2019-01-16T00:00:00"/>
    <d v="1899-12-30T15:26:00"/>
    <s v="Ewallet"/>
    <n v="51.36"/>
    <n v="4.7619047620000003"/>
    <n v="2.5680000000000001"/>
    <n v="5.2"/>
  </r>
  <r>
    <s v="642-32-2990"/>
    <x v="0"/>
    <s v="Yangon"/>
    <s v="Normal"/>
    <x v="0"/>
    <s v="Food and beverages"/>
    <n v="10.96"/>
    <n v="10"/>
    <n v="5.48"/>
    <n v="115.08"/>
    <d v="2019-02-02T00:00:00"/>
    <d v="1899-12-30T20:48:00"/>
    <s v="Ewallet"/>
    <n v="109.6"/>
    <n v="4.7619047620000003"/>
    <n v="5.48"/>
    <n v="6"/>
  </r>
  <r>
    <s v="378-24-2715"/>
    <x v="2"/>
    <s v="Mandalay"/>
    <s v="Normal"/>
    <x v="1"/>
    <s v="Home and lifestyle"/>
    <n v="53.44"/>
    <n v="2"/>
    <n v="5.3440000000000003"/>
    <n v="112.224"/>
    <d v="2019-01-20T00:00:00"/>
    <d v="1899-12-30T20:38:00"/>
    <s v="Ewallet"/>
    <n v="106.88"/>
    <n v="4.7619047620000003"/>
    <n v="5.3440000000000003"/>
    <n v="4.0999999999999996"/>
  </r>
  <r>
    <s v="638-60-7125"/>
    <x v="0"/>
    <s v="Yangon"/>
    <s v="Normal"/>
    <x v="0"/>
    <s v="Electronic accessories"/>
    <n v="99.56"/>
    <n v="8"/>
    <n v="39.823999999999998"/>
    <n v="836.30399999999997"/>
    <d v="2019-02-14T00:00:00"/>
    <d v="1899-12-30T17:03:00"/>
    <s v="Credit card"/>
    <n v="796.48"/>
    <n v="4.7619047620000003"/>
    <n v="39.823999999999998"/>
    <n v="5.2"/>
  </r>
  <r>
    <s v="659-36-1684"/>
    <x v="1"/>
    <s v="Naypyitaw"/>
    <s v="Member"/>
    <x v="1"/>
    <s v="Sports and travel"/>
    <n v="57.12"/>
    <n v="7"/>
    <n v="19.992000000000001"/>
    <n v="419.83199999999999"/>
    <d v="2019-01-12T00:00:00"/>
    <d v="1899-12-30T12:02:00"/>
    <s v="Credit card"/>
    <n v="399.84"/>
    <n v="4.7619047620000003"/>
    <n v="19.992000000000001"/>
    <n v="6.5"/>
  </r>
  <r>
    <s v="219-22-9386"/>
    <x v="2"/>
    <s v="Mandalay"/>
    <s v="Member"/>
    <x v="1"/>
    <s v="Sports and travel"/>
    <n v="99.96"/>
    <n v="9"/>
    <n v="44.981999999999999"/>
    <n v="944.62199999999996"/>
    <d v="2019-03-09T00:00:00"/>
    <d v="1899-12-30T17:26:00"/>
    <s v="Credit card"/>
    <n v="899.64"/>
    <n v="4.7619047620000003"/>
    <n v="44.981999999999999"/>
    <n v="4.2"/>
  </r>
  <r>
    <s v="336-78-2147"/>
    <x v="1"/>
    <s v="Naypyitaw"/>
    <s v="Member"/>
    <x v="1"/>
    <s v="Home and lifestyle"/>
    <n v="63.91"/>
    <n v="8"/>
    <n v="25.564"/>
    <n v="536.84400000000005"/>
    <d v="2019-03-13T00:00:00"/>
    <d v="1899-12-30T19:52:00"/>
    <s v="Credit card"/>
    <n v="511.28"/>
    <n v="4.7619047620000003"/>
    <n v="25.564"/>
    <n v="4.5999999999999996"/>
  </r>
  <r>
    <s v="268-27-6179"/>
    <x v="2"/>
    <s v="Mandalay"/>
    <s v="Member"/>
    <x v="0"/>
    <s v="Fashion accessories"/>
    <n v="56.47"/>
    <n v="8"/>
    <n v="22.588000000000001"/>
    <n v="474.34800000000001"/>
    <d v="2019-03-09T00:00:00"/>
    <d v="1899-12-30T14:57:00"/>
    <s v="Ewallet"/>
    <n v="451.76"/>
    <n v="4.7619047620000003"/>
    <n v="22.588000000000001"/>
    <n v="7.3"/>
  </r>
  <r>
    <s v="668-90-8900"/>
    <x v="0"/>
    <s v="Yangon"/>
    <s v="Normal"/>
    <x v="0"/>
    <s v="Home and lifestyle"/>
    <n v="93.69"/>
    <n v="7"/>
    <n v="32.791499999999999"/>
    <n v="688.62149999999997"/>
    <d v="2019-03-10T00:00:00"/>
    <d v="1899-12-30T18:44:00"/>
    <s v="Credit card"/>
    <n v="655.83"/>
    <n v="4.7619047620000003"/>
    <n v="32.791499999999999"/>
    <n v="4.5"/>
  </r>
  <r>
    <s v="870-54-3162"/>
    <x v="0"/>
    <s v="Yangon"/>
    <s v="Normal"/>
    <x v="0"/>
    <s v="Sports and travel"/>
    <n v="32.25"/>
    <n v="5"/>
    <n v="8.0625"/>
    <n v="169.3125"/>
    <d v="2019-01-27T00:00:00"/>
    <d v="1899-12-30T13:26:00"/>
    <s v="Cash"/>
    <n v="161.25"/>
    <n v="4.7619047620000003"/>
    <n v="8.0625"/>
    <n v="9"/>
  </r>
  <r>
    <s v="189-08-9157"/>
    <x v="1"/>
    <s v="Naypyitaw"/>
    <s v="Normal"/>
    <x v="0"/>
    <s v="Fashion accessories"/>
    <n v="31.73"/>
    <n v="9"/>
    <n v="14.278499999999999"/>
    <n v="299.8485"/>
    <d v="2019-01-08T00:00:00"/>
    <d v="1899-12-30T16:17:00"/>
    <s v="Credit card"/>
    <n v="285.57"/>
    <n v="4.7619047620000003"/>
    <n v="14.278499999999999"/>
    <n v="5.9"/>
  </r>
  <r>
    <s v="663-86-9076"/>
    <x v="1"/>
    <s v="Naypyitaw"/>
    <s v="Member"/>
    <x v="0"/>
    <s v="Food and beverages"/>
    <n v="68.540000000000006"/>
    <n v="8"/>
    <n v="27.416"/>
    <n v="575.73599999999999"/>
    <d v="2019-01-08T00:00:00"/>
    <d v="1899-12-30T15:57:00"/>
    <s v="Ewallet"/>
    <n v="548.32000000000005"/>
    <n v="4.7619047620000003"/>
    <n v="27.416"/>
    <n v="8.5"/>
  </r>
  <r>
    <s v="549-84-7482"/>
    <x v="2"/>
    <s v="Mandalay"/>
    <s v="Normal"/>
    <x v="0"/>
    <s v="Sports and travel"/>
    <n v="90.28"/>
    <n v="9"/>
    <n v="40.625999999999998"/>
    <n v="853.14599999999996"/>
    <d v="2019-02-08T00:00:00"/>
    <d v="1899-12-30T11:15:00"/>
    <s v="Ewallet"/>
    <n v="812.52"/>
    <n v="4.7619047620000003"/>
    <n v="40.625999999999998"/>
    <n v="7.2"/>
  </r>
  <r>
    <s v="191-10-6171"/>
    <x v="2"/>
    <s v="Mandalay"/>
    <s v="Normal"/>
    <x v="0"/>
    <s v="Fashion accessories"/>
    <n v="39.619999999999997"/>
    <n v="7"/>
    <n v="13.867000000000001"/>
    <n v="291.20699999999999"/>
    <d v="2019-01-25T00:00:00"/>
    <d v="1899-12-30T13:18:00"/>
    <s v="Cash"/>
    <n v="277.33999999999997"/>
    <n v="4.7619047620000003"/>
    <n v="13.867000000000001"/>
    <n v="7.5"/>
  </r>
  <r>
    <s v="802-70-5316"/>
    <x v="0"/>
    <s v="Yangon"/>
    <s v="Member"/>
    <x v="0"/>
    <s v="Sports and travel"/>
    <n v="92.13"/>
    <n v="6"/>
    <n v="27.638999999999999"/>
    <n v="580.41899999999998"/>
    <d v="2019-03-06T00:00:00"/>
    <d v="1899-12-30T20:34:00"/>
    <s v="Cash"/>
    <n v="552.78"/>
    <n v="4.7619047620000003"/>
    <n v="27.638999999999999"/>
    <n v="8.3000000000000007"/>
  </r>
  <r>
    <s v="695-51-0018"/>
    <x v="2"/>
    <s v="Mandalay"/>
    <s v="Normal"/>
    <x v="0"/>
    <s v="Sports and travel"/>
    <n v="34.840000000000003"/>
    <n v="4"/>
    <n v="6.968"/>
    <n v="146.328"/>
    <d v="2019-02-10T00:00:00"/>
    <d v="1899-12-30T18:36:00"/>
    <s v="Cash"/>
    <n v="139.36000000000001"/>
    <n v="4.7619047620000003"/>
    <n v="6.968"/>
    <n v="7.4"/>
  </r>
  <r>
    <s v="590-83-4591"/>
    <x v="2"/>
    <s v="Mandalay"/>
    <s v="Member"/>
    <x v="1"/>
    <s v="Electronic accessories"/>
    <n v="87.45"/>
    <n v="6"/>
    <n v="26.234999999999999"/>
    <n v="550.93499999999995"/>
    <d v="2019-02-17T00:00:00"/>
    <d v="1899-12-30T14:40:00"/>
    <s v="Credit card"/>
    <n v="524.70000000000005"/>
    <n v="4.7619047620000003"/>
    <n v="26.234999999999999"/>
    <n v="8.8000000000000007"/>
  </r>
  <r>
    <s v="483-71-1164"/>
    <x v="1"/>
    <s v="Naypyitaw"/>
    <s v="Normal"/>
    <x v="0"/>
    <s v="Health and beauty"/>
    <n v="81.3"/>
    <n v="6"/>
    <n v="24.39"/>
    <n v="512.19000000000005"/>
    <d v="2019-03-08T00:00:00"/>
    <d v="1899-12-30T16:43:00"/>
    <s v="Ewallet"/>
    <n v="487.8"/>
    <n v="4.7619047620000003"/>
    <n v="24.39"/>
    <n v="5.3"/>
  </r>
  <r>
    <s v="597-78-7908"/>
    <x v="1"/>
    <s v="Naypyitaw"/>
    <s v="Normal"/>
    <x v="1"/>
    <s v="Fashion accessories"/>
    <n v="90.22"/>
    <n v="3"/>
    <n v="13.532999999999999"/>
    <n v="284.19299999999998"/>
    <d v="2019-02-18T00:00:00"/>
    <d v="1899-12-30T19:39:00"/>
    <s v="Cash"/>
    <n v="270.66000000000003"/>
    <n v="4.7619047620000003"/>
    <n v="13.532999999999999"/>
    <n v="6.2"/>
  </r>
  <r>
    <s v="700-81-1757"/>
    <x v="0"/>
    <s v="Yangon"/>
    <s v="Normal"/>
    <x v="0"/>
    <s v="Electronic accessories"/>
    <n v="26.31"/>
    <n v="5"/>
    <n v="6.5774999999999997"/>
    <n v="138.1275"/>
    <d v="2019-01-18T00:00:00"/>
    <d v="1899-12-30T20:59:00"/>
    <s v="Credit card"/>
    <n v="131.55000000000001"/>
    <n v="4.7619047620000003"/>
    <n v="6.5774999999999997"/>
    <n v="8.8000000000000007"/>
  </r>
  <r>
    <s v="354-39-5160"/>
    <x v="0"/>
    <s v="Yangon"/>
    <s v="Member"/>
    <x v="0"/>
    <s v="Home and lifestyle"/>
    <n v="34.42"/>
    <n v="6"/>
    <n v="10.326000000000001"/>
    <n v="216.846"/>
    <d v="2019-02-18T00:00:00"/>
    <d v="1899-12-30T15:39:00"/>
    <s v="Cash"/>
    <n v="206.52"/>
    <n v="4.7619047620000003"/>
    <n v="10.326000000000001"/>
    <n v="9.8000000000000007"/>
  </r>
  <r>
    <s v="241-72-9525"/>
    <x v="2"/>
    <s v="Mandalay"/>
    <s v="Normal"/>
    <x v="1"/>
    <s v="Sports and travel"/>
    <n v="51.91"/>
    <n v="10"/>
    <n v="25.954999999999998"/>
    <n v="545.05499999999995"/>
    <d v="2019-02-16T00:00:00"/>
    <d v="1899-12-30T12:21:00"/>
    <s v="Cash"/>
    <n v="519.1"/>
    <n v="4.7619047620000003"/>
    <n v="25.954999999999998"/>
    <n v="8.1999999999999993"/>
  </r>
  <r>
    <s v="575-30-8091"/>
    <x v="0"/>
    <s v="Yangon"/>
    <s v="Normal"/>
    <x v="1"/>
    <s v="Sports and travel"/>
    <n v="72.5"/>
    <n v="8"/>
    <n v="29"/>
    <n v="609"/>
    <d v="2019-03-16T00:00:00"/>
    <d v="1899-12-30T19:25:00"/>
    <s v="Ewallet"/>
    <n v="580"/>
    <n v="4.7619047620000003"/>
    <n v="29"/>
    <n v="9.1999999999999993"/>
  </r>
  <r>
    <s v="731-81-9469"/>
    <x v="1"/>
    <s v="Naypyitaw"/>
    <s v="Member"/>
    <x v="0"/>
    <s v="Sports and travel"/>
    <n v="89.8"/>
    <n v="10"/>
    <n v="44.9"/>
    <n v="942.9"/>
    <d v="2019-01-23T00:00:00"/>
    <d v="1899-12-30T13:00:00"/>
    <s v="Credit card"/>
    <n v="898"/>
    <n v="4.7619047620000003"/>
    <n v="44.9"/>
    <n v="5.4"/>
  </r>
  <r>
    <s v="280-17-4359"/>
    <x v="1"/>
    <s v="Naypyitaw"/>
    <s v="Member"/>
    <x v="1"/>
    <s v="Health and beauty"/>
    <n v="90.5"/>
    <n v="10"/>
    <n v="45.25"/>
    <n v="950.25"/>
    <d v="2019-01-25T00:00:00"/>
    <d v="1899-12-30T13:48:00"/>
    <s v="Cash"/>
    <n v="905"/>
    <n v="4.7619047620000003"/>
    <n v="45.25"/>
    <n v="8.1"/>
  </r>
  <r>
    <s v="338-65-2210"/>
    <x v="1"/>
    <s v="Naypyitaw"/>
    <s v="Member"/>
    <x v="0"/>
    <s v="Health and beauty"/>
    <n v="68.599999999999994"/>
    <n v="10"/>
    <n v="34.299999999999997"/>
    <n v="720.3"/>
    <d v="2019-02-05T00:00:00"/>
    <d v="1899-12-30T19:57:00"/>
    <s v="Cash"/>
    <n v="686"/>
    <n v="4.7619047620000003"/>
    <n v="34.299999999999997"/>
    <n v="9.1"/>
  </r>
  <r>
    <s v="488-25-4221"/>
    <x v="1"/>
    <s v="Naypyitaw"/>
    <s v="Member"/>
    <x v="0"/>
    <s v="Food and beverages"/>
    <n v="30.41"/>
    <n v="1"/>
    <n v="1.5205"/>
    <n v="31.930499999999999"/>
    <d v="2019-02-22T00:00:00"/>
    <d v="1899-12-30T10:36:00"/>
    <s v="Credit card"/>
    <n v="30.41"/>
    <n v="4.7619047620000003"/>
    <n v="1.5205"/>
    <n v="8.4"/>
  </r>
  <r>
    <s v="239-10-7476"/>
    <x v="0"/>
    <s v="Yangon"/>
    <s v="Normal"/>
    <x v="0"/>
    <s v="Home and lifestyle"/>
    <n v="77.95"/>
    <n v="6"/>
    <n v="23.385000000000002"/>
    <n v="491.08499999999998"/>
    <d v="2019-01-21T00:00:00"/>
    <d v="1899-12-30T16:37:00"/>
    <s v="Ewallet"/>
    <n v="467.7"/>
    <n v="4.7619047620000003"/>
    <n v="23.385000000000002"/>
    <n v="8"/>
  </r>
  <r>
    <s v="458-41-1477"/>
    <x v="1"/>
    <s v="Naypyitaw"/>
    <s v="Normal"/>
    <x v="0"/>
    <s v="Health and beauty"/>
    <n v="46.26"/>
    <n v="6"/>
    <n v="13.878"/>
    <n v="291.43799999999999"/>
    <d v="2019-03-08T00:00:00"/>
    <d v="1899-12-30T17:11:00"/>
    <s v="Credit card"/>
    <n v="277.56"/>
    <n v="4.7619047620000003"/>
    <n v="13.878"/>
    <n v="9.5"/>
  </r>
  <r>
    <s v="685-64-1609"/>
    <x v="0"/>
    <s v="Yangon"/>
    <s v="Member"/>
    <x v="0"/>
    <s v="Fashion accessories"/>
    <n v="30.14"/>
    <n v="10"/>
    <n v="15.07"/>
    <n v="316.47000000000003"/>
    <d v="2019-02-10T00:00:00"/>
    <d v="1899-12-30T12:28:00"/>
    <s v="Ewallet"/>
    <n v="301.39999999999998"/>
    <n v="4.7619047620000003"/>
    <n v="15.07"/>
    <n v="9.1999999999999993"/>
  </r>
  <r>
    <s v="568-90-5112"/>
    <x v="1"/>
    <s v="Naypyitaw"/>
    <s v="Normal"/>
    <x v="1"/>
    <s v="Health and beauty"/>
    <n v="66.14"/>
    <n v="4"/>
    <n v="13.228"/>
    <n v="277.78800000000001"/>
    <d v="2019-03-19T00:00:00"/>
    <d v="1899-12-30T12:46:00"/>
    <s v="Credit card"/>
    <n v="264.56"/>
    <n v="4.7619047620000003"/>
    <n v="13.228"/>
    <n v="5.6"/>
  </r>
  <r>
    <s v="262-47-2794"/>
    <x v="2"/>
    <s v="Mandalay"/>
    <s v="Member"/>
    <x v="1"/>
    <s v="Home and lifestyle"/>
    <n v="71.86"/>
    <n v="8"/>
    <n v="28.744"/>
    <n v="603.62400000000002"/>
    <d v="2019-03-06T00:00:00"/>
    <d v="1899-12-30T15:07:00"/>
    <s v="Credit card"/>
    <n v="574.88"/>
    <n v="4.7619047620000003"/>
    <n v="28.744"/>
    <n v="6.2"/>
  </r>
  <r>
    <s v="238-49-0436"/>
    <x v="0"/>
    <s v="Yangon"/>
    <s v="Normal"/>
    <x v="1"/>
    <s v="Health and beauty"/>
    <n v="32.46"/>
    <n v="8"/>
    <n v="12.984"/>
    <n v="272.66399999999999"/>
    <d v="2019-03-27T00:00:00"/>
    <d v="1899-12-30T13:48:00"/>
    <s v="Credit card"/>
    <n v="259.68"/>
    <n v="4.7619047620000003"/>
    <n v="12.984"/>
    <n v="4.9000000000000004"/>
  </r>
  <r>
    <s v="608-96-3517"/>
    <x v="2"/>
    <s v="Mandalay"/>
    <s v="Member"/>
    <x v="0"/>
    <s v="Fashion accessories"/>
    <n v="91.54"/>
    <n v="4"/>
    <n v="18.308"/>
    <n v="384.46800000000002"/>
    <d v="2019-03-23T00:00:00"/>
    <d v="1899-12-30T19:20:00"/>
    <s v="Credit card"/>
    <n v="366.16"/>
    <n v="4.7619047620000003"/>
    <n v="18.308"/>
    <n v="4.8"/>
  </r>
  <r>
    <s v="584-86-7256"/>
    <x v="1"/>
    <s v="Naypyitaw"/>
    <s v="Member"/>
    <x v="1"/>
    <s v="Sports and travel"/>
    <n v="34.56"/>
    <n v="7"/>
    <n v="12.096"/>
    <n v="254.01599999999999"/>
    <d v="2019-03-11T00:00:00"/>
    <d v="1899-12-30T16:07:00"/>
    <s v="Credit card"/>
    <n v="241.92"/>
    <n v="4.7619047620000003"/>
    <n v="12.096"/>
    <n v="7.3"/>
  </r>
  <r>
    <s v="746-94-0204"/>
    <x v="0"/>
    <s v="Yangon"/>
    <s v="Normal"/>
    <x v="1"/>
    <s v="Fashion accessories"/>
    <n v="83.24"/>
    <n v="9"/>
    <n v="37.457999999999998"/>
    <n v="786.61800000000005"/>
    <d v="2019-01-29T00:00:00"/>
    <d v="1899-12-30T11:56:00"/>
    <s v="Credit card"/>
    <n v="749.16"/>
    <n v="4.7619047620000003"/>
    <n v="37.457999999999998"/>
    <n v="7.4"/>
  </r>
  <r>
    <s v="214-17-6927"/>
    <x v="1"/>
    <s v="Naypyitaw"/>
    <s v="Normal"/>
    <x v="0"/>
    <s v="Food and beverages"/>
    <n v="16.48"/>
    <n v="6"/>
    <n v="4.944"/>
    <n v="103.824"/>
    <d v="2019-02-07T00:00:00"/>
    <d v="1899-12-30T18:23:00"/>
    <s v="Ewallet"/>
    <n v="98.88"/>
    <n v="4.7619047620000003"/>
    <n v="4.944"/>
    <n v="9.9"/>
  </r>
  <r>
    <s v="400-89-4171"/>
    <x v="1"/>
    <s v="Naypyitaw"/>
    <s v="Normal"/>
    <x v="0"/>
    <s v="Sports and travel"/>
    <n v="80.97"/>
    <n v="8"/>
    <n v="32.387999999999998"/>
    <n v="680.14800000000002"/>
    <d v="2019-01-28T00:00:00"/>
    <d v="1899-12-30T13:05:00"/>
    <s v="Cash"/>
    <n v="647.76"/>
    <n v="4.7619047620000003"/>
    <n v="32.387999999999998"/>
    <n v="9.3000000000000007"/>
  </r>
  <r>
    <s v="782-95-9291"/>
    <x v="0"/>
    <s v="Yangon"/>
    <s v="Member"/>
    <x v="1"/>
    <s v="Food and beverages"/>
    <n v="92.29"/>
    <n v="5"/>
    <n v="23.072500000000002"/>
    <n v="484.52249999999998"/>
    <d v="2019-02-20T00:00:00"/>
    <d v="1899-12-30T15:55:00"/>
    <s v="Credit card"/>
    <n v="461.45"/>
    <n v="4.7619047620000003"/>
    <n v="23.072500000000002"/>
    <n v="9"/>
  </r>
  <r>
    <s v="279-74-2924"/>
    <x v="2"/>
    <s v="Mandalay"/>
    <s v="Member"/>
    <x v="1"/>
    <s v="Electronic accessories"/>
    <n v="72.17"/>
    <n v="1"/>
    <n v="3.6084999999999998"/>
    <n v="75.778499999999994"/>
    <d v="2019-01-04T00:00:00"/>
    <d v="1899-12-30T19:40:00"/>
    <s v="Cash"/>
    <n v="72.17"/>
    <n v="4.7619047620000003"/>
    <n v="3.6084999999999998"/>
    <n v="6.1"/>
  </r>
  <r>
    <s v="307-85-2293"/>
    <x v="2"/>
    <s v="Mandalay"/>
    <s v="Normal"/>
    <x v="1"/>
    <s v="Home and lifestyle"/>
    <n v="50.28"/>
    <n v="5"/>
    <n v="12.57"/>
    <n v="263.97000000000003"/>
    <d v="2019-03-07T00:00:00"/>
    <d v="1899-12-30T13:58:00"/>
    <s v="Ewallet"/>
    <n v="251.4"/>
    <n v="4.7619047620000003"/>
    <n v="12.57"/>
    <n v="9.6999999999999993"/>
  </r>
  <r>
    <s v="743-04-1105"/>
    <x v="2"/>
    <s v="Mandalay"/>
    <s v="Member"/>
    <x v="1"/>
    <s v="Health and beauty"/>
    <n v="97.22"/>
    <n v="9"/>
    <n v="43.749000000000002"/>
    <n v="918.72900000000004"/>
    <d v="2019-03-30T00:00:00"/>
    <d v="1899-12-30T14:43:00"/>
    <s v="Ewallet"/>
    <n v="874.98"/>
    <n v="4.7619047620000003"/>
    <n v="43.749000000000002"/>
    <n v="6"/>
  </r>
  <r>
    <s v="423-57-2993"/>
    <x v="2"/>
    <s v="Mandalay"/>
    <s v="Normal"/>
    <x v="1"/>
    <s v="Sports and travel"/>
    <n v="93.39"/>
    <n v="6"/>
    <n v="28.016999999999999"/>
    <n v="588.35699999999997"/>
    <d v="2019-03-27T00:00:00"/>
    <d v="1899-12-30T19:18:00"/>
    <s v="Ewallet"/>
    <n v="560.34"/>
    <n v="4.7619047620000003"/>
    <n v="28.016999999999999"/>
    <n v="10"/>
  </r>
  <r>
    <s v="894-41-5205"/>
    <x v="1"/>
    <s v="Naypyitaw"/>
    <s v="Normal"/>
    <x v="0"/>
    <s v="Food and beverages"/>
    <n v="43.18"/>
    <n v="8"/>
    <n v="17.271999999999998"/>
    <n v="362.71199999999999"/>
    <d v="2019-01-19T00:00:00"/>
    <d v="1899-12-30T19:39:00"/>
    <s v="Credit card"/>
    <n v="345.44"/>
    <n v="4.7619047620000003"/>
    <n v="17.271999999999998"/>
    <n v="8.3000000000000007"/>
  </r>
  <r>
    <s v="275-28-0149"/>
    <x v="0"/>
    <s v="Yangon"/>
    <s v="Normal"/>
    <x v="1"/>
    <s v="Sports and travel"/>
    <n v="63.69"/>
    <n v="1"/>
    <n v="3.1844999999999999"/>
    <n v="66.874499999999998"/>
    <d v="2019-02-25T00:00:00"/>
    <d v="1899-12-30T16:21:00"/>
    <s v="Cash"/>
    <n v="63.69"/>
    <n v="4.7619047620000003"/>
    <n v="3.1844999999999999"/>
    <n v="6"/>
  </r>
  <r>
    <s v="101-17-6199"/>
    <x v="0"/>
    <s v="Yangon"/>
    <s v="Normal"/>
    <x v="1"/>
    <s v="Food and beverages"/>
    <n v="45.79"/>
    <n v="7"/>
    <n v="16.026499999999999"/>
    <n v="336.55650000000003"/>
    <d v="2019-03-13T00:00:00"/>
    <d v="1899-12-30T19:44:00"/>
    <s v="Credit card"/>
    <n v="320.52999999999997"/>
    <n v="4.7619047620000003"/>
    <n v="16.026499999999999"/>
    <n v="7"/>
  </r>
  <r>
    <s v="423-80-0988"/>
    <x v="1"/>
    <s v="Naypyitaw"/>
    <s v="Normal"/>
    <x v="1"/>
    <s v="Sports and travel"/>
    <n v="76.400000000000006"/>
    <n v="2"/>
    <n v="7.64"/>
    <n v="160.44"/>
    <d v="2019-01-30T00:00:00"/>
    <d v="1899-12-30T19:42:00"/>
    <s v="Ewallet"/>
    <n v="152.80000000000001"/>
    <n v="4.7619047620000003"/>
    <n v="7.64"/>
    <n v="6.5"/>
  </r>
  <r>
    <s v="548-46-9322"/>
    <x v="2"/>
    <s v="Mandalay"/>
    <s v="Normal"/>
    <x v="1"/>
    <s v="Food and beverages"/>
    <n v="39.9"/>
    <n v="10"/>
    <n v="19.95"/>
    <n v="418.95"/>
    <d v="2019-02-20T00:00:00"/>
    <d v="1899-12-30T15:24:00"/>
    <s v="Credit card"/>
    <n v="399"/>
    <n v="4.7619047620000003"/>
    <n v="19.95"/>
    <n v="5.9"/>
  </r>
  <r>
    <s v="505-02-0892"/>
    <x v="2"/>
    <s v="Mandalay"/>
    <s v="Member"/>
    <x v="1"/>
    <s v="Health and beauty"/>
    <n v="42.57"/>
    <n v="8"/>
    <n v="17.027999999999999"/>
    <n v="357.58800000000002"/>
    <d v="2019-02-25T00:00:00"/>
    <d v="1899-12-30T14:12:00"/>
    <s v="Ewallet"/>
    <n v="340.56"/>
    <n v="4.7619047620000003"/>
    <n v="17.027999999999999"/>
    <n v="5.6"/>
  </r>
  <r>
    <s v="234-65-2137"/>
    <x v="1"/>
    <s v="Naypyitaw"/>
    <s v="Normal"/>
    <x v="1"/>
    <s v="Home and lifestyle"/>
    <n v="95.58"/>
    <n v="10"/>
    <n v="47.79"/>
    <n v="1003.59"/>
    <d v="2019-01-16T00:00:00"/>
    <d v="1899-12-30T13:32:00"/>
    <s v="Cash"/>
    <n v="955.8"/>
    <n v="4.7619047620000003"/>
    <n v="47.79"/>
    <n v="4.8"/>
  </r>
  <r>
    <s v="687-47-8271"/>
    <x v="0"/>
    <s v="Yangon"/>
    <s v="Normal"/>
    <x v="1"/>
    <s v="Fashion accessories"/>
    <n v="98.98"/>
    <n v="10"/>
    <n v="49.49"/>
    <n v="1039.29"/>
    <d v="2019-02-08T00:00:00"/>
    <d v="1899-12-30T16:20:00"/>
    <s v="Credit card"/>
    <n v="989.8"/>
    <n v="4.7619047620000003"/>
    <n v="49.49"/>
    <n v="8.6999999999999993"/>
  </r>
  <r>
    <s v="796-32-9050"/>
    <x v="0"/>
    <s v="Yangon"/>
    <s v="Normal"/>
    <x v="1"/>
    <s v="Food and beverages"/>
    <n v="51.28"/>
    <n v="6"/>
    <n v="15.384"/>
    <n v="323.06400000000002"/>
    <d v="2019-01-19T00:00:00"/>
    <d v="1899-12-30T16:31:00"/>
    <s v="Cash"/>
    <n v="307.68"/>
    <n v="4.7619047620000003"/>
    <n v="15.384"/>
    <n v="6.5"/>
  </r>
  <r>
    <s v="105-31-1824"/>
    <x v="0"/>
    <s v="Yangon"/>
    <s v="Member"/>
    <x v="1"/>
    <s v="Sports and travel"/>
    <n v="69.52"/>
    <n v="7"/>
    <n v="24.332000000000001"/>
    <n v="510.97199999999998"/>
    <d v="2019-02-01T00:00:00"/>
    <d v="1899-12-30T15:10:00"/>
    <s v="Credit card"/>
    <n v="486.64"/>
    <n v="4.7619047620000003"/>
    <n v="24.332000000000001"/>
    <n v="8.5"/>
  </r>
  <r>
    <s v="249-42-3782"/>
    <x v="0"/>
    <s v="Yangon"/>
    <s v="Normal"/>
    <x v="1"/>
    <s v="Health and beauty"/>
    <n v="70.010000000000005"/>
    <n v="5"/>
    <n v="17.502500000000001"/>
    <n v="367.55250000000001"/>
    <d v="2019-01-03T00:00:00"/>
    <d v="1899-12-30T11:36:00"/>
    <s v="Ewallet"/>
    <n v="350.05"/>
    <n v="4.7619047620000003"/>
    <n v="17.502500000000001"/>
    <n v="5.5"/>
  </r>
  <r>
    <s v="316-55-4634"/>
    <x v="2"/>
    <s v="Mandalay"/>
    <s v="Member"/>
    <x v="1"/>
    <s v="Food and beverages"/>
    <n v="80.05"/>
    <n v="5"/>
    <n v="20.012499999999999"/>
    <n v="420.26249999999999"/>
    <d v="2019-01-26T00:00:00"/>
    <d v="1899-12-30T12:45:00"/>
    <s v="Credit card"/>
    <n v="400.25"/>
    <n v="4.7619047620000003"/>
    <n v="20.012499999999999"/>
    <n v="9.4"/>
  </r>
  <r>
    <s v="733-33-4967"/>
    <x v="1"/>
    <s v="Naypyitaw"/>
    <s v="Normal"/>
    <x v="1"/>
    <s v="Electronic accessories"/>
    <n v="20.85"/>
    <n v="8"/>
    <n v="8.34"/>
    <n v="175.14"/>
    <d v="2019-03-03T00:00:00"/>
    <d v="1899-12-30T19:17:00"/>
    <s v="Cash"/>
    <n v="166.8"/>
    <n v="4.7619047620000003"/>
    <n v="8.34"/>
    <n v="6.3"/>
  </r>
  <r>
    <s v="608-27-6295"/>
    <x v="2"/>
    <s v="Mandalay"/>
    <s v="Member"/>
    <x v="1"/>
    <s v="Electronic accessories"/>
    <n v="52.89"/>
    <n v="6"/>
    <n v="15.867000000000001"/>
    <n v="333.20699999999999"/>
    <d v="2019-01-19T00:00:00"/>
    <d v="1899-12-30T17:34:00"/>
    <s v="Credit card"/>
    <n v="317.33999999999997"/>
    <n v="4.7619047620000003"/>
    <n v="15.867000000000001"/>
    <n v="9.8000000000000007"/>
  </r>
  <r>
    <s v="414-12-7047"/>
    <x v="2"/>
    <s v="Mandalay"/>
    <s v="Normal"/>
    <x v="1"/>
    <s v="Food and beverages"/>
    <n v="19.79"/>
    <n v="8"/>
    <n v="7.9160000000000004"/>
    <n v="166.23599999999999"/>
    <d v="2019-01-18T00:00:00"/>
    <d v="1899-12-30T12:04:00"/>
    <s v="Ewallet"/>
    <n v="158.32"/>
    <n v="4.7619047620000003"/>
    <n v="7.9160000000000004"/>
    <n v="8.6999999999999993"/>
  </r>
  <r>
    <s v="827-26-2100"/>
    <x v="0"/>
    <s v="Yangon"/>
    <s v="Member"/>
    <x v="1"/>
    <s v="Home and lifestyle"/>
    <n v="33.840000000000003"/>
    <n v="9"/>
    <n v="15.228"/>
    <n v="319.78800000000001"/>
    <d v="2019-03-21T00:00:00"/>
    <d v="1899-12-30T16:21:00"/>
    <s v="Ewallet"/>
    <n v="304.56"/>
    <n v="4.7619047620000003"/>
    <n v="15.228"/>
    <n v="8.8000000000000007"/>
  </r>
  <r>
    <s v="175-54-2529"/>
    <x v="0"/>
    <s v="Yangon"/>
    <s v="Member"/>
    <x v="1"/>
    <s v="Food and beverages"/>
    <n v="22.17"/>
    <n v="8"/>
    <n v="8.8680000000000003"/>
    <n v="186.22800000000001"/>
    <d v="2019-03-03T00:00:00"/>
    <d v="1899-12-30T17:01:00"/>
    <s v="Credit card"/>
    <n v="177.36"/>
    <n v="4.7619047620000003"/>
    <n v="8.8680000000000003"/>
    <n v="9.6"/>
  </r>
  <r>
    <s v="139-52-2867"/>
    <x v="1"/>
    <s v="Naypyitaw"/>
    <s v="Normal"/>
    <x v="0"/>
    <s v="Fashion accessories"/>
    <n v="22.51"/>
    <n v="7"/>
    <n v="7.8784999999999998"/>
    <n v="165.4485"/>
    <d v="2019-02-13T00:00:00"/>
    <d v="1899-12-30T10:50:00"/>
    <s v="Credit card"/>
    <n v="157.57"/>
    <n v="4.7619047620000003"/>
    <n v="7.8784999999999998"/>
    <n v="4.8"/>
  </r>
  <r>
    <s v="407-63-8975"/>
    <x v="0"/>
    <s v="Yangon"/>
    <s v="Normal"/>
    <x v="1"/>
    <s v="Food and beverages"/>
    <n v="73.88"/>
    <n v="6"/>
    <n v="22.164000000000001"/>
    <n v="465.44400000000002"/>
    <d v="2019-03-23T00:00:00"/>
    <d v="1899-12-30T19:16:00"/>
    <s v="Ewallet"/>
    <n v="443.28"/>
    <n v="4.7619047620000003"/>
    <n v="22.164000000000001"/>
    <n v="4.4000000000000004"/>
  </r>
  <r>
    <s v="342-65-4817"/>
    <x v="1"/>
    <s v="Naypyitaw"/>
    <s v="Member"/>
    <x v="1"/>
    <s v="Health and beauty"/>
    <n v="86.8"/>
    <n v="3"/>
    <n v="13.02"/>
    <n v="273.42"/>
    <d v="2019-01-28T00:00:00"/>
    <d v="1899-12-30T16:47:00"/>
    <s v="Ewallet"/>
    <n v="260.39999999999998"/>
    <n v="4.7619047620000003"/>
    <n v="13.02"/>
    <n v="9.9"/>
  </r>
  <r>
    <s v="130-98-8941"/>
    <x v="1"/>
    <s v="Naypyitaw"/>
    <s v="Normal"/>
    <x v="1"/>
    <s v="Fashion accessories"/>
    <n v="64.260000000000005"/>
    <n v="7"/>
    <n v="22.491"/>
    <n v="472.31099999999998"/>
    <d v="2019-02-09T00:00:00"/>
    <d v="1899-12-30T10:00:00"/>
    <s v="Cash"/>
    <n v="449.82"/>
    <n v="4.7619047620000003"/>
    <n v="22.491"/>
    <n v="5.7"/>
  </r>
  <r>
    <s v="434-83-9547"/>
    <x v="1"/>
    <s v="Naypyitaw"/>
    <s v="Member"/>
    <x v="1"/>
    <s v="Food and beverages"/>
    <n v="38.47"/>
    <n v="8"/>
    <n v="15.388"/>
    <n v="323.14800000000002"/>
    <d v="2019-01-23T00:00:00"/>
    <d v="1899-12-30T11:51:00"/>
    <s v="Cash"/>
    <n v="307.76"/>
    <n v="4.7619047620000003"/>
    <n v="15.388"/>
    <n v="7.7"/>
  </r>
  <r>
    <s v="851-28-6367"/>
    <x v="0"/>
    <s v="Yangon"/>
    <s v="Member"/>
    <x v="1"/>
    <s v="Sports and travel"/>
    <n v="15.5"/>
    <n v="10"/>
    <n v="7.75"/>
    <n v="162.75"/>
    <d v="2019-03-23T00:00:00"/>
    <d v="1899-12-30T10:55:00"/>
    <s v="Ewallet"/>
    <n v="155"/>
    <n v="4.7619047620000003"/>
    <n v="7.75"/>
    <n v="8"/>
  </r>
  <r>
    <s v="824-88-3614"/>
    <x v="1"/>
    <s v="Naypyitaw"/>
    <s v="Normal"/>
    <x v="1"/>
    <s v="Health and beauty"/>
    <n v="34.31"/>
    <n v="8"/>
    <n v="13.724"/>
    <n v="288.20400000000001"/>
    <d v="2019-01-25T00:00:00"/>
    <d v="1899-12-30T15:00:00"/>
    <s v="Ewallet"/>
    <n v="274.48"/>
    <n v="4.7619047620000003"/>
    <n v="13.724"/>
    <n v="5.7"/>
  </r>
  <r>
    <s v="586-25-0848"/>
    <x v="0"/>
    <s v="Yangon"/>
    <s v="Normal"/>
    <x v="0"/>
    <s v="Sports and travel"/>
    <n v="12.34"/>
    <n v="7"/>
    <n v="4.319"/>
    <n v="90.698999999999998"/>
    <d v="2019-03-04T00:00:00"/>
    <d v="1899-12-30T11:19:00"/>
    <s v="Credit card"/>
    <n v="86.38"/>
    <n v="4.7619047620000003"/>
    <n v="4.319"/>
    <n v="6.7"/>
  </r>
  <r>
    <s v="895-66-0685"/>
    <x v="2"/>
    <s v="Mandalay"/>
    <s v="Member"/>
    <x v="1"/>
    <s v="Food and beverages"/>
    <n v="18.079999999999998"/>
    <n v="3"/>
    <n v="2.7120000000000002"/>
    <n v="56.951999999999998"/>
    <d v="2019-03-05T00:00:00"/>
    <d v="1899-12-30T19:46:00"/>
    <s v="Ewallet"/>
    <n v="54.24"/>
    <n v="4.7619047620000003"/>
    <n v="2.7120000000000002"/>
    <n v="8"/>
  </r>
  <r>
    <s v="305-14-0245"/>
    <x v="2"/>
    <s v="Mandalay"/>
    <s v="Member"/>
    <x v="0"/>
    <s v="Home and lifestyle"/>
    <n v="94.49"/>
    <n v="8"/>
    <n v="37.795999999999999"/>
    <n v="793.71600000000001"/>
    <d v="2019-03-03T00:00:00"/>
    <d v="1899-12-30T19:00:00"/>
    <s v="Ewallet"/>
    <n v="755.92"/>
    <n v="4.7619047620000003"/>
    <n v="37.795999999999999"/>
    <n v="7.5"/>
  </r>
  <r>
    <s v="732-04-5373"/>
    <x v="2"/>
    <s v="Mandalay"/>
    <s v="Member"/>
    <x v="1"/>
    <s v="Home and lifestyle"/>
    <n v="46.47"/>
    <n v="4"/>
    <n v="9.2940000000000005"/>
    <n v="195.17400000000001"/>
    <d v="2019-02-08T00:00:00"/>
    <d v="1899-12-30T10:53:00"/>
    <s v="Cash"/>
    <n v="185.88"/>
    <n v="4.7619047620000003"/>
    <n v="9.2940000000000005"/>
    <n v="7"/>
  </r>
  <r>
    <s v="400-60-7251"/>
    <x v="0"/>
    <s v="Yangon"/>
    <s v="Normal"/>
    <x v="1"/>
    <s v="Home and lifestyle"/>
    <n v="74.069999999999993"/>
    <n v="1"/>
    <n v="3.7035"/>
    <n v="77.773499999999999"/>
    <d v="2019-02-10T00:00:00"/>
    <d v="1899-12-30T12:50:00"/>
    <s v="Ewallet"/>
    <n v="74.069999999999993"/>
    <n v="4.7619047620000003"/>
    <n v="3.7035"/>
    <n v="9.9"/>
  </r>
  <r>
    <s v="593-65-1552"/>
    <x v="1"/>
    <s v="Naypyitaw"/>
    <s v="Normal"/>
    <x v="0"/>
    <s v="Home and lifestyle"/>
    <n v="69.81"/>
    <n v="4"/>
    <n v="13.962"/>
    <n v="293.202"/>
    <d v="2019-01-28T00:00:00"/>
    <d v="1899-12-30T20:50:00"/>
    <s v="Credit card"/>
    <n v="279.24"/>
    <n v="4.7619047620000003"/>
    <n v="13.962"/>
    <n v="5.9"/>
  </r>
  <r>
    <s v="284-34-9626"/>
    <x v="2"/>
    <s v="Mandalay"/>
    <s v="Normal"/>
    <x v="0"/>
    <s v="Home and lifestyle"/>
    <n v="77.040000000000006"/>
    <n v="3"/>
    <n v="11.555999999999999"/>
    <n v="242.67599999999999"/>
    <d v="2019-02-11T00:00:00"/>
    <d v="1899-12-30T10:39:00"/>
    <s v="Credit card"/>
    <n v="231.12"/>
    <n v="4.7619047620000003"/>
    <n v="11.555999999999999"/>
    <n v="7.2"/>
  </r>
  <r>
    <s v="437-58-8131"/>
    <x v="2"/>
    <s v="Mandalay"/>
    <s v="Normal"/>
    <x v="0"/>
    <s v="Fashion accessories"/>
    <n v="73.52"/>
    <n v="2"/>
    <n v="7.3520000000000003"/>
    <n v="154.392"/>
    <d v="2019-01-15T00:00:00"/>
    <d v="1899-12-30T13:41:00"/>
    <s v="Ewallet"/>
    <n v="147.04"/>
    <n v="4.7619047620000003"/>
    <n v="7.3520000000000003"/>
    <n v="4.5999999999999996"/>
  </r>
  <r>
    <s v="286-43-6208"/>
    <x v="1"/>
    <s v="Naypyitaw"/>
    <s v="Normal"/>
    <x v="0"/>
    <s v="Food and beverages"/>
    <n v="87.8"/>
    <n v="9"/>
    <n v="39.51"/>
    <n v="829.71"/>
    <d v="2019-03-16T00:00:00"/>
    <d v="1899-12-30T19:08:00"/>
    <s v="Cash"/>
    <n v="790.2"/>
    <n v="4.7619047620000003"/>
    <n v="39.51"/>
    <n v="9.1999999999999993"/>
  </r>
  <r>
    <s v="641-43-2399"/>
    <x v="2"/>
    <s v="Mandalay"/>
    <s v="Normal"/>
    <x v="1"/>
    <s v="Home and lifestyle"/>
    <n v="25.55"/>
    <n v="4"/>
    <n v="5.1100000000000003"/>
    <n v="107.31"/>
    <d v="2019-01-26T00:00:00"/>
    <d v="1899-12-30T20:23:00"/>
    <s v="Ewallet"/>
    <n v="102.2"/>
    <n v="4.7619047620000003"/>
    <n v="5.1100000000000003"/>
    <n v="5.7"/>
  </r>
  <r>
    <s v="831-07-6050"/>
    <x v="0"/>
    <s v="Yangon"/>
    <s v="Normal"/>
    <x v="1"/>
    <s v="Electronic accessories"/>
    <n v="32.71"/>
    <n v="5"/>
    <n v="8.1775000000000002"/>
    <n v="171.72749999999999"/>
    <d v="2019-03-19T00:00:00"/>
    <d v="1899-12-30T11:30:00"/>
    <s v="Credit card"/>
    <n v="163.55000000000001"/>
    <n v="4.7619047620000003"/>
    <n v="8.1775000000000002"/>
    <n v="9.9"/>
  </r>
  <r>
    <s v="556-86-3144"/>
    <x v="1"/>
    <s v="Naypyitaw"/>
    <s v="Member"/>
    <x v="0"/>
    <s v="Fashion accessories"/>
    <n v="74.290000000000006"/>
    <n v="1"/>
    <n v="3.7145000000000001"/>
    <n v="78.004499999999993"/>
    <d v="2019-01-13T00:00:00"/>
    <d v="1899-12-30T19:30:00"/>
    <s v="Cash"/>
    <n v="74.290000000000006"/>
    <n v="4.7619047620000003"/>
    <n v="3.7145000000000001"/>
    <n v="5"/>
  </r>
  <r>
    <s v="848-24-9445"/>
    <x v="1"/>
    <s v="Naypyitaw"/>
    <s v="Member"/>
    <x v="1"/>
    <s v="Health and beauty"/>
    <n v="43.7"/>
    <n v="2"/>
    <n v="4.37"/>
    <n v="91.77"/>
    <d v="2019-03-26T00:00:00"/>
    <d v="1899-12-30T18:03:00"/>
    <s v="Cash"/>
    <n v="87.4"/>
    <n v="4.7619047620000003"/>
    <n v="4.37"/>
    <n v="4.9000000000000004"/>
  </r>
  <r>
    <s v="856-22-8149"/>
    <x v="0"/>
    <s v="Yangon"/>
    <s v="Normal"/>
    <x v="0"/>
    <s v="Home and lifestyle"/>
    <n v="25.29"/>
    <n v="1"/>
    <n v="1.2645"/>
    <n v="26.554500000000001"/>
    <d v="2019-03-23T00:00:00"/>
    <d v="1899-12-30T10:13:00"/>
    <s v="Ewallet"/>
    <n v="25.29"/>
    <n v="4.7619047620000003"/>
    <n v="1.2645"/>
    <n v="6.1"/>
  </r>
  <r>
    <s v="699-01-4164"/>
    <x v="1"/>
    <s v="Naypyitaw"/>
    <s v="Normal"/>
    <x v="1"/>
    <s v="Health and beauty"/>
    <n v="41.5"/>
    <n v="4"/>
    <n v="8.3000000000000007"/>
    <n v="174.3"/>
    <d v="2019-03-12T00:00:00"/>
    <d v="1899-12-30T19:58:00"/>
    <s v="Credit card"/>
    <n v="166"/>
    <n v="4.7619047620000003"/>
    <n v="8.3000000000000007"/>
    <n v="8.1999999999999993"/>
  </r>
  <r>
    <s v="420-11-4919"/>
    <x v="1"/>
    <s v="Naypyitaw"/>
    <s v="Member"/>
    <x v="0"/>
    <s v="Food and beverages"/>
    <n v="71.39"/>
    <n v="5"/>
    <n v="17.8475"/>
    <n v="374.79750000000001"/>
    <d v="2019-02-17T00:00:00"/>
    <d v="1899-12-30T19:57:00"/>
    <s v="Credit card"/>
    <n v="356.95"/>
    <n v="4.7619047620000003"/>
    <n v="17.8475"/>
    <n v="5.5"/>
  </r>
  <r>
    <s v="606-80-4905"/>
    <x v="1"/>
    <s v="Naypyitaw"/>
    <s v="Member"/>
    <x v="0"/>
    <s v="Sports and travel"/>
    <n v="19.149999999999999"/>
    <n v="6"/>
    <n v="5.7450000000000001"/>
    <n v="120.645"/>
    <d v="2019-01-29T00:00:00"/>
    <d v="1899-12-30T10:01:00"/>
    <s v="Credit card"/>
    <n v="114.9"/>
    <n v="4.7619047620000003"/>
    <n v="5.7450000000000001"/>
    <n v="6.8"/>
  </r>
  <r>
    <s v="542-41-0513"/>
    <x v="2"/>
    <s v="Mandalay"/>
    <s v="Member"/>
    <x v="0"/>
    <s v="Electronic accessories"/>
    <n v="57.49"/>
    <n v="4"/>
    <n v="11.497999999999999"/>
    <n v="241.458"/>
    <d v="2019-03-15T00:00:00"/>
    <d v="1899-12-30T11:57:00"/>
    <s v="Cash"/>
    <n v="229.96"/>
    <n v="4.7619047620000003"/>
    <n v="11.497999999999999"/>
    <n v="6.6"/>
  </r>
  <r>
    <s v="426-39-2418"/>
    <x v="1"/>
    <s v="Naypyitaw"/>
    <s v="Normal"/>
    <x v="1"/>
    <s v="Electronic accessories"/>
    <n v="61.41"/>
    <n v="7"/>
    <n v="21.493500000000001"/>
    <n v="451.36349999999999"/>
    <d v="2019-01-14T00:00:00"/>
    <d v="1899-12-30T10:02:00"/>
    <s v="Cash"/>
    <n v="429.87"/>
    <n v="4.7619047620000003"/>
    <n v="21.493500000000001"/>
    <n v="9.8000000000000007"/>
  </r>
  <r>
    <s v="875-46-5808"/>
    <x v="2"/>
    <s v="Mandalay"/>
    <s v="Member"/>
    <x v="1"/>
    <s v="Health and beauty"/>
    <n v="25.9"/>
    <n v="10"/>
    <n v="12.95"/>
    <n v="271.95"/>
    <d v="2019-02-06T00:00:00"/>
    <d v="1899-12-30T14:51:00"/>
    <s v="Ewallet"/>
    <n v="259"/>
    <n v="4.7619047620000003"/>
    <n v="12.95"/>
    <n v="8.6999999999999993"/>
  </r>
  <r>
    <s v="394-43-4238"/>
    <x v="2"/>
    <s v="Mandalay"/>
    <s v="Member"/>
    <x v="1"/>
    <s v="Home and lifestyle"/>
    <n v="17.77"/>
    <n v="5"/>
    <n v="4.4424999999999999"/>
    <n v="93.292500000000004"/>
    <d v="2019-02-15T00:00:00"/>
    <d v="1899-12-30T12:42:00"/>
    <s v="Credit card"/>
    <n v="88.85"/>
    <n v="4.7619047620000003"/>
    <n v="4.4424999999999999"/>
    <n v="5.4"/>
  </r>
  <r>
    <s v="749-24-1565"/>
    <x v="0"/>
    <s v="Yangon"/>
    <s v="Normal"/>
    <x v="0"/>
    <s v="Health and beauty"/>
    <n v="23.03"/>
    <n v="9"/>
    <n v="10.3635"/>
    <n v="217.6335"/>
    <d v="2019-01-03T00:00:00"/>
    <d v="1899-12-30T12:02:00"/>
    <s v="Ewallet"/>
    <n v="207.27"/>
    <n v="4.7619047620000003"/>
    <n v="10.3635"/>
    <n v="7.9"/>
  </r>
  <r>
    <s v="672-51-8681"/>
    <x v="1"/>
    <s v="Naypyitaw"/>
    <s v="Member"/>
    <x v="0"/>
    <s v="Electronic accessories"/>
    <n v="66.650000000000006"/>
    <n v="9"/>
    <n v="29.9925"/>
    <n v="629.84249999999997"/>
    <d v="2019-01-04T00:00:00"/>
    <d v="1899-12-30T18:19:00"/>
    <s v="Credit card"/>
    <n v="599.85"/>
    <n v="4.7619047620000003"/>
    <n v="29.9925"/>
    <n v="9.6999999999999993"/>
  </r>
  <r>
    <s v="263-87-5680"/>
    <x v="1"/>
    <s v="Naypyitaw"/>
    <s v="Member"/>
    <x v="0"/>
    <s v="Home and lifestyle"/>
    <n v="28.53"/>
    <n v="10"/>
    <n v="14.265000000000001"/>
    <n v="299.565"/>
    <d v="2019-03-18T00:00:00"/>
    <d v="1899-12-30T17:38:00"/>
    <s v="Ewallet"/>
    <n v="285.3"/>
    <n v="4.7619047620000003"/>
    <n v="14.265000000000001"/>
    <n v="7.8"/>
  </r>
  <r>
    <s v="573-58-9734"/>
    <x v="2"/>
    <s v="Mandalay"/>
    <s v="Normal"/>
    <x v="0"/>
    <s v="Fashion accessories"/>
    <n v="30.37"/>
    <n v="3"/>
    <n v="4.5555000000000003"/>
    <n v="95.665499999999994"/>
    <d v="2019-03-28T00:00:00"/>
    <d v="1899-12-30T13:41:00"/>
    <s v="Ewallet"/>
    <n v="91.11"/>
    <n v="4.7619047620000003"/>
    <n v="4.5555000000000003"/>
    <n v="5.0999999999999996"/>
  </r>
  <r>
    <s v="817-69-8206"/>
    <x v="2"/>
    <s v="Mandalay"/>
    <s v="Normal"/>
    <x v="0"/>
    <s v="Electronic accessories"/>
    <n v="99.73"/>
    <n v="9"/>
    <n v="44.878500000000003"/>
    <n v="942.44849999999997"/>
    <d v="2019-03-02T00:00:00"/>
    <d v="1899-12-30T19:42:00"/>
    <s v="Credit card"/>
    <n v="897.57"/>
    <n v="4.7619047620000003"/>
    <n v="44.878500000000003"/>
    <n v="6.5"/>
  </r>
  <r>
    <s v="888-02-0338"/>
    <x v="0"/>
    <s v="Yangon"/>
    <s v="Normal"/>
    <x v="1"/>
    <s v="Electronic accessories"/>
    <n v="26.23"/>
    <n v="9"/>
    <n v="11.8035"/>
    <n v="247.87350000000001"/>
    <d v="2019-01-25T00:00:00"/>
    <d v="1899-12-30T20:24:00"/>
    <s v="Ewallet"/>
    <n v="236.07"/>
    <n v="4.7619047620000003"/>
    <n v="11.8035"/>
    <n v="5.9"/>
  </r>
  <r>
    <s v="677-11-0152"/>
    <x v="1"/>
    <s v="Naypyitaw"/>
    <s v="Normal"/>
    <x v="0"/>
    <s v="Food and beverages"/>
    <n v="93.26"/>
    <n v="9"/>
    <n v="41.966999999999999"/>
    <n v="881.30700000000002"/>
    <d v="2019-01-16T00:00:00"/>
    <d v="1899-12-30T18:08:00"/>
    <s v="Cash"/>
    <n v="839.34"/>
    <n v="4.7619047620000003"/>
    <n v="41.966999999999999"/>
    <n v="8.8000000000000007"/>
  </r>
  <r>
    <s v="142-63-6033"/>
    <x v="2"/>
    <s v="Mandalay"/>
    <s v="Normal"/>
    <x v="1"/>
    <s v="Home and lifestyle"/>
    <n v="92.36"/>
    <n v="5"/>
    <n v="23.09"/>
    <n v="484.89"/>
    <d v="2019-03-20T00:00:00"/>
    <d v="1899-12-30T19:17:00"/>
    <s v="Ewallet"/>
    <n v="461.8"/>
    <n v="4.7619047620000003"/>
    <n v="23.09"/>
    <n v="4.9000000000000004"/>
  </r>
  <r>
    <s v="656-16-1063"/>
    <x v="2"/>
    <s v="Mandalay"/>
    <s v="Normal"/>
    <x v="1"/>
    <s v="Sports and travel"/>
    <n v="46.42"/>
    <n v="3"/>
    <n v="6.9630000000000001"/>
    <n v="146.22300000000001"/>
    <d v="2019-01-04T00:00:00"/>
    <d v="1899-12-30T13:24:00"/>
    <s v="Credit card"/>
    <n v="139.26"/>
    <n v="4.7619047620000003"/>
    <n v="6.9630000000000001"/>
    <n v="4.4000000000000004"/>
  </r>
  <r>
    <s v="891-58-8335"/>
    <x v="2"/>
    <s v="Mandalay"/>
    <s v="Member"/>
    <x v="0"/>
    <s v="Sports and travel"/>
    <n v="29.61"/>
    <n v="7"/>
    <n v="10.3635"/>
    <n v="217.6335"/>
    <d v="2019-03-11T00:00:00"/>
    <d v="1899-12-30T15:53:00"/>
    <s v="Cash"/>
    <n v="207.27"/>
    <n v="4.7619047620000003"/>
    <n v="10.3635"/>
    <n v="6.5"/>
  </r>
  <r>
    <s v="802-43-8934"/>
    <x v="0"/>
    <s v="Yangon"/>
    <s v="Normal"/>
    <x v="1"/>
    <s v="Home and lifestyle"/>
    <n v="18.28"/>
    <n v="1"/>
    <n v="0.91400000000000003"/>
    <n v="19.193999999999999"/>
    <d v="2019-03-22T00:00:00"/>
    <d v="1899-12-30T15:05:00"/>
    <s v="Credit card"/>
    <n v="18.28"/>
    <n v="4.7619047620000003"/>
    <n v="0.91400000000000003"/>
    <n v="8.3000000000000007"/>
  </r>
  <r>
    <s v="560-30-5617"/>
    <x v="2"/>
    <s v="Mandalay"/>
    <s v="Normal"/>
    <x v="0"/>
    <s v="Sports and travel"/>
    <n v="24.77"/>
    <n v="5"/>
    <n v="6.1924999999999999"/>
    <n v="130.04249999999999"/>
    <d v="2019-03-24T00:00:00"/>
    <d v="1899-12-30T18:27:00"/>
    <s v="Cash"/>
    <n v="123.85"/>
    <n v="4.7619047620000003"/>
    <n v="6.1924999999999999"/>
    <n v="8.5"/>
  </r>
  <r>
    <s v="319-74-2561"/>
    <x v="0"/>
    <s v="Yangon"/>
    <s v="Member"/>
    <x v="0"/>
    <s v="Electronic accessories"/>
    <n v="94.64"/>
    <n v="3"/>
    <n v="14.196"/>
    <n v="298.11599999999999"/>
    <d v="2019-02-21T00:00:00"/>
    <d v="1899-12-30T16:55:00"/>
    <s v="Cash"/>
    <n v="283.92"/>
    <n v="4.7619047620000003"/>
    <n v="14.196"/>
    <n v="5.5"/>
  </r>
  <r>
    <s v="549-03-9315"/>
    <x v="2"/>
    <s v="Mandalay"/>
    <s v="Normal"/>
    <x v="1"/>
    <s v="Fashion accessories"/>
    <n v="94.87"/>
    <n v="8"/>
    <n v="37.948"/>
    <n v="796.90800000000002"/>
    <d v="2019-02-12T00:00:00"/>
    <d v="1899-12-30T12:58:00"/>
    <s v="Ewallet"/>
    <n v="758.96"/>
    <n v="4.7619047620000003"/>
    <n v="37.948"/>
    <n v="8.6999999999999993"/>
  </r>
  <r>
    <s v="790-29-1172"/>
    <x v="2"/>
    <s v="Mandalay"/>
    <s v="Normal"/>
    <x v="0"/>
    <s v="Food and beverages"/>
    <n v="57.34"/>
    <n v="3"/>
    <n v="8.6010000000000009"/>
    <n v="180.62100000000001"/>
    <d v="2019-03-10T00:00:00"/>
    <d v="1899-12-30T18:59:00"/>
    <s v="Credit card"/>
    <n v="172.02"/>
    <n v="4.7619047620000003"/>
    <n v="8.6010000000000009"/>
    <n v="7.9"/>
  </r>
  <r>
    <s v="239-36-3640"/>
    <x v="2"/>
    <s v="Mandalay"/>
    <s v="Normal"/>
    <x v="1"/>
    <s v="Electronic accessories"/>
    <n v="45.35"/>
    <n v="6"/>
    <n v="13.605"/>
    <n v="285.70499999999998"/>
    <d v="2019-01-31T00:00:00"/>
    <d v="1899-12-30T13:44:00"/>
    <s v="Ewallet"/>
    <n v="272.10000000000002"/>
    <n v="4.7619047620000003"/>
    <n v="13.605"/>
    <n v="6.1"/>
  </r>
  <r>
    <s v="468-01-2051"/>
    <x v="2"/>
    <s v="Mandalay"/>
    <s v="Normal"/>
    <x v="1"/>
    <s v="Food and beverages"/>
    <n v="62.08"/>
    <n v="7"/>
    <n v="21.728000000000002"/>
    <n v="456.28800000000001"/>
    <d v="2019-03-06T00:00:00"/>
    <d v="1899-12-30T13:46:00"/>
    <s v="Ewallet"/>
    <n v="434.56"/>
    <n v="4.7619047620000003"/>
    <n v="21.728000000000002"/>
    <n v="5.4"/>
  </r>
  <r>
    <s v="389-25-3394"/>
    <x v="1"/>
    <s v="Naypyitaw"/>
    <s v="Normal"/>
    <x v="1"/>
    <s v="Electronic accessories"/>
    <n v="11.81"/>
    <n v="5"/>
    <n v="2.9525000000000001"/>
    <n v="62.002499999999998"/>
    <d v="2019-02-17T00:00:00"/>
    <d v="1899-12-30T18:06:00"/>
    <s v="Cash"/>
    <n v="59.05"/>
    <n v="4.7619047620000003"/>
    <n v="2.9525000000000001"/>
    <n v="9.4"/>
  </r>
  <r>
    <s v="279-62-1445"/>
    <x v="1"/>
    <s v="Naypyitaw"/>
    <s v="Member"/>
    <x v="0"/>
    <s v="Fashion accessories"/>
    <n v="12.54"/>
    <n v="1"/>
    <n v="0.627"/>
    <n v="13.167"/>
    <d v="2019-02-21T00:00:00"/>
    <d v="1899-12-30T12:38:00"/>
    <s v="Cash"/>
    <n v="12.54"/>
    <n v="4.7619047620000003"/>
    <n v="0.627"/>
    <n v="8.1999999999999993"/>
  </r>
  <r>
    <s v="213-72-6612"/>
    <x v="0"/>
    <s v="Yangon"/>
    <s v="Normal"/>
    <x v="1"/>
    <s v="Food and beverages"/>
    <n v="43.25"/>
    <n v="2"/>
    <n v="4.3250000000000002"/>
    <n v="90.825000000000003"/>
    <d v="2019-03-20T00:00:00"/>
    <d v="1899-12-30T15:56:00"/>
    <s v="Cash"/>
    <n v="86.5"/>
    <n v="4.7619047620000003"/>
    <n v="4.3250000000000002"/>
    <n v="6.2"/>
  </r>
  <r>
    <s v="746-68-6593"/>
    <x v="1"/>
    <s v="Naypyitaw"/>
    <s v="Member"/>
    <x v="0"/>
    <s v="Sports and travel"/>
    <n v="87.16"/>
    <n v="2"/>
    <n v="8.7159999999999993"/>
    <n v="183.036"/>
    <d v="2019-01-11T00:00:00"/>
    <d v="1899-12-30T14:29:00"/>
    <s v="Credit card"/>
    <n v="174.32"/>
    <n v="4.7619047620000003"/>
    <n v="8.7159999999999993"/>
    <n v="9.6999999999999993"/>
  </r>
  <r>
    <s v="836-82-5858"/>
    <x v="2"/>
    <s v="Mandalay"/>
    <s v="Member"/>
    <x v="1"/>
    <s v="Health and beauty"/>
    <n v="69.37"/>
    <n v="9"/>
    <n v="31.2165"/>
    <n v="655.54650000000004"/>
    <d v="2019-01-26T00:00:00"/>
    <d v="1899-12-30T19:14:00"/>
    <s v="Ewallet"/>
    <n v="624.33000000000004"/>
    <n v="4.7619047620000003"/>
    <n v="31.2165"/>
    <n v="4"/>
  </r>
  <r>
    <s v="583-72-1480"/>
    <x v="1"/>
    <s v="Naypyitaw"/>
    <s v="Member"/>
    <x v="1"/>
    <s v="Electronic accessories"/>
    <n v="37.06"/>
    <n v="4"/>
    <n v="7.4119999999999999"/>
    <n v="155.65199999999999"/>
    <d v="2019-01-31T00:00:00"/>
    <d v="1899-12-30T16:24:00"/>
    <s v="Ewallet"/>
    <n v="148.24"/>
    <n v="4.7619047620000003"/>
    <n v="7.4119999999999999"/>
    <n v="9.6999999999999993"/>
  </r>
  <r>
    <s v="466-61-5506"/>
    <x v="2"/>
    <s v="Mandalay"/>
    <s v="Member"/>
    <x v="0"/>
    <s v="Electronic accessories"/>
    <n v="90.7"/>
    <n v="6"/>
    <n v="27.21"/>
    <n v="571.41"/>
    <d v="2019-02-26T00:00:00"/>
    <d v="1899-12-30T10:52:00"/>
    <s v="Cash"/>
    <n v="544.20000000000005"/>
    <n v="4.7619047620000003"/>
    <n v="27.21"/>
    <n v="5.3"/>
  </r>
  <r>
    <s v="721-86-6247"/>
    <x v="0"/>
    <s v="Yangon"/>
    <s v="Normal"/>
    <x v="0"/>
    <s v="Home and lifestyle"/>
    <n v="63.42"/>
    <n v="8"/>
    <n v="25.367999999999999"/>
    <n v="532.72799999999995"/>
    <d v="2019-03-11T00:00:00"/>
    <d v="1899-12-30T12:55:00"/>
    <s v="Ewallet"/>
    <n v="507.36"/>
    <n v="4.7619047620000003"/>
    <n v="25.367999999999999"/>
    <n v="7.4"/>
  </r>
  <r>
    <s v="289-65-5721"/>
    <x v="2"/>
    <s v="Mandalay"/>
    <s v="Normal"/>
    <x v="0"/>
    <s v="Fashion accessories"/>
    <n v="81.37"/>
    <n v="2"/>
    <n v="8.1370000000000005"/>
    <n v="170.87700000000001"/>
    <d v="2019-01-26T00:00:00"/>
    <d v="1899-12-30T19:28:00"/>
    <s v="Cash"/>
    <n v="162.74"/>
    <n v="4.7619047620000003"/>
    <n v="8.1370000000000005"/>
    <n v="6.5"/>
  </r>
  <r>
    <s v="545-46-3100"/>
    <x v="2"/>
    <s v="Mandalay"/>
    <s v="Member"/>
    <x v="0"/>
    <s v="Electronic accessories"/>
    <n v="10.59"/>
    <n v="3"/>
    <n v="1.5885"/>
    <n v="33.358499999999999"/>
    <d v="2019-03-12T00:00:00"/>
    <d v="1899-12-30T13:52:00"/>
    <s v="Credit card"/>
    <n v="31.77"/>
    <n v="4.7619047620000003"/>
    <n v="1.5885"/>
    <n v="8.6999999999999993"/>
  </r>
  <r>
    <s v="418-02-5978"/>
    <x v="2"/>
    <s v="Mandalay"/>
    <s v="Normal"/>
    <x v="0"/>
    <s v="Health and beauty"/>
    <n v="84.09"/>
    <n v="9"/>
    <n v="37.840499999999999"/>
    <n v="794.65049999999997"/>
    <d v="2019-02-11T00:00:00"/>
    <d v="1899-12-30T10:54:00"/>
    <s v="Cash"/>
    <n v="756.81"/>
    <n v="4.7619047620000003"/>
    <n v="37.840499999999999"/>
    <n v="8"/>
  </r>
  <r>
    <s v="269-04-5750"/>
    <x v="2"/>
    <s v="Mandalay"/>
    <s v="Member"/>
    <x v="1"/>
    <s v="Fashion accessories"/>
    <n v="73.819999999999993"/>
    <n v="4"/>
    <n v="14.763999999999999"/>
    <n v="310.04399999999998"/>
    <d v="2019-02-21T00:00:00"/>
    <d v="1899-12-30T18:31:00"/>
    <s v="Cash"/>
    <n v="295.27999999999997"/>
    <n v="4.7619047620000003"/>
    <n v="14.763999999999999"/>
    <n v="6.7"/>
  </r>
  <r>
    <s v="157-13-5295"/>
    <x v="0"/>
    <s v="Yangon"/>
    <s v="Member"/>
    <x v="1"/>
    <s v="Health and beauty"/>
    <n v="51.94"/>
    <n v="10"/>
    <n v="25.97"/>
    <n v="545.37"/>
    <d v="2019-03-09T00:00:00"/>
    <d v="1899-12-30T18:24:00"/>
    <s v="Ewallet"/>
    <n v="519.4"/>
    <n v="4.7619047620000003"/>
    <n v="25.97"/>
    <n v="6.5"/>
  </r>
  <r>
    <s v="645-78-8093"/>
    <x v="0"/>
    <s v="Yangon"/>
    <s v="Normal"/>
    <x v="0"/>
    <s v="Sports and travel"/>
    <n v="93.14"/>
    <n v="2"/>
    <n v="9.3140000000000001"/>
    <n v="195.59399999999999"/>
    <d v="2019-01-20T00:00:00"/>
    <d v="1899-12-30T18:09:00"/>
    <s v="Ewallet"/>
    <n v="186.28"/>
    <n v="4.7619047620000003"/>
    <n v="9.3140000000000001"/>
    <n v="4.0999999999999996"/>
  </r>
  <r>
    <s v="211-30-9270"/>
    <x v="1"/>
    <s v="Naypyitaw"/>
    <s v="Normal"/>
    <x v="1"/>
    <s v="Health and beauty"/>
    <n v="17.41"/>
    <n v="5"/>
    <n v="4.3525"/>
    <n v="91.402500000000003"/>
    <d v="2019-01-28T00:00:00"/>
    <d v="1899-12-30T15:16:00"/>
    <s v="Credit card"/>
    <n v="87.05"/>
    <n v="4.7619047620000003"/>
    <n v="4.3525"/>
    <n v="4.9000000000000004"/>
  </r>
  <r>
    <s v="755-12-3214"/>
    <x v="1"/>
    <s v="Naypyitaw"/>
    <s v="Member"/>
    <x v="0"/>
    <s v="Fashion accessories"/>
    <n v="44.22"/>
    <n v="5"/>
    <n v="11.055"/>
    <n v="232.155"/>
    <d v="2019-03-05T00:00:00"/>
    <d v="1899-12-30T17:07:00"/>
    <s v="Credit card"/>
    <n v="221.1"/>
    <n v="4.7619047620000003"/>
    <n v="11.055"/>
    <n v="8.6"/>
  </r>
  <r>
    <s v="346-84-3103"/>
    <x v="2"/>
    <s v="Mandalay"/>
    <s v="Member"/>
    <x v="0"/>
    <s v="Electronic accessories"/>
    <n v="13.22"/>
    <n v="5"/>
    <n v="3.3050000000000002"/>
    <n v="69.405000000000001"/>
    <d v="2019-03-02T00:00:00"/>
    <d v="1899-12-30T19:26:00"/>
    <s v="Cash"/>
    <n v="66.099999999999994"/>
    <n v="4.7619047620000003"/>
    <n v="3.3050000000000002"/>
    <n v="4.3"/>
  </r>
  <r>
    <s v="478-06-7835"/>
    <x v="0"/>
    <s v="Yangon"/>
    <s v="Normal"/>
    <x v="1"/>
    <s v="Fashion accessories"/>
    <n v="89.69"/>
    <n v="1"/>
    <n v="4.4844999999999997"/>
    <n v="94.174499999999995"/>
    <d v="2019-01-11T00:00:00"/>
    <d v="1899-12-30T11:20:00"/>
    <s v="Ewallet"/>
    <n v="89.69"/>
    <n v="4.7619047620000003"/>
    <n v="4.4844999999999997"/>
    <n v="4.9000000000000004"/>
  </r>
  <r>
    <s v="540-11-4336"/>
    <x v="0"/>
    <s v="Yangon"/>
    <s v="Normal"/>
    <x v="1"/>
    <s v="Food and beverages"/>
    <n v="24.94"/>
    <n v="9"/>
    <n v="11.223000000000001"/>
    <n v="235.68299999999999"/>
    <d v="2019-01-11T00:00:00"/>
    <d v="1899-12-30T16:49:00"/>
    <s v="Credit card"/>
    <n v="224.46"/>
    <n v="4.7619047620000003"/>
    <n v="11.223000000000001"/>
    <n v="5.6"/>
  </r>
  <r>
    <s v="448-81-5016"/>
    <x v="0"/>
    <s v="Yangon"/>
    <s v="Normal"/>
    <x v="1"/>
    <s v="Health and beauty"/>
    <n v="59.77"/>
    <n v="2"/>
    <n v="5.9770000000000003"/>
    <n v="125.517"/>
    <d v="2019-03-11T00:00:00"/>
    <d v="1899-12-30T12:01:00"/>
    <s v="Credit card"/>
    <n v="119.54"/>
    <n v="4.7619047620000003"/>
    <n v="5.9770000000000003"/>
    <n v="5.8"/>
  </r>
  <r>
    <s v="142-72-4741"/>
    <x v="1"/>
    <s v="Naypyitaw"/>
    <s v="Member"/>
    <x v="1"/>
    <s v="Fashion accessories"/>
    <n v="93.2"/>
    <n v="2"/>
    <n v="9.32"/>
    <n v="195.72"/>
    <d v="2019-02-28T00:00:00"/>
    <d v="1899-12-30T18:37:00"/>
    <s v="Credit card"/>
    <n v="186.4"/>
    <n v="4.7619047620000003"/>
    <n v="9.32"/>
    <n v="6"/>
  </r>
  <r>
    <s v="217-58-1179"/>
    <x v="0"/>
    <s v="Yangon"/>
    <s v="Member"/>
    <x v="1"/>
    <s v="Home and lifestyle"/>
    <n v="62.65"/>
    <n v="4"/>
    <n v="12.53"/>
    <n v="263.13"/>
    <d v="2019-01-05T00:00:00"/>
    <d v="1899-12-30T11:25:00"/>
    <s v="Cash"/>
    <n v="250.6"/>
    <n v="4.7619047620000003"/>
    <n v="12.53"/>
    <n v="4.2"/>
  </r>
  <r>
    <s v="376-02-8238"/>
    <x v="2"/>
    <s v="Mandalay"/>
    <s v="Normal"/>
    <x v="1"/>
    <s v="Home and lifestyle"/>
    <n v="93.87"/>
    <n v="8"/>
    <n v="37.548000000000002"/>
    <n v="788.50800000000004"/>
    <d v="2019-02-02T00:00:00"/>
    <d v="1899-12-30T18:42:00"/>
    <s v="Credit card"/>
    <n v="750.96"/>
    <n v="4.7619047620000003"/>
    <n v="37.548000000000002"/>
    <n v="8.3000000000000007"/>
  </r>
  <r>
    <s v="530-90-9855"/>
    <x v="0"/>
    <s v="Yangon"/>
    <s v="Member"/>
    <x v="1"/>
    <s v="Home and lifestyle"/>
    <n v="47.59"/>
    <n v="8"/>
    <n v="19.036000000000001"/>
    <n v="399.75599999999997"/>
    <d v="2019-01-01T00:00:00"/>
    <d v="1899-12-30T14:47:00"/>
    <s v="Cash"/>
    <n v="380.72"/>
    <n v="4.7619047620000003"/>
    <n v="19.036000000000001"/>
    <n v="5.7"/>
  </r>
  <r>
    <s v="866-05-7563"/>
    <x v="2"/>
    <s v="Mandalay"/>
    <s v="Member"/>
    <x v="0"/>
    <s v="Electronic accessories"/>
    <n v="81.400000000000006"/>
    <n v="3"/>
    <n v="12.21"/>
    <n v="256.41000000000003"/>
    <d v="2019-02-09T00:00:00"/>
    <d v="1899-12-30T19:43:00"/>
    <s v="Cash"/>
    <n v="244.2"/>
    <n v="4.7619047620000003"/>
    <n v="12.21"/>
    <n v="4.8"/>
  </r>
  <r>
    <s v="604-70-6476"/>
    <x v="0"/>
    <s v="Yangon"/>
    <s v="Member"/>
    <x v="1"/>
    <s v="Fashion accessories"/>
    <n v="17.940000000000001"/>
    <n v="5"/>
    <n v="4.4850000000000003"/>
    <n v="94.185000000000002"/>
    <d v="2019-01-23T00:00:00"/>
    <d v="1899-12-30T14:04:00"/>
    <s v="Ewallet"/>
    <n v="89.7"/>
    <n v="4.7619047620000003"/>
    <n v="4.4850000000000003"/>
    <n v="6.8"/>
  </r>
  <r>
    <s v="799-71-1548"/>
    <x v="0"/>
    <s v="Yangon"/>
    <s v="Member"/>
    <x v="1"/>
    <s v="Electronic accessories"/>
    <n v="77.72"/>
    <n v="4"/>
    <n v="15.544"/>
    <n v="326.42399999999998"/>
    <d v="2019-01-07T00:00:00"/>
    <d v="1899-12-30T16:11:00"/>
    <s v="Credit card"/>
    <n v="310.88"/>
    <n v="4.7619047620000003"/>
    <n v="15.544"/>
    <n v="8.8000000000000007"/>
  </r>
  <r>
    <s v="785-13-7708"/>
    <x v="2"/>
    <s v="Mandalay"/>
    <s v="Normal"/>
    <x v="1"/>
    <s v="Food and beverages"/>
    <n v="73.06"/>
    <n v="7"/>
    <n v="25.571000000000002"/>
    <n v="536.99099999999999"/>
    <d v="2019-01-14T00:00:00"/>
    <d v="1899-12-30T19:06:00"/>
    <s v="Credit card"/>
    <n v="511.42"/>
    <n v="4.7619047620000003"/>
    <n v="25.571000000000002"/>
    <n v="4.2"/>
  </r>
  <r>
    <s v="845-51-0542"/>
    <x v="2"/>
    <s v="Mandalay"/>
    <s v="Member"/>
    <x v="1"/>
    <s v="Food and beverages"/>
    <n v="46.55"/>
    <n v="9"/>
    <n v="20.947500000000002"/>
    <n v="439.89749999999998"/>
    <d v="2019-02-02T00:00:00"/>
    <d v="1899-12-30T15:34:00"/>
    <s v="Ewallet"/>
    <n v="418.95"/>
    <n v="4.7619047620000003"/>
    <n v="20.947500000000002"/>
    <n v="6.4"/>
  </r>
  <r>
    <s v="662-47-5456"/>
    <x v="1"/>
    <s v="Naypyitaw"/>
    <s v="Member"/>
    <x v="1"/>
    <s v="Fashion accessories"/>
    <n v="35.19"/>
    <n v="10"/>
    <n v="17.594999999999999"/>
    <n v="369.495"/>
    <d v="2019-03-17T00:00:00"/>
    <d v="1899-12-30T19:06:00"/>
    <s v="Credit card"/>
    <n v="351.9"/>
    <n v="4.7619047620000003"/>
    <n v="17.594999999999999"/>
    <n v="8.4"/>
  </r>
  <r>
    <s v="883-17-4236"/>
    <x v="1"/>
    <s v="Naypyitaw"/>
    <s v="Normal"/>
    <x v="0"/>
    <s v="Sports and travel"/>
    <n v="14.39"/>
    <n v="2"/>
    <n v="1.4390000000000001"/>
    <n v="30.219000000000001"/>
    <d v="2019-03-02T00:00:00"/>
    <d v="1899-12-30T19:44:00"/>
    <s v="Credit card"/>
    <n v="28.78"/>
    <n v="4.7619047620000003"/>
    <n v="1.4390000000000001"/>
    <n v="7.2"/>
  </r>
  <r>
    <s v="290-68-2984"/>
    <x v="0"/>
    <s v="Yangon"/>
    <s v="Normal"/>
    <x v="1"/>
    <s v="Home and lifestyle"/>
    <n v="23.75"/>
    <n v="4"/>
    <n v="4.75"/>
    <n v="99.75"/>
    <d v="2019-03-16T00:00:00"/>
    <d v="1899-12-30T11:22:00"/>
    <s v="Cash"/>
    <n v="95"/>
    <n v="4.7619047620000003"/>
    <n v="4.75"/>
    <n v="5.2"/>
  </r>
  <r>
    <s v="704-11-6354"/>
    <x v="0"/>
    <s v="Yangon"/>
    <s v="Member"/>
    <x v="1"/>
    <s v="Home and lifestyle"/>
    <n v="58.9"/>
    <n v="8"/>
    <n v="23.56"/>
    <n v="494.76"/>
    <d v="2019-01-06T00:00:00"/>
    <d v="1899-12-30T11:23:00"/>
    <s v="Cash"/>
    <n v="471.2"/>
    <n v="4.7619047620000003"/>
    <n v="23.56"/>
    <n v="8.9"/>
  </r>
  <r>
    <s v="110-48-7033"/>
    <x v="2"/>
    <s v="Mandalay"/>
    <s v="Member"/>
    <x v="1"/>
    <s v="Fashion accessories"/>
    <n v="32.619999999999997"/>
    <n v="4"/>
    <n v="6.524"/>
    <n v="137.00399999999999"/>
    <d v="2019-01-29T00:00:00"/>
    <d v="1899-12-30T14:12:00"/>
    <s v="Cash"/>
    <n v="130.47999999999999"/>
    <n v="4.7619047620000003"/>
    <n v="6.524"/>
    <n v="9"/>
  </r>
  <r>
    <s v="366-93-0948"/>
    <x v="0"/>
    <s v="Yangon"/>
    <s v="Member"/>
    <x v="1"/>
    <s v="Electronic accessories"/>
    <n v="66.349999999999994"/>
    <n v="1"/>
    <n v="3.3174999999999999"/>
    <n v="69.667500000000004"/>
    <d v="2019-01-31T00:00:00"/>
    <d v="1899-12-30T10:46:00"/>
    <s v="Credit card"/>
    <n v="66.349999999999994"/>
    <n v="4.7619047620000003"/>
    <n v="3.3174999999999999"/>
    <n v="9.6999999999999993"/>
  </r>
  <r>
    <s v="729-09-9681"/>
    <x v="0"/>
    <s v="Yangon"/>
    <s v="Member"/>
    <x v="1"/>
    <s v="Home and lifestyle"/>
    <n v="25.91"/>
    <n v="6"/>
    <n v="7.7729999999999997"/>
    <n v="163.233"/>
    <d v="2019-02-05T00:00:00"/>
    <d v="1899-12-30T10:16:00"/>
    <s v="Ewallet"/>
    <n v="155.46"/>
    <n v="4.7619047620000003"/>
    <n v="7.7729999999999997"/>
    <n v="8.6999999999999993"/>
  </r>
  <r>
    <s v="151-16-1484"/>
    <x v="0"/>
    <s v="Yangon"/>
    <s v="Member"/>
    <x v="1"/>
    <s v="Electronic accessories"/>
    <n v="32.25"/>
    <n v="4"/>
    <n v="6.45"/>
    <n v="135.44999999999999"/>
    <d v="2019-02-13T00:00:00"/>
    <d v="1899-12-30T12:38:00"/>
    <s v="Ewallet"/>
    <n v="129"/>
    <n v="4.7619047620000003"/>
    <n v="6.45"/>
    <n v="6.5"/>
  </r>
  <r>
    <s v="380-94-4661"/>
    <x v="1"/>
    <s v="Naypyitaw"/>
    <s v="Member"/>
    <x v="1"/>
    <s v="Electronic accessories"/>
    <n v="65.94"/>
    <n v="4"/>
    <n v="13.188000000000001"/>
    <n v="276.94799999999998"/>
    <d v="2019-02-07T00:00:00"/>
    <d v="1899-12-30T13:05:00"/>
    <s v="Credit card"/>
    <n v="263.76"/>
    <n v="4.7619047620000003"/>
    <n v="13.188000000000001"/>
    <n v="6.9"/>
  </r>
  <r>
    <s v="850-41-9669"/>
    <x v="0"/>
    <s v="Yangon"/>
    <s v="Normal"/>
    <x v="0"/>
    <s v="Electronic accessories"/>
    <n v="75.06"/>
    <n v="9"/>
    <n v="33.777000000000001"/>
    <n v="709.31700000000001"/>
    <d v="2019-03-19T00:00:00"/>
    <d v="1899-12-30T13:25:00"/>
    <s v="Ewallet"/>
    <n v="675.54"/>
    <n v="4.7619047620000003"/>
    <n v="33.777000000000001"/>
    <n v="6.2"/>
  </r>
  <r>
    <s v="821-07-3596"/>
    <x v="1"/>
    <s v="Naypyitaw"/>
    <s v="Normal"/>
    <x v="0"/>
    <s v="Fashion accessories"/>
    <n v="16.45"/>
    <n v="4"/>
    <n v="3.29"/>
    <n v="69.09"/>
    <d v="2019-03-07T00:00:00"/>
    <d v="1899-12-30T14:53:00"/>
    <s v="Ewallet"/>
    <n v="65.8"/>
    <n v="4.7619047620000003"/>
    <n v="3.29"/>
    <n v="5.6"/>
  </r>
  <r>
    <s v="655-85-5130"/>
    <x v="2"/>
    <s v="Mandalay"/>
    <s v="Member"/>
    <x v="0"/>
    <s v="Fashion accessories"/>
    <n v="38.299999999999997"/>
    <n v="4"/>
    <n v="7.66"/>
    <n v="160.86000000000001"/>
    <d v="2019-03-13T00:00:00"/>
    <d v="1899-12-30T19:22:00"/>
    <s v="Cash"/>
    <n v="153.19999999999999"/>
    <n v="4.7619047620000003"/>
    <n v="7.66"/>
    <n v="5.7"/>
  </r>
  <r>
    <s v="447-15-7839"/>
    <x v="0"/>
    <s v="Yangon"/>
    <s v="Member"/>
    <x v="0"/>
    <s v="Sports and travel"/>
    <n v="22.24"/>
    <n v="10"/>
    <n v="11.12"/>
    <n v="233.52"/>
    <d v="2019-02-09T00:00:00"/>
    <d v="1899-12-30T11:00:00"/>
    <s v="Cash"/>
    <n v="222.4"/>
    <n v="4.7619047620000003"/>
    <n v="11.12"/>
    <n v="4.2"/>
  </r>
  <r>
    <s v="154-74-7179"/>
    <x v="2"/>
    <s v="Mandalay"/>
    <s v="Normal"/>
    <x v="1"/>
    <s v="Sports and travel"/>
    <n v="54.45"/>
    <n v="1"/>
    <n v="2.7225000000000001"/>
    <n v="57.172499999999999"/>
    <d v="2019-02-26T00:00:00"/>
    <d v="1899-12-30T19:24:00"/>
    <s v="Ewallet"/>
    <n v="54.45"/>
    <n v="4.7619047620000003"/>
    <n v="2.7225000000000001"/>
    <n v="7.9"/>
  </r>
  <r>
    <s v="253-12-6086"/>
    <x v="0"/>
    <s v="Yangon"/>
    <s v="Member"/>
    <x v="0"/>
    <s v="Sports and travel"/>
    <n v="98.4"/>
    <n v="7"/>
    <n v="34.44"/>
    <n v="723.24"/>
    <d v="2019-03-12T00:00:00"/>
    <d v="1899-12-30T12:43:00"/>
    <s v="Credit card"/>
    <n v="688.8"/>
    <n v="4.7619047620000003"/>
    <n v="34.44"/>
    <n v="8.6999999999999993"/>
  </r>
  <r>
    <s v="808-65-0703"/>
    <x v="1"/>
    <s v="Naypyitaw"/>
    <s v="Normal"/>
    <x v="1"/>
    <s v="Home and lifestyle"/>
    <n v="35.47"/>
    <n v="4"/>
    <n v="7.0940000000000003"/>
    <n v="148.97399999999999"/>
    <d v="2019-03-14T00:00:00"/>
    <d v="1899-12-30T17:22:00"/>
    <s v="Credit card"/>
    <n v="141.88"/>
    <n v="4.7619047620000003"/>
    <n v="7.0940000000000003"/>
    <n v="6.9"/>
  </r>
  <r>
    <s v="571-94-0759"/>
    <x v="2"/>
    <s v="Mandalay"/>
    <s v="Member"/>
    <x v="0"/>
    <s v="Food and beverages"/>
    <n v="74.599999999999994"/>
    <n v="10"/>
    <n v="37.299999999999997"/>
    <n v="783.3"/>
    <d v="2019-01-08T00:00:00"/>
    <d v="1899-12-30T20:55:00"/>
    <s v="Cash"/>
    <n v="746"/>
    <n v="4.7619047620000003"/>
    <n v="37.299999999999997"/>
    <n v="9.5"/>
  </r>
  <r>
    <s v="144-51-6085"/>
    <x v="0"/>
    <s v="Yangon"/>
    <s v="Member"/>
    <x v="1"/>
    <s v="Home and lifestyle"/>
    <n v="70.739999999999995"/>
    <n v="4"/>
    <n v="14.148"/>
    <n v="297.108"/>
    <d v="2019-01-05T00:00:00"/>
    <d v="1899-12-30T16:05:00"/>
    <s v="Credit card"/>
    <n v="282.95999999999998"/>
    <n v="4.7619047620000003"/>
    <n v="14.148"/>
    <n v="4.4000000000000004"/>
  </r>
  <r>
    <s v="731-14-2199"/>
    <x v="0"/>
    <s v="Yangon"/>
    <s v="Member"/>
    <x v="0"/>
    <s v="Home and lifestyle"/>
    <n v="35.54"/>
    <n v="10"/>
    <n v="17.77"/>
    <n v="373.17"/>
    <d v="2019-01-04T00:00:00"/>
    <d v="1899-12-30T13:34:00"/>
    <s v="Ewallet"/>
    <n v="355.4"/>
    <n v="4.7619047620000003"/>
    <n v="17.77"/>
    <n v="7"/>
  </r>
  <r>
    <s v="783-09-1637"/>
    <x v="2"/>
    <s v="Mandalay"/>
    <s v="Normal"/>
    <x v="0"/>
    <s v="Sports and travel"/>
    <n v="67.430000000000007"/>
    <n v="5"/>
    <n v="16.857500000000002"/>
    <n v="354.00749999999999"/>
    <d v="2019-03-06T00:00:00"/>
    <d v="1899-12-30T18:13:00"/>
    <s v="Ewallet"/>
    <n v="337.15"/>
    <n v="4.7619047620000003"/>
    <n v="16.857500000000002"/>
    <n v="6.3"/>
  </r>
  <r>
    <s v="687-15-1097"/>
    <x v="1"/>
    <s v="Naypyitaw"/>
    <s v="Member"/>
    <x v="0"/>
    <s v="Health and beauty"/>
    <n v="21.12"/>
    <n v="2"/>
    <n v="2.1120000000000001"/>
    <n v="44.351999999999997"/>
    <d v="2019-01-03T00:00:00"/>
    <d v="1899-12-30T19:17:00"/>
    <s v="Cash"/>
    <n v="42.24"/>
    <n v="4.7619047620000003"/>
    <n v="2.1120000000000001"/>
    <n v="9.6999999999999993"/>
  </r>
  <r>
    <s v="126-54-1082"/>
    <x v="0"/>
    <s v="Yangon"/>
    <s v="Member"/>
    <x v="0"/>
    <s v="Home and lifestyle"/>
    <n v="21.54"/>
    <n v="9"/>
    <n v="9.6929999999999996"/>
    <n v="203.553"/>
    <d v="2019-01-07T00:00:00"/>
    <d v="1899-12-30T11:44:00"/>
    <s v="Credit card"/>
    <n v="193.86"/>
    <n v="4.7619047620000003"/>
    <n v="9.6929999999999996"/>
    <n v="8.8000000000000007"/>
  </r>
  <r>
    <s v="633-91-1052"/>
    <x v="0"/>
    <s v="Yangon"/>
    <s v="Normal"/>
    <x v="0"/>
    <s v="Home and lifestyle"/>
    <n v="12.03"/>
    <n v="2"/>
    <n v="1.2030000000000001"/>
    <n v="25.263000000000002"/>
    <d v="2019-01-27T00:00:00"/>
    <d v="1899-12-30T15:51:00"/>
    <s v="Cash"/>
    <n v="24.06"/>
    <n v="4.7619047620000003"/>
    <n v="1.2030000000000001"/>
    <n v="5.0999999999999996"/>
  </r>
  <r>
    <s v="477-24-6490"/>
    <x v="2"/>
    <s v="Mandalay"/>
    <s v="Normal"/>
    <x v="0"/>
    <s v="Health and beauty"/>
    <n v="99.71"/>
    <n v="6"/>
    <n v="29.913"/>
    <n v="628.173"/>
    <d v="2019-02-26T00:00:00"/>
    <d v="1899-12-30T16:52:00"/>
    <s v="Ewallet"/>
    <n v="598.26"/>
    <n v="4.7619047620000003"/>
    <n v="29.913"/>
    <n v="7.9"/>
  </r>
  <r>
    <s v="566-19-5475"/>
    <x v="2"/>
    <s v="Mandalay"/>
    <s v="Normal"/>
    <x v="1"/>
    <s v="Fashion accessories"/>
    <n v="47.97"/>
    <n v="7"/>
    <n v="16.7895"/>
    <n v="352.5795"/>
    <d v="2019-01-07T00:00:00"/>
    <d v="1899-12-30T20:52:00"/>
    <s v="Cash"/>
    <n v="335.79"/>
    <n v="4.7619047620000003"/>
    <n v="16.7895"/>
    <n v="6.2"/>
  </r>
  <r>
    <s v="526-86-8552"/>
    <x v="1"/>
    <s v="Naypyitaw"/>
    <s v="Member"/>
    <x v="0"/>
    <s v="Home and lifestyle"/>
    <n v="21.82"/>
    <n v="10"/>
    <n v="10.91"/>
    <n v="229.11"/>
    <d v="2019-01-07T00:00:00"/>
    <d v="1899-12-30T17:36:00"/>
    <s v="Cash"/>
    <n v="218.2"/>
    <n v="4.7619047620000003"/>
    <n v="10.91"/>
    <n v="7.1"/>
  </r>
  <r>
    <s v="376-56-3573"/>
    <x v="1"/>
    <s v="Naypyitaw"/>
    <s v="Normal"/>
    <x v="0"/>
    <s v="Fashion accessories"/>
    <n v="95.42"/>
    <n v="4"/>
    <n v="19.084"/>
    <n v="400.76400000000001"/>
    <d v="2019-02-02T00:00:00"/>
    <d v="1899-12-30T13:23:00"/>
    <s v="Ewallet"/>
    <n v="381.68"/>
    <n v="4.7619047620000003"/>
    <n v="19.084"/>
    <n v="6.4"/>
  </r>
  <r>
    <s v="537-72-0426"/>
    <x v="1"/>
    <s v="Naypyitaw"/>
    <s v="Member"/>
    <x v="1"/>
    <s v="Fashion accessories"/>
    <n v="70.989999999999995"/>
    <n v="10"/>
    <n v="35.494999999999997"/>
    <n v="745.39499999999998"/>
    <d v="2019-03-20T00:00:00"/>
    <d v="1899-12-30T16:28:00"/>
    <s v="Cash"/>
    <n v="709.9"/>
    <n v="4.7619047620000003"/>
    <n v="35.494999999999997"/>
    <n v="5.7"/>
  </r>
  <r>
    <s v="828-61-5674"/>
    <x v="0"/>
    <s v="Yangon"/>
    <s v="Member"/>
    <x v="1"/>
    <s v="Sports and travel"/>
    <n v="44.02"/>
    <n v="10"/>
    <n v="22.01"/>
    <n v="462.21"/>
    <d v="2019-03-20T00:00:00"/>
    <d v="1899-12-30T19:57:00"/>
    <s v="Credit card"/>
    <n v="440.2"/>
    <n v="4.7619047620000003"/>
    <n v="22.01"/>
    <n v="9.6"/>
  </r>
  <r>
    <s v="136-08-6195"/>
    <x v="0"/>
    <s v="Yangon"/>
    <s v="Normal"/>
    <x v="0"/>
    <s v="Home and lifestyle"/>
    <n v="69.959999999999994"/>
    <n v="8"/>
    <n v="27.984000000000002"/>
    <n v="587.66399999999999"/>
    <d v="2019-02-15T00:00:00"/>
    <d v="1899-12-30T17:01:00"/>
    <s v="Credit card"/>
    <n v="559.67999999999995"/>
    <n v="4.7619047620000003"/>
    <n v="27.984000000000002"/>
    <n v="6.4"/>
  </r>
  <r>
    <s v="523-38-0215"/>
    <x v="1"/>
    <s v="Naypyitaw"/>
    <s v="Normal"/>
    <x v="1"/>
    <s v="Home and lifestyle"/>
    <n v="37"/>
    <n v="1"/>
    <n v="1.85"/>
    <n v="38.85"/>
    <d v="2019-03-06T00:00:00"/>
    <d v="1899-12-30T13:29:00"/>
    <s v="Credit card"/>
    <n v="37"/>
    <n v="4.7619047620000003"/>
    <n v="1.85"/>
    <n v="7.9"/>
  </r>
  <r>
    <s v="490-29-1201"/>
    <x v="0"/>
    <s v="Yangon"/>
    <s v="Normal"/>
    <x v="0"/>
    <s v="Sports and travel"/>
    <n v="15.34"/>
    <n v="1"/>
    <n v="0.76700000000000002"/>
    <n v="16.106999999999999"/>
    <d v="2019-01-06T00:00:00"/>
    <d v="1899-12-30T11:09:00"/>
    <s v="Cash"/>
    <n v="15.34"/>
    <n v="4.7619047620000003"/>
    <n v="0.76700000000000002"/>
    <n v="6.5"/>
  </r>
  <r>
    <s v="667-92-0055"/>
    <x v="0"/>
    <s v="Yangon"/>
    <s v="Member"/>
    <x v="1"/>
    <s v="Health and beauty"/>
    <n v="99.83"/>
    <n v="6"/>
    <n v="29.949000000000002"/>
    <n v="628.92899999999997"/>
    <d v="2019-03-04T00:00:00"/>
    <d v="1899-12-30T15:02:00"/>
    <s v="Ewallet"/>
    <n v="598.98"/>
    <n v="4.7619047620000003"/>
    <n v="29.949000000000002"/>
    <n v="8.5"/>
  </r>
  <r>
    <s v="565-17-3836"/>
    <x v="0"/>
    <s v="Yangon"/>
    <s v="Member"/>
    <x v="0"/>
    <s v="Health and beauty"/>
    <n v="47.67"/>
    <n v="4"/>
    <n v="9.5340000000000007"/>
    <n v="200.214"/>
    <d v="2019-03-12T00:00:00"/>
    <d v="1899-12-30T14:21:00"/>
    <s v="Cash"/>
    <n v="190.68"/>
    <n v="4.7619047620000003"/>
    <n v="9.5340000000000007"/>
    <n v="9.1"/>
  </r>
  <r>
    <s v="498-41-1961"/>
    <x v="2"/>
    <s v="Mandalay"/>
    <s v="Normal"/>
    <x v="1"/>
    <s v="Health and beauty"/>
    <n v="66.680000000000007"/>
    <n v="5"/>
    <n v="16.670000000000002"/>
    <n v="350.07"/>
    <d v="2019-02-20T00:00:00"/>
    <d v="1899-12-30T18:01:00"/>
    <s v="Cash"/>
    <n v="333.4"/>
    <n v="4.7619047620000003"/>
    <n v="16.670000000000002"/>
    <n v="7.6"/>
  </r>
  <r>
    <s v="593-95-4461"/>
    <x v="1"/>
    <s v="Naypyitaw"/>
    <s v="Member"/>
    <x v="1"/>
    <s v="Home and lifestyle"/>
    <n v="74.86"/>
    <n v="1"/>
    <n v="3.7429999999999999"/>
    <n v="78.602999999999994"/>
    <d v="2019-03-24T00:00:00"/>
    <d v="1899-12-30T14:49:00"/>
    <s v="Cash"/>
    <n v="74.86"/>
    <n v="4.7619047620000003"/>
    <n v="3.7429999999999999"/>
    <n v="6.9"/>
  </r>
  <r>
    <s v="226-71-3580"/>
    <x v="1"/>
    <s v="Naypyitaw"/>
    <s v="Normal"/>
    <x v="0"/>
    <s v="Sports and travel"/>
    <n v="23.75"/>
    <n v="9"/>
    <n v="10.6875"/>
    <n v="224.4375"/>
    <d v="2019-01-31T00:00:00"/>
    <d v="1899-12-30T12:02:00"/>
    <s v="Cash"/>
    <n v="213.75"/>
    <n v="4.7619047620000003"/>
    <n v="10.6875"/>
    <n v="9.5"/>
  </r>
  <r>
    <s v="283-79-9594"/>
    <x v="2"/>
    <s v="Mandalay"/>
    <s v="Normal"/>
    <x v="0"/>
    <s v="Food and beverages"/>
    <n v="48.51"/>
    <n v="7"/>
    <n v="16.9785"/>
    <n v="356.54849999999999"/>
    <d v="2019-01-25T00:00:00"/>
    <d v="1899-12-30T13:30:00"/>
    <s v="Credit card"/>
    <n v="339.57"/>
    <n v="4.7619047620000003"/>
    <n v="16.9785"/>
    <n v="5.2"/>
  </r>
  <r>
    <s v="430-60-3493"/>
    <x v="0"/>
    <s v="Yangon"/>
    <s v="Member"/>
    <x v="0"/>
    <s v="Home and lifestyle"/>
    <n v="94.88"/>
    <n v="7"/>
    <n v="33.207999999999998"/>
    <n v="697.36800000000005"/>
    <d v="2019-02-03T00:00:00"/>
    <d v="1899-12-30T14:38:00"/>
    <s v="Cash"/>
    <n v="664.16"/>
    <n v="4.7619047620000003"/>
    <n v="33.207999999999998"/>
    <n v="4.2"/>
  </r>
  <r>
    <s v="139-20-0155"/>
    <x v="2"/>
    <s v="Mandalay"/>
    <s v="Member"/>
    <x v="1"/>
    <s v="Electronic accessories"/>
    <n v="40.299999999999997"/>
    <n v="10"/>
    <n v="20.149999999999999"/>
    <n v="423.15"/>
    <d v="2019-01-24T00:00:00"/>
    <d v="1899-12-30T17:37:00"/>
    <s v="Credit card"/>
    <n v="403"/>
    <n v="4.7619047620000003"/>
    <n v="20.149999999999999"/>
    <n v="7"/>
  </r>
  <r>
    <s v="558-80-4082"/>
    <x v="1"/>
    <s v="Naypyitaw"/>
    <s v="Normal"/>
    <x v="1"/>
    <s v="Electronic accessories"/>
    <n v="27.85"/>
    <n v="7"/>
    <n v="9.7475000000000005"/>
    <n v="204.69749999999999"/>
    <d v="2019-03-14T00:00:00"/>
    <d v="1899-12-30T17:20:00"/>
    <s v="Ewallet"/>
    <n v="194.95"/>
    <n v="4.7619047620000003"/>
    <n v="9.7475000000000005"/>
    <n v="6"/>
  </r>
  <r>
    <s v="278-97-7759"/>
    <x v="0"/>
    <s v="Yangon"/>
    <s v="Member"/>
    <x v="0"/>
    <s v="Electronic accessories"/>
    <n v="62.48"/>
    <n v="1"/>
    <n v="3.1240000000000001"/>
    <n v="65.603999999999999"/>
    <d v="2019-02-18T00:00:00"/>
    <d v="1899-12-30T20:29:00"/>
    <s v="Cash"/>
    <n v="62.48"/>
    <n v="4.7619047620000003"/>
    <n v="3.1240000000000001"/>
    <n v="4.7"/>
  </r>
  <r>
    <s v="316-68-6352"/>
    <x v="0"/>
    <s v="Yangon"/>
    <s v="Member"/>
    <x v="0"/>
    <s v="Food and beverages"/>
    <n v="36.36"/>
    <n v="2"/>
    <n v="3.6360000000000001"/>
    <n v="76.355999999999995"/>
    <d v="2019-01-21T00:00:00"/>
    <d v="1899-12-30T10:00:00"/>
    <s v="Cash"/>
    <n v="72.72"/>
    <n v="4.7619047620000003"/>
    <n v="3.6360000000000001"/>
    <n v="7.1"/>
  </r>
  <r>
    <s v="585-03-5943"/>
    <x v="2"/>
    <s v="Mandalay"/>
    <s v="Normal"/>
    <x v="1"/>
    <s v="Health and beauty"/>
    <n v="18.11"/>
    <n v="10"/>
    <n v="9.0549999999999997"/>
    <n v="190.155"/>
    <d v="2019-03-13T00:00:00"/>
    <d v="1899-12-30T11:46:00"/>
    <s v="Ewallet"/>
    <n v="181.1"/>
    <n v="4.7619047620000003"/>
    <n v="9.0549999999999997"/>
    <n v="5.9"/>
  </r>
  <r>
    <s v="211-05-0490"/>
    <x v="1"/>
    <s v="Naypyitaw"/>
    <s v="Member"/>
    <x v="0"/>
    <s v="Electronic accessories"/>
    <n v="51.92"/>
    <n v="5"/>
    <n v="12.98"/>
    <n v="272.58"/>
    <d v="2019-03-03T00:00:00"/>
    <d v="1899-12-30T13:42:00"/>
    <s v="Cash"/>
    <n v="259.60000000000002"/>
    <n v="4.7619047620000003"/>
    <n v="12.98"/>
    <n v="7.5"/>
  </r>
  <r>
    <s v="727-75-6477"/>
    <x v="1"/>
    <s v="Naypyitaw"/>
    <s v="Normal"/>
    <x v="1"/>
    <s v="Electronic accessories"/>
    <n v="28.84"/>
    <n v="4"/>
    <n v="5.7679999999999998"/>
    <n v="121.128"/>
    <d v="2019-03-29T00:00:00"/>
    <d v="1899-12-30T14:44:00"/>
    <s v="Cash"/>
    <n v="115.36"/>
    <n v="4.7619047620000003"/>
    <n v="5.7679999999999998"/>
    <n v="6.4"/>
  </r>
  <r>
    <s v="744-02-5987"/>
    <x v="0"/>
    <s v="Yangon"/>
    <s v="Member"/>
    <x v="1"/>
    <s v="Home and lifestyle"/>
    <n v="78.38"/>
    <n v="6"/>
    <n v="23.513999999999999"/>
    <n v="493.79399999999998"/>
    <d v="2019-01-10T00:00:00"/>
    <d v="1899-12-30T14:16:00"/>
    <s v="Ewallet"/>
    <n v="470.28"/>
    <n v="4.7619047620000003"/>
    <n v="23.513999999999999"/>
    <n v="5.8"/>
  </r>
  <r>
    <s v="307-83-9164"/>
    <x v="0"/>
    <s v="Yangon"/>
    <s v="Member"/>
    <x v="1"/>
    <s v="Home and lifestyle"/>
    <n v="60.01"/>
    <n v="4"/>
    <n v="12.002000000000001"/>
    <n v="252.042"/>
    <d v="2019-01-25T00:00:00"/>
    <d v="1899-12-30T15:54:00"/>
    <s v="Cash"/>
    <n v="240.04"/>
    <n v="4.7619047620000003"/>
    <n v="12.002000000000001"/>
    <n v="4.5"/>
  </r>
  <r>
    <s v="779-06-0012"/>
    <x v="1"/>
    <s v="Naypyitaw"/>
    <s v="Member"/>
    <x v="0"/>
    <s v="Home and lifestyle"/>
    <n v="88.61"/>
    <n v="1"/>
    <n v="4.4305000000000003"/>
    <n v="93.040499999999994"/>
    <d v="2019-01-19T00:00:00"/>
    <d v="1899-12-30T10:21:00"/>
    <s v="Cash"/>
    <n v="88.61"/>
    <n v="4.7619047620000003"/>
    <n v="4.4305000000000003"/>
    <n v="7.7"/>
  </r>
  <r>
    <s v="446-47-6729"/>
    <x v="1"/>
    <s v="Naypyitaw"/>
    <s v="Normal"/>
    <x v="1"/>
    <s v="Fashion accessories"/>
    <n v="99.82"/>
    <n v="2"/>
    <n v="9.9819999999999993"/>
    <n v="209.62200000000001"/>
    <d v="2019-01-02T00:00:00"/>
    <d v="1899-12-30T18:09:00"/>
    <s v="Credit card"/>
    <n v="199.64"/>
    <n v="4.7619047620000003"/>
    <n v="9.9819999999999993"/>
    <n v="6.7"/>
  </r>
  <r>
    <s v="573-10-3877"/>
    <x v="2"/>
    <s v="Mandalay"/>
    <s v="Member"/>
    <x v="1"/>
    <s v="Health and beauty"/>
    <n v="39.01"/>
    <n v="1"/>
    <n v="1.9504999999999999"/>
    <n v="40.960500000000003"/>
    <d v="2019-03-12T00:00:00"/>
    <d v="1899-12-30T16:46:00"/>
    <s v="Credit card"/>
    <n v="39.01"/>
    <n v="4.7619047620000003"/>
    <n v="1.9504999999999999"/>
    <n v="4.7"/>
  </r>
  <r>
    <s v="735-06-4124"/>
    <x v="1"/>
    <s v="Naypyitaw"/>
    <s v="Normal"/>
    <x v="1"/>
    <s v="Food and beverages"/>
    <n v="48.61"/>
    <n v="1"/>
    <n v="2.4304999999999999"/>
    <n v="51.040500000000002"/>
    <d v="2019-02-25T00:00:00"/>
    <d v="1899-12-30T15:31:00"/>
    <s v="Cash"/>
    <n v="48.61"/>
    <n v="4.7619047620000003"/>
    <n v="2.4304999999999999"/>
    <n v="4.4000000000000004"/>
  </r>
  <r>
    <s v="439-54-7422"/>
    <x v="0"/>
    <s v="Yangon"/>
    <s v="Normal"/>
    <x v="0"/>
    <s v="Electronic accessories"/>
    <n v="51.19"/>
    <n v="4"/>
    <n v="10.238"/>
    <n v="214.99799999999999"/>
    <d v="2019-03-18T00:00:00"/>
    <d v="1899-12-30T17:15:00"/>
    <s v="Credit card"/>
    <n v="204.76"/>
    <n v="4.7619047620000003"/>
    <n v="10.238"/>
    <n v="4.7"/>
  </r>
  <r>
    <s v="396-90-2219"/>
    <x v="2"/>
    <s v="Mandalay"/>
    <s v="Normal"/>
    <x v="0"/>
    <s v="Electronic accessories"/>
    <n v="14.96"/>
    <n v="8"/>
    <n v="5.984"/>
    <n v="125.664"/>
    <d v="2019-02-23T00:00:00"/>
    <d v="1899-12-30T12:29:00"/>
    <s v="Cash"/>
    <n v="119.68"/>
    <n v="4.7619047620000003"/>
    <n v="5.984"/>
    <n v="8.6"/>
  </r>
  <r>
    <s v="411-77-0180"/>
    <x v="0"/>
    <s v="Yangon"/>
    <s v="Member"/>
    <x v="1"/>
    <s v="Electronic accessories"/>
    <n v="72.2"/>
    <n v="7"/>
    <n v="25.27"/>
    <n v="530.66999999999996"/>
    <d v="2019-03-26T00:00:00"/>
    <d v="1899-12-30T20:14:00"/>
    <s v="Ewallet"/>
    <n v="505.4"/>
    <n v="4.7619047620000003"/>
    <n v="25.27"/>
    <n v="4.3"/>
  </r>
  <r>
    <s v="286-01-5402"/>
    <x v="0"/>
    <s v="Yangon"/>
    <s v="Normal"/>
    <x v="0"/>
    <s v="Sports and travel"/>
    <n v="40.229999999999997"/>
    <n v="7"/>
    <n v="14.080500000000001"/>
    <n v="295.69049999999999"/>
    <d v="2019-03-30T00:00:00"/>
    <d v="1899-12-30T13:22:00"/>
    <s v="Cash"/>
    <n v="281.61"/>
    <n v="4.7619047620000003"/>
    <n v="14.080500000000001"/>
    <n v="9.6"/>
  </r>
  <r>
    <s v="803-17-8013"/>
    <x v="0"/>
    <s v="Yangon"/>
    <s v="Member"/>
    <x v="0"/>
    <s v="Home and lifestyle"/>
    <n v="88.79"/>
    <n v="8"/>
    <n v="35.515999999999998"/>
    <n v="745.83600000000001"/>
    <d v="2019-02-17T00:00:00"/>
    <d v="1899-12-30T17:09:00"/>
    <s v="Cash"/>
    <n v="710.32"/>
    <n v="4.7619047620000003"/>
    <n v="35.515999999999998"/>
    <n v="4.0999999999999996"/>
  </r>
  <r>
    <s v="512-98-1403"/>
    <x v="0"/>
    <s v="Yangon"/>
    <s v="Member"/>
    <x v="0"/>
    <s v="Electronic accessories"/>
    <n v="26.48"/>
    <n v="3"/>
    <n v="3.972"/>
    <n v="83.412000000000006"/>
    <d v="2019-03-21T00:00:00"/>
    <d v="1899-12-30T10:40:00"/>
    <s v="Ewallet"/>
    <n v="79.44"/>
    <n v="4.7619047620000003"/>
    <n v="3.972"/>
    <n v="4.7"/>
  </r>
  <r>
    <s v="848-42-2560"/>
    <x v="0"/>
    <s v="Yangon"/>
    <s v="Normal"/>
    <x v="0"/>
    <s v="Fashion accessories"/>
    <n v="81.91"/>
    <n v="2"/>
    <n v="8.1910000000000007"/>
    <n v="172.011"/>
    <d v="2019-03-05T00:00:00"/>
    <d v="1899-12-30T17:43:00"/>
    <s v="Cash"/>
    <n v="163.82"/>
    <n v="4.7619047620000003"/>
    <n v="8.1910000000000007"/>
    <n v="7.8"/>
  </r>
  <r>
    <s v="532-59-7201"/>
    <x v="2"/>
    <s v="Mandalay"/>
    <s v="Member"/>
    <x v="1"/>
    <s v="Sports and travel"/>
    <n v="79.930000000000007"/>
    <n v="6"/>
    <n v="23.978999999999999"/>
    <n v="503.55900000000003"/>
    <d v="2019-01-31T00:00:00"/>
    <d v="1899-12-30T14:04:00"/>
    <s v="Cash"/>
    <n v="479.58"/>
    <n v="4.7619047620000003"/>
    <n v="23.978999999999999"/>
    <n v="5.5"/>
  </r>
  <r>
    <s v="181-94-6432"/>
    <x v="1"/>
    <s v="Naypyitaw"/>
    <s v="Member"/>
    <x v="1"/>
    <s v="Fashion accessories"/>
    <n v="69.33"/>
    <n v="2"/>
    <n v="6.9329999999999998"/>
    <n v="145.59299999999999"/>
    <d v="2019-02-05T00:00:00"/>
    <d v="1899-12-30T19:05:00"/>
    <s v="Ewallet"/>
    <n v="138.66"/>
    <n v="4.7619047620000003"/>
    <n v="6.9329999999999998"/>
    <n v="9.6999999999999993"/>
  </r>
  <r>
    <s v="870-76-1733"/>
    <x v="0"/>
    <s v="Yangon"/>
    <s v="Member"/>
    <x v="0"/>
    <s v="Food and beverages"/>
    <n v="14.23"/>
    <n v="5"/>
    <n v="3.5575000000000001"/>
    <n v="74.707499999999996"/>
    <d v="2019-02-01T00:00:00"/>
    <d v="1899-12-30T10:08:00"/>
    <s v="Credit card"/>
    <n v="71.150000000000006"/>
    <n v="4.7619047620000003"/>
    <n v="3.5575000000000001"/>
    <n v="4.4000000000000004"/>
  </r>
  <r>
    <s v="423-64-4619"/>
    <x v="0"/>
    <s v="Yangon"/>
    <s v="Member"/>
    <x v="0"/>
    <s v="Health and beauty"/>
    <n v="15.55"/>
    <n v="9"/>
    <n v="6.9974999999999996"/>
    <n v="146.94749999999999"/>
    <d v="2019-03-07T00:00:00"/>
    <d v="1899-12-30T13:12:00"/>
    <s v="Cash"/>
    <n v="139.94999999999999"/>
    <n v="4.7619047620000003"/>
    <n v="6.9974999999999996"/>
    <n v="5"/>
  </r>
  <r>
    <s v="227-07-4446"/>
    <x v="1"/>
    <s v="Naypyitaw"/>
    <s v="Member"/>
    <x v="0"/>
    <s v="Electronic accessories"/>
    <n v="78.13"/>
    <n v="10"/>
    <n v="39.064999999999998"/>
    <n v="820.36500000000001"/>
    <d v="2019-02-10T00:00:00"/>
    <d v="1899-12-30T20:51:00"/>
    <s v="Cash"/>
    <n v="781.3"/>
    <n v="4.7619047620000003"/>
    <n v="39.064999999999998"/>
    <n v="4.4000000000000004"/>
  </r>
  <r>
    <s v="174-36-3675"/>
    <x v="1"/>
    <s v="Naypyitaw"/>
    <s v="Member"/>
    <x v="1"/>
    <s v="Food and beverages"/>
    <n v="99.37"/>
    <n v="2"/>
    <n v="9.9369999999999994"/>
    <n v="208.67699999999999"/>
    <d v="2019-02-14T00:00:00"/>
    <d v="1899-12-30T17:29:00"/>
    <s v="Cash"/>
    <n v="198.74"/>
    <n v="4.7619047620000003"/>
    <n v="9.9369999999999994"/>
    <n v="5.2"/>
  </r>
  <r>
    <s v="428-83-5800"/>
    <x v="1"/>
    <s v="Naypyitaw"/>
    <s v="Member"/>
    <x v="0"/>
    <s v="Food and beverages"/>
    <n v="21.08"/>
    <n v="3"/>
    <n v="3.1619999999999999"/>
    <n v="66.402000000000001"/>
    <d v="2019-02-09T00:00:00"/>
    <d v="1899-12-30T10:25:00"/>
    <s v="Cash"/>
    <n v="63.24"/>
    <n v="4.7619047620000003"/>
    <n v="3.1619999999999999"/>
    <n v="7.3"/>
  </r>
  <r>
    <s v="603-07-0961"/>
    <x v="1"/>
    <s v="Naypyitaw"/>
    <s v="Member"/>
    <x v="1"/>
    <s v="Electronic accessories"/>
    <n v="74.790000000000006"/>
    <n v="5"/>
    <n v="18.697500000000002"/>
    <n v="392.64749999999998"/>
    <d v="2019-01-10T00:00:00"/>
    <d v="1899-12-30T11:34:00"/>
    <s v="Cash"/>
    <n v="373.95"/>
    <n v="4.7619047620000003"/>
    <n v="18.697500000000002"/>
    <n v="4.9000000000000004"/>
  </r>
  <r>
    <s v="704-20-4138"/>
    <x v="1"/>
    <s v="Naypyitaw"/>
    <s v="Member"/>
    <x v="0"/>
    <s v="Health and beauty"/>
    <n v="29.67"/>
    <n v="7"/>
    <n v="10.384499999999999"/>
    <n v="218.0745"/>
    <d v="2019-03-11T00:00:00"/>
    <d v="1899-12-30T18:58:00"/>
    <s v="Credit card"/>
    <n v="207.69"/>
    <n v="4.7619047620000003"/>
    <n v="10.384499999999999"/>
    <n v="8.1"/>
  </r>
  <r>
    <s v="787-15-1757"/>
    <x v="1"/>
    <s v="Naypyitaw"/>
    <s v="Member"/>
    <x v="1"/>
    <s v="Health and beauty"/>
    <n v="44.07"/>
    <n v="4"/>
    <n v="8.8140000000000001"/>
    <n v="185.09399999999999"/>
    <d v="2019-02-18T00:00:00"/>
    <d v="1899-12-30T16:28:00"/>
    <s v="Ewallet"/>
    <n v="176.28"/>
    <n v="4.7619047620000003"/>
    <n v="8.8140000000000001"/>
    <n v="8.4"/>
  </r>
  <r>
    <s v="649-11-3678"/>
    <x v="1"/>
    <s v="Naypyitaw"/>
    <s v="Normal"/>
    <x v="0"/>
    <s v="Food and beverages"/>
    <n v="22.93"/>
    <n v="9"/>
    <n v="10.3185"/>
    <n v="216.6885"/>
    <d v="2019-02-26T00:00:00"/>
    <d v="1899-12-30T20:26:00"/>
    <s v="Cash"/>
    <n v="206.37"/>
    <n v="4.7619047620000003"/>
    <n v="10.3185"/>
    <n v="5.5"/>
  </r>
  <r>
    <s v="622-20-1945"/>
    <x v="1"/>
    <s v="Naypyitaw"/>
    <s v="Normal"/>
    <x v="0"/>
    <s v="Health and beauty"/>
    <n v="39.42"/>
    <n v="1"/>
    <n v="1.9710000000000001"/>
    <n v="41.390999999999998"/>
    <d v="2019-01-18T00:00:00"/>
    <d v="1899-12-30T15:08:00"/>
    <s v="Cash"/>
    <n v="39.42"/>
    <n v="4.7619047620000003"/>
    <n v="1.9710000000000001"/>
    <n v="8.4"/>
  </r>
  <r>
    <s v="372-94-8041"/>
    <x v="0"/>
    <s v="Yangon"/>
    <s v="Normal"/>
    <x v="1"/>
    <s v="Health and beauty"/>
    <n v="15.26"/>
    <n v="6"/>
    <n v="4.5780000000000003"/>
    <n v="96.138000000000005"/>
    <d v="2019-02-15T00:00:00"/>
    <d v="1899-12-30T18:03:00"/>
    <s v="Ewallet"/>
    <n v="91.56"/>
    <n v="4.7619047620000003"/>
    <n v="4.5780000000000003"/>
    <n v="9.8000000000000007"/>
  </r>
  <r>
    <s v="563-91-7120"/>
    <x v="0"/>
    <s v="Yangon"/>
    <s v="Normal"/>
    <x v="0"/>
    <s v="Fashion accessories"/>
    <n v="61.77"/>
    <n v="5"/>
    <n v="15.442500000000001"/>
    <n v="324.29250000000002"/>
    <d v="2019-03-08T00:00:00"/>
    <d v="1899-12-30T13:21:00"/>
    <s v="Cash"/>
    <n v="308.85000000000002"/>
    <n v="4.7619047620000003"/>
    <n v="15.442500000000001"/>
    <n v="6.7"/>
  </r>
  <r>
    <s v="746-54-5508"/>
    <x v="0"/>
    <s v="Yangon"/>
    <s v="Normal"/>
    <x v="1"/>
    <s v="Home and lifestyle"/>
    <n v="21.52"/>
    <n v="6"/>
    <n v="6.4560000000000004"/>
    <n v="135.57599999999999"/>
    <d v="2019-01-17T00:00:00"/>
    <d v="1899-12-30T12:48:00"/>
    <s v="Credit card"/>
    <n v="129.12"/>
    <n v="4.7619047620000003"/>
    <n v="6.4560000000000004"/>
    <n v="9.4"/>
  </r>
  <r>
    <s v="276-54-0879"/>
    <x v="2"/>
    <s v="Mandalay"/>
    <s v="Normal"/>
    <x v="1"/>
    <s v="Sports and travel"/>
    <n v="97.74"/>
    <n v="4"/>
    <n v="19.547999999999998"/>
    <n v="410.50799999999998"/>
    <d v="2019-03-12T00:00:00"/>
    <d v="1899-12-30T19:53:00"/>
    <s v="Ewallet"/>
    <n v="390.96"/>
    <n v="4.7619047620000003"/>
    <n v="19.547999999999998"/>
    <n v="6.4"/>
  </r>
  <r>
    <s v="815-11-1168"/>
    <x v="0"/>
    <s v="Yangon"/>
    <s v="Member"/>
    <x v="1"/>
    <s v="Food and beverages"/>
    <n v="99.78"/>
    <n v="5"/>
    <n v="24.945"/>
    <n v="523.84500000000003"/>
    <d v="2019-03-09T00:00:00"/>
    <d v="1899-12-30T19:09:00"/>
    <s v="Cash"/>
    <n v="498.9"/>
    <n v="4.7619047620000003"/>
    <n v="24.945"/>
    <n v="5.4"/>
  </r>
  <r>
    <s v="719-76-3868"/>
    <x v="1"/>
    <s v="Naypyitaw"/>
    <s v="Member"/>
    <x v="1"/>
    <s v="Food and beverages"/>
    <n v="94.26"/>
    <n v="4"/>
    <n v="18.852"/>
    <n v="395.892"/>
    <d v="2019-03-12T00:00:00"/>
    <d v="1899-12-30T16:30:00"/>
    <s v="Cash"/>
    <n v="377.04"/>
    <n v="4.7619047620000003"/>
    <n v="18.852"/>
    <n v="8.6"/>
  </r>
  <r>
    <s v="730-61-8757"/>
    <x v="2"/>
    <s v="Mandalay"/>
    <s v="Member"/>
    <x v="1"/>
    <s v="Health and beauty"/>
    <n v="51.13"/>
    <n v="4"/>
    <n v="10.226000000000001"/>
    <n v="214.74600000000001"/>
    <d v="2019-01-25T00:00:00"/>
    <d v="1899-12-30T10:11:00"/>
    <s v="Credit card"/>
    <n v="204.52"/>
    <n v="4.7619047620000003"/>
    <n v="10.226000000000001"/>
    <n v="4"/>
  </r>
  <r>
    <s v="340-66-0321"/>
    <x v="0"/>
    <s v="Yangon"/>
    <s v="Member"/>
    <x v="1"/>
    <s v="Electronic accessories"/>
    <n v="36.36"/>
    <n v="4"/>
    <n v="7.2720000000000002"/>
    <n v="152.71199999999999"/>
    <d v="2019-03-25T00:00:00"/>
    <d v="1899-12-30T13:07:00"/>
    <s v="Cash"/>
    <n v="145.44"/>
    <n v="4.7619047620000003"/>
    <n v="7.2720000000000002"/>
    <n v="7.6"/>
  </r>
  <r>
    <s v="868-81-1752"/>
    <x v="2"/>
    <s v="Mandalay"/>
    <s v="Normal"/>
    <x v="1"/>
    <s v="Home and lifestyle"/>
    <n v="22.02"/>
    <n v="9"/>
    <n v="9.9090000000000007"/>
    <n v="208.089"/>
    <d v="2019-02-07T00:00:00"/>
    <d v="1899-12-30T18:48:00"/>
    <s v="Cash"/>
    <n v="198.18"/>
    <n v="4.7619047620000003"/>
    <n v="9.9090000000000007"/>
    <n v="6.8"/>
  </r>
  <r>
    <s v="634-97-8956"/>
    <x v="0"/>
    <s v="Yangon"/>
    <s v="Normal"/>
    <x v="1"/>
    <s v="Food and beverages"/>
    <n v="32.9"/>
    <n v="3"/>
    <n v="4.9349999999999996"/>
    <n v="103.63500000000001"/>
    <d v="2019-02-17T00:00:00"/>
    <d v="1899-12-30T17:27:00"/>
    <s v="Credit card"/>
    <n v="98.7"/>
    <n v="4.7619047620000003"/>
    <n v="4.9349999999999996"/>
    <n v="9.1"/>
  </r>
  <r>
    <s v="566-71-1091"/>
    <x v="0"/>
    <s v="Yangon"/>
    <s v="Normal"/>
    <x v="1"/>
    <s v="Fashion accessories"/>
    <n v="77.02"/>
    <n v="5"/>
    <n v="19.254999999999999"/>
    <n v="404.35500000000002"/>
    <d v="2019-02-03T00:00:00"/>
    <d v="1899-12-30T15:59:00"/>
    <s v="Cash"/>
    <n v="385.1"/>
    <n v="4.7619047620000003"/>
    <n v="19.254999999999999"/>
    <n v="5.5"/>
  </r>
  <r>
    <s v="442-48-3607"/>
    <x v="0"/>
    <s v="Yangon"/>
    <s v="Member"/>
    <x v="1"/>
    <s v="Food and beverages"/>
    <n v="23.48"/>
    <n v="2"/>
    <n v="2.3479999999999999"/>
    <n v="49.308"/>
    <d v="2019-03-14T00:00:00"/>
    <d v="1899-12-30T11:21:00"/>
    <s v="Credit card"/>
    <n v="46.96"/>
    <n v="4.7619047620000003"/>
    <n v="2.3479999999999999"/>
    <n v="7.9"/>
  </r>
  <r>
    <s v="835-16-0096"/>
    <x v="1"/>
    <s v="Naypyitaw"/>
    <s v="Member"/>
    <x v="1"/>
    <s v="Sports and travel"/>
    <n v="14.7"/>
    <n v="5"/>
    <n v="3.6749999999999998"/>
    <n v="77.174999999999997"/>
    <d v="2019-03-24T00:00:00"/>
    <d v="1899-12-30T13:48:00"/>
    <s v="Ewallet"/>
    <n v="73.5"/>
    <n v="4.7619047620000003"/>
    <n v="3.6749999999999998"/>
    <n v="8.5"/>
  </r>
  <r>
    <s v="527-09-6272"/>
    <x v="0"/>
    <s v="Yangon"/>
    <s v="Member"/>
    <x v="0"/>
    <s v="Electronic accessories"/>
    <n v="28.45"/>
    <n v="5"/>
    <n v="7.1124999999999998"/>
    <n v="149.36250000000001"/>
    <d v="2019-03-21T00:00:00"/>
    <d v="1899-12-30T10:17:00"/>
    <s v="Credit card"/>
    <n v="142.25"/>
    <n v="4.7619047620000003"/>
    <n v="7.1124999999999998"/>
    <n v="9.1"/>
  </r>
  <r>
    <s v="898-04-2717"/>
    <x v="0"/>
    <s v="Yangon"/>
    <s v="Normal"/>
    <x v="1"/>
    <s v="Fashion accessories"/>
    <n v="76.400000000000006"/>
    <n v="9"/>
    <n v="34.380000000000003"/>
    <n v="721.98"/>
    <d v="2019-03-19T00:00:00"/>
    <d v="1899-12-30T15:49:00"/>
    <s v="Ewallet"/>
    <n v="687.6"/>
    <n v="4.7619047620000003"/>
    <n v="34.380000000000003"/>
    <n v="7.5"/>
  </r>
  <r>
    <s v="692-27-8933"/>
    <x v="2"/>
    <s v="Mandalay"/>
    <s v="Normal"/>
    <x v="0"/>
    <s v="Sports and travel"/>
    <n v="57.95"/>
    <n v="6"/>
    <n v="17.385000000000002"/>
    <n v="365.08499999999998"/>
    <d v="2019-02-24T00:00:00"/>
    <d v="1899-12-30T13:02:00"/>
    <s v="Cash"/>
    <n v="347.7"/>
    <n v="4.7619047620000003"/>
    <n v="17.385000000000002"/>
    <n v="5.2"/>
  </r>
  <r>
    <s v="633-09-3463"/>
    <x v="1"/>
    <s v="Naypyitaw"/>
    <s v="Normal"/>
    <x v="0"/>
    <s v="Electronic accessories"/>
    <n v="47.65"/>
    <n v="3"/>
    <n v="7.1475"/>
    <n v="150.0975"/>
    <d v="2019-03-28T00:00:00"/>
    <d v="1899-12-30T12:58:00"/>
    <s v="Credit card"/>
    <n v="142.94999999999999"/>
    <n v="4.7619047620000003"/>
    <n v="7.1475"/>
    <n v="9.5"/>
  </r>
  <r>
    <s v="374-17-3652"/>
    <x v="2"/>
    <s v="Mandalay"/>
    <s v="Member"/>
    <x v="0"/>
    <s v="Food and beverages"/>
    <n v="42.82"/>
    <n v="9"/>
    <n v="19.268999999999998"/>
    <n v="404.649"/>
    <d v="2019-02-05T00:00:00"/>
    <d v="1899-12-30T15:26:00"/>
    <s v="Credit card"/>
    <n v="385.38"/>
    <n v="4.7619047620000003"/>
    <n v="19.268999999999998"/>
    <n v="8.9"/>
  </r>
  <r>
    <s v="378-07-7001"/>
    <x v="2"/>
    <s v="Mandalay"/>
    <s v="Member"/>
    <x v="1"/>
    <s v="Electronic accessories"/>
    <n v="48.09"/>
    <n v="3"/>
    <n v="7.2134999999999998"/>
    <n v="151.48349999999999"/>
    <d v="2019-02-10T00:00:00"/>
    <d v="1899-12-30T18:23:00"/>
    <s v="Credit card"/>
    <n v="144.27000000000001"/>
    <n v="4.7619047620000003"/>
    <n v="7.2134999999999998"/>
    <n v="7.8"/>
  </r>
  <r>
    <s v="433-75-6987"/>
    <x v="2"/>
    <s v="Mandalay"/>
    <s v="Member"/>
    <x v="0"/>
    <s v="Health and beauty"/>
    <n v="55.97"/>
    <n v="7"/>
    <n v="19.589500000000001"/>
    <n v="411.37950000000001"/>
    <d v="2019-03-05T00:00:00"/>
    <d v="1899-12-30T19:06:00"/>
    <s v="Ewallet"/>
    <n v="391.79"/>
    <n v="4.7619047620000003"/>
    <n v="19.589500000000001"/>
    <n v="8.9"/>
  </r>
  <r>
    <s v="873-95-4984"/>
    <x v="2"/>
    <s v="Mandalay"/>
    <s v="Member"/>
    <x v="0"/>
    <s v="Health and beauty"/>
    <n v="76.900000000000006"/>
    <n v="7"/>
    <n v="26.914999999999999"/>
    <n v="565.21500000000003"/>
    <d v="2019-02-15T00:00:00"/>
    <d v="1899-12-30T20:21:00"/>
    <s v="Cash"/>
    <n v="538.29999999999995"/>
    <n v="4.7619047620000003"/>
    <n v="26.914999999999999"/>
    <n v="7.7"/>
  </r>
  <r>
    <s v="416-13-5917"/>
    <x v="1"/>
    <s v="Naypyitaw"/>
    <s v="Normal"/>
    <x v="0"/>
    <s v="Food and beverages"/>
    <n v="97.03"/>
    <n v="5"/>
    <n v="24.2575"/>
    <n v="509.40750000000003"/>
    <d v="2019-01-30T00:00:00"/>
    <d v="1899-12-30T16:24:00"/>
    <s v="Ewallet"/>
    <n v="485.15"/>
    <n v="4.7619047620000003"/>
    <n v="24.2575"/>
    <n v="9.3000000000000007"/>
  </r>
  <r>
    <s v="150-89-8043"/>
    <x v="0"/>
    <s v="Yangon"/>
    <s v="Normal"/>
    <x v="1"/>
    <s v="Sports and travel"/>
    <n v="44.65"/>
    <n v="3"/>
    <n v="6.6974999999999998"/>
    <n v="140.64750000000001"/>
    <d v="2019-02-14T00:00:00"/>
    <d v="1899-12-30T15:04:00"/>
    <s v="Cash"/>
    <n v="133.94999999999999"/>
    <n v="4.7619047620000003"/>
    <n v="6.6974999999999998"/>
    <n v="6.2"/>
  </r>
  <r>
    <s v="135-84-8019"/>
    <x v="0"/>
    <s v="Yangon"/>
    <s v="Normal"/>
    <x v="0"/>
    <s v="Fashion accessories"/>
    <n v="77.930000000000007"/>
    <n v="9"/>
    <n v="35.0685"/>
    <n v="736.43849999999998"/>
    <d v="2019-02-27T00:00:00"/>
    <d v="1899-12-30T16:10:00"/>
    <s v="Ewallet"/>
    <n v="701.37"/>
    <n v="4.7619047620000003"/>
    <n v="35.0685"/>
    <n v="7.6"/>
  </r>
  <r>
    <s v="441-94-7118"/>
    <x v="0"/>
    <s v="Yangon"/>
    <s v="Member"/>
    <x v="1"/>
    <s v="Electronic accessories"/>
    <n v="71.95"/>
    <n v="1"/>
    <n v="3.5975000000000001"/>
    <n v="75.547499999999999"/>
    <d v="2019-02-04T00:00:00"/>
    <d v="1899-12-30T12:14:00"/>
    <s v="Cash"/>
    <n v="71.95"/>
    <n v="4.7619047620000003"/>
    <n v="3.5975000000000001"/>
    <n v="7.3"/>
  </r>
  <r>
    <s v="725-96-3778"/>
    <x v="1"/>
    <s v="Naypyitaw"/>
    <s v="Member"/>
    <x v="0"/>
    <s v="Home and lifestyle"/>
    <n v="89.25"/>
    <n v="8"/>
    <n v="35.700000000000003"/>
    <n v="749.7"/>
    <d v="2019-01-20T00:00:00"/>
    <d v="1899-12-30T10:13:00"/>
    <s v="Cash"/>
    <n v="714"/>
    <n v="4.7619047620000003"/>
    <n v="35.700000000000003"/>
    <n v="4.7"/>
  </r>
  <r>
    <s v="531-80-1784"/>
    <x v="0"/>
    <s v="Yangon"/>
    <s v="Normal"/>
    <x v="1"/>
    <s v="Electronic accessories"/>
    <n v="26.02"/>
    <n v="7"/>
    <n v="9.1069999999999993"/>
    <n v="191.24700000000001"/>
    <d v="2019-03-28T00:00:00"/>
    <d v="1899-12-30T17:38:00"/>
    <s v="Cash"/>
    <n v="182.14"/>
    <n v="4.7619047620000003"/>
    <n v="9.1069999999999993"/>
    <n v="5.0999999999999996"/>
  </r>
  <r>
    <s v="400-45-1220"/>
    <x v="2"/>
    <s v="Mandalay"/>
    <s v="Normal"/>
    <x v="0"/>
    <s v="Health and beauty"/>
    <n v="13.5"/>
    <n v="10"/>
    <n v="6.75"/>
    <n v="141.75"/>
    <d v="2019-02-27T00:00:00"/>
    <d v="1899-12-30T11:06:00"/>
    <s v="Credit card"/>
    <n v="135"/>
    <n v="4.7619047620000003"/>
    <n v="6.75"/>
    <n v="4.8"/>
  </r>
  <r>
    <s v="860-79-0874"/>
    <x v="1"/>
    <s v="Naypyitaw"/>
    <s v="Member"/>
    <x v="0"/>
    <s v="Fashion accessories"/>
    <n v="99.3"/>
    <n v="10"/>
    <n v="49.65"/>
    <n v="1042.6500000000001"/>
    <d v="2019-02-15T00:00:00"/>
    <d v="1899-12-30T14:53:00"/>
    <s v="Credit card"/>
    <n v="993"/>
    <n v="4.7619047620000003"/>
    <n v="49.65"/>
    <n v="6.6"/>
  </r>
  <r>
    <s v="834-61-8124"/>
    <x v="0"/>
    <s v="Yangon"/>
    <s v="Normal"/>
    <x v="1"/>
    <s v="Electronic accessories"/>
    <n v="51.69"/>
    <n v="7"/>
    <n v="18.0915"/>
    <n v="379.92149999999998"/>
    <d v="2019-01-26T00:00:00"/>
    <d v="1899-12-30T18:22:00"/>
    <s v="Cash"/>
    <n v="361.83"/>
    <n v="4.7619047620000003"/>
    <n v="18.0915"/>
    <n v="5.5"/>
  </r>
  <r>
    <s v="115-99-4379"/>
    <x v="2"/>
    <s v="Mandalay"/>
    <s v="Member"/>
    <x v="0"/>
    <s v="Fashion accessories"/>
    <n v="54.73"/>
    <n v="7"/>
    <n v="19.1555"/>
    <n v="402.26549999999997"/>
    <d v="2019-03-14T00:00:00"/>
    <d v="1899-12-30T19:02:00"/>
    <s v="Credit card"/>
    <n v="383.11"/>
    <n v="4.7619047620000003"/>
    <n v="19.1555"/>
    <n v="8.5"/>
  </r>
  <r>
    <s v="565-67-6697"/>
    <x v="2"/>
    <s v="Mandalay"/>
    <s v="Member"/>
    <x v="1"/>
    <s v="Home and lifestyle"/>
    <n v="27"/>
    <n v="9"/>
    <n v="12.15"/>
    <n v="255.15"/>
    <d v="2019-03-02T00:00:00"/>
    <d v="1899-12-30T14:16:00"/>
    <s v="Cash"/>
    <n v="243"/>
    <n v="4.7619047620000003"/>
    <n v="12.15"/>
    <n v="4.8"/>
  </r>
  <r>
    <s v="320-49-6392"/>
    <x v="1"/>
    <s v="Naypyitaw"/>
    <s v="Normal"/>
    <x v="0"/>
    <s v="Electronic accessories"/>
    <n v="30.24"/>
    <n v="1"/>
    <n v="1.512"/>
    <n v="31.751999999999999"/>
    <d v="2019-03-04T00:00:00"/>
    <d v="1899-12-30T15:44:00"/>
    <s v="Cash"/>
    <n v="30.24"/>
    <n v="4.7619047620000003"/>
    <n v="1.512"/>
    <n v="8.4"/>
  </r>
  <r>
    <s v="889-04-9723"/>
    <x v="2"/>
    <s v="Mandalay"/>
    <s v="Member"/>
    <x v="0"/>
    <s v="Food and beverages"/>
    <n v="89.14"/>
    <n v="4"/>
    <n v="17.827999999999999"/>
    <n v="374.38799999999998"/>
    <d v="2019-01-07T00:00:00"/>
    <d v="1899-12-30T12:20:00"/>
    <s v="Credit card"/>
    <n v="356.56"/>
    <n v="4.7619047620000003"/>
    <n v="17.827999999999999"/>
    <n v="7.8"/>
  </r>
  <r>
    <s v="632-90-0281"/>
    <x v="1"/>
    <s v="Naypyitaw"/>
    <s v="Normal"/>
    <x v="0"/>
    <s v="Fashion accessories"/>
    <n v="37.549999999999997"/>
    <n v="10"/>
    <n v="18.774999999999999"/>
    <n v="394.27499999999998"/>
    <d v="2019-03-08T00:00:00"/>
    <d v="1899-12-30T20:01:00"/>
    <s v="Credit card"/>
    <n v="375.5"/>
    <n v="4.7619047620000003"/>
    <n v="18.774999999999999"/>
    <n v="9.3000000000000007"/>
  </r>
  <r>
    <s v="554-42-2417"/>
    <x v="1"/>
    <s v="Naypyitaw"/>
    <s v="Normal"/>
    <x v="0"/>
    <s v="Sports and travel"/>
    <n v="95.44"/>
    <n v="10"/>
    <n v="47.72"/>
    <n v="1002.12"/>
    <d v="2019-01-09T00:00:00"/>
    <d v="1899-12-30T13:45:00"/>
    <s v="Cash"/>
    <n v="954.4"/>
    <n v="4.7619047620000003"/>
    <n v="47.72"/>
    <n v="5.2"/>
  </r>
  <r>
    <s v="453-63-6187"/>
    <x v="2"/>
    <s v="Mandalay"/>
    <s v="Normal"/>
    <x v="1"/>
    <s v="Electronic accessories"/>
    <n v="27.5"/>
    <n v="3"/>
    <n v="4.125"/>
    <n v="86.625"/>
    <d v="2019-03-01T00:00:00"/>
    <d v="1899-12-30T15:40:00"/>
    <s v="Ewallet"/>
    <n v="82.5"/>
    <n v="4.7619047620000003"/>
    <n v="4.125"/>
    <n v="6.5"/>
  </r>
  <r>
    <s v="578-80-7669"/>
    <x v="2"/>
    <s v="Mandalay"/>
    <s v="Normal"/>
    <x v="1"/>
    <s v="Sports and travel"/>
    <n v="74.97"/>
    <n v="1"/>
    <n v="3.7484999999999999"/>
    <n v="78.718500000000006"/>
    <d v="2019-03-16T00:00:00"/>
    <d v="1899-12-30T16:58:00"/>
    <s v="Cash"/>
    <n v="74.97"/>
    <n v="4.7619047620000003"/>
    <n v="3.7484999999999999"/>
    <n v="5.6"/>
  </r>
  <r>
    <s v="612-36-5536"/>
    <x v="0"/>
    <s v="Yangon"/>
    <s v="Member"/>
    <x v="1"/>
    <s v="Food and beverages"/>
    <n v="80.959999999999994"/>
    <n v="8"/>
    <n v="32.384"/>
    <n v="680.06399999999996"/>
    <d v="2019-02-17T00:00:00"/>
    <d v="1899-12-30T11:12:00"/>
    <s v="Credit card"/>
    <n v="647.67999999999995"/>
    <n v="4.7619047620000003"/>
    <n v="32.384"/>
    <n v="7.4"/>
  </r>
  <r>
    <s v="605-72-4132"/>
    <x v="1"/>
    <s v="Naypyitaw"/>
    <s v="Normal"/>
    <x v="0"/>
    <s v="Food and beverages"/>
    <n v="94.47"/>
    <n v="8"/>
    <n v="37.787999999999997"/>
    <n v="793.548"/>
    <d v="2019-02-27T00:00:00"/>
    <d v="1899-12-30T15:12:00"/>
    <s v="Cash"/>
    <n v="755.76"/>
    <n v="4.7619047620000003"/>
    <n v="37.787999999999997"/>
    <n v="9.1"/>
  </r>
  <r>
    <s v="471-41-2823"/>
    <x v="1"/>
    <s v="Naypyitaw"/>
    <s v="Normal"/>
    <x v="1"/>
    <s v="Food and beverages"/>
    <n v="99.79"/>
    <n v="2"/>
    <n v="9.9789999999999992"/>
    <n v="209.559"/>
    <d v="2019-03-07T00:00:00"/>
    <d v="1899-12-30T20:37:00"/>
    <s v="Ewallet"/>
    <n v="199.58"/>
    <n v="4.7619047620000003"/>
    <n v="9.9789999999999992"/>
    <n v="8"/>
  </r>
  <r>
    <s v="462-67-9126"/>
    <x v="0"/>
    <s v="Yangon"/>
    <s v="Normal"/>
    <x v="1"/>
    <s v="Home and lifestyle"/>
    <n v="73.22"/>
    <n v="6"/>
    <n v="21.966000000000001"/>
    <n v="461.286"/>
    <d v="2019-01-21T00:00:00"/>
    <d v="1899-12-30T17:44:00"/>
    <s v="Cash"/>
    <n v="439.32"/>
    <n v="4.7619047620000003"/>
    <n v="21.966000000000001"/>
    <n v="7.2"/>
  </r>
  <r>
    <s v="272-27-9238"/>
    <x v="1"/>
    <s v="Naypyitaw"/>
    <s v="Normal"/>
    <x v="0"/>
    <s v="Food and beverages"/>
    <n v="41.24"/>
    <n v="4"/>
    <n v="8.2479999999999993"/>
    <n v="173.208"/>
    <d v="2019-02-19T00:00:00"/>
    <d v="1899-12-30T16:23:00"/>
    <s v="Cash"/>
    <n v="164.96"/>
    <n v="4.7619047620000003"/>
    <n v="8.2479999999999993"/>
    <n v="7.1"/>
  </r>
  <r>
    <s v="834-25-9262"/>
    <x v="1"/>
    <s v="Naypyitaw"/>
    <s v="Normal"/>
    <x v="0"/>
    <s v="Fashion accessories"/>
    <n v="81.680000000000007"/>
    <n v="4"/>
    <n v="16.335999999999999"/>
    <n v="343.05599999999998"/>
    <d v="2019-01-06T00:00:00"/>
    <d v="1899-12-30T12:12:00"/>
    <s v="Cash"/>
    <n v="326.72000000000003"/>
    <n v="4.7619047620000003"/>
    <n v="16.335999999999999"/>
    <n v="9.1"/>
  </r>
  <r>
    <s v="122-61-9553"/>
    <x v="1"/>
    <s v="Naypyitaw"/>
    <s v="Normal"/>
    <x v="0"/>
    <s v="Electronic accessories"/>
    <n v="51.32"/>
    <n v="9"/>
    <n v="23.094000000000001"/>
    <n v="484.97399999999999"/>
    <d v="2019-03-14T00:00:00"/>
    <d v="1899-12-30T19:33:00"/>
    <s v="Cash"/>
    <n v="461.88"/>
    <n v="4.7619047620000003"/>
    <n v="23.094000000000001"/>
    <n v="5.6"/>
  </r>
  <r>
    <s v="468-88-0009"/>
    <x v="0"/>
    <s v="Yangon"/>
    <s v="Member"/>
    <x v="1"/>
    <s v="Home and lifestyle"/>
    <n v="65.94"/>
    <n v="4"/>
    <n v="13.188000000000001"/>
    <n v="276.94799999999998"/>
    <d v="2019-03-24T00:00:00"/>
    <d v="1899-12-30T10:29:00"/>
    <s v="Cash"/>
    <n v="263.76"/>
    <n v="4.7619047620000003"/>
    <n v="13.188000000000001"/>
    <n v="6"/>
  </r>
  <r>
    <s v="613-59-9758"/>
    <x v="1"/>
    <s v="Naypyitaw"/>
    <s v="Normal"/>
    <x v="0"/>
    <s v="Sports and travel"/>
    <n v="14.36"/>
    <n v="10"/>
    <n v="7.18"/>
    <n v="150.78"/>
    <d v="2019-01-27T00:00:00"/>
    <d v="1899-12-30T14:28:00"/>
    <s v="Cash"/>
    <n v="143.6"/>
    <n v="4.7619047620000003"/>
    <n v="7.18"/>
    <n v="5.4"/>
  </r>
  <r>
    <s v="254-31-0042"/>
    <x v="0"/>
    <s v="Yangon"/>
    <s v="Member"/>
    <x v="1"/>
    <s v="Electronic accessories"/>
    <n v="21.5"/>
    <n v="9"/>
    <n v="9.6750000000000007"/>
    <n v="203.17500000000001"/>
    <d v="2019-03-06T00:00:00"/>
    <d v="1899-12-30T12:46:00"/>
    <s v="Credit card"/>
    <n v="193.5"/>
    <n v="4.7619047620000003"/>
    <n v="9.6750000000000007"/>
    <n v="7.8"/>
  </r>
  <r>
    <s v="201-86-2184"/>
    <x v="2"/>
    <s v="Mandalay"/>
    <s v="Member"/>
    <x v="0"/>
    <s v="Electronic accessories"/>
    <n v="26.26"/>
    <n v="7"/>
    <n v="9.1910000000000007"/>
    <n v="193.011"/>
    <d v="2019-02-02T00:00:00"/>
    <d v="1899-12-30T19:40:00"/>
    <s v="Cash"/>
    <n v="183.82"/>
    <n v="4.7619047620000003"/>
    <n v="9.1910000000000007"/>
    <n v="9.9"/>
  </r>
  <r>
    <s v="261-12-8671"/>
    <x v="2"/>
    <s v="Mandalay"/>
    <s v="Normal"/>
    <x v="0"/>
    <s v="Fashion accessories"/>
    <n v="60.96"/>
    <n v="2"/>
    <n v="6.0960000000000001"/>
    <n v="128.01599999999999"/>
    <d v="2019-01-25T00:00:00"/>
    <d v="1899-12-30T19:39:00"/>
    <s v="Credit card"/>
    <n v="121.92"/>
    <n v="4.7619047620000003"/>
    <n v="6.0960000000000001"/>
    <n v="4.9000000000000004"/>
  </r>
  <r>
    <s v="730-70-9830"/>
    <x v="1"/>
    <s v="Naypyitaw"/>
    <s v="Normal"/>
    <x v="0"/>
    <s v="Home and lifestyle"/>
    <n v="70.11"/>
    <n v="6"/>
    <n v="21.033000000000001"/>
    <n v="441.69299999999998"/>
    <d v="2019-03-14T00:00:00"/>
    <d v="1899-12-30T17:54:00"/>
    <s v="Ewallet"/>
    <n v="420.66"/>
    <n v="4.7619047620000003"/>
    <n v="21.033000000000001"/>
    <n v="5.2"/>
  </r>
  <r>
    <s v="382-25-8917"/>
    <x v="1"/>
    <s v="Naypyitaw"/>
    <s v="Normal"/>
    <x v="1"/>
    <s v="Fashion accessories"/>
    <n v="42.08"/>
    <n v="6"/>
    <n v="12.624000000000001"/>
    <n v="265.10399999999998"/>
    <d v="2019-01-29T00:00:00"/>
    <d v="1899-12-30T12:25:00"/>
    <s v="Cash"/>
    <n v="252.48"/>
    <n v="4.7619047620000003"/>
    <n v="12.624000000000001"/>
    <n v="8.9"/>
  </r>
  <r>
    <s v="422-29-8786"/>
    <x v="0"/>
    <s v="Yangon"/>
    <s v="Normal"/>
    <x v="0"/>
    <s v="Home and lifestyle"/>
    <n v="67.09"/>
    <n v="5"/>
    <n v="16.772500000000001"/>
    <n v="352.22250000000003"/>
    <d v="2019-01-03T00:00:00"/>
    <d v="1899-12-30T16:47:00"/>
    <s v="Credit card"/>
    <n v="335.45"/>
    <n v="4.7619047620000003"/>
    <n v="16.772500000000001"/>
    <n v="9.1"/>
  </r>
  <r>
    <s v="667-23-5919"/>
    <x v="0"/>
    <s v="Yangon"/>
    <s v="Member"/>
    <x v="0"/>
    <s v="Fashion accessories"/>
    <n v="96.7"/>
    <n v="5"/>
    <n v="24.175000000000001"/>
    <n v="507.67500000000001"/>
    <d v="2019-01-14T00:00:00"/>
    <d v="1899-12-30T12:52:00"/>
    <s v="Ewallet"/>
    <n v="483.5"/>
    <n v="4.7619047620000003"/>
    <n v="24.175000000000001"/>
    <n v="7"/>
  </r>
  <r>
    <s v="843-01-4703"/>
    <x v="2"/>
    <s v="Mandalay"/>
    <s v="Member"/>
    <x v="0"/>
    <s v="Home and lifestyle"/>
    <n v="35.380000000000003"/>
    <n v="9"/>
    <n v="15.920999999999999"/>
    <n v="334.34100000000001"/>
    <d v="2019-01-05T00:00:00"/>
    <d v="1899-12-30T19:50:00"/>
    <s v="Credit card"/>
    <n v="318.42"/>
    <n v="4.7619047620000003"/>
    <n v="15.920999999999999"/>
    <n v="9.6"/>
  </r>
  <r>
    <s v="743-88-1662"/>
    <x v="1"/>
    <s v="Naypyitaw"/>
    <s v="Normal"/>
    <x v="1"/>
    <s v="Sports and travel"/>
    <n v="95.49"/>
    <n v="7"/>
    <n v="33.421500000000002"/>
    <n v="701.85149999999999"/>
    <d v="2019-02-22T00:00:00"/>
    <d v="1899-12-30T18:17:00"/>
    <s v="Ewallet"/>
    <n v="668.43"/>
    <n v="4.7619047620000003"/>
    <n v="33.421500000000002"/>
    <n v="8.6999999999999993"/>
  </r>
  <r>
    <s v="595-86-2894"/>
    <x v="1"/>
    <s v="Naypyitaw"/>
    <s v="Member"/>
    <x v="1"/>
    <s v="Fashion accessories"/>
    <n v="96.98"/>
    <n v="4"/>
    <n v="19.396000000000001"/>
    <n v="407.31599999999997"/>
    <d v="2019-02-06T00:00:00"/>
    <d v="1899-12-30T17:20:00"/>
    <s v="Ewallet"/>
    <n v="387.92"/>
    <n v="4.7619047620000003"/>
    <n v="19.396000000000001"/>
    <n v="9.4"/>
  </r>
  <r>
    <s v="182-69-8360"/>
    <x v="2"/>
    <s v="Mandalay"/>
    <s v="Normal"/>
    <x v="0"/>
    <s v="Electronic accessories"/>
    <n v="23.65"/>
    <n v="4"/>
    <n v="4.7300000000000004"/>
    <n v="99.33"/>
    <d v="2019-01-30T00:00:00"/>
    <d v="1899-12-30T13:32:00"/>
    <s v="Credit card"/>
    <n v="94.6"/>
    <n v="4.7619047620000003"/>
    <n v="4.7300000000000004"/>
    <n v="4"/>
  </r>
  <r>
    <s v="289-15-7034"/>
    <x v="0"/>
    <s v="Yangon"/>
    <s v="Member"/>
    <x v="1"/>
    <s v="Sports and travel"/>
    <n v="82.33"/>
    <n v="4"/>
    <n v="16.466000000000001"/>
    <n v="345.786"/>
    <d v="2019-01-11T00:00:00"/>
    <d v="1899-12-30T10:37:00"/>
    <s v="Credit card"/>
    <n v="329.32"/>
    <n v="4.7619047620000003"/>
    <n v="16.466000000000001"/>
    <n v="7.5"/>
  </r>
  <r>
    <s v="462-78-5240"/>
    <x v="1"/>
    <s v="Naypyitaw"/>
    <s v="Normal"/>
    <x v="0"/>
    <s v="Electronic accessories"/>
    <n v="26.61"/>
    <n v="2"/>
    <n v="2.661"/>
    <n v="55.881"/>
    <d v="2019-03-19T00:00:00"/>
    <d v="1899-12-30T14:35:00"/>
    <s v="Cash"/>
    <n v="53.22"/>
    <n v="4.7619047620000003"/>
    <n v="2.661"/>
    <n v="4.2"/>
  </r>
  <r>
    <s v="868-52-7573"/>
    <x v="2"/>
    <s v="Mandalay"/>
    <s v="Normal"/>
    <x v="0"/>
    <s v="Food and beverages"/>
    <n v="99.69"/>
    <n v="5"/>
    <n v="24.922499999999999"/>
    <n v="523.37249999999995"/>
    <d v="2019-01-14T00:00:00"/>
    <d v="1899-12-30T12:09:00"/>
    <s v="Cash"/>
    <n v="498.45"/>
    <n v="4.7619047620000003"/>
    <n v="24.922499999999999"/>
    <n v="9.9"/>
  </r>
  <r>
    <s v="153-58-4872"/>
    <x v="1"/>
    <s v="Naypyitaw"/>
    <s v="Member"/>
    <x v="0"/>
    <s v="Food and beverages"/>
    <n v="74.89"/>
    <n v="4"/>
    <n v="14.978"/>
    <n v="314.53800000000001"/>
    <d v="2019-03-01T00:00:00"/>
    <d v="1899-12-30T15:32:00"/>
    <s v="Ewallet"/>
    <n v="299.56"/>
    <n v="4.7619047620000003"/>
    <n v="14.978"/>
    <n v="4.2"/>
  </r>
  <r>
    <s v="662-72-2873"/>
    <x v="0"/>
    <s v="Yangon"/>
    <s v="Normal"/>
    <x v="0"/>
    <s v="Food and beverages"/>
    <n v="40.94"/>
    <n v="5"/>
    <n v="10.234999999999999"/>
    <n v="214.935"/>
    <d v="2019-01-06T00:00:00"/>
    <d v="1899-12-30T13:58:00"/>
    <s v="Ewallet"/>
    <n v="204.7"/>
    <n v="4.7619047620000003"/>
    <n v="10.234999999999999"/>
    <n v="9.9"/>
  </r>
  <r>
    <s v="525-88-7307"/>
    <x v="2"/>
    <s v="Mandalay"/>
    <s v="Member"/>
    <x v="1"/>
    <s v="Sports and travel"/>
    <n v="75.819999999999993"/>
    <n v="1"/>
    <n v="3.7909999999999999"/>
    <n v="79.611000000000004"/>
    <d v="2019-01-31T00:00:00"/>
    <d v="1899-12-30T13:19:00"/>
    <s v="Cash"/>
    <n v="75.819999999999993"/>
    <n v="4.7619047620000003"/>
    <n v="3.7909999999999999"/>
    <n v="5.8"/>
  </r>
  <r>
    <s v="689-16-9784"/>
    <x v="1"/>
    <s v="Naypyitaw"/>
    <s v="Normal"/>
    <x v="1"/>
    <s v="Food and beverages"/>
    <n v="46.77"/>
    <n v="6"/>
    <n v="14.031000000000001"/>
    <n v="294.65100000000001"/>
    <d v="2019-03-11T00:00:00"/>
    <d v="1899-12-30T13:37:00"/>
    <s v="Cash"/>
    <n v="280.62"/>
    <n v="4.7619047620000003"/>
    <n v="14.031000000000001"/>
    <n v="6"/>
  </r>
  <r>
    <s v="725-56-0833"/>
    <x v="0"/>
    <s v="Yangon"/>
    <s v="Normal"/>
    <x v="0"/>
    <s v="Health and beauty"/>
    <n v="32.32"/>
    <n v="10"/>
    <n v="16.16"/>
    <n v="339.36"/>
    <d v="2019-02-20T00:00:00"/>
    <d v="1899-12-30T16:49:00"/>
    <s v="Credit card"/>
    <n v="323.2"/>
    <n v="4.7619047620000003"/>
    <n v="16.16"/>
    <n v="10"/>
  </r>
  <r>
    <s v="394-41-0748"/>
    <x v="1"/>
    <s v="Naypyitaw"/>
    <s v="Member"/>
    <x v="0"/>
    <s v="Fashion accessories"/>
    <n v="54.07"/>
    <n v="9"/>
    <n v="24.331499999999998"/>
    <n v="510.9615"/>
    <d v="2019-01-27T00:00:00"/>
    <d v="1899-12-30T14:55:00"/>
    <s v="Ewallet"/>
    <n v="486.63"/>
    <n v="4.7619047620000003"/>
    <n v="24.331499999999998"/>
    <n v="9.5"/>
  </r>
  <r>
    <s v="596-42-3999"/>
    <x v="2"/>
    <s v="Mandalay"/>
    <s v="Normal"/>
    <x v="1"/>
    <s v="Food and beverages"/>
    <n v="18.22"/>
    <n v="7"/>
    <n v="6.3769999999999998"/>
    <n v="133.917"/>
    <d v="2019-03-10T00:00:00"/>
    <d v="1899-12-30T14:04:00"/>
    <s v="Credit card"/>
    <n v="127.54"/>
    <n v="4.7619047620000003"/>
    <n v="6.3769999999999998"/>
    <n v="6.6"/>
  </r>
  <r>
    <s v="541-89-9860"/>
    <x v="1"/>
    <s v="Naypyitaw"/>
    <s v="Member"/>
    <x v="0"/>
    <s v="Fashion accessories"/>
    <n v="80.48"/>
    <n v="3"/>
    <n v="12.071999999999999"/>
    <n v="253.512"/>
    <d v="2019-02-15T00:00:00"/>
    <d v="1899-12-30T12:31:00"/>
    <s v="Cash"/>
    <n v="241.44"/>
    <n v="4.7619047620000003"/>
    <n v="12.071999999999999"/>
    <n v="8.1"/>
  </r>
  <r>
    <s v="173-82-9529"/>
    <x v="2"/>
    <s v="Mandalay"/>
    <s v="Normal"/>
    <x v="0"/>
    <s v="Fashion accessories"/>
    <n v="37.950000000000003"/>
    <n v="10"/>
    <n v="18.975000000000001"/>
    <n v="398.47500000000002"/>
    <d v="2019-01-26T00:00:00"/>
    <d v="1899-12-30T14:51:00"/>
    <s v="Cash"/>
    <n v="379.5"/>
    <n v="4.7619047620000003"/>
    <n v="18.975000000000001"/>
    <n v="9.6999999999999993"/>
  </r>
  <r>
    <s v="563-36-9814"/>
    <x v="0"/>
    <s v="Yangon"/>
    <s v="Member"/>
    <x v="1"/>
    <s v="Electronic accessories"/>
    <n v="76.819999999999993"/>
    <n v="1"/>
    <n v="3.8410000000000002"/>
    <n v="80.661000000000001"/>
    <d v="2019-02-13T00:00:00"/>
    <d v="1899-12-30T18:27:00"/>
    <s v="Ewallet"/>
    <n v="76.819999999999993"/>
    <n v="4.7619047620000003"/>
    <n v="3.8410000000000002"/>
    <n v="7.2"/>
  </r>
  <r>
    <s v="308-47-4913"/>
    <x v="0"/>
    <s v="Yangon"/>
    <s v="Member"/>
    <x v="0"/>
    <s v="Sports and travel"/>
    <n v="52.26"/>
    <n v="10"/>
    <n v="26.13"/>
    <n v="548.73"/>
    <d v="2019-03-09T00:00:00"/>
    <d v="1899-12-30T12:45:00"/>
    <s v="Credit card"/>
    <n v="522.6"/>
    <n v="4.7619047620000003"/>
    <n v="26.13"/>
    <n v="6.2"/>
  </r>
  <r>
    <s v="885-17-6250"/>
    <x v="0"/>
    <s v="Yangon"/>
    <s v="Normal"/>
    <x v="0"/>
    <s v="Health and beauty"/>
    <n v="79.739999999999995"/>
    <n v="1"/>
    <n v="3.9870000000000001"/>
    <n v="83.727000000000004"/>
    <d v="2019-03-06T00:00:00"/>
    <d v="1899-12-30T10:36:00"/>
    <s v="Ewallet"/>
    <n v="79.739999999999995"/>
    <n v="4.7619047620000003"/>
    <n v="3.9870000000000001"/>
    <n v="7.3"/>
  </r>
  <r>
    <s v="726-27-2396"/>
    <x v="0"/>
    <s v="Yangon"/>
    <s v="Normal"/>
    <x v="0"/>
    <s v="Health and beauty"/>
    <n v="77.5"/>
    <n v="5"/>
    <n v="19.375"/>
    <n v="406.875"/>
    <d v="2019-01-24T00:00:00"/>
    <d v="1899-12-30T20:36:00"/>
    <s v="Ewallet"/>
    <n v="387.5"/>
    <n v="4.7619047620000003"/>
    <n v="19.375"/>
    <n v="4.3"/>
  </r>
  <r>
    <s v="316-01-3952"/>
    <x v="0"/>
    <s v="Yangon"/>
    <s v="Normal"/>
    <x v="0"/>
    <s v="Food and beverages"/>
    <n v="54.27"/>
    <n v="5"/>
    <n v="13.567500000000001"/>
    <n v="284.91750000000002"/>
    <d v="2019-03-13T00:00:00"/>
    <d v="1899-12-30T14:16:00"/>
    <s v="Ewallet"/>
    <n v="271.35000000000002"/>
    <n v="4.7619047620000003"/>
    <n v="13.567500000000001"/>
    <n v="4.5999999999999996"/>
  </r>
  <r>
    <s v="760-54-1821"/>
    <x v="2"/>
    <s v="Mandalay"/>
    <s v="Normal"/>
    <x v="1"/>
    <s v="Home and lifestyle"/>
    <n v="13.59"/>
    <n v="9"/>
    <n v="6.1154999999999999"/>
    <n v="128.4255"/>
    <d v="2019-03-15T00:00:00"/>
    <d v="1899-12-30T10:26:00"/>
    <s v="Cash"/>
    <n v="122.31"/>
    <n v="4.7619047620000003"/>
    <n v="6.1154999999999999"/>
    <n v="5.8"/>
  </r>
  <r>
    <s v="793-10-3222"/>
    <x v="2"/>
    <s v="Mandalay"/>
    <s v="Member"/>
    <x v="0"/>
    <s v="Health and beauty"/>
    <n v="41.06"/>
    <n v="6"/>
    <n v="12.318"/>
    <n v="258.678"/>
    <d v="2019-03-05T00:00:00"/>
    <d v="1899-12-30T13:30:00"/>
    <s v="Credit card"/>
    <n v="246.36"/>
    <n v="4.7619047620000003"/>
    <n v="12.318"/>
    <n v="8.3000000000000007"/>
  </r>
  <r>
    <s v="346-12-3257"/>
    <x v="2"/>
    <s v="Mandalay"/>
    <s v="Member"/>
    <x v="1"/>
    <s v="Electronic accessories"/>
    <n v="19.239999999999998"/>
    <n v="9"/>
    <n v="8.6579999999999995"/>
    <n v="181.81800000000001"/>
    <d v="2019-03-04T00:00:00"/>
    <d v="1899-12-30T16:28:00"/>
    <s v="Cash"/>
    <n v="173.16"/>
    <n v="4.7619047620000003"/>
    <n v="8.6579999999999995"/>
    <n v="8"/>
  </r>
  <r>
    <s v="110-05-6330"/>
    <x v="1"/>
    <s v="Naypyitaw"/>
    <s v="Normal"/>
    <x v="0"/>
    <s v="Food and beverages"/>
    <n v="39.43"/>
    <n v="6"/>
    <n v="11.829000000000001"/>
    <n v="248.40899999999999"/>
    <d v="2019-03-25T00:00:00"/>
    <d v="1899-12-30T20:18:00"/>
    <s v="Credit card"/>
    <n v="236.58"/>
    <n v="4.7619047620000003"/>
    <n v="11.829000000000001"/>
    <n v="9.4"/>
  </r>
  <r>
    <s v="651-61-0874"/>
    <x v="1"/>
    <s v="Naypyitaw"/>
    <s v="Normal"/>
    <x v="1"/>
    <s v="Home and lifestyle"/>
    <n v="46.22"/>
    <n v="4"/>
    <n v="9.2439999999999998"/>
    <n v="194.124"/>
    <d v="2019-03-12T00:00:00"/>
    <d v="1899-12-30T20:04:00"/>
    <s v="Credit card"/>
    <n v="184.88"/>
    <n v="4.7619047620000003"/>
    <n v="9.2439999999999998"/>
    <n v="6.2"/>
  </r>
  <r>
    <s v="236-86-3015"/>
    <x v="1"/>
    <s v="Naypyitaw"/>
    <s v="Member"/>
    <x v="1"/>
    <s v="Home and lifestyle"/>
    <n v="13.98"/>
    <n v="1"/>
    <n v="0.69899999999999995"/>
    <n v="14.679"/>
    <d v="2019-02-04T00:00:00"/>
    <d v="1899-12-30T13:38:00"/>
    <s v="Ewallet"/>
    <n v="13.98"/>
    <n v="4.7619047620000003"/>
    <n v="0.69899999999999995"/>
    <n v="9.8000000000000007"/>
  </r>
  <r>
    <s v="831-64-0259"/>
    <x v="2"/>
    <s v="Mandalay"/>
    <s v="Normal"/>
    <x v="0"/>
    <s v="Fashion accessories"/>
    <n v="39.75"/>
    <n v="5"/>
    <n v="9.9375"/>
    <n v="208.6875"/>
    <d v="2019-02-22T00:00:00"/>
    <d v="1899-12-30T10:43:00"/>
    <s v="Ewallet"/>
    <n v="198.75"/>
    <n v="4.7619047620000003"/>
    <n v="9.9375"/>
    <n v="9.6"/>
  </r>
  <r>
    <s v="587-03-7455"/>
    <x v="1"/>
    <s v="Naypyitaw"/>
    <s v="Member"/>
    <x v="0"/>
    <s v="Fashion accessories"/>
    <n v="97.79"/>
    <n v="7"/>
    <n v="34.226500000000001"/>
    <n v="718.75649999999996"/>
    <d v="2019-02-16T00:00:00"/>
    <d v="1899-12-30T17:30:00"/>
    <s v="Ewallet"/>
    <n v="684.53"/>
    <n v="4.7619047620000003"/>
    <n v="34.226500000000001"/>
    <n v="4.9000000000000004"/>
  </r>
  <r>
    <s v="882-40-4577"/>
    <x v="0"/>
    <s v="Yangon"/>
    <s v="Member"/>
    <x v="1"/>
    <s v="Sports and travel"/>
    <n v="67.260000000000005"/>
    <n v="4"/>
    <n v="13.452"/>
    <n v="282.49200000000002"/>
    <d v="2019-01-19T00:00:00"/>
    <d v="1899-12-30T15:28:00"/>
    <s v="Credit card"/>
    <n v="269.04000000000002"/>
    <n v="4.7619047620000003"/>
    <n v="13.452"/>
    <n v="8"/>
  </r>
  <r>
    <s v="732-67-5346"/>
    <x v="0"/>
    <s v="Yangon"/>
    <s v="Normal"/>
    <x v="1"/>
    <s v="Food and beverages"/>
    <n v="13.79"/>
    <n v="5"/>
    <n v="3.4474999999999998"/>
    <n v="72.397499999999994"/>
    <d v="2019-01-11T00:00:00"/>
    <d v="1899-12-30T19:07:00"/>
    <s v="Credit card"/>
    <n v="68.95"/>
    <n v="4.7619047620000003"/>
    <n v="3.4474999999999998"/>
    <n v="7.8"/>
  </r>
  <r>
    <s v="725-32-9708"/>
    <x v="2"/>
    <s v="Mandalay"/>
    <s v="Member"/>
    <x v="0"/>
    <s v="Fashion accessories"/>
    <n v="68.709999999999994"/>
    <n v="4"/>
    <n v="13.742000000000001"/>
    <n v="288.58199999999999"/>
    <d v="2019-01-04T00:00:00"/>
    <d v="1899-12-30T19:01:00"/>
    <s v="Cash"/>
    <n v="274.83999999999997"/>
    <n v="4.7619047620000003"/>
    <n v="13.742000000000001"/>
    <n v="4.0999999999999996"/>
  </r>
  <r>
    <s v="256-08-8343"/>
    <x v="0"/>
    <s v="Yangon"/>
    <s v="Normal"/>
    <x v="0"/>
    <s v="Home and lifestyle"/>
    <n v="56.53"/>
    <n v="4"/>
    <n v="11.305999999999999"/>
    <n v="237.42599999999999"/>
    <d v="2019-03-04T00:00:00"/>
    <d v="1899-12-30T19:48:00"/>
    <s v="Ewallet"/>
    <n v="226.12"/>
    <n v="4.7619047620000003"/>
    <n v="11.305999999999999"/>
    <n v="5.5"/>
  </r>
  <r>
    <s v="372-26-1506"/>
    <x v="1"/>
    <s v="Naypyitaw"/>
    <s v="Normal"/>
    <x v="0"/>
    <s v="Fashion accessories"/>
    <n v="23.82"/>
    <n v="5"/>
    <n v="5.9550000000000001"/>
    <n v="125.05500000000001"/>
    <d v="2019-01-28T00:00:00"/>
    <d v="1899-12-30T19:24:00"/>
    <s v="Ewallet"/>
    <n v="119.1"/>
    <n v="4.7619047620000003"/>
    <n v="5.9550000000000001"/>
    <n v="5.4"/>
  </r>
  <r>
    <s v="244-08-0162"/>
    <x v="2"/>
    <s v="Mandalay"/>
    <s v="Normal"/>
    <x v="0"/>
    <s v="Health and beauty"/>
    <n v="34.21"/>
    <n v="10"/>
    <n v="17.105"/>
    <n v="359.20499999999998"/>
    <d v="2019-01-02T00:00:00"/>
    <d v="1899-12-30T13:00:00"/>
    <s v="Cash"/>
    <n v="342.1"/>
    <n v="4.7619047620000003"/>
    <n v="17.105"/>
    <n v="5.0999999999999996"/>
  </r>
  <r>
    <s v="569-71-4390"/>
    <x v="2"/>
    <s v="Mandalay"/>
    <s v="Normal"/>
    <x v="1"/>
    <s v="Sports and travel"/>
    <n v="21.87"/>
    <n v="2"/>
    <n v="2.1869999999999998"/>
    <n v="45.927"/>
    <d v="2019-01-25T00:00:00"/>
    <d v="1899-12-30T14:29:00"/>
    <s v="Ewallet"/>
    <n v="43.74"/>
    <n v="4.7619047620000003"/>
    <n v="2.1869999999999998"/>
    <n v="6.9"/>
  </r>
  <r>
    <s v="132-23-6451"/>
    <x v="0"/>
    <s v="Yangon"/>
    <s v="Member"/>
    <x v="1"/>
    <s v="Health and beauty"/>
    <n v="20.97"/>
    <n v="5"/>
    <n v="5.2424999999999997"/>
    <n v="110.0925"/>
    <d v="2019-01-04T00:00:00"/>
    <d v="1899-12-30T13:21:00"/>
    <s v="Cash"/>
    <n v="104.85"/>
    <n v="4.7619047620000003"/>
    <n v="5.2424999999999997"/>
    <n v="7.8"/>
  </r>
  <r>
    <s v="696-90-2548"/>
    <x v="0"/>
    <s v="Yangon"/>
    <s v="Normal"/>
    <x v="1"/>
    <s v="Sports and travel"/>
    <n v="25.84"/>
    <n v="3"/>
    <n v="3.8759999999999999"/>
    <n v="81.396000000000001"/>
    <d v="2019-03-10T00:00:00"/>
    <d v="1899-12-30T18:55:00"/>
    <s v="Ewallet"/>
    <n v="77.52"/>
    <n v="4.7619047620000003"/>
    <n v="3.8759999999999999"/>
    <n v="6.6"/>
  </r>
  <r>
    <s v="472-15-9636"/>
    <x v="0"/>
    <s v="Yangon"/>
    <s v="Normal"/>
    <x v="1"/>
    <s v="Home and lifestyle"/>
    <n v="50.93"/>
    <n v="8"/>
    <n v="20.372"/>
    <n v="427.81200000000001"/>
    <d v="2019-03-22T00:00:00"/>
    <d v="1899-12-30T19:36:00"/>
    <s v="Ewallet"/>
    <n v="407.44"/>
    <n v="4.7619047620000003"/>
    <n v="20.372"/>
    <n v="9.1999999999999993"/>
  </r>
  <r>
    <s v="268-03-6164"/>
    <x v="2"/>
    <s v="Mandalay"/>
    <s v="Normal"/>
    <x v="1"/>
    <s v="Health and beauty"/>
    <n v="96.11"/>
    <n v="1"/>
    <n v="4.8055000000000003"/>
    <n v="100.91549999999999"/>
    <d v="2019-01-25T00:00:00"/>
    <d v="1899-12-30T16:28:00"/>
    <s v="Ewallet"/>
    <n v="96.11"/>
    <n v="4.7619047620000003"/>
    <n v="4.8055000000000003"/>
    <n v="7.8"/>
  </r>
  <r>
    <s v="750-57-9686"/>
    <x v="1"/>
    <s v="Naypyitaw"/>
    <s v="Normal"/>
    <x v="0"/>
    <s v="Home and lifestyle"/>
    <n v="45.38"/>
    <n v="4"/>
    <n v="9.0760000000000005"/>
    <n v="190.596"/>
    <d v="2019-01-08T00:00:00"/>
    <d v="1899-12-30T13:48:00"/>
    <s v="Credit card"/>
    <n v="181.52"/>
    <n v="4.7619047620000003"/>
    <n v="9.0760000000000005"/>
    <n v="8.6999999999999993"/>
  </r>
  <r>
    <s v="186-09-3669"/>
    <x v="1"/>
    <s v="Naypyitaw"/>
    <s v="Member"/>
    <x v="0"/>
    <s v="Health and beauty"/>
    <n v="81.510000000000005"/>
    <n v="1"/>
    <n v="4.0754999999999999"/>
    <n v="85.585499999999996"/>
    <d v="2019-01-22T00:00:00"/>
    <d v="1899-12-30T10:57:00"/>
    <s v="Ewallet"/>
    <n v="81.510000000000005"/>
    <n v="4.7619047620000003"/>
    <n v="4.0754999999999999"/>
    <n v="9.1999999999999993"/>
  </r>
  <r>
    <s v="848-07-1692"/>
    <x v="2"/>
    <s v="Mandalay"/>
    <s v="Normal"/>
    <x v="0"/>
    <s v="Health and beauty"/>
    <n v="57.22"/>
    <n v="2"/>
    <n v="5.7220000000000004"/>
    <n v="120.16200000000001"/>
    <d v="2019-01-12T00:00:00"/>
    <d v="1899-12-30T17:13:00"/>
    <s v="Ewallet"/>
    <n v="114.44"/>
    <n v="4.7619047620000003"/>
    <n v="5.7220000000000004"/>
    <n v="8.3000000000000007"/>
  </r>
  <r>
    <s v="745-71-3520"/>
    <x v="0"/>
    <s v="Yangon"/>
    <s v="Member"/>
    <x v="0"/>
    <s v="Electronic accessories"/>
    <n v="25.22"/>
    <n v="7"/>
    <n v="8.827"/>
    <n v="185.36699999999999"/>
    <d v="2019-02-04T00:00:00"/>
    <d v="1899-12-30T10:23:00"/>
    <s v="Cash"/>
    <n v="176.54"/>
    <n v="4.7619047620000003"/>
    <n v="8.827"/>
    <n v="8.1999999999999993"/>
  </r>
  <r>
    <s v="266-76-6436"/>
    <x v="1"/>
    <s v="Naypyitaw"/>
    <s v="Member"/>
    <x v="0"/>
    <s v="Food and beverages"/>
    <n v="38.6"/>
    <n v="3"/>
    <n v="5.79"/>
    <n v="121.59"/>
    <d v="2019-03-28T00:00:00"/>
    <d v="1899-12-30T13:57:00"/>
    <s v="Ewallet"/>
    <n v="115.8"/>
    <n v="4.7619047620000003"/>
    <n v="5.79"/>
    <n v="7.5"/>
  </r>
  <r>
    <s v="740-22-2500"/>
    <x v="1"/>
    <s v="Naypyitaw"/>
    <s v="Normal"/>
    <x v="0"/>
    <s v="Electronic accessories"/>
    <n v="84.05"/>
    <n v="3"/>
    <n v="12.6075"/>
    <n v="264.75749999999999"/>
    <d v="2019-01-23T00:00:00"/>
    <d v="1899-12-30T13:29:00"/>
    <s v="Cash"/>
    <n v="252.15"/>
    <n v="4.7619047620000003"/>
    <n v="12.6075"/>
    <n v="9.8000000000000007"/>
  </r>
  <r>
    <s v="271-88-8734"/>
    <x v="1"/>
    <s v="Naypyitaw"/>
    <s v="Member"/>
    <x v="0"/>
    <s v="Fashion accessories"/>
    <n v="97.21"/>
    <n v="10"/>
    <n v="48.604999999999997"/>
    <n v="1020.705"/>
    <d v="2019-02-08T00:00:00"/>
    <d v="1899-12-30T13:00:00"/>
    <s v="Credit card"/>
    <n v="972.1"/>
    <n v="4.7619047620000003"/>
    <n v="48.604999999999997"/>
    <n v="8.6999999999999993"/>
  </r>
  <r>
    <s v="301-81-8610"/>
    <x v="2"/>
    <s v="Mandalay"/>
    <s v="Member"/>
    <x v="1"/>
    <s v="Fashion accessories"/>
    <n v="25.42"/>
    <n v="8"/>
    <n v="10.167999999999999"/>
    <n v="213.52799999999999"/>
    <d v="2019-03-19T00:00:00"/>
    <d v="1899-12-30T19:42:00"/>
    <s v="Credit card"/>
    <n v="203.36"/>
    <n v="4.7619047620000003"/>
    <n v="10.167999999999999"/>
    <n v="6.7"/>
  </r>
  <r>
    <s v="489-64-4354"/>
    <x v="1"/>
    <s v="Naypyitaw"/>
    <s v="Normal"/>
    <x v="1"/>
    <s v="Fashion accessories"/>
    <n v="16.28"/>
    <n v="1"/>
    <n v="0.81399999999999995"/>
    <n v="17.094000000000001"/>
    <d v="2019-03-09T00:00:00"/>
    <d v="1899-12-30T15:36:00"/>
    <s v="Cash"/>
    <n v="16.28"/>
    <n v="4.7619047620000003"/>
    <n v="0.81399999999999995"/>
    <n v="5"/>
  </r>
  <r>
    <s v="198-84-7132"/>
    <x v="2"/>
    <s v="Mandalay"/>
    <s v="Member"/>
    <x v="1"/>
    <s v="Fashion accessories"/>
    <n v="40.61"/>
    <n v="9"/>
    <n v="18.2745"/>
    <n v="383.7645"/>
    <d v="2019-01-02T00:00:00"/>
    <d v="1899-12-30T13:40:00"/>
    <s v="Cash"/>
    <n v="365.49"/>
    <n v="4.7619047620000003"/>
    <n v="18.2745"/>
    <n v="7"/>
  </r>
  <r>
    <s v="269-10-8440"/>
    <x v="0"/>
    <s v="Yangon"/>
    <s v="Member"/>
    <x v="1"/>
    <s v="Health and beauty"/>
    <n v="53.17"/>
    <n v="7"/>
    <n v="18.609500000000001"/>
    <n v="390.79950000000002"/>
    <d v="2019-01-21T00:00:00"/>
    <d v="1899-12-30T18:01:00"/>
    <s v="Cash"/>
    <n v="372.19"/>
    <n v="4.7619047620000003"/>
    <n v="18.609500000000001"/>
    <n v="8.9"/>
  </r>
  <r>
    <s v="650-98-6268"/>
    <x v="2"/>
    <s v="Mandalay"/>
    <s v="Member"/>
    <x v="0"/>
    <s v="Food and beverages"/>
    <n v="20.87"/>
    <n v="3"/>
    <n v="3.1305000000000001"/>
    <n v="65.740499999999997"/>
    <d v="2019-03-20T00:00:00"/>
    <d v="1899-12-30T13:53:00"/>
    <s v="Credit card"/>
    <n v="62.61"/>
    <n v="4.7619047620000003"/>
    <n v="3.1305000000000001"/>
    <n v="8"/>
  </r>
  <r>
    <s v="741-73-3559"/>
    <x v="2"/>
    <s v="Mandalay"/>
    <s v="Normal"/>
    <x v="1"/>
    <s v="Sports and travel"/>
    <n v="67.27"/>
    <n v="5"/>
    <n v="16.817499999999999"/>
    <n v="353.16750000000002"/>
    <d v="2019-02-27T00:00:00"/>
    <d v="1899-12-30T17:27:00"/>
    <s v="Cash"/>
    <n v="336.35"/>
    <n v="4.7619047620000003"/>
    <n v="16.817499999999999"/>
    <n v="6.9"/>
  </r>
  <r>
    <s v="325-77-6186"/>
    <x v="0"/>
    <s v="Yangon"/>
    <s v="Member"/>
    <x v="0"/>
    <s v="Home and lifestyle"/>
    <n v="90.65"/>
    <n v="10"/>
    <n v="45.325000000000003"/>
    <n v="951.82500000000005"/>
    <d v="2019-03-08T00:00:00"/>
    <d v="1899-12-30T10:53:00"/>
    <s v="Ewallet"/>
    <n v="906.5"/>
    <n v="4.7619047620000003"/>
    <n v="45.325000000000003"/>
    <n v="7.3"/>
  </r>
  <r>
    <s v="286-75-7818"/>
    <x v="2"/>
    <s v="Mandalay"/>
    <s v="Normal"/>
    <x v="1"/>
    <s v="Fashion accessories"/>
    <n v="69.08"/>
    <n v="2"/>
    <n v="6.9080000000000004"/>
    <n v="145.06800000000001"/>
    <d v="2019-01-31T00:00:00"/>
    <d v="1899-12-30T19:48:00"/>
    <s v="Credit card"/>
    <n v="138.16"/>
    <n v="4.7619047620000003"/>
    <n v="6.9080000000000004"/>
    <n v="6.9"/>
  </r>
  <r>
    <s v="574-57-9721"/>
    <x v="1"/>
    <s v="Naypyitaw"/>
    <s v="Normal"/>
    <x v="1"/>
    <s v="Food and beverages"/>
    <n v="43.27"/>
    <n v="2"/>
    <n v="4.327"/>
    <n v="90.867000000000004"/>
    <d v="2019-03-08T00:00:00"/>
    <d v="1899-12-30T16:53:00"/>
    <s v="Ewallet"/>
    <n v="86.54"/>
    <n v="4.7619047620000003"/>
    <n v="4.327"/>
    <n v="5.7"/>
  </r>
  <r>
    <s v="459-50-7686"/>
    <x v="0"/>
    <s v="Yangon"/>
    <s v="Normal"/>
    <x v="0"/>
    <s v="Electronic accessories"/>
    <n v="23.46"/>
    <n v="6"/>
    <n v="7.0380000000000003"/>
    <n v="147.798"/>
    <d v="2019-01-13T00:00:00"/>
    <d v="1899-12-30T19:14:00"/>
    <s v="Ewallet"/>
    <n v="140.76"/>
    <n v="4.7619047620000003"/>
    <n v="7.0380000000000003"/>
    <n v="6.4"/>
  </r>
  <r>
    <s v="616-87-0016"/>
    <x v="2"/>
    <s v="Mandalay"/>
    <s v="Normal"/>
    <x v="1"/>
    <s v="Fashion accessories"/>
    <n v="95.54"/>
    <n v="7"/>
    <n v="33.439"/>
    <n v="702.21900000000005"/>
    <d v="2019-03-09T00:00:00"/>
    <d v="1899-12-30T14:36:00"/>
    <s v="Credit card"/>
    <n v="668.78"/>
    <n v="4.7619047620000003"/>
    <n v="33.439"/>
    <n v="9.6"/>
  </r>
  <r>
    <s v="837-55-7229"/>
    <x v="2"/>
    <s v="Mandalay"/>
    <s v="Normal"/>
    <x v="0"/>
    <s v="Fashion accessories"/>
    <n v="47.44"/>
    <n v="1"/>
    <n v="2.3719999999999999"/>
    <n v="49.811999999999998"/>
    <d v="2019-02-22T00:00:00"/>
    <d v="1899-12-30T18:19:00"/>
    <s v="Credit card"/>
    <n v="47.44"/>
    <n v="4.7619047620000003"/>
    <n v="2.3719999999999999"/>
    <n v="6.8"/>
  </r>
  <r>
    <s v="751-69-0068"/>
    <x v="1"/>
    <s v="Naypyitaw"/>
    <s v="Normal"/>
    <x v="1"/>
    <s v="Sports and travel"/>
    <n v="99.24"/>
    <n v="9"/>
    <n v="44.658000000000001"/>
    <n v="937.81799999999998"/>
    <d v="2019-03-19T00:00:00"/>
    <d v="1899-12-30T19:09:00"/>
    <s v="Ewallet"/>
    <n v="893.16"/>
    <n v="4.7619047620000003"/>
    <n v="44.658000000000001"/>
    <n v="9"/>
  </r>
  <r>
    <s v="257-73-1380"/>
    <x v="1"/>
    <s v="Naypyitaw"/>
    <s v="Member"/>
    <x v="1"/>
    <s v="Sports and travel"/>
    <n v="82.93"/>
    <n v="4"/>
    <n v="16.585999999999999"/>
    <n v="348.30599999999998"/>
    <d v="2019-01-20T00:00:00"/>
    <d v="1899-12-30T16:51:00"/>
    <s v="Ewallet"/>
    <n v="331.72"/>
    <n v="4.7619047620000003"/>
    <n v="16.585999999999999"/>
    <n v="9.6"/>
  </r>
  <r>
    <s v="345-08-4992"/>
    <x v="0"/>
    <s v="Yangon"/>
    <s v="Normal"/>
    <x v="1"/>
    <s v="Home and lifestyle"/>
    <n v="33.99"/>
    <n v="6"/>
    <n v="10.196999999999999"/>
    <n v="214.137"/>
    <d v="2019-03-08T00:00:00"/>
    <d v="1899-12-30T15:37:00"/>
    <s v="Credit card"/>
    <n v="203.94"/>
    <n v="4.7619047620000003"/>
    <n v="10.196999999999999"/>
    <n v="7.7"/>
  </r>
  <r>
    <s v="549-96-4200"/>
    <x v="1"/>
    <s v="Naypyitaw"/>
    <s v="Member"/>
    <x v="1"/>
    <s v="Food and beverages"/>
    <n v="17.04"/>
    <n v="4"/>
    <n v="3.4079999999999999"/>
    <n v="71.567999999999998"/>
    <d v="2019-03-08T00:00:00"/>
    <d v="1899-12-30T20:15:00"/>
    <s v="Ewallet"/>
    <n v="68.16"/>
    <n v="4.7619047620000003"/>
    <n v="3.4079999999999999"/>
    <n v="7"/>
  </r>
  <r>
    <s v="810-60-6344"/>
    <x v="1"/>
    <s v="Naypyitaw"/>
    <s v="Normal"/>
    <x v="0"/>
    <s v="Electronic accessories"/>
    <n v="40.86"/>
    <n v="8"/>
    <n v="16.344000000000001"/>
    <n v="343.22399999999999"/>
    <d v="2019-02-07T00:00:00"/>
    <d v="1899-12-30T14:38:00"/>
    <s v="Credit card"/>
    <n v="326.88"/>
    <n v="4.7619047620000003"/>
    <n v="16.344000000000001"/>
    <n v="6.5"/>
  </r>
  <r>
    <s v="450-28-2866"/>
    <x v="1"/>
    <s v="Naypyitaw"/>
    <s v="Member"/>
    <x v="1"/>
    <s v="Food and beverages"/>
    <n v="17.440000000000001"/>
    <n v="5"/>
    <n v="4.3600000000000003"/>
    <n v="91.56"/>
    <d v="2019-01-15T00:00:00"/>
    <d v="1899-12-30T19:25:00"/>
    <s v="Cash"/>
    <n v="87.2"/>
    <n v="4.7619047620000003"/>
    <n v="4.3600000000000003"/>
    <n v="8.1"/>
  </r>
  <r>
    <s v="394-30-3170"/>
    <x v="2"/>
    <s v="Mandalay"/>
    <s v="Member"/>
    <x v="0"/>
    <s v="Sports and travel"/>
    <n v="88.43"/>
    <n v="8"/>
    <n v="35.372"/>
    <n v="742.81200000000001"/>
    <d v="2019-03-22T00:00:00"/>
    <d v="1899-12-30T19:35:00"/>
    <s v="Credit card"/>
    <n v="707.44"/>
    <n v="4.7619047620000003"/>
    <n v="35.372"/>
    <n v="4.3"/>
  </r>
  <r>
    <s v="138-17-5109"/>
    <x v="0"/>
    <s v="Yangon"/>
    <s v="Member"/>
    <x v="0"/>
    <s v="Home and lifestyle"/>
    <n v="89.21"/>
    <n v="9"/>
    <n v="40.144500000000001"/>
    <n v="843.03449999999998"/>
    <d v="2019-01-15T00:00:00"/>
    <d v="1899-12-30T15:42:00"/>
    <s v="Credit card"/>
    <n v="802.89"/>
    <n v="4.7619047620000003"/>
    <n v="40.144500000000001"/>
    <n v="6.5"/>
  </r>
  <r>
    <s v="192-98-7397"/>
    <x v="1"/>
    <s v="Naypyitaw"/>
    <s v="Normal"/>
    <x v="1"/>
    <s v="Fashion accessories"/>
    <n v="12.78"/>
    <n v="1"/>
    <n v="0.63900000000000001"/>
    <n v="13.419"/>
    <d v="2019-01-08T00:00:00"/>
    <d v="1899-12-30T14:11:00"/>
    <s v="Ewallet"/>
    <n v="12.78"/>
    <n v="4.7619047620000003"/>
    <n v="0.63900000000000001"/>
    <n v="9.5"/>
  </r>
  <r>
    <s v="301-11-9629"/>
    <x v="0"/>
    <s v="Yangon"/>
    <s v="Normal"/>
    <x v="0"/>
    <s v="Sports and travel"/>
    <n v="19.100000000000001"/>
    <n v="7"/>
    <n v="6.6849999999999996"/>
    <n v="140.38499999999999"/>
    <d v="2019-01-15T00:00:00"/>
    <d v="1899-12-30T10:43:00"/>
    <s v="Cash"/>
    <n v="133.69999999999999"/>
    <n v="4.7619047620000003"/>
    <n v="6.6849999999999996"/>
    <n v="9.6999999999999993"/>
  </r>
  <r>
    <s v="390-80-5128"/>
    <x v="2"/>
    <s v="Mandalay"/>
    <s v="Member"/>
    <x v="0"/>
    <s v="Health and beauty"/>
    <n v="19.149999999999999"/>
    <n v="1"/>
    <n v="0.95750000000000002"/>
    <n v="20.107500000000002"/>
    <d v="2019-01-28T00:00:00"/>
    <d v="1899-12-30T17:58:00"/>
    <s v="Credit card"/>
    <n v="19.149999999999999"/>
    <n v="4.7619047620000003"/>
    <n v="0.95750000000000002"/>
    <n v="9.5"/>
  </r>
  <r>
    <s v="235-46-8343"/>
    <x v="1"/>
    <s v="Naypyitaw"/>
    <s v="Member"/>
    <x v="1"/>
    <s v="Food and beverages"/>
    <n v="27.66"/>
    <n v="10"/>
    <n v="13.83"/>
    <n v="290.43"/>
    <d v="2019-02-14T00:00:00"/>
    <d v="1899-12-30T11:26:00"/>
    <s v="Credit card"/>
    <n v="276.60000000000002"/>
    <n v="4.7619047620000003"/>
    <n v="13.83"/>
    <n v="8.9"/>
  </r>
  <r>
    <s v="453-12-7053"/>
    <x v="1"/>
    <s v="Naypyitaw"/>
    <s v="Normal"/>
    <x v="1"/>
    <s v="Fashion accessories"/>
    <n v="45.74"/>
    <n v="3"/>
    <n v="6.8609999999999998"/>
    <n v="144.08099999999999"/>
    <d v="2019-03-10T00:00:00"/>
    <d v="1899-12-30T17:38:00"/>
    <s v="Credit card"/>
    <n v="137.22"/>
    <n v="4.7619047620000003"/>
    <n v="6.8609999999999998"/>
    <n v="6.5"/>
  </r>
  <r>
    <s v="296-11-7041"/>
    <x v="2"/>
    <s v="Mandalay"/>
    <s v="Member"/>
    <x v="0"/>
    <s v="Health and beauty"/>
    <n v="27.07"/>
    <n v="1"/>
    <n v="1.3534999999999999"/>
    <n v="28.423500000000001"/>
    <d v="2019-01-12T00:00:00"/>
    <d v="1899-12-30T20:07:00"/>
    <s v="Credit card"/>
    <n v="27.07"/>
    <n v="4.7619047620000003"/>
    <n v="1.3534999999999999"/>
    <n v="5.3"/>
  </r>
  <r>
    <s v="449-27-2918"/>
    <x v="2"/>
    <s v="Mandalay"/>
    <s v="Member"/>
    <x v="0"/>
    <s v="Sports and travel"/>
    <n v="39.119999999999997"/>
    <n v="1"/>
    <n v="1.956"/>
    <n v="41.076000000000001"/>
    <d v="2019-03-26T00:00:00"/>
    <d v="1899-12-30T11:02:00"/>
    <s v="Credit card"/>
    <n v="39.119999999999997"/>
    <n v="4.7619047620000003"/>
    <n v="1.956"/>
    <n v="9.6"/>
  </r>
  <r>
    <s v="891-01-7034"/>
    <x v="2"/>
    <s v="Mandalay"/>
    <s v="Normal"/>
    <x v="0"/>
    <s v="Electronic accessories"/>
    <n v="74.709999999999994"/>
    <n v="6"/>
    <n v="22.413"/>
    <n v="470.673"/>
    <d v="2019-01-01T00:00:00"/>
    <d v="1899-12-30T19:07:00"/>
    <s v="Cash"/>
    <n v="448.26"/>
    <n v="4.7619047620000003"/>
    <n v="22.413"/>
    <n v="6.7"/>
  </r>
  <r>
    <s v="744-09-5786"/>
    <x v="2"/>
    <s v="Mandalay"/>
    <s v="Normal"/>
    <x v="1"/>
    <s v="Electronic accessories"/>
    <n v="22.01"/>
    <n v="6"/>
    <n v="6.6029999999999998"/>
    <n v="138.66300000000001"/>
    <d v="2019-01-02T00:00:00"/>
    <d v="1899-12-30T18:50:00"/>
    <s v="Cash"/>
    <n v="132.06"/>
    <n v="4.7619047620000003"/>
    <n v="6.6029999999999998"/>
    <n v="7.6"/>
  </r>
  <r>
    <s v="727-17-0390"/>
    <x v="0"/>
    <s v="Yangon"/>
    <s v="Normal"/>
    <x v="0"/>
    <s v="Food and beverages"/>
    <n v="63.61"/>
    <n v="5"/>
    <n v="15.9025"/>
    <n v="333.95249999999999"/>
    <d v="2019-03-16T00:00:00"/>
    <d v="1899-12-30T12:43:00"/>
    <s v="Ewallet"/>
    <n v="318.05"/>
    <n v="4.7619047620000003"/>
    <n v="15.9025"/>
    <n v="4.8"/>
  </r>
  <r>
    <s v="568-88-3448"/>
    <x v="0"/>
    <s v="Yangon"/>
    <s v="Normal"/>
    <x v="1"/>
    <s v="Health and beauty"/>
    <n v="25"/>
    <n v="1"/>
    <n v="1.25"/>
    <n v="26.25"/>
    <d v="2019-03-03T00:00:00"/>
    <d v="1899-12-30T15:09:00"/>
    <s v="Ewallet"/>
    <n v="25"/>
    <n v="4.7619047620000003"/>
    <n v="1.25"/>
    <n v="5.5"/>
  </r>
  <r>
    <s v="187-83-5490"/>
    <x v="0"/>
    <s v="Yangon"/>
    <s v="Member"/>
    <x v="1"/>
    <s v="Electronic accessories"/>
    <n v="20.77"/>
    <n v="4"/>
    <n v="4.1539999999999999"/>
    <n v="87.233999999999995"/>
    <d v="2019-01-31T00:00:00"/>
    <d v="1899-12-30T13:47:00"/>
    <s v="Cash"/>
    <n v="83.08"/>
    <n v="4.7619047620000003"/>
    <n v="4.1539999999999999"/>
    <n v="4.7"/>
  </r>
  <r>
    <s v="767-54-1907"/>
    <x v="2"/>
    <s v="Mandalay"/>
    <s v="Member"/>
    <x v="0"/>
    <s v="Fashion accessories"/>
    <n v="29.56"/>
    <n v="5"/>
    <n v="7.39"/>
    <n v="155.19"/>
    <d v="2019-02-13T00:00:00"/>
    <d v="1899-12-30T16:59:00"/>
    <s v="Cash"/>
    <n v="147.80000000000001"/>
    <n v="4.7619047620000003"/>
    <n v="7.39"/>
    <n v="6.9"/>
  </r>
  <r>
    <s v="710-46-4433"/>
    <x v="2"/>
    <s v="Mandalay"/>
    <s v="Member"/>
    <x v="0"/>
    <s v="Food and beverages"/>
    <n v="77.400000000000006"/>
    <n v="9"/>
    <n v="34.83"/>
    <n v="731.43"/>
    <d v="2019-02-15T00:00:00"/>
    <d v="1899-12-30T14:15:00"/>
    <s v="Credit card"/>
    <n v="696.6"/>
    <n v="4.7619047620000003"/>
    <n v="34.83"/>
    <n v="4.5"/>
  </r>
  <r>
    <s v="533-33-5337"/>
    <x v="2"/>
    <s v="Mandalay"/>
    <s v="Normal"/>
    <x v="1"/>
    <s v="Electronic accessories"/>
    <n v="79.39"/>
    <n v="10"/>
    <n v="39.695"/>
    <n v="833.59500000000003"/>
    <d v="2019-02-07T00:00:00"/>
    <d v="1899-12-30T20:24:00"/>
    <s v="Cash"/>
    <n v="793.9"/>
    <n v="4.7619047620000003"/>
    <n v="39.695"/>
    <n v="6.2"/>
  </r>
  <r>
    <s v="325-90-8763"/>
    <x v="1"/>
    <s v="Naypyitaw"/>
    <s v="Member"/>
    <x v="0"/>
    <s v="Electronic accessories"/>
    <n v="46.57"/>
    <n v="10"/>
    <n v="23.285"/>
    <n v="488.98500000000001"/>
    <d v="2019-01-27T00:00:00"/>
    <d v="1899-12-30T13:58:00"/>
    <s v="Cash"/>
    <n v="465.7"/>
    <n v="4.7619047620000003"/>
    <n v="23.285"/>
    <n v="7.6"/>
  </r>
  <r>
    <s v="729-46-7422"/>
    <x v="1"/>
    <s v="Naypyitaw"/>
    <s v="Normal"/>
    <x v="1"/>
    <s v="Food and beverages"/>
    <n v="35.89"/>
    <n v="1"/>
    <n v="1.7945"/>
    <n v="37.6845"/>
    <d v="2019-02-23T00:00:00"/>
    <d v="1899-12-30T16:52:00"/>
    <s v="Credit card"/>
    <n v="35.89"/>
    <n v="4.7619047620000003"/>
    <n v="1.7945"/>
    <n v="7.9"/>
  </r>
  <r>
    <s v="639-76-1242"/>
    <x v="1"/>
    <s v="Naypyitaw"/>
    <s v="Normal"/>
    <x v="1"/>
    <s v="Food and beverages"/>
    <n v="40.520000000000003"/>
    <n v="5"/>
    <n v="10.130000000000001"/>
    <n v="212.73"/>
    <d v="2019-02-03T00:00:00"/>
    <d v="1899-12-30T15:19:00"/>
    <s v="Cash"/>
    <n v="202.6"/>
    <n v="4.7619047620000003"/>
    <n v="10.130000000000001"/>
    <n v="4.5"/>
  </r>
  <r>
    <s v="234-03-4040"/>
    <x v="2"/>
    <s v="Mandalay"/>
    <s v="Member"/>
    <x v="0"/>
    <s v="Food and beverages"/>
    <n v="73.05"/>
    <n v="10"/>
    <n v="36.524999999999999"/>
    <n v="767.02499999999998"/>
    <d v="2019-03-03T00:00:00"/>
    <d v="1899-12-30T12:25:00"/>
    <s v="Credit card"/>
    <n v="730.5"/>
    <n v="4.7619047620000003"/>
    <n v="36.524999999999999"/>
    <n v="8.6999999999999993"/>
  </r>
  <r>
    <s v="326-71-2155"/>
    <x v="1"/>
    <s v="Naypyitaw"/>
    <s v="Normal"/>
    <x v="0"/>
    <s v="Sports and travel"/>
    <n v="73.95"/>
    <n v="4"/>
    <n v="14.79"/>
    <n v="310.58999999999997"/>
    <d v="2019-02-03T00:00:00"/>
    <d v="1899-12-30T10:02:00"/>
    <s v="Cash"/>
    <n v="295.8"/>
    <n v="4.7619047620000003"/>
    <n v="14.79"/>
    <n v="6.1"/>
  </r>
  <r>
    <s v="320-32-8842"/>
    <x v="1"/>
    <s v="Naypyitaw"/>
    <s v="Member"/>
    <x v="0"/>
    <s v="Food and beverages"/>
    <n v="22.62"/>
    <n v="1"/>
    <n v="1.131"/>
    <n v="23.751000000000001"/>
    <d v="2019-03-17T00:00:00"/>
    <d v="1899-12-30T18:58:00"/>
    <s v="Cash"/>
    <n v="22.62"/>
    <n v="4.7619047620000003"/>
    <n v="1.131"/>
    <n v="6.4"/>
  </r>
  <r>
    <s v="470-32-9057"/>
    <x v="0"/>
    <s v="Yangon"/>
    <s v="Member"/>
    <x v="1"/>
    <s v="Food and beverages"/>
    <n v="51.34"/>
    <n v="5"/>
    <n v="12.835000000000001"/>
    <n v="269.53500000000003"/>
    <d v="2019-03-28T00:00:00"/>
    <d v="1899-12-30T15:31:00"/>
    <s v="Credit card"/>
    <n v="256.7"/>
    <n v="4.7619047620000003"/>
    <n v="12.835000000000001"/>
    <n v="9.1"/>
  </r>
  <r>
    <s v="878-30-2331"/>
    <x v="1"/>
    <s v="Naypyitaw"/>
    <s v="Member"/>
    <x v="0"/>
    <s v="Sports and travel"/>
    <n v="54.55"/>
    <n v="10"/>
    <n v="27.274999999999999"/>
    <n v="572.77499999999998"/>
    <d v="2019-03-02T00:00:00"/>
    <d v="1899-12-30T11:22:00"/>
    <s v="Credit card"/>
    <n v="545.5"/>
    <n v="4.7619047620000003"/>
    <n v="27.274999999999999"/>
    <n v="7.1"/>
  </r>
  <r>
    <s v="440-59-5691"/>
    <x v="1"/>
    <s v="Naypyitaw"/>
    <s v="Member"/>
    <x v="0"/>
    <s v="Health and beauty"/>
    <n v="37.15"/>
    <n v="7"/>
    <n v="13.0025"/>
    <n v="273.05250000000001"/>
    <d v="2019-02-08T00:00:00"/>
    <d v="1899-12-30T13:12:00"/>
    <s v="Credit card"/>
    <n v="260.05"/>
    <n v="4.7619047620000003"/>
    <n v="13.0025"/>
    <n v="7.7"/>
  </r>
  <r>
    <s v="554-53-3790"/>
    <x v="2"/>
    <s v="Mandalay"/>
    <s v="Normal"/>
    <x v="1"/>
    <s v="Sports and travel"/>
    <n v="37.020000000000003"/>
    <n v="6"/>
    <n v="11.106"/>
    <n v="233.226"/>
    <d v="2019-03-22T00:00:00"/>
    <d v="1899-12-30T18:33:00"/>
    <s v="Cash"/>
    <n v="222.12"/>
    <n v="4.7619047620000003"/>
    <n v="11.106"/>
    <n v="4.5"/>
  </r>
  <r>
    <s v="746-19-0921"/>
    <x v="1"/>
    <s v="Naypyitaw"/>
    <s v="Normal"/>
    <x v="1"/>
    <s v="Food and beverages"/>
    <n v="21.58"/>
    <n v="1"/>
    <n v="1.079"/>
    <n v="22.658999999999999"/>
    <d v="2019-02-09T00:00:00"/>
    <d v="1899-12-30T10:02:00"/>
    <s v="Ewallet"/>
    <n v="21.58"/>
    <n v="4.7619047620000003"/>
    <n v="1.079"/>
    <n v="7.2"/>
  </r>
  <r>
    <s v="233-34-0817"/>
    <x v="1"/>
    <s v="Naypyitaw"/>
    <s v="Member"/>
    <x v="0"/>
    <s v="Electronic accessories"/>
    <n v="98.84"/>
    <n v="1"/>
    <n v="4.9420000000000002"/>
    <n v="103.782"/>
    <d v="2019-02-15T00:00:00"/>
    <d v="1899-12-30T11:21:00"/>
    <s v="Cash"/>
    <n v="98.84"/>
    <n v="4.7619047620000003"/>
    <n v="4.9420000000000002"/>
    <n v="8.4"/>
  </r>
  <r>
    <s v="767-05-1286"/>
    <x v="1"/>
    <s v="Naypyitaw"/>
    <s v="Member"/>
    <x v="0"/>
    <s v="Home and lifestyle"/>
    <n v="83.77"/>
    <n v="6"/>
    <n v="25.131"/>
    <n v="527.75099999999998"/>
    <d v="2019-01-23T00:00:00"/>
    <d v="1899-12-30T12:10:00"/>
    <s v="Ewallet"/>
    <n v="502.62"/>
    <n v="4.7619047620000003"/>
    <n v="25.131"/>
    <n v="5.4"/>
  </r>
  <r>
    <s v="340-21-9136"/>
    <x v="0"/>
    <s v="Yangon"/>
    <s v="Member"/>
    <x v="0"/>
    <s v="Sports and travel"/>
    <n v="40.049999999999997"/>
    <n v="4"/>
    <n v="8.01"/>
    <n v="168.21"/>
    <d v="2019-01-25T00:00:00"/>
    <d v="1899-12-30T11:40:00"/>
    <s v="Cash"/>
    <n v="160.19999999999999"/>
    <n v="4.7619047620000003"/>
    <n v="8.01"/>
    <n v="9.6999999999999993"/>
  </r>
  <r>
    <s v="405-31-3305"/>
    <x v="0"/>
    <s v="Yangon"/>
    <s v="Member"/>
    <x v="1"/>
    <s v="Fashion accessories"/>
    <n v="43.13"/>
    <n v="10"/>
    <n v="21.565000000000001"/>
    <n v="452.86500000000001"/>
    <d v="2019-02-02T00:00:00"/>
    <d v="1899-12-30T18:31:00"/>
    <s v="Credit card"/>
    <n v="431.3"/>
    <n v="4.7619047620000003"/>
    <n v="21.565000000000001"/>
    <n v="5.5"/>
  </r>
  <r>
    <s v="731-59-7531"/>
    <x v="2"/>
    <s v="Mandalay"/>
    <s v="Member"/>
    <x v="1"/>
    <s v="Health and beauty"/>
    <n v="72.569999999999993"/>
    <n v="8"/>
    <n v="29.027999999999999"/>
    <n v="609.58799999999997"/>
    <d v="2019-03-30T00:00:00"/>
    <d v="1899-12-30T17:58:00"/>
    <s v="Cash"/>
    <n v="580.55999999999995"/>
    <n v="4.7619047620000003"/>
    <n v="29.027999999999999"/>
    <n v="4.5999999999999996"/>
  </r>
  <r>
    <s v="676-39-6028"/>
    <x v="0"/>
    <s v="Yangon"/>
    <s v="Member"/>
    <x v="0"/>
    <s v="Electronic accessories"/>
    <n v="64.44"/>
    <n v="5"/>
    <n v="16.11"/>
    <n v="338.31"/>
    <d v="2019-03-30T00:00:00"/>
    <d v="1899-12-30T17:04:00"/>
    <s v="Cash"/>
    <n v="322.2"/>
    <n v="4.7619047620000003"/>
    <n v="16.11"/>
    <n v="6.6"/>
  </r>
  <r>
    <s v="502-05-1910"/>
    <x v="0"/>
    <s v="Yangon"/>
    <s v="Normal"/>
    <x v="1"/>
    <s v="Health and beauty"/>
    <n v="65.180000000000007"/>
    <n v="3"/>
    <n v="9.7769999999999992"/>
    <n v="205.31700000000001"/>
    <d v="2019-02-25T00:00:00"/>
    <d v="1899-12-30T20:35:00"/>
    <s v="Credit card"/>
    <n v="195.54"/>
    <n v="4.7619047620000003"/>
    <n v="9.7769999999999992"/>
    <n v="6.3"/>
  </r>
  <r>
    <s v="485-30-8700"/>
    <x v="0"/>
    <s v="Yangon"/>
    <s v="Normal"/>
    <x v="0"/>
    <s v="Sports and travel"/>
    <n v="33.26"/>
    <n v="5"/>
    <n v="8.3149999999999995"/>
    <n v="174.61500000000001"/>
    <d v="2019-03-18T00:00:00"/>
    <d v="1899-12-30T16:10:00"/>
    <s v="Credit card"/>
    <n v="166.3"/>
    <n v="4.7619047620000003"/>
    <n v="8.3149999999999995"/>
    <n v="4.2"/>
  </r>
  <r>
    <s v="598-47-9715"/>
    <x v="1"/>
    <s v="Naypyitaw"/>
    <s v="Normal"/>
    <x v="1"/>
    <s v="Electronic accessories"/>
    <n v="84.07"/>
    <n v="4"/>
    <n v="16.814"/>
    <n v="353.09399999999999"/>
    <d v="2019-03-07T00:00:00"/>
    <d v="1899-12-30T16:54:00"/>
    <s v="Ewallet"/>
    <n v="336.28"/>
    <n v="4.7619047620000003"/>
    <n v="16.814"/>
    <n v="4.4000000000000004"/>
  </r>
  <r>
    <s v="701-69-8742"/>
    <x v="2"/>
    <s v="Mandalay"/>
    <s v="Normal"/>
    <x v="1"/>
    <s v="Sports and travel"/>
    <n v="34.369999999999997"/>
    <n v="10"/>
    <n v="17.184999999999999"/>
    <n v="360.88499999999999"/>
    <d v="2019-03-16T00:00:00"/>
    <d v="1899-12-30T10:11:00"/>
    <s v="Ewallet"/>
    <n v="343.7"/>
    <n v="4.7619047620000003"/>
    <n v="17.184999999999999"/>
    <n v="6.7"/>
  </r>
  <r>
    <s v="575-67-1508"/>
    <x v="0"/>
    <s v="Yangon"/>
    <s v="Normal"/>
    <x v="1"/>
    <s v="Electronic accessories"/>
    <n v="38.6"/>
    <n v="1"/>
    <n v="1.93"/>
    <n v="40.53"/>
    <d v="2019-01-29T00:00:00"/>
    <d v="1899-12-30T11:26:00"/>
    <s v="Ewallet"/>
    <n v="38.6"/>
    <n v="4.7619047620000003"/>
    <n v="1.93"/>
    <n v="6.7"/>
  </r>
  <r>
    <s v="541-08-3113"/>
    <x v="1"/>
    <s v="Naypyitaw"/>
    <s v="Normal"/>
    <x v="1"/>
    <s v="Food and beverages"/>
    <n v="65.97"/>
    <n v="8"/>
    <n v="26.388000000000002"/>
    <n v="554.14800000000002"/>
    <d v="2019-02-02T00:00:00"/>
    <d v="1899-12-30T20:29:00"/>
    <s v="Cash"/>
    <n v="527.76"/>
    <n v="4.7619047620000003"/>
    <n v="26.388000000000002"/>
    <n v="8.4"/>
  </r>
  <r>
    <s v="246-11-3901"/>
    <x v="1"/>
    <s v="Naypyitaw"/>
    <s v="Normal"/>
    <x v="0"/>
    <s v="Electronic accessories"/>
    <n v="32.799999999999997"/>
    <n v="10"/>
    <n v="16.399999999999999"/>
    <n v="344.4"/>
    <d v="2019-02-15T00:00:00"/>
    <d v="1899-12-30T12:12:00"/>
    <s v="Cash"/>
    <n v="328"/>
    <n v="4.7619047620000003"/>
    <n v="16.399999999999999"/>
    <n v="6.2"/>
  </r>
  <r>
    <s v="674-15-9296"/>
    <x v="0"/>
    <s v="Yangon"/>
    <s v="Normal"/>
    <x v="1"/>
    <s v="Sports and travel"/>
    <n v="37.14"/>
    <n v="5"/>
    <n v="9.2850000000000001"/>
    <n v="194.98500000000001"/>
    <d v="2019-01-08T00:00:00"/>
    <d v="1899-12-30T13:05:00"/>
    <s v="Ewallet"/>
    <n v="185.7"/>
    <n v="4.7619047620000003"/>
    <n v="9.2850000000000001"/>
    <n v="5"/>
  </r>
  <r>
    <s v="305-18-3552"/>
    <x v="2"/>
    <s v="Mandalay"/>
    <s v="Member"/>
    <x v="1"/>
    <s v="Home and lifestyle"/>
    <n v="60.38"/>
    <n v="10"/>
    <n v="30.19"/>
    <n v="633.99"/>
    <d v="2019-02-12T00:00:00"/>
    <d v="1899-12-30T16:19:00"/>
    <s v="Cash"/>
    <n v="603.79999999999995"/>
    <n v="4.7619047620000003"/>
    <n v="30.19"/>
    <n v="6"/>
  </r>
  <r>
    <s v="493-65-6248"/>
    <x v="1"/>
    <s v="Naypyitaw"/>
    <s v="Member"/>
    <x v="0"/>
    <s v="Sports and travel"/>
    <n v="36.979999999999997"/>
    <n v="10"/>
    <n v="18.489999999999998"/>
    <n v="388.29"/>
    <d v="2019-01-01T00:00:00"/>
    <d v="1899-12-30T19:48:00"/>
    <s v="Credit card"/>
    <n v="369.8"/>
    <n v="4.7619047620000003"/>
    <n v="18.489999999999998"/>
    <n v="7"/>
  </r>
  <r>
    <s v="438-01-4015"/>
    <x v="2"/>
    <s v="Mandalay"/>
    <s v="Member"/>
    <x v="0"/>
    <s v="Sports and travel"/>
    <n v="49.49"/>
    <n v="4"/>
    <n v="9.8979999999999997"/>
    <n v="207.858"/>
    <d v="2019-03-21T00:00:00"/>
    <d v="1899-12-30T15:25:00"/>
    <s v="Ewallet"/>
    <n v="197.96"/>
    <n v="4.7619047620000003"/>
    <n v="9.8979999999999997"/>
    <n v="6.6"/>
  </r>
  <r>
    <s v="709-58-4068"/>
    <x v="2"/>
    <s v="Mandalay"/>
    <s v="Normal"/>
    <x v="0"/>
    <s v="Fashion accessories"/>
    <n v="41.09"/>
    <n v="10"/>
    <n v="20.545000000000002"/>
    <n v="431.44499999999999"/>
    <d v="2019-02-28T00:00:00"/>
    <d v="1899-12-30T14:42:00"/>
    <s v="Cash"/>
    <n v="410.9"/>
    <n v="4.7619047620000003"/>
    <n v="20.545000000000002"/>
    <n v="7.3"/>
  </r>
  <r>
    <s v="795-49-7276"/>
    <x v="0"/>
    <s v="Yangon"/>
    <s v="Normal"/>
    <x v="1"/>
    <s v="Fashion accessories"/>
    <n v="37.15"/>
    <n v="4"/>
    <n v="7.43"/>
    <n v="156.03"/>
    <d v="2019-03-23T00:00:00"/>
    <d v="1899-12-30T18:59:00"/>
    <s v="Ewallet"/>
    <n v="148.6"/>
    <n v="4.7619047620000003"/>
    <n v="7.43"/>
    <n v="8.3000000000000007"/>
  </r>
  <r>
    <s v="556-72-8512"/>
    <x v="1"/>
    <s v="Naypyitaw"/>
    <s v="Normal"/>
    <x v="1"/>
    <s v="Home and lifestyle"/>
    <n v="22.96"/>
    <n v="1"/>
    <n v="1.1479999999999999"/>
    <n v="24.108000000000001"/>
    <d v="2019-01-30T00:00:00"/>
    <d v="1899-12-30T20:47:00"/>
    <s v="Cash"/>
    <n v="22.96"/>
    <n v="4.7619047620000003"/>
    <n v="1.1479999999999999"/>
    <n v="4.3"/>
  </r>
  <r>
    <s v="627-95-3243"/>
    <x v="2"/>
    <s v="Mandalay"/>
    <s v="Member"/>
    <x v="0"/>
    <s v="Home and lifestyle"/>
    <n v="77.680000000000007"/>
    <n v="9"/>
    <n v="34.956000000000003"/>
    <n v="734.07600000000002"/>
    <d v="2019-02-04T00:00:00"/>
    <d v="1899-12-30T13:21:00"/>
    <s v="Ewallet"/>
    <n v="699.12"/>
    <n v="4.7619047620000003"/>
    <n v="34.956000000000003"/>
    <n v="9.8000000000000007"/>
  </r>
  <r>
    <s v="686-41-0932"/>
    <x v="2"/>
    <s v="Mandalay"/>
    <s v="Normal"/>
    <x v="0"/>
    <s v="Fashion accessories"/>
    <n v="34.700000000000003"/>
    <n v="2"/>
    <n v="3.47"/>
    <n v="72.87"/>
    <d v="2019-03-13T00:00:00"/>
    <d v="1899-12-30T19:48:00"/>
    <s v="Ewallet"/>
    <n v="69.400000000000006"/>
    <n v="4.7619047620000003"/>
    <n v="3.47"/>
    <n v="8.1999999999999993"/>
  </r>
  <r>
    <s v="510-09-5628"/>
    <x v="0"/>
    <s v="Yangon"/>
    <s v="Member"/>
    <x v="0"/>
    <s v="Fashion accessories"/>
    <n v="19.66"/>
    <n v="10"/>
    <n v="9.83"/>
    <n v="206.43"/>
    <d v="2019-03-15T00:00:00"/>
    <d v="1899-12-30T18:20:00"/>
    <s v="Credit card"/>
    <n v="196.6"/>
    <n v="4.7619047620000003"/>
    <n v="9.83"/>
    <n v="7.2"/>
  </r>
  <r>
    <s v="608-04-3797"/>
    <x v="2"/>
    <s v="Mandalay"/>
    <s v="Member"/>
    <x v="0"/>
    <s v="Health and beauty"/>
    <n v="25.32"/>
    <n v="8"/>
    <n v="10.128"/>
    <n v="212.68799999999999"/>
    <d v="2019-03-05T00:00:00"/>
    <d v="1899-12-30T20:24:00"/>
    <s v="Ewallet"/>
    <n v="202.56"/>
    <n v="4.7619047620000003"/>
    <n v="10.128"/>
    <n v="8.6999999999999993"/>
  </r>
  <r>
    <s v="148-82-2527"/>
    <x v="1"/>
    <s v="Naypyitaw"/>
    <s v="Member"/>
    <x v="0"/>
    <s v="Home and lifestyle"/>
    <n v="12.12"/>
    <n v="10"/>
    <n v="6.06"/>
    <n v="127.26"/>
    <d v="2019-03-05T00:00:00"/>
    <d v="1899-12-30T13:44:00"/>
    <s v="Credit card"/>
    <n v="121.2"/>
    <n v="4.7619047620000003"/>
    <n v="6.06"/>
    <n v="8.4"/>
  </r>
  <r>
    <s v="437-53-3084"/>
    <x v="2"/>
    <s v="Mandalay"/>
    <s v="Normal"/>
    <x v="1"/>
    <s v="Fashion accessories"/>
    <n v="99.89"/>
    <n v="2"/>
    <n v="9.9890000000000008"/>
    <n v="209.76900000000001"/>
    <d v="2019-02-26T00:00:00"/>
    <d v="1899-12-30T11:48:00"/>
    <s v="Ewallet"/>
    <n v="199.78"/>
    <n v="4.7619047620000003"/>
    <n v="9.9890000000000008"/>
    <n v="7.1"/>
  </r>
  <r>
    <s v="632-32-4574"/>
    <x v="2"/>
    <s v="Mandalay"/>
    <s v="Normal"/>
    <x v="1"/>
    <s v="Sports and travel"/>
    <n v="75.92"/>
    <n v="8"/>
    <n v="30.367999999999999"/>
    <n v="637.72799999999995"/>
    <d v="2019-03-20T00:00:00"/>
    <d v="1899-12-30T14:14:00"/>
    <s v="Cash"/>
    <n v="607.36"/>
    <n v="4.7619047620000003"/>
    <n v="30.367999999999999"/>
    <n v="5.5"/>
  </r>
  <r>
    <s v="556-97-7101"/>
    <x v="1"/>
    <s v="Naypyitaw"/>
    <s v="Normal"/>
    <x v="0"/>
    <s v="Electronic accessories"/>
    <n v="63.22"/>
    <n v="2"/>
    <n v="6.3220000000000001"/>
    <n v="132.762"/>
    <d v="2019-01-01T00:00:00"/>
    <d v="1899-12-30T15:51:00"/>
    <s v="Cash"/>
    <n v="126.44"/>
    <n v="4.7619047620000003"/>
    <n v="6.3220000000000001"/>
    <n v="8.5"/>
  </r>
  <r>
    <s v="862-59-8517"/>
    <x v="1"/>
    <s v="Naypyitaw"/>
    <s v="Normal"/>
    <x v="0"/>
    <s v="Food and beverages"/>
    <n v="90.24"/>
    <n v="6"/>
    <n v="27.071999999999999"/>
    <n v="568.51199999999994"/>
    <d v="2019-01-27T00:00:00"/>
    <d v="1899-12-30T11:17:00"/>
    <s v="Cash"/>
    <n v="541.44000000000005"/>
    <n v="4.7619047620000003"/>
    <n v="27.071999999999999"/>
    <n v="6.2"/>
  </r>
  <r>
    <s v="401-18-8016"/>
    <x v="2"/>
    <s v="Mandalay"/>
    <s v="Member"/>
    <x v="0"/>
    <s v="Sports and travel"/>
    <n v="98.13"/>
    <n v="1"/>
    <n v="4.9065000000000003"/>
    <n v="103.0365"/>
    <d v="2019-01-21T00:00:00"/>
    <d v="1899-12-30T17:36:00"/>
    <s v="Cash"/>
    <n v="98.13"/>
    <n v="4.7619047620000003"/>
    <n v="4.9065000000000003"/>
    <n v="8.9"/>
  </r>
  <r>
    <s v="420-18-8989"/>
    <x v="0"/>
    <s v="Yangon"/>
    <s v="Member"/>
    <x v="0"/>
    <s v="Sports and travel"/>
    <n v="51.52"/>
    <n v="8"/>
    <n v="20.608000000000001"/>
    <n v="432.76799999999997"/>
    <d v="2019-02-02T00:00:00"/>
    <d v="1899-12-30T15:47:00"/>
    <s v="Cash"/>
    <n v="412.16"/>
    <n v="4.7619047620000003"/>
    <n v="20.608000000000001"/>
    <n v="9.6"/>
  </r>
  <r>
    <s v="277-63-2961"/>
    <x v="2"/>
    <s v="Mandalay"/>
    <s v="Member"/>
    <x v="1"/>
    <s v="Sports and travel"/>
    <n v="73.97"/>
    <n v="1"/>
    <n v="3.6985000000000001"/>
    <n v="77.668499999999995"/>
    <d v="2019-02-03T00:00:00"/>
    <d v="1899-12-30T15:53:00"/>
    <s v="Credit card"/>
    <n v="73.97"/>
    <n v="4.7619047620000003"/>
    <n v="3.6985000000000001"/>
    <n v="5.4"/>
  </r>
  <r>
    <s v="573-98-8548"/>
    <x v="1"/>
    <s v="Naypyitaw"/>
    <s v="Member"/>
    <x v="0"/>
    <s v="Fashion accessories"/>
    <n v="31.9"/>
    <n v="1"/>
    <n v="1.595"/>
    <n v="33.494999999999997"/>
    <d v="2019-01-05T00:00:00"/>
    <d v="1899-12-30T12:40:00"/>
    <s v="Ewallet"/>
    <n v="31.9"/>
    <n v="4.7619047620000003"/>
    <n v="1.595"/>
    <n v="9.1"/>
  </r>
  <r>
    <s v="620-02-2046"/>
    <x v="1"/>
    <s v="Naypyitaw"/>
    <s v="Normal"/>
    <x v="1"/>
    <s v="Home and lifestyle"/>
    <n v="69.400000000000006"/>
    <n v="2"/>
    <n v="6.94"/>
    <n v="145.74"/>
    <d v="2019-01-27T00:00:00"/>
    <d v="1899-12-30T19:48:00"/>
    <s v="Ewallet"/>
    <n v="138.80000000000001"/>
    <n v="4.7619047620000003"/>
    <n v="6.94"/>
    <n v="9"/>
  </r>
  <r>
    <s v="282-35-2475"/>
    <x v="2"/>
    <s v="Mandalay"/>
    <s v="Normal"/>
    <x v="0"/>
    <s v="Sports and travel"/>
    <n v="93.31"/>
    <n v="2"/>
    <n v="9.3309999999999995"/>
    <n v="195.95099999999999"/>
    <d v="2019-03-25T00:00:00"/>
    <d v="1899-12-30T17:53:00"/>
    <s v="Cash"/>
    <n v="186.62"/>
    <n v="4.7619047620000003"/>
    <n v="9.3309999999999995"/>
    <n v="6.3"/>
  </r>
  <r>
    <s v="511-54-3087"/>
    <x v="2"/>
    <s v="Mandalay"/>
    <s v="Normal"/>
    <x v="1"/>
    <s v="Sports and travel"/>
    <n v="88.45"/>
    <n v="1"/>
    <n v="4.4225000000000003"/>
    <n v="92.872500000000002"/>
    <d v="2019-02-25T00:00:00"/>
    <d v="1899-12-30T16:36:00"/>
    <s v="Credit card"/>
    <n v="88.45"/>
    <n v="4.7619047620000003"/>
    <n v="4.4225000000000003"/>
    <n v="9.5"/>
  </r>
  <r>
    <s v="726-29-6793"/>
    <x v="0"/>
    <s v="Yangon"/>
    <s v="Member"/>
    <x v="1"/>
    <s v="Electronic accessories"/>
    <n v="24.18"/>
    <n v="8"/>
    <n v="9.6720000000000006"/>
    <n v="203.11199999999999"/>
    <d v="2019-01-28T00:00:00"/>
    <d v="1899-12-30T20:54:00"/>
    <s v="Ewallet"/>
    <n v="193.44"/>
    <n v="4.7619047620000003"/>
    <n v="9.6720000000000006"/>
    <n v="9.8000000000000007"/>
  </r>
  <r>
    <s v="387-49-4215"/>
    <x v="2"/>
    <s v="Mandalay"/>
    <s v="Member"/>
    <x v="0"/>
    <s v="Sports and travel"/>
    <n v="48.5"/>
    <n v="3"/>
    <n v="7.2750000000000004"/>
    <n v="152.77500000000001"/>
    <d v="2019-01-08T00:00:00"/>
    <d v="1899-12-30T12:50:00"/>
    <s v="Cash"/>
    <n v="145.5"/>
    <n v="4.7619047620000003"/>
    <n v="7.2750000000000004"/>
    <n v="6.7"/>
  </r>
  <r>
    <s v="862-17-9201"/>
    <x v="2"/>
    <s v="Mandalay"/>
    <s v="Normal"/>
    <x v="0"/>
    <s v="Food and beverages"/>
    <n v="84.05"/>
    <n v="6"/>
    <n v="25.215"/>
    <n v="529.51499999999999"/>
    <d v="2019-01-29T00:00:00"/>
    <d v="1899-12-30T10:48:00"/>
    <s v="Credit card"/>
    <n v="504.3"/>
    <n v="4.7619047620000003"/>
    <n v="25.215"/>
    <n v="7.7"/>
  </r>
  <r>
    <s v="291-21-5991"/>
    <x v="2"/>
    <s v="Mandalay"/>
    <s v="Member"/>
    <x v="1"/>
    <s v="Health and beauty"/>
    <n v="61.29"/>
    <n v="5"/>
    <n v="15.3225"/>
    <n v="321.77249999999998"/>
    <d v="2019-03-29T00:00:00"/>
    <d v="1899-12-30T14:28:00"/>
    <s v="Cash"/>
    <n v="306.45"/>
    <n v="4.7619047620000003"/>
    <n v="15.3225"/>
    <n v="7"/>
  </r>
  <r>
    <s v="602-80-9671"/>
    <x v="1"/>
    <s v="Naypyitaw"/>
    <s v="Member"/>
    <x v="0"/>
    <s v="Home and lifestyle"/>
    <n v="15.95"/>
    <n v="6"/>
    <n v="4.7850000000000001"/>
    <n v="100.485"/>
    <d v="2019-02-09T00:00:00"/>
    <d v="1899-12-30T17:15:00"/>
    <s v="Credit card"/>
    <n v="95.7"/>
    <n v="4.7619047620000003"/>
    <n v="4.7850000000000001"/>
    <n v="5.0999999999999996"/>
  </r>
  <r>
    <s v="347-72-6115"/>
    <x v="2"/>
    <s v="Mandalay"/>
    <s v="Member"/>
    <x v="0"/>
    <s v="Sports and travel"/>
    <n v="90.74"/>
    <n v="7"/>
    <n v="31.759"/>
    <n v="666.93899999999996"/>
    <d v="2019-01-16T00:00:00"/>
    <d v="1899-12-30T18:03:00"/>
    <s v="Credit card"/>
    <n v="635.17999999999995"/>
    <n v="4.7619047620000003"/>
    <n v="31.759"/>
    <n v="6.2"/>
  </r>
  <r>
    <s v="209-61-0206"/>
    <x v="0"/>
    <s v="Yangon"/>
    <s v="Normal"/>
    <x v="0"/>
    <s v="Home and lifestyle"/>
    <n v="42.91"/>
    <n v="5"/>
    <n v="10.727499999999999"/>
    <n v="225.2775"/>
    <d v="2019-01-05T00:00:00"/>
    <d v="1899-12-30T17:29:00"/>
    <s v="Ewallet"/>
    <n v="214.55"/>
    <n v="4.7619047620000003"/>
    <n v="10.727499999999999"/>
    <n v="6.1"/>
  </r>
  <r>
    <s v="595-27-4851"/>
    <x v="0"/>
    <s v="Yangon"/>
    <s v="Normal"/>
    <x v="0"/>
    <s v="Fashion accessories"/>
    <n v="54.28"/>
    <n v="7"/>
    <n v="18.998000000000001"/>
    <n v="398.95800000000003"/>
    <d v="2019-01-27T00:00:00"/>
    <d v="1899-12-30T18:05:00"/>
    <s v="Ewallet"/>
    <n v="379.96"/>
    <n v="4.7619047620000003"/>
    <n v="18.998000000000001"/>
    <n v="9.3000000000000007"/>
  </r>
  <r>
    <s v="189-52-0236"/>
    <x v="0"/>
    <s v="Yangon"/>
    <s v="Normal"/>
    <x v="1"/>
    <s v="Electronic accessories"/>
    <n v="99.55"/>
    <n v="7"/>
    <n v="34.842500000000001"/>
    <n v="731.6925"/>
    <d v="2019-03-14T00:00:00"/>
    <d v="1899-12-30T12:07:00"/>
    <s v="Cash"/>
    <n v="696.85"/>
    <n v="4.7619047620000003"/>
    <n v="34.842500000000001"/>
    <n v="7.6"/>
  </r>
  <r>
    <s v="503-07-0930"/>
    <x v="1"/>
    <s v="Naypyitaw"/>
    <s v="Member"/>
    <x v="1"/>
    <s v="Sports and travel"/>
    <n v="58.39"/>
    <n v="7"/>
    <n v="20.436499999999999"/>
    <n v="429.16649999999998"/>
    <d v="2019-02-23T00:00:00"/>
    <d v="1899-12-30T19:49:00"/>
    <s v="Credit card"/>
    <n v="408.73"/>
    <n v="4.7619047620000003"/>
    <n v="20.436499999999999"/>
    <n v="8.1999999999999993"/>
  </r>
  <r>
    <s v="413-20-6708"/>
    <x v="1"/>
    <s v="Naypyitaw"/>
    <s v="Member"/>
    <x v="0"/>
    <s v="Fashion accessories"/>
    <n v="51.47"/>
    <n v="1"/>
    <n v="2.5735000000000001"/>
    <n v="54.043500000000002"/>
    <d v="2019-03-18T00:00:00"/>
    <d v="1899-12-30T15:52:00"/>
    <s v="Ewallet"/>
    <n v="51.47"/>
    <n v="4.7619047620000003"/>
    <n v="2.5735000000000001"/>
    <n v="8.5"/>
  </r>
  <r>
    <s v="425-85-2085"/>
    <x v="2"/>
    <s v="Mandalay"/>
    <s v="Member"/>
    <x v="1"/>
    <s v="Health and beauty"/>
    <n v="54.86"/>
    <n v="5"/>
    <n v="13.715"/>
    <n v="288.01499999999999"/>
    <d v="2019-03-29T00:00:00"/>
    <d v="1899-12-30T16:48:00"/>
    <s v="Ewallet"/>
    <n v="274.3"/>
    <n v="4.7619047620000003"/>
    <n v="13.715"/>
    <n v="9.8000000000000007"/>
  </r>
  <r>
    <s v="521-18-7827"/>
    <x v="1"/>
    <s v="Naypyitaw"/>
    <s v="Member"/>
    <x v="1"/>
    <s v="Home and lifestyle"/>
    <n v="39.39"/>
    <n v="5"/>
    <n v="9.8475000000000001"/>
    <n v="206.79750000000001"/>
    <d v="2019-01-22T00:00:00"/>
    <d v="1899-12-30T20:46:00"/>
    <s v="Credit card"/>
    <n v="196.95"/>
    <n v="4.7619047620000003"/>
    <n v="9.8475000000000001"/>
    <n v="8.6999999999999993"/>
  </r>
  <r>
    <s v="220-28-1851"/>
    <x v="0"/>
    <s v="Yangon"/>
    <s v="Normal"/>
    <x v="1"/>
    <s v="Home and lifestyle"/>
    <n v="34.729999999999997"/>
    <n v="2"/>
    <n v="3.4729999999999999"/>
    <n v="72.933000000000007"/>
    <d v="2019-03-01T00:00:00"/>
    <d v="1899-12-30T18:14:00"/>
    <s v="Ewallet"/>
    <n v="69.459999999999994"/>
    <n v="4.7619047620000003"/>
    <n v="3.4729999999999999"/>
    <n v="9.6999999999999993"/>
  </r>
  <r>
    <s v="600-38-9738"/>
    <x v="1"/>
    <s v="Naypyitaw"/>
    <s v="Member"/>
    <x v="1"/>
    <s v="Sports and travel"/>
    <n v="71.92"/>
    <n v="5"/>
    <n v="17.98"/>
    <n v="377.58"/>
    <d v="2019-01-17T00:00:00"/>
    <d v="1899-12-30T15:05:00"/>
    <s v="Credit card"/>
    <n v="359.6"/>
    <n v="4.7619047620000003"/>
    <n v="17.98"/>
    <n v="4.3"/>
  </r>
  <r>
    <s v="734-91-1155"/>
    <x v="2"/>
    <s v="Mandalay"/>
    <s v="Normal"/>
    <x v="0"/>
    <s v="Electronic accessories"/>
    <n v="45.71"/>
    <n v="3"/>
    <n v="6.8564999999999996"/>
    <n v="143.98650000000001"/>
    <d v="2019-03-26T00:00:00"/>
    <d v="1899-12-30T10:34:00"/>
    <s v="Credit card"/>
    <n v="137.13"/>
    <n v="4.7619047620000003"/>
    <n v="6.8564999999999996"/>
    <n v="7.7"/>
  </r>
  <r>
    <s v="451-28-5717"/>
    <x v="1"/>
    <s v="Naypyitaw"/>
    <s v="Member"/>
    <x v="0"/>
    <s v="Home and lifestyle"/>
    <n v="83.17"/>
    <n v="6"/>
    <n v="24.951000000000001"/>
    <n v="523.971"/>
    <d v="2019-03-20T00:00:00"/>
    <d v="1899-12-30T11:23:00"/>
    <s v="Cash"/>
    <n v="499.02"/>
    <n v="4.7619047620000003"/>
    <n v="24.951000000000001"/>
    <n v="7.3"/>
  </r>
  <r>
    <s v="609-81-8548"/>
    <x v="0"/>
    <s v="Yangon"/>
    <s v="Member"/>
    <x v="0"/>
    <s v="Home and lifestyle"/>
    <n v="37.44"/>
    <n v="6"/>
    <n v="11.231999999999999"/>
    <n v="235.87200000000001"/>
    <d v="2019-02-06T00:00:00"/>
    <d v="1899-12-30T13:55:00"/>
    <s v="Credit card"/>
    <n v="224.64"/>
    <n v="4.7619047620000003"/>
    <n v="11.231999999999999"/>
    <n v="5.9"/>
  </r>
  <r>
    <s v="133-14-7229"/>
    <x v="1"/>
    <s v="Naypyitaw"/>
    <s v="Normal"/>
    <x v="1"/>
    <s v="Health and beauty"/>
    <n v="62.87"/>
    <n v="2"/>
    <n v="6.2869999999999999"/>
    <n v="132.02699999999999"/>
    <d v="2019-01-01T00:00:00"/>
    <d v="1899-12-30T11:43:00"/>
    <s v="Cash"/>
    <n v="125.74"/>
    <n v="4.7619047620000003"/>
    <n v="6.2869999999999999"/>
    <n v="5"/>
  </r>
  <r>
    <s v="534-01-4457"/>
    <x v="0"/>
    <s v="Yangon"/>
    <s v="Normal"/>
    <x v="1"/>
    <s v="Food and beverages"/>
    <n v="81.709999999999994"/>
    <n v="6"/>
    <n v="24.513000000000002"/>
    <n v="514.77300000000002"/>
    <d v="2019-01-27T00:00:00"/>
    <d v="1899-12-30T14:36:00"/>
    <s v="Credit card"/>
    <n v="490.26"/>
    <n v="4.7619047620000003"/>
    <n v="24.513000000000002"/>
    <n v="8"/>
  </r>
  <r>
    <s v="719-89-8991"/>
    <x v="0"/>
    <s v="Yangon"/>
    <s v="Member"/>
    <x v="0"/>
    <s v="Sports and travel"/>
    <n v="91.41"/>
    <n v="5"/>
    <n v="22.852499999999999"/>
    <n v="479.90249999999997"/>
    <d v="2019-02-25T00:00:00"/>
    <d v="1899-12-30T16:03:00"/>
    <s v="Ewallet"/>
    <n v="457.05"/>
    <n v="4.7619047620000003"/>
    <n v="22.852499999999999"/>
    <n v="7.1"/>
  </r>
  <r>
    <s v="286-62-6248"/>
    <x v="2"/>
    <s v="Mandalay"/>
    <s v="Normal"/>
    <x v="1"/>
    <s v="Fashion accessories"/>
    <n v="39.21"/>
    <n v="4"/>
    <n v="7.8419999999999996"/>
    <n v="164.68199999999999"/>
    <d v="2019-01-16T00:00:00"/>
    <d v="1899-12-30T20:03:00"/>
    <s v="Credit card"/>
    <n v="156.84"/>
    <n v="4.7619047620000003"/>
    <n v="7.8419999999999996"/>
    <n v="9"/>
  </r>
  <r>
    <s v="339-38-9982"/>
    <x v="2"/>
    <s v="Mandalay"/>
    <s v="Member"/>
    <x v="1"/>
    <s v="Fashion accessories"/>
    <n v="59.86"/>
    <n v="2"/>
    <n v="5.9859999999999998"/>
    <n v="125.706"/>
    <d v="2019-01-13T00:00:00"/>
    <d v="1899-12-30T14:55:00"/>
    <s v="Ewallet"/>
    <n v="119.72"/>
    <n v="4.7619047620000003"/>
    <n v="5.9859999999999998"/>
    <n v="6.7"/>
  </r>
  <r>
    <s v="827-44-5872"/>
    <x v="2"/>
    <s v="Mandalay"/>
    <s v="Member"/>
    <x v="0"/>
    <s v="Food and beverages"/>
    <n v="54.36"/>
    <n v="10"/>
    <n v="27.18"/>
    <n v="570.78"/>
    <d v="2019-02-07T00:00:00"/>
    <d v="1899-12-30T11:28:00"/>
    <s v="Credit card"/>
    <n v="543.6"/>
    <n v="4.7619047620000003"/>
    <n v="27.18"/>
    <n v="6.1"/>
  </r>
  <r>
    <s v="827-77-7633"/>
    <x v="0"/>
    <s v="Yangon"/>
    <s v="Normal"/>
    <x v="1"/>
    <s v="Sports and travel"/>
    <n v="98.09"/>
    <n v="9"/>
    <n v="44.140500000000003"/>
    <n v="926.95050000000003"/>
    <d v="2019-02-17T00:00:00"/>
    <d v="1899-12-30T19:41:00"/>
    <s v="Cash"/>
    <n v="882.81"/>
    <n v="4.7619047620000003"/>
    <n v="44.140500000000003"/>
    <n v="9.3000000000000007"/>
  </r>
  <r>
    <s v="287-83-1405"/>
    <x v="0"/>
    <s v="Yangon"/>
    <s v="Normal"/>
    <x v="1"/>
    <s v="Health and beauty"/>
    <n v="25.43"/>
    <n v="6"/>
    <n v="7.6289999999999996"/>
    <n v="160.209"/>
    <d v="2019-02-12T00:00:00"/>
    <d v="1899-12-30T19:01:00"/>
    <s v="Ewallet"/>
    <n v="152.58000000000001"/>
    <n v="4.7619047620000003"/>
    <n v="7.6289999999999996"/>
    <n v="7"/>
  </r>
  <r>
    <s v="435-13-4908"/>
    <x v="0"/>
    <s v="Yangon"/>
    <s v="Member"/>
    <x v="1"/>
    <s v="Fashion accessories"/>
    <n v="86.68"/>
    <n v="8"/>
    <n v="34.671999999999997"/>
    <n v="728.11199999999997"/>
    <d v="2019-01-24T00:00:00"/>
    <d v="1899-12-30T18:04:00"/>
    <s v="Credit card"/>
    <n v="693.44"/>
    <n v="4.7619047620000003"/>
    <n v="34.671999999999997"/>
    <n v="7.2"/>
  </r>
  <r>
    <s v="857-67-9057"/>
    <x v="2"/>
    <s v="Mandalay"/>
    <s v="Normal"/>
    <x v="1"/>
    <s v="Electronic accessories"/>
    <n v="22.95"/>
    <n v="10"/>
    <n v="11.475"/>
    <n v="240.97499999999999"/>
    <d v="2019-02-06T00:00:00"/>
    <d v="1899-12-30T19:20:00"/>
    <s v="Ewallet"/>
    <n v="229.5"/>
    <n v="4.7619047620000003"/>
    <n v="11.475"/>
    <n v="8.1999999999999993"/>
  </r>
  <r>
    <s v="236-27-1144"/>
    <x v="1"/>
    <s v="Naypyitaw"/>
    <s v="Normal"/>
    <x v="0"/>
    <s v="Food and beverages"/>
    <n v="16.309999999999999"/>
    <n v="9"/>
    <n v="7.3395000000000001"/>
    <n v="154.12950000000001"/>
    <d v="2019-03-26T00:00:00"/>
    <d v="1899-12-30T10:31:00"/>
    <s v="Ewallet"/>
    <n v="146.79"/>
    <n v="4.7619047620000003"/>
    <n v="7.3395000000000001"/>
    <n v="8.4"/>
  </r>
  <r>
    <s v="892-05-6689"/>
    <x v="0"/>
    <s v="Yangon"/>
    <s v="Normal"/>
    <x v="0"/>
    <s v="Home and lifestyle"/>
    <n v="28.32"/>
    <n v="5"/>
    <n v="7.08"/>
    <n v="148.68"/>
    <d v="2019-03-11T00:00:00"/>
    <d v="1899-12-30T13:28:00"/>
    <s v="Ewallet"/>
    <n v="141.6"/>
    <n v="4.7619047620000003"/>
    <n v="7.08"/>
    <n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5">
  <r>
    <x v="0"/>
    <x v="0"/>
    <s v="Yangon"/>
    <x v="0"/>
    <x v="0"/>
    <x v="0"/>
    <n v="72.61"/>
    <n v="6"/>
    <n v="21.783000000000001"/>
    <n v="457.44299999999998"/>
    <x v="0"/>
    <x v="0"/>
    <x v="0"/>
    <n v="435.66"/>
    <n v="4.7619047620000003"/>
    <n v="21.783000000000001"/>
    <n v="6.9"/>
    <n v="21.782999999999959"/>
    <s v="High Spender"/>
  </r>
  <r>
    <x v="1"/>
    <x v="1"/>
    <s v="Naypyitaw"/>
    <x v="0"/>
    <x v="1"/>
    <x v="1"/>
    <n v="15.28"/>
    <n v="5"/>
    <n v="3.82"/>
    <n v="80.22"/>
    <x v="1"/>
    <x v="1"/>
    <x v="1"/>
    <n v="76.400000000000006"/>
    <n v="4.7619047620000003"/>
    <n v="3.82"/>
    <n v="9.6"/>
    <m/>
    <m/>
  </r>
  <r>
    <x v="2"/>
    <x v="0"/>
    <s v="Yangon"/>
    <x v="1"/>
    <x v="0"/>
    <x v="2"/>
    <n v="47.59"/>
    <n v="8"/>
    <n v="19.036000000000001"/>
    <n v="399.75599999999997"/>
    <x v="0"/>
    <x v="2"/>
    <x v="1"/>
    <n v="380.72"/>
    <n v="4.7619047620000003"/>
    <n v="19.036000000000001"/>
    <n v="5.7"/>
    <n v="19.035999999999945"/>
    <s v="High Spender"/>
  </r>
  <r>
    <x v="3"/>
    <x v="0"/>
    <s v="Yangon"/>
    <x v="0"/>
    <x v="0"/>
    <x v="0"/>
    <n v="42.47"/>
    <n v="1"/>
    <n v="2.1234999999999999"/>
    <n v="44.593499999999999"/>
    <x v="2"/>
    <x v="3"/>
    <x v="1"/>
    <n v="42.47"/>
    <n v="4.7619047620000003"/>
    <n v="2.1234999999999999"/>
    <n v="5.7"/>
    <n v="2.1234999999999999"/>
    <s v="Regular Spender"/>
  </r>
  <r>
    <x v="4"/>
    <x v="0"/>
    <s v="Yangon"/>
    <x v="0"/>
    <x v="0"/>
    <x v="3"/>
    <n v="70.010000000000005"/>
    <n v="5"/>
    <n v="17.502500000000001"/>
    <n v="367.55250000000001"/>
    <x v="3"/>
    <x v="4"/>
    <x v="2"/>
    <n v="350.05"/>
    <n v="4.7619047620000003"/>
    <n v="17.502500000000001"/>
    <n v="5.5"/>
    <n v="17.502499999999998"/>
    <s v="High Spender"/>
  </r>
  <r>
    <x v="5"/>
    <x v="1"/>
    <s v="Naypyitaw"/>
    <x v="0"/>
    <x v="0"/>
    <x v="1"/>
    <n v="85.39"/>
    <n v="7"/>
    <n v="29.886500000000002"/>
    <n v="627.61649999999997"/>
    <x v="4"/>
    <x v="5"/>
    <x v="2"/>
    <n v="597.73"/>
    <n v="4.7619047620000003"/>
    <n v="29.886500000000002"/>
    <n v="4.0999999999999996"/>
    <m/>
    <m/>
  </r>
  <r>
    <x v="6"/>
    <x v="0"/>
    <s v="Yangon"/>
    <x v="0"/>
    <x v="1"/>
    <x v="3"/>
    <n v="23.03"/>
    <n v="9"/>
    <n v="10.3635"/>
    <n v="217.6335"/>
    <x v="3"/>
    <x v="6"/>
    <x v="2"/>
    <n v="207.27"/>
    <n v="4.7619047620000003"/>
    <n v="10.3635"/>
    <n v="7.9"/>
    <n v="10.363499999999988"/>
    <s v="Regular Spender"/>
  </r>
  <r>
    <x v="7"/>
    <x v="1"/>
    <s v="Naypyitaw"/>
    <x v="0"/>
    <x v="1"/>
    <x v="2"/>
    <n v="73.56"/>
    <n v="10"/>
    <n v="36.78"/>
    <n v="772.38"/>
    <x v="5"/>
    <x v="7"/>
    <x v="2"/>
    <n v="735.6"/>
    <n v="4.7619047620000003"/>
    <n v="36.78"/>
    <n v="8"/>
    <m/>
    <m/>
  </r>
  <r>
    <x v="8"/>
    <x v="0"/>
    <s v="Yangon"/>
    <x v="0"/>
    <x v="1"/>
    <x v="2"/>
    <n v="67.09"/>
    <n v="5"/>
    <n v="16.772500000000001"/>
    <n v="352.22250000000003"/>
    <x v="3"/>
    <x v="8"/>
    <x v="0"/>
    <n v="335.45"/>
    <n v="4.7619047620000003"/>
    <n v="16.772500000000001"/>
    <n v="9.1"/>
    <n v="16.772500000000036"/>
    <s v="High Spender"/>
  </r>
  <r>
    <x v="9"/>
    <x v="2"/>
    <s v="Mandalay"/>
    <x v="1"/>
    <x v="1"/>
    <x v="4"/>
    <n v="54.84"/>
    <n v="3"/>
    <n v="8.2260000000000009"/>
    <n v="172.74600000000001"/>
    <x v="6"/>
    <x v="9"/>
    <x v="0"/>
    <n v="164.52"/>
    <n v="4.7619047620000003"/>
    <n v="8.2260000000000009"/>
    <n v="5.9"/>
    <m/>
    <m/>
  </r>
  <r>
    <x v="10"/>
    <x v="2"/>
    <s v="Mandalay"/>
    <x v="1"/>
    <x v="1"/>
    <x v="5"/>
    <n v="14.48"/>
    <n v="4"/>
    <n v="2.8959999999999999"/>
    <n v="60.816000000000003"/>
    <x v="7"/>
    <x v="10"/>
    <x v="2"/>
    <n v="57.92"/>
    <n v="4.7619047620000003"/>
    <n v="2.8959999999999999"/>
    <n v="4.5"/>
    <m/>
    <m/>
  </r>
  <r>
    <x v="11"/>
    <x v="2"/>
    <s v="Mandalay"/>
    <x v="1"/>
    <x v="0"/>
    <x v="1"/>
    <n v="25.51"/>
    <n v="4"/>
    <n v="5.1020000000000003"/>
    <n v="107.142"/>
    <x v="8"/>
    <x v="11"/>
    <x v="1"/>
    <n v="102.04"/>
    <n v="4.7619047620000003"/>
    <n v="5.1020000000000003"/>
    <n v="6.8"/>
    <m/>
    <m/>
  </r>
  <r>
    <x v="12"/>
    <x v="0"/>
    <s v="Yangon"/>
    <x v="1"/>
    <x v="1"/>
    <x v="2"/>
    <n v="35.54"/>
    <n v="10"/>
    <n v="17.77"/>
    <n v="373.17"/>
    <x v="9"/>
    <x v="12"/>
    <x v="2"/>
    <n v="355.4"/>
    <n v="4.7619047620000003"/>
    <n v="17.77"/>
    <n v="7"/>
    <n v="17.770000000000039"/>
    <s v="High Spender"/>
  </r>
  <r>
    <x v="13"/>
    <x v="0"/>
    <s v="Yangon"/>
    <x v="1"/>
    <x v="0"/>
    <x v="3"/>
    <n v="20.97"/>
    <n v="5"/>
    <n v="5.2424999999999997"/>
    <n v="110.0925"/>
    <x v="9"/>
    <x v="13"/>
    <x v="1"/>
    <n v="104.85"/>
    <n v="4.7619047620000003"/>
    <n v="5.2424999999999997"/>
    <n v="7.8"/>
    <n v="5.2425000000000068"/>
    <s v="Regular Spender"/>
  </r>
  <r>
    <x v="14"/>
    <x v="0"/>
    <s v="Yangon"/>
    <x v="1"/>
    <x v="1"/>
    <x v="3"/>
    <n v="74.69"/>
    <n v="7"/>
    <n v="26.141500000000001"/>
    <n v="548.97149999999999"/>
    <x v="10"/>
    <x v="14"/>
    <x v="2"/>
    <n v="522.83000000000004"/>
    <n v="4.7619047620000003"/>
    <n v="26.141500000000001"/>
    <n v="9.1"/>
    <n v="26.141499999999951"/>
    <s v="High Spender"/>
  </r>
  <r>
    <x v="15"/>
    <x v="2"/>
    <s v="Mandalay"/>
    <x v="1"/>
    <x v="1"/>
    <x v="0"/>
    <n v="93.72"/>
    <n v="6"/>
    <n v="28.116"/>
    <n v="590.43600000000004"/>
    <x v="11"/>
    <x v="15"/>
    <x v="1"/>
    <n v="562.32000000000005"/>
    <n v="4.7619047620000003"/>
    <n v="28.116"/>
    <n v="4.5"/>
    <m/>
    <m/>
  </r>
  <r>
    <x v="16"/>
    <x v="0"/>
    <s v="Yangon"/>
    <x v="1"/>
    <x v="0"/>
    <x v="2"/>
    <n v="62.65"/>
    <n v="4"/>
    <n v="12.53"/>
    <n v="263.13"/>
    <x v="10"/>
    <x v="16"/>
    <x v="1"/>
    <n v="250.6"/>
    <n v="4.7619047620000003"/>
    <n v="12.53"/>
    <n v="4.2"/>
    <n v="12.530000000000001"/>
    <s v="Regular Spender"/>
  </r>
  <r>
    <x v="17"/>
    <x v="0"/>
    <s v="Yangon"/>
    <x v="1"/>
    <x v="0"/>
    <x v="2"/>
    <n v="70.739999999999995"/>
    <n v="4"/>
    <n v="14.148"/>
    <n v="297.108"/>
    <x v="10"/>
    <x v="17"/>
    <x v="0"/>
    <n v="282.95999999999998"/>
    <n v="4.7619047620000003"/>
    <n v="14.148"/>
    <n v="4.4000000000000004"/>
    <n v="14.148000000000025"/>
    <s v="Regular Spender"/>
  </r>
  <r>
    <x v="18"/>
    <x v="0"/>
    <s v="Yangon"/>
    <x v="0"/>
    <x v="1"/>
    <x v="2"/>
    <n v="42.91"/>
    <n v="5"/>
    <n v="10.727499999999999"/>
    <n v="225.2775"/>
    <x v="10"/>
    <x v="18"/>
    <x v="2"/>
    <n v="214.55"/>
    <n v="4.7619047620000003"/>
    <n v="10.727499999999999"/>
    <n v="6.1"/>
    <n v="10.727499999999992"/>
    <s v="Regular Spender"/>
  </r>
  <r>
    <x v="19"/>
    <x v="2"/>
    <s v="Mandalay"/>
    <x v="0"/>
    <x v="1"/>
    <x v="2"/>
    <n v="40.299999999999997"/>
    <n v="2"/>
    <n v="4.03"/>
    <n v="84.63"/>
    <x v="12"/>
    <x v="19"/>
    <x v="2"/>
    <n v="80.599999999999994"/>
    <n v="4.7619047620000003"/>
    <n v="4.03"/>
    <n v="4.4000000000000004"/>
    <m/>
    <m/>
  </r>
  <r>
    <x v="20"/>
    <x v="1"/>
    <s v="Naypyitaw"/>
    <x v="1"/>
    <x v="0"/>
    <x v="1"/>
    <n v="86.04"/>
    <n v="5"/>
    <n v="21.51"/>
    <n v="451.71"/>
    <x v="13"/>
    <x v="20"/>
    <x v="2"/>
    <n v="430.2"/>
    <n v="4.7619047620000003"/>
    <n v="21.51"/>
    <n v="4.8"/>
    <m/>
    <m/>
  </r>
  <r>
    <x v="21"/>
    <x v="2"/>
    <s v="Mandalay"/>
    <x v="0"/>
    <x v="0"/>
    <x v="3"/>
    <n v="87.98"/>
    <n v="3"/>
    <n v="13.196999999999999"/>
    <n v="277.137"/>
    <x v="14"/>
    <x v="21"/>
    <x v="2"/>
    <n v="263.94"/>
    <n v="4.7619047620000003"/>
    <n v="13.196999999999999"/>
    <n v="5.0999999999999996"/>
    <m/>
    <m/>
  </r>
  <r>
    <x v="22"/>
    <x v="2"/>
    <s v="Mandalay"/>
    <x v="0"/>
    <x v="0"/>
    <x v="2"/>
    <n v="33.200000000000003"/>
    <n v="2"/>
    <n v="3.32"/>
    <n v="69.72"/>
    <x v="15"/>
    <x v="22"/>
    <x v="0"/>
    <n v="66.400000000000006"/>
    <n v="4.7619047620000003"/>
    <n v="3.32"/>
    <n v="4.4000000000000004"/>
    <m/>
    <m/>
  </r>
  <r>
    <x v="23"/>
    <x v="0"/>
    <s v="Yangon"/>
    <x v="1"/>
    <x v="0"/>
    <x v="2"/>
    <n v="58.9"/>
    <n v="8"/>
    <n v="23.56"/>
    <n v="494.76"/>
    <x v="16"/>
    <x v="23"/>
    <x v="1"/>
    <n v="471.2"/>
    <n v="4.7619047620000003"/>
    <n v="23.56"/>
    <n v="8.9"/>
    <n v="23.560000000000002"/>
    <s v="High Spender"/>
  </r>
  <r>
    <x v="24"/>
    <x v="0"/>
    <s v="Yangon"/>
    <x v="0"/>
    <x v="1"/>
    <x v="0"/>
    <n v="15.34"/>
    <n v="1"/>
    <n v="0.76700000000000002"/>
    <n v="16.106999999999999"/>
    <x v="16"/>
    <x v="24"/>
    <x v="1"/>
    <n v="15.34"/>
    <n v="4.7619047620000003"/>
    <n v="0.76700000000000002"/>
    <n v="6.5"/>
    <n v="0.76699999999999946"/>
    <s v="Regular Spender"/>
  </r>
  <r>
    <x v="25"/>
    <x v="0"/>
    <s v="Yangon"/>
    <x v="0"/>
    <x v="1"/>
    <x v="4"/>
    <n v="40.94"/>
    <n v="5"/>
    <n v="10.234999999999999"/>
    <n v="214.935"/>
    <x v="16"/>
    <x v="25"/>
    <x v="2"/>
    <n v="204.7"/>
    <n v="4.7619047620000003"/>
    <n v="10.234999999999999"/>
    <n v="9.9"/>
    <n v="10.235000000000014"/>
    <s v="Regular Spender"/>
  </r>
  <r>
    <x v="26"/>
    <x v="2"/>
    <s v="Mandalay"/>
    <x v="0"/>
    <x v="0"/>
    <x v="5"/>
    <n v="33.520000000000003"/>
    <n v="1"/>
    <n v="1.6759999999999999"/>
    <n v="35.195999999999998"/>
    <x v="17"/>
    <x v="26"/>
    <x v="1"/>
    <n v="33.520000000000003"/>
    <n v="4.7619047620000003"/>
    <n v="1.6759999999999999"/>
    <n v="6.7"/>
    <m/>
    <m/>
  </r>
  <r>
    <x v="27"/>
    <x v="0"/>
    <s v="Yangon"/>
    <x v="1"/>
    <x v="0"/>
    <x v="1"/>
    <n v="77.72"/>
    <n v="4"/>
    <n v="15.544"/>
    <n v="326.42399999999998"/>
    <x v="18"/>
    <x v="27"/>
    <x v="0"/>
    <n v="310.88"/>
    <n v="4.7619047620000003"/>
    <n v="15.544"/>
    <n v="8.8000000000000007"/>
    <n v="15.543999999999983"/>
    <s v="High Spender"/>
  </r>
  <r>
    <x v="28"/>
    <x v="2"/>
    <s v="Mandalay"/>
    <x v="0"/>
    <x v="1"/>
    <x v="4"/>
    <n v="88.36"/>
    <n v="5"/>
    <n v="22.09"/>
    <n v="463.89"/>
    <x v="19"/>
    <x v="28"/>
    <x v="1"/>
    <n v="441.8"/>
    <n v="4.7619047620000003"/>
    <n v="22.09"/>
    <n v="9.6"/>
    <m/>
    <m/>
  </r>
  <r>
    <x v="29"/>
    <x v="0"/>
    <s v="Yangon"/>
    <x v="1"/>
    <x v="1"/>
    <x v="2"/>
    <n v="21.54"/>
    <n v="9"/>
    <n v="9.6929999999999996"/>
    <n v="203.553"/>
    <x v="18"/>
    <x v="29"/>
    <x v="0"/>
    <n v="193.86"/>
    <n v="4.7619047620000003"/>
    <n v="9.6929999999999996"/>
    <n v="8.8000000000000007"/>
    <n v="9.6929999999999836"/>
    <s v="Regular Spender"/>
  </r>
  <r>
    <x v="30"/>
    <x v="2"/>
    <s v="Mandalay"/>
    <x v="0"/>
    <x v="0"/>
    <x v="5"/>
    <n v="94.13"/>
    <n v="5"/>
    <n v="23.532499999999999"/>
    <n v="494.1825"/>
    <x v="13"/>
    <x v="30"/>
    <x v="0"/>
    <n v="470.65"/>
    <n v="4.7619047620000003"/>
    <n v="23.532499999999999"/>
    <n v="4.8"/>
    <m/>
    <m/>
  </r>
  <r>
    <x v="31"/>
    <x v="2"/>
    <s v="Mandalay"/>
    <x v="1"/>
    <x v="0"/>
    <x v="0"/>
    <n v="78.069999999999993"/>
    <n v="9"/>
    <n v="35.131500000000003"/>
    <n v="737.76149999999996"/>
    <x v="20"/>
    <x v="31"/>
    <x v="1"/>
    <n v="702.63"/>
    <n v="4.7619047620000003"/>
    <n v="35.131500000000003"/>
    <n v="4.5"/>
    <m/>
    <m/>
  </r>
  <r>
    <x v="32"/>
    <x v="2"/>
    <s v="Mandalay"/>
    <x v="0"/>
    <x v="0"/>
    <x v="0"/>
    <n v="83.78"/>
    <n v="8"/>
    <n v="33.512"/>
    <n v="703.75199999999995"/>
    <x v="21"/>
    <x v="32"/>
    <x v="1"/>
    <n v="670.24"/>
    <n v="4.7619047620000003"/>
    <n v="33.512"/>
    <n v="5.0999999999999996"/>
    <m/>
    <m/>
  </r>
  <r>
    <x v="33"/>
    <x v="0"/>
    <s v="Yangon"/>
    <x v="0"/>
    <x v="0"/>
    <x v="0"/>
    <n v="37.14"/>
    <n v="5"/>
    <n v="9.2850000000000001"/>
    <n v="194.98500000000001"/>
    <x v="22"/>
    <x v="33"/>
    <x v="2"/>
    <n v="185.7"/>
    <n v="4.7619047620000003"/>
    <n v="9.2850000000000001"/>
    <n v="5"/>
    <n v="9.285000000000025"/>
    <s v="Regular Spender"/>
  </r>
  <r>
    <x v="34"/>
    <x v="1"/>
    <s v="Naypyitaw"/>
    <x v="1"/>
    <x v="1"/>
    <x v="4"/>
    <n v="99.42"/>
    <n v="4"/>
    <n v="19.884"/>
    <n v="417.56400000000002"/>
    <x v="7"/>
    <x v="34"/>
    <x v="2"/>
    <n v="397.68"/>
    <n v="4.7619047620000003"/>
    <n v="19.884"/>
    <n v="7.5"/>
    <m/>
    <m/>
  </r>
  <r>
    <x v="35"/>
    <x v="1"/>
    <s v="Naypyitaw"/>
    <x v="1"/>
    <x v="1"/>
    <x v="0"/>
    <n v="68.12"/>
    <n v="1"/>
    <n v="3.4060000000000001"/>
    <n v="71.525999999999996"/>
    <x v="18"/>
    <x v="35"/>
    <x v="2"/>
    <n v="68.12"/>
    <n v="4.7619047620000003"/>
    <n v="3.4060000000000001"/>
    <n v="6.8"/>
    <m/>
    <m/>
  </r>
  <r>
    <x v="36"/>
    <x v="0"/>
    <s v="Yangon"/>
    <x v="1"/>
    <x v="1"/>
    <x v="3"/>
    <n v="36.26"/>
    <n v="2"/>
    <n v="3.6259999999999999"/>
    <n v="76.146000000000001"/>
    <x v="21"/>
    <x v="36"/>
    <x v="0"/>
    <n v="72.52"/>
    <n v="4.7619047620000003"/>
    <n v="3.6259999999999999"/>
    <n v="7.2"/>
    <n v="3.6260000000000048"/>
    <s v="Regular Spender"/>
  </r>
  <r>
    <x v="37"/>
    <x v="0"/>
    <s v="Yangon"/>
    <x v="1"/>
    <x v="1"/>
    <x v="0"/>
    <n v="21.98"/>
    <n v="7"/>
    <n v="7.6929999999999996"/>
    <n v="161.553"/>
    <x v="21"/>
    <x v="37"/>
    <x v="2"/>
    <n v="153.86000000000001"/>
    <n v="4.7619047620000003"/>
    <n v="7.6929999999999996"/>
    <n v="5.0999999999999996"/>
    <n v="7.6929999999999836"/>
    <s v="Regular Spender"/>
  </r>
  <r>
    <x v="38"/>
    <x v="1"/>
    <s v="Naypyitaw"/>
    <x v="0"/>
    <x v="1"/>
    <x v="3"/>
    <n v="54.92"/>
    <n v="8"/>
    <n v="21.968"/>
    <n v="461.32799999999997"/>
    <x v="23"/>
    <x v="38"/>
    <x v="2"/>
    <n v="439.36"/>
    <n v="4.7619047620000003"/>
    <n v="21.968"/>
    <n v="7.6"/>
    <m/>
    <m/>
  </r>
  <r>
    <x v="39"/>
    <x v="2"/>
    <s v="Mandalay"/>
    <x v="1"/>
    <x v="0"/>
    <x v="2"/>
    <n v="30.12"/>
    <n v="8"/>
    <n v="12.048"/>
    <n v="253.00800000000001"/>
    <x v="24"/>
    <x v="39"/>
    <x v="1"/>
    <n v="240.96"/>
    <n v="4.7619047620000003"/>
    <n v="12.048"/>
    <n v="7.7"/>
    <m/>
    <m/>
  </r>
  <r>
    <x v="40"/>
    <x v="2"/>
    <s v="Mandalay"/>
    <x v="1"/>
    <x v="1"/>
    <x v="2"/>
    <n v="86.72"/>
    <n v="1"/>
    <n v="4.3360000000000003"/>
    <n v="91.055999999999997"/>
    <x v="25"/>
    <x v="40"/>
    <x v="2"/>
    <n v="86.72"/>
    <n v="4.7619047620000003"/>
    <n v="4.3360000000000003"/>
    <n v="7.9"/>
    <m/>
    <m/>
  </r>
  <r>
    <x v="41"/>
    <x v="1"/>
    <s v="Naypyitaw"/>
    <x v="1"/>
    <x v="0"/>
    <x v="2"/>
    <n v="56.11"/>
    <n v="2"/>
    <n v="5.6109999999999998"/>
    <n v="117.831"/>
    <x v="26"/>
    <x v="41"/>
    <x v="1"/>
    <n v="112.22"/>
    <n v="4.7619047620000003"/>
    <n v="5.6109999999999998"/>
    <n v="6.3"/>
    <m/>
    <m/>
  </r>
  <r>
    <x v="42"/>
    <x v="2"/>
    <s v="Mandalay"/>
    <x v="1"/>
    <x v="1"/>
    <x v="0"/>
    <n v="69.12"/>
    <n v="6"/>
    <n v="20.736000000000001"/>
    <n v="435.45600000000002"/>
    <x v="17"/>
    <x v="42"/>
    <x v="1"/>
    <n v="414.72"/>
    <n v="4.7619047620000003"/>
    <n v="20.736000000000001"/>
    <n v="5.6"/>
    <m/>
    <m/>
  </r>
  <r>
    <x v="43"/>
    <x v="1"/>
    <s v="Naypyitaw"/>
    <x v="1"/>
    <x v="1"/>
    <x v="4"/>
    <n v="98.7"/>
    <n v="8"/>
    <n v="39.479999999999997"/>
    <n v="829.08"/>
    <x v="27"/>
    <x v="43"/>
    <x v="1"/>
    <n v="789.6"/>
    <n v="4.7619047620000003"/>
    <n v="39.479999999999997"/>
    <n v="7.6"/>
    <m/>
    <m/>
  </r>
  <r>
    <x v="44"/>
    <x v="1"/>
    <s v="Naypyitaw"/>
    <x v="1"/>
    <x v="0"/>
    <x v="3"/>
    <n v="15.37"/>
    <n v="2"/>
    <n v="1.5369999999999999"/>
    <n v="32.277000000000001"/>
    <x v="28"/>
    <x v="44"/>
    <x v="1"/>
    <n v="30.74"/>
    <n v="4.7619047620000003"/>
    <n v="1.5369999999999999"/>
    <n v="7.2"/>
    <m/>
    <m/>
  </r>
  <r>
    <x v="45"/>
    <x v="2"/>
    <s v="Mandalay"/>
    <x v="1"/>
    <x v="1"/>
    <x v="1"/>
    <n v="93.96"/>
    <n v="4"/>
    <n v="18.792000000000002"/>
    <n v="394.63200000000001"/>
    <x v="8"/>
    <x v="45"/>
    <x v="1"/>
    <n v="375.84"/>
    <n v="4.7619047620000003"/>
    <n v="18.792000000000002"/>
    <n v="9.5"/>
    <m/>
    <m/>
  </r>
  <r>
    <x v="46"/>
    <x v="2"/>
    <s v="Mandalay"/>
    <x v="1"/>
    <x v="0"/>
    <x v="3"/>
    <n v="56.69"/>
    <n v="9"/>
    <n v="25.5105"/>
    <n v="535.72050000000002"/>
    <x v="29"/>
    <x v="46"/>
    <x v="0"/>
    <n v="510.21"/>
    <n v="4.7619047620000003"/>
    <n v="25.5105"/>
    <n v="8.4"/>
    <m/>
    <m/>
  </r>
  <r>
    <x v="47"/>
    <x v="2"/>
    <s v="Mandalay"/>
    <x v="1"/>
    <x v="1"/>
    <x v="4"/>
    <n v="20.010000000000002"/>
    <n v="9"/>
    <n v="9.0045000000000002"/>
    <n v="189.09450000000001"/>
    <x v="7"/>
    <x v="47"/>
    <x v="2"/>
    <n v="180.09"/>
    <n v="4.7619047620000003"/>
    <n v="9.0045000000000002"/>
    <n v="4.0999999999999996"/>
    <m/>
    <m/>
  </r>
  <r>
    <x v="48"/>
    <x v="2"/>
    <s v="Mandalay"/>
    <x v="1"/>
    <x v="0"/>
    <x v="1"/>
    <n v="18.93"/>
    <n v="6"/>
    <n v="5.6790000000000003"/>
    <n v="119.259"/>
    <x v="30"/>
    <x v="48"/>
    <x v="0"/>
    <n v="113.58"/>
    <n v="4.7619047620000003"/>
    <n v="5.6790000000000003"/>
    <n v="8.1"/>
    <m/>
    <m/>
  </r>
  <r>
    <x v="49"/>
    <x v="1"/>
    <s v="Naypyitaw"/>
    <x v="1"/>
    <x v="1"/>
    <x v="5"/>
    <n v="82.63"/>
    <n v="10"/>
    <n v="41.314999999999998"/>
    <n v="867.61500000000001"/>
    <x v="31"/>
    <x v="49"/>
    <x v="2"/>
    <n v="826.3"/>
    <n v="4.7619047620000003"/>
    <n v="41.314999999999998"/>
    <n v="7.9"/>
    <m/>
    <m/>
  </r>
  <r>
    <x v="50"/>
    <x v="1"/>
    <s v="Naypyitaw"/>
    <x v="1"/>
    <x v="0"/>
    <x v="4"/>
    <n v="91.4"/>
    <n v="7"/>
    <n v="31.99"/>
    <n v="671.79"/>
    <x v="32"/>
    <x v="50"/>
    <x v="1"/>
    <n v="639.79999999999995"/>
    <n v="4.7619047620000003"/>
    <n v="31.99"/>
    <n v="9.5"/>
    <m/>
    <m/>
  </r>
  <r>
    <x v="51"/>
    <x v="0"/>
    <s v="Yangon"/>
    <x v="1"/>
    <x v="0"/>
    <x v="2"/>
    <n v="78.38"/>
    <n v="6"/>
    <n v="23.513999999999999"/>
    <n v="493.79399999999998"/>
    <x v="21"/>
    <x v="51"/>
    <x v="2"/>
    <n v="470.28"/>
    <n v="4.7619047620000003"/>
    <n v="23.513999999999999"/>
    <n v="5.8"/>
    <n v="23.51400000000001"/>
    <s v="High Spender"/>
  </r>
  <r>
    <x v="52"/>
    <x v="2"/>
    <s v="Mandalay"/>
    <x v="1"/>
    <x v="1"/>
    <x v="5"/>
    <n v="17.87"/>
    <n v="4"/>
    <n v="3.5739999999999998"/>
    <n v="75.054000000000002"/>
    <x v="33"/>
    <x v="52"/>
    <x v="2"/>
    <n v="71.48"/>
    <n v="4.7619047620000003"/>
    <n v="3.5739999999999998"/>
    <n v="6.5"/>
    <m/>
    <m/>
  </r>
  <r>
    <x v="53"/>
    <x v="1"/>
    <s v="Naypyitaw"/>
    <x v="1"/>
    <x v="0"/>
    <x v="5"/>
    <n v="15.43"/>
    <n v="1"/>
    <n v="0.77149999999999996"/>
    <n v="16.201499999999999"/>
    <x v="19"/>
    <x v="53"/>
    <x v="0"/>
    <n v="15.43"/>
    <n v="4.7619047620000003"/>
    <n v="0.77149999999999996"/>
    <n v="6.1"/>
    <m/>
    <m/>
  </r>
  <r>
    <x v="54"/>
    <x v="2"/>
    <s v="Mandalay"/>
    <x v="0"/>
    <x v="0"/>
    <x v="2"/>
    <n v="16.16"/>
    <n v="2"/>
    <n v="1.6160000000000001"/>
    <n v="33.936"/>
    <x v="34"/>
    <x v="54"/>
    <x v="2"/>
    <n v="32.32"/>
    <n v="4.7619047620000003"/>
    <n v="1.6160000000000001"/>
    <n v="6.5"/>
    <m/>
    <m/>
  </r>
  <r>
    <x v="55"/>
    <x v="1"/>
    <s v="Naypyitaw"/>
    <x v="0"/>
    <x v="1"/>
    <x v="1"/>
    <n v="85.98"/>
    <n v="8"/>
    <n v="34.392000000000003"/>
    <n v="722.23199999999997"/>
    <x v="35"/>
    <x v="55"/>
    <x v="1"/>
    <n v="687.84"/>
    <n v="4.7619047620000003"/>
    <n v="34.392000000000003"/>
    <n v="8.1999999999999993"/>
    <m/>
    <m/>
  </r>
  <r>
    <x v="56"/>
    <x v="0"/>
    <s v="Yangon"/>
    <x v="0"/>
    <x v="0"/>
    <x v="5"/>
    <n v="89.69"/>
    <n v="1"/>
    <n v="4.4844999999999997"/>
    <n v="94.174499999999995"/>
    <x v="36"/>
    <x v="56"/>
    <x v="2"/>
    <n v="89.69"/>
    <n v="4.7619047620000003"/>
    <n v="4.4844999999999997"/>
    <n v="4.9000000000000004"/>
    <n v="4.484499999999997"/>
    <s v="Regular Spender"/>
  </r>
  <r>
    <x v="57"/>
    <x v="0"/>
    <s v="Yangon"/>
    <x v="0"/>
    <x v="0"/>
    <x v="4"/>
    <n v="24.94"/>
    <n v="9"/>
    <n v="11.223000000000001"/>
    <n v="235.68299999999999"/>
    <x v="36"/>
    <x v="57"/>
    <x v="0"/>
    <n v="224.46"/>
    <n v="4.7619047620000003"/>
    <n v="11.223000000000001"/>
    <n v="5.6"/>
    <n v="11.222999999999985"/>
    <s v="Regular Spender"/>
  </r>
  <r>
    <x v="58"/>
    <x v="0"/>
    <s v="Yangon"/>
    <x v="1"/>
    <x v="0"/>
    <x v="0"/>
    <n v="82.33"/>
    <n v="4"/>
    <n v="16.466000000000001"/>
    <n v="345.786"/>
    <x v="36"/>
    <x v="58"/>
    <x v="0"/>
    <n v="329.32"/>
    <n v="4.7619047620000003"/>
    <n v="16.466000000000001"/>
    <n v="7.5"/>
    <n v="16.466000000000008"/>
    <s v="High Spender"/>
  </r>
  <r>
    <x v="59"/>
    <x v="1"/>
    <s v="Naypyitaw"/>
    <x v="0"/>
    <x v="0"/>
    <x v="1"/>
    <n v="30.61"/>
    <n v="6"/>
    <n v="9.1829999999999998"/>
    <n v="192.84299999999999"/>
    <x v="37"/>
    <x v="59"/>
    <x v="1"/>
    <n v="183.66"/>
    <n v="4.7619047620000003"/>
    <n v="9.1829999999999998"/>
    <n v="9.3000000000000007"/>
    <m/>
    <m/>
  </r>
  <r>
    <x v="60"/>
    <x v="1"/>
    <s v="Naypyitaw"/>
    <x v="1"/>
    <x v="1"/>
    <x v="0"/>
    <n v="24.74"/>
    <n v="3"/>
    <n v="3.7109999999999999"/>
    <n v="77.930999999999997"/>
    <x v="38"/>
    <x v="60"/>
    <x v="0"/>
    <n v="74.22"/>
    <n v="4.7619047620000003"/>
    <n v="3.7109999999999999"/>
    <n v="10"/>
    <m/>
    <m/>
  </r>
  <r>
    <x v="61"/>
    <x v="1"/>
    <s v="Naypyitaw"/>
    <x v="0"/>
    <x v="0"/>
    <x v="2"/>
    <n v="55.73"/>
    <n v="6"/>
    <n v="16.719000000000001"/>
    <n v="351.09899999999999"/>
    <x v="5"/>
    <x v="61"/>
    <x v="2"/>
    <n v="334.38"/>
    <n v="4.7619047620000003"/>
    <n v="16.719000000000001"/>
    <n v="7"/>
    <m/>
    <m/>
  </r>
  <r>
    <x v="62"/>
    <x v="2"/>
    <s v="Mandalay"/>
    <x v="1"/>
    <x v="1"/>
    <x v="0"/>
    <n v="55.07"/>
    <n v="9"/>
    <n v="24.781500000000001"/>
    <n v="520.41150000000005"/>
    <x v="32"/>
    <x v="62"/>
    <x v="2"/>
    <n v="495.63"/>
    <n v="4.7619047620000003"/>
    <n v="24.781500000000001"/>
    <n v="10"/>
    <m/>
    <m/>
  </r>
  <r>
    <x v="63"/>
    <x v="0"/>
    <s v="Yangon"/>
    <x v="0"/>
    <x v="0"/>
    <x v="4"/>
    <n v="13.79"/>
    <n v="5"/>
    <n v="3.4474999999999998"/>
    <n v="72.397499999999994"/>
    <x v="36"/>
    <x v="63"/>
    <x v="0"/>
    <n v="68.95"/>
    <n v="4.7619047620000003"/>
    <n v="3.4474999999999998"/>
    <n v="7.8"/>
    <n v="3.4474999999999909"/>
    <s v="Regular Spender"/>
  </r>
  <r>
    <x v="64"/>
    <x v="2"/>
    <s v="Mandalay"/>
    <x v="1"/>
    <x v="0"/>
    <x v="3"/>
    <n v="75.739999999999995"/>
    <n v="4"/>
    <n v="15.148"/>
    <n v="318.108"/>
    <x v="39"/>
    <x v="64"/>
    <x v="1"/>
    <n v="302.95999999999998"/>
    <n v="4.7619047620000003"/>
    <n v="15.148"/>
    <n v="7.6"/>
    <m/>
    <m/>
  </r>
  <r>
    <x v="65"/>
    <x v="0"/>
    <s v="Yangon"/>
    <x v="1"/>
    <x v="1"/>
    <x v="5"/>
    <n v="20.010000000000002"/>
    <n v="9"/>
    <n v="9.0045000000000002"/>
    <n v="189.09450000000001"/>
    <x v="40"/>
    <x v="65"/>
    <x v="0"/>
    <n v="180.09"/>
    <n v="4.7619047620000003"/>
    <n v="9.0045000000000002"/>
    <n v="5.7"/>
    <n v="9.0045000000000073"/>
    <s v="Regular Spender"/>
  </r>
  <r>
    <x v="66"/>
    <x v="1"/>
    <s v="Naypyitaw"/>
    <x v="0"/>
    <x v="1"/>
    <x v="3"/>
    <n v="33.47"/>
    <n v="2"/>
    <n v="3.347"/>
    <n v="70.287000000000006"/>
    <x v="30"/>
    <x v="66"/>
    <x v="2"/>
    <n v="66.94"/>
    <n v="4.7619047620000003"/>
    <n v="3.347"/>
    <n v="6.7"/>
    <m/>
    <m/>
  </r>
  <r>
    <x v="67"/>
    <x v="2"/>
    <s v="Mandalay"/>
    <x v="1"/>
    <x v="1"/>
    <x v="5"/>
    <n v="97.61"/>
    <n v="6"/>
    <n v="29.283000000000001"/>
    <n v="614.94299999999998"/>
    <x v="18"/>
    <x v="67"/>
    <x v="2"/>
    <n v="585.66"/>
    <n v="4.7619047620000003"/>
    <n v="29.283000000000001"/>
    <n v="9.9"/>
    <m/>
    <m/>
  </r>
  <r>
    <x v="68"/>
    <x v="0"/>
    <s v="Yangon"/>
    <x v="1"/>
    <x v="0"/>
    <x v="1"/>
    <n v="88.67"/>
    <n v="10"/>
    <n v="44.335000000000001"/>
    <n v="931.03499999999997"/>
    <x v="40"/>
    <x v="68"/>
    <x v="2"/>
    <n v="886.7"/>
    <n v="4.7619047620000003"/>
    <n v="44.335000000000001"/>
    <n v="7.3"/>
    <n v="44.334999999999923"/>
    <s v="High Spender"/>
  </r>
  <r>
    <x v="69"/>
    <x v="0"/>
    <s v="Yangon"/>
    <x v="0"/>
    <x v="1"/>
    <x v="1"/>
    <n v="23.46"/>
    <n v="6"/>
    <n v="7.0380000000000003"/>
    <n v="147.798"/>
    <x v="41"/>
    <x v="69"/>
    <x v="2"/>
    <n v="140.76"/>
    <n v="4.7619047620000003"/>
    <n v="7.0380000000000003"/>
    <n v="6.4"/>
    <n v="7.0380000000000109"/>
    <s v="Regular Spender"/>
  </r>
  <r>
    <x v="70"/>
    <x v="1"/>
    <s v="Naypyitaw"/>
    <x v="0"/>
    <x v="0"/>
    <x v="4"/>
    <n v="89.48"/>
    <n v="10"/>
    <n v="44.74"/>
    <n v="939.54"/>
    <x v="16"/>
    <x v="70"/>
    <x v="0"/>
    <n v="894.8"/>
    <n v="4.7619047620000003"/>
    <n v="44.74"/>
    <n v="9.6"/>
    <m/>
    <m/>
  </r>
  <r>
    <x v="71"/>
    <x v="1"/>
    <s v="Naypyitaw"/>
    <x v="0"/>
    <x v="0"/>
    <x v="5"/>
    <n v="62.12"/>
    <n v="10"/>
    <n v="31.06"/>
    <n v="652.26"/>
    <x v="42"/>
    <x v="15"/>
    <x v="1"/>
    <n v="621.20000000000005"/>
    <n v="4.7619047620000003"/>
    <n v="31.06"/>
    <n v="5.9"/>
    <m/>
    <m/>
  </r>
  <r>
    <x v="72"/>
    <x v="2"/>
    <s v="Mandalay"/>
    <x v="1"/>
    <x v="1"/>
    <x v="4"/>
    <n v="48.52"/>
    <n v="3"/>
    <n v="7.2779999999999996"/>
    <n v="152.83799999999999"/>
    <x v="14"/>
    <x v="71"/>
    <x v="2"/>
    <n v="145.56"/>
    <n v="4.7619047620000003"/>
    <n v="7.2779999999999996"/>
    <n v="4"/>
    <m/>
    <m/>
  </r>
  <r>
    <x v="73"/>
    <x v="1"/>
    <s v="Naypyitaw"/>
    <x v="0"/>
    <x v="1"/>
    <x v="1"/>
    <n v="75.91"/>
    <n v="6"/>
    <n v="22.773"/>
    <n v="478.233"/>
    <x v="8"/>
    <x v="72"/>
    <x v="1"/>
    <n v="455.46"/>
    <n v="4.7619047620000003"/>
    <n v="22.773"/>
    <n v="8.6999999999999993"/>
    <m/>
    <m/>
  </r>
  <r>
    <x v="74"/>
    <x v="0"/>
    <s v="Yangon"/>
    <x v="1"/>
    <x v="1"/>
    <x v="5"/>
    <n v="96.7"/>
    <n v="5"/>
    <n v="24.175000000000001"/>
    <n v="507.67500000000001"/>
    <x v="43"/>
    <x v="73"/>
    <x v="2"/>
    <n v="483.5"/>
    <n v="4.7619047620000003"/>
    <n v="24.175000000000001"/>
    <n v="7"/>
    <n v="24.175000000000011"/>
    <s v="High Spender"/>
  </r>
  <r>
    <x v="75"/>
    <x v="1"/>
    <s v="Naypyitaw"/>
    <x v="0"/>
    <x v="1"/>
    <x v="1"/>
    <n v="41.65"/>
    <n v="10"/>
    <n v="20.824999999999999"/>
    <n v="437.32499999999999"/>
    <x v="41"/>
    <x v="74"/>
    <x v="0"/>
    <n v="416.5"/>
    <n v="4.7619047620000003"/>
    <n v="20.824999999999999"/>
    <n v="5.4"/>
    <m/>
    <m/>
  </r>
  <r>
    <x v="76"/>
    <x v="1"/>
    <s v="Naypyitaw"/>
    <x v="1"/>
    <x v="0"/>
    <x v="5"/>
    <n v="49.04"/>
    <n v="9"/>
    <n v="22.068000000000001"/>
    <n v="463.428"/>
    <x v="44"/>
    <x v="75"/>
    <x v="0"/>
    <n v="441.36"/>
    <n v="4.7619047620000003"/>
    <n v="22.068000000000001"/>
    <n v="8.6"/>
    <m/>
    <m/>
  </r>
  <r>
    <x v="77"/>
    <x v="0"/>
    <s v="Yangon"/>
    <x v="0"/>
    <x v="1"/>
    <x v="1"/>
    <n v="60.88"/>
    <n v="9"/>
    <n v="27.396000000000001"/>
    <n v="575.31600000000003"/>
    <x v="11"/>
    <x v="76"/>
    <x v="2"/>
    <n v="547.91999999999996"/>
    <n v="4.7619047620000003"/>
    <n v="27.396000000000001"/>
    <n v="4.7"/>
    <n v="27.396000000000072"/>
    <s v="High Spender"/>
  </r>
  <r>
    <x v="78"/>
    <x v="1"/>
    <s v="Naypyitaw"/>
    <x v="1"/>
    <x v="1"/>
    <x v="4"/>
    <n v="78.31"/>
    <n v="10"/>
    <n v="39.155000000000001"/>
    <n v="822.255"/>
    <x v="14"/>
    <x v="77"/>
    <x v="2"/>
    <n v="783.1"/>
    <n v="4.7619047620000003"/>
    <n v="39.155000000000001"/>
    <n v="6.6"/>
    <m/>
    <m/>
  </r>
  <r>
    <x v="79"/>
    <x v="1"/>
    <s v="Naypyitaw"/>
    <x v="0"/>
    <x v="1"/>
    <x v="3"/>
    <n v="20.38"/>
    <n v="5"/>
    <n v="5.0949999999999998"/>
    <n v="106.995"/>
    <x v="45"/>
    <x v="78"/>
    <x v="1"/>
    <n v="101.9"/>
    <n v="4.7619047620000003"/>
    <n v="5.0949999999999998"/>
    <n v="6"/>
    <m/>
    <m/>
  </r>
  <r>
    <x v="80"/>
    <x v="1"/>
    <s v="Naypyitaw"/>
    <x v="0"/>
    <x v="1"/>
    <x v="3"/>
    <n v="99.19"/>
    <n v="6"/>
    <n v="29.757000000000001"/>
    <n v="624.89700000000005"/>
    <x v="46"/>
    <x v="52"/>
    <x v="0"/>
    <n v="595.14"/>
    <n v="4.7619047620000003"/>
    <n v="29.757000000000001"/>
    <n v="5.5"/>
    <m/>
    <m/>
  </r>
  <r>
    <x v="81"/>
    <x v="2"/>
    <s v="Mandalay"/>
    <x v="0"/>
    <x v="1"/>
    <x v="4"/>
    <n v="96.68"/>
    <n v="3"/>
    <n v="14.502000000000001"/>
    <n v="304.54199999999997"/>
    <x v="47"/>
    <x v="79"/>
    <x v="2"/>
    <n v="290.04000000000002"/>
    <n v="4.7619047620000003"/>
    <n v="14.502000000000001"/>
    <n v="6.4"/>
    <m/>
    <m/>
  </r>
  <r>
    <x v="82"/>
    <x v="1"/>
    <s v="Naypyitaw"/>
    <x v="0"/>
    <x v="0"/>
    <x v="4"/>
    <n v="19.25"/>
    <n v="8"/>
    <n v="7.7"/>
    <n v="161.69999999999999"/>
    <x v="48"/>
    <x v="80"/>
    <x v="2"/>
    <n v="154"/>
    <n v="4.7619047620000003"/>
    <n v="7.7"/>
    <n v="6.6"/>
    <m/>
    <m/>
  </r>
  <r>
    <x v="83"/>
    <x v="1"/>
    <s v="Naypyitaw"/>
    <x v="1"/>
    <x v="1"/>
    <x v="4"/>
    <n v="80.36"/>
    <n v="4"/>
    <n v="16.071999999999999"/>
    <n v="337.512"/>
    <x v="49"/>
    <x v="40"/>
    <x v="0"/>
    <n v="321.44"/>
    <n v="4.7619047620000003"/>
    <n v="16.071999999999999"/>
    <n v="8.3000000000000007"/>
    <m/>
    <m/>
  </r>
  <r>
    <x v="84"/>
    <x v="1"/>
    <s v="Naypyitaw"/>
    <x v="1"/>
    <x v="0"/>
    <x v="0"/>
    <n v="48.91"/>
    <n v="5"/>
    <n v="12.227499999999999"/>
    <n v="256.77749999999997"/>
    <x v="8"/>
    <x v="81"/>
    <x v="1"/>
    <n v="244.55"/>
    <n v="4.7619047620000003"/>
    <n v="12.227499999999999"/>
    <n v="6.6"/>
    <m/>
    <m/>
  </r>
  <r>
    <x v="85"/>
    <x v="1"/>
    <s v="Naypyitaw"/>
    <x v="0"/>
    <x v="1"/>
    <x v="0"/>
    <n v="83.06"/>
    <n v="7"/>
    <n v="29.071000000000002"/>
    <n v="610.49099999999999"/>
    <x v="14"/>
    <x v="82"/>
    <x v="2"/>
    <n v="581.41999999999996"/>
    <n v="4.7619047620000003"/>
    <n v="29.071000000000002"/>
    <n v="4"/>
    <m/>
    <m/>
  </r>
  <r>
    <x v="86"/>
    <x v="1"/>
    <s v="Naypyitaw"/>
    <x v="0"/>
    <x v="0"/>
    <x v="5"/>
    <n v="76.52"/>
    <n v="5"/>
    <n v="19.13"/>
    <n v="401.73"/>
    <x v="4"/>
    <x v="83"/>
    <x v="1"/>
    <n v="382.6"/>
    <n v="4.7619047620000003"/>
    <n v="19.13"/>
    <n v="9.9"/>
    <m/>
    <m/>
  </r>
  <r>
    <x v="87"/>
    <x v="0"/>
    <s v="Yangon"/>
    <x v="1"/>
    <x v="1"/>
    <x v="2"/>
    <n v="89.21"/>
    <n v="9"/>
    <n v="40.144500000000001"/>
    <n v="843.03449999999998"/>
    <x v="11"/>
    <x v="84"/>
    <x v="0"/>
    <n v="802.89"/>
    <n v="4.7619047620000003"/>
    <n v="40.144500000000001"/>
    <n v="6.5"/>
    <n v="40.144499999999994"/>
    <s v="High Spender"/>
  </r>
  <r>
    <x v="88"/>
    <x v="0"/>
    <s v="Yangon"/>
    <x v="0"/>
    <x v="1"/>
    <x v="0"/>
    <n v="19.100000000000001"/>
    <n v="7"/>
    <n v="6.6849999999999996"/>
    <n v="140.38499999999999"/>
    <x v="11"/>
    <x v="85"/>
    <x v="1"/>
    <n v="133.69999999999999"/>
    <n v="4.7619047620000003"/>
    <n v="6.6849999999999996"/>
    <n v="9.6999999999999993"/>
    <n v="6.6850000000000023"/>
    <s v="Regular Spender"/>
  </r>
  <r>
    <x v="89"/>
    <x v="2"/>
    <s v="Mandalay"/>
    <x v="0"/>
    <x v="1"/>
    <x v="3"/>
    <n v="76.989999999999995"/>
    <n v="6"/>
    <n v="23.097000000000001"/>
    <n v="485.03699999999998"/>
    <x v="29"/>
    <x v="86"/>
    <x v="1"/>
    <n v="461.94"/>
    <n v="4.7619047620000003"/>
    <n v="23.097000000000001"/>
    <n v="6.1"/>
    <m/>
    <m/>
  </r>
  <r>
    <x v="90"/>
    <x v="1"/>
    <s v="Naypyitaw"/>
    <x v="1"/>
    <x v="1"/>
    <x v="2"/>
    <n v="47.38"/>
    <n v="4"/>
    <n v="9.4760000000000009"/>
    <n v="198.99600000000001"/>
    <x v="48"/>
    <x v="87"/>
    <x v="1"/>
    <n v="189.52"/>
    <n v="4.7619047620000003"/>
    <n v="9.4760000000000009"/>
    <n v="7.1"/>
    <m/>
    <m/>
  </r>
  <r>
    <x v="91"/>
    <x v="1"/>
    <s v="Naypyitaw"/>
    <x v="0"/>
    <x v="1"/>
    <x v="0"/>
    <n v="44.86"/>
    <n v="10"/>
    <n v="22.43"/>
    <n v="471.03"/>
    <x v="47"/>
    <x v="88"/>
    <x v="2"/>
    <n v="448.6"/>
    <n v="4.7619047620000003"/>
    <n v="22.43"/>
    <n v="8.1999999999999993"/>
    <m/>
    <m/>
  </r>
  <r>
    <x v="92"/>
    <x v="0"/>
    <s v="Yangon"/>
    <x v="0"/>
    <x v="0"/>
    <x v="2"/>
    <n v="21.52"/>
    <n v="6"/>
    <n v="6.4560000000000004"/>
    <n v="135.57599999999999"/>
    <x v="25"/>
    <x v="89"/>
    <x v="0"/>
    <n v="129.12"/>
    <n v="4.7619047620000003"/>
    <n v="6.4560000000000004"/>
    <n v="9.4"/>
    <n v="6.4559999999999889"/>
    <s v="Regular Spender"/>
  </r>
  <r>
    <x v="93"/>
    <x v="2"/>
    <s v="Mandalay"/>
    <x v="1"/>
    <x v="0"/>
    <x v="3"/>
    <n v="64.36"/>
    <n v="9"/>
    <n v="28.962"/>
    <n v="608.202"/>
    <x v="37"/>
    <x v="90"/>
    <x v="0"/>
    <n v="579.24"/>
    <n v="4.7619047620000003"/>
    <n v="28.962"/>
    <n v="8.6"/>
    <m/>
    <m/>
  </r>
  <r>
    <x v="94"/>
    <x v="1"/>
    <s v="Naypyitaw"/>
    <x v="0"/>
    <x v="0"/>
    <x v="3"/>
    <n v="89.75"/>
    <n v="1"/>
    <n v="4.4874999999999998"/>
    <n v="94.237499999999997"/>
    <x v="7"/>
    <x v="91"/>
    <x v="0"/>
    <n v="89.75"/>
    <n v="4.7619047620000003"/>
    <n v="4.4874999999999998"/>
    <n v="6.6"/>
    <m/>
    <m/>
  </r>
  <r>
    <x v="95"/>
    <x v="0"/>
    <s v="Yangon"/>
    <x v="0"/>
    <x v="1"/>
    <x v="1"/>
    <n v="26.31"/>
    <n v="5"/>
    <n v="6.5774999999999997"/>
    <n v="138.1275"/>
    <x v="50"/>
    <x v="92"/>
    <x v="0"/>
    <n v="131.55000000000001"/>
    <n v="4.7619047620000003"/>
    <n v="6.5774999999999997"/>
    <n v="8.8000000000000007"/>
    <n v="6.5774999999999864"/>
    <s v="Regular Spender"/>
  </r>
  <r>
    <x v="96"/>
    <x v="2"/>
    <s v="Mandalay"/>
    <x v="0"/>
    <x v="0"/>
    <x v="3"/>
    <n v="87.87"/>
    <n v="10"/>
    <n v="43.935000000000002"/>
    <n v="922.63499999999999"/>
    <x v="51"/>
    <x v="87"/>
    <x v="2"/>
    <n v="878.7"/>
    <n v="4.7619047620000003"/>
    <n v="43.935000000000002"/>
    <n v="5.0999999999999996"/>
    <m/>
    <m/>
  </r>
  <r>
    <x v="97"/>
    <x v="1"/>
    <s v="Naypyitaw"/>
    <x v="0"/>
    <x v="1"/>
    <x v="1"/>
    <n v="12.45"/>
    <n v="6"/>
    <n v="3.7349999999999999"/>
    <n v="78.435000000000002"/>
    <x v="52"/>
    <x v="93"/>
    <x v="1"/>
    <n v="74.7"/>
    <n v="4.7619047620000003"/>
    <n v="3.7349999999999999"/>
    <n v="4.0999999999999996"/>
    <m/>
    <m/>
  </r>
  <r>
    <x v="98"/>
    <x v="0"/>
    <s v="Yangon"/>
    <x v="1"/>
    <x v="0"/>
    <x v="2"/>
    <n v="58.07"/>
    <n v="9"/>
    <n v="26.131499999999999"/>
    <n v="548.76149999999996"/>
    <x v="53"/>
    <x v="94"/>
    <x v="2"/>
    <n v="522.63"/>
    <n v="4.7619047620000003"/>
    <n v="26.131499999999999"/>
    <n v="4.3"/>
    <n v="26.13149999999996"/>
    <s v="High Spender"/>
  </r>
  <r>
    <x v="99"/>
    <x v="2"/>
    <s v="Mandalay"/>
    <x v="0"/>
    <x v="0"/>
    <x v="2"/>
    <n v="82.7"/>
    <n v="6"/>
    <n v="24.81"/>
    <n v="521.01"/>
    <x v="14"/>
    <x v="95"/>
    <x v="1"/>
    <n v="496.2"/>
    <n v="4.7619047620000003"/>
    <n v="24.81"/>
    <n v="7.4"/>
    <m/>
    <m/>
  </r>
  <r>
    <x v="100"/>
    <x v="1"/>
    <s v="Naypyitaw"/>
    <x v="1"/>
    <x v="0"/>
    <x v="5"/>
    <n v="48.71"/>
    <n v="1"/>
    <n v="2.4355000000000002"/>
    <n v="51.145499999999998"/>
    <x v="54"/>
    <x v="96"/>
    <x v="1"/>
    <n v="48.71"/>
    <n v="4.7619047620000003"/>
    <n v="2.4355000000000002"/>
    <n v="4.0999999999999996"/>
    <m/>
    <m/>
  </r>
  <r>
    <x v="101"/>
    <x v="1"/>
    <s v="Naypyitaw"/>
    <x v="0"/>
    <x v="0"/>
    <x v="5"/>
    <n v="78.55"/>
    <n v="9"/>
    <n v="35.347499999999997"/>
    <n v="742.29750000000001"/>
    <x v="55"/>
    <x v="97"/>
    <x v="1"/>
    <n v="706.95"/>
    <n v="4.7619047620000003"/>
    <n v="35.347499999999997"/>
    <n v="7.2"/>
    <m/>
    <m/>
  </r>
  <r>
    <x v="102"/>
    <x v="1"/>
    <s v="Naypyitaw"/>
    <x v="0"/>
    <x v="1"/>
    <x v="1"/>
    <n v="23.07"/>
    <n v="9"/>
    <n v="10.381500000000001"/>
    <n v="218.01150000000001"/>
    <x v="56"/>
    <x v="98"/>
    <x v="1"/>
    <n v="207.63"/>
    <n v="4.7619047620000003"/>
    <n v="10.381500000000001"/>
    <n v="4.9000000000000004"/>
    <m/>
    <m/>
  </r>
  <r>
    <x v="103"/>
    <x v="0"/>
    <s v="Yangon"/>
    <x v="0"/>
    <x v="0"/>
    <x v="4"/>
    <n v="51.28"/>
    <n v="6"/>
    <n v="15.384"/>
    <n v="323.06400000000002"/>
    <x v="53"/>
    <x v="99"/>
    <x v="1"/>
    <n v="307.68"/>
    <n v="4.7619047620000003"/>
    <n v="15.384"/>
    <n v="6.5"/>
    <n v="15.384000000000015"/>
    <s v="High Spender"/>
  </r>
  <r>
    <x v="104"/>
    <x v="2"/>
    <s v="Mandalay"/>
    <x v="0"/>
    <x v="0"/>
    <x v="3"/>
    <n v="30.35"/>
    <n v="7"/>
    <n v="10.6225"/>
    <n v="223.07249999999999"/>
    <x v="31"/>
    <x v="100"/>
    <x v="1"/>
    <n v="212.45"/>
    <n v="4.7619047620000003"/>
    <n v="10.6225"/>
    <n v="8"/>
    <m/>
    <m/>
  </r>
  <r>
    <x v="105"/>
    <x v="0"/>
    <s v="Yangon"/>
    <x v="1"/>
    <x v="0"/>
    <x v="0"/>
    <n v="67.260000000000005"/>
    <n v="4"/>
    <n v="13.452"/>
    <n v="282.49200000000002"/>
    <x v="53"/>
    <x v="101"/>
    <x v="0"/>
    <n v="269.04000000000002"/>
    <n v="4.7619047620000003"/>
    <n v="13.452"/>
    <n v="8"/>
    <n v="13.451999999999998"/>
    <s v="Regular Spender"/>
  </r>
  <r>
    <x v="106"/>
    <x v="1"/>
    <s v="Naypyitaw"/>
    <x v="0"/>
    <x v="0"/>
    <x v="5"/>
    <n v="27.38"/>
    <n v="6"/>
    <n v="8.2140000000000004"/>
    <n v="172.494"/>
    <x v="10"/>
    <x v="102"/>
    <x v="0"/>
    <n v="164.28"/>
    <n v="4.7619047620000003"/>
    <n v="8.2140000000000004"/>
    <n v="7.9"/>
    <m/>
    <m/>
  </r>
  <r>
    <x v="107"/>
    <x v="0"/>
    <s v="Yangon"/>
    <x v="1"/>
    <x v="1"/>
    <x v="2"/>
    <n v="72.349999999999994"/>
    <n v="10"/>
    <n v="36.174999999999997"/>
    <n v="759.67499999999995"/>
    <x v="57"/>
    <x v="103"/>
    <x v="1"/>
    <n v="723.5"/>
    <n v="4.7619047620000003"/>
    <n v="36.174999999999997"/>
    <n v="5.4"/>
    <n v="36.174999999999955"/>
    <s v="High Spender"/>
  </r>
  <r>
    <x v="108"/>
    <x v="1"/>
    <s v="Naypyitaw"/>
    <x v="0"/>
    <x v="1"/>
    <x v="4"/>
    <n v="33.979999999999997"/>
    <n v="9"/>
    <n v="15.291"/>
    <n v="321.11099999999999"/>
    <x v="58"/>
    <x v="85"/>
    <x v="1"/>
    <n v="305.82"/>
    <n v="4.7619047620000003"/>
    <n v="15.291"/>
    <n v="4.2"/>
    <m/>
    <m/>
  </r>
  <r>
    <x v="109"/>
    <x v="1"/>
    <s v="Naypyitaw"/>
    <x v="1"/>
    <x v="0"/>
    <x v="1"/>
    <n v="81.97"/>
    <n v="10"/>
    <n v="40.984999999999999"/>
    <n v="860.68499999999995"/>
    <x v="24"/>
    <x v="104"/>
    <x v="1"/>
    <n v="819.7"/>
    <n v="4.7619047620000003"/>
    <n v="40.984999999999999"/>
    <n v="9.1999999999999993"/>
    <m/>
    <m/>
  </r>
  <r>
    <x v="110"/>
    <x v="2"/>
    <s v="Mandalay"/>
    <x v="1"/>
    <x v="1"/>
    <x v="0"/>
    <n v="16.489999999999998"/>
    <n v="2"/>
    <n v="1.649"/>
    <n v="34.628999999999998"/>
    <x v="59"/>
    <x v="105"/>
    <x v="2"/>
    <n v="32.979999999999997"/>
    <n v="4.7619047620000003"/>
    <n v="1.649"/>
    <n v="4.5999999999999996"/>
    <m/>
    <m/>
  </r>
  <r>
    <x v="111"/>
    <x v="1"/>
    <s v="Naypyitaw"/>
    <x v="1"/>
    <x v="1"/>
    <x v="3"/>
    <n v="98.21"/>
    <n v="3"/>
    <n v="14.7315"/>
    <n v="309.36149999999998"/>
    <x v="59"/>
    <x v="106"/>
    <x v="0"/>
    <n v="294.63"/>
    <n v="4.7619047620000003"/>
    <n v="14.7315"/>
    <n v="7.8"/>
    <m/>
    <m/>
  </r>
  <r>
    <x v="112"/>
    <x v="2"/>
    <s v="Mandalay"/>
    <x v="0"/>
    <x v="1"/>
    <x v="5"/>
    <n v="72.84"/>
    <n v="7"/>
    <n v="25.494"/>
    <n v="535.37400000000002"/>
    <x v="38"/>
    <x v="107"/>
    <x v="1"/>
    <n v="509.88"/>
    <n v="4.7619047620000003"/>
    <n v="25.494"/>
    <n v="8.4"/>
    <m/>
    <m/>
  </r>
  <r>
    <x v="113"/>
    <x v="0"/>
    <s v="Yangon"/>
    <x v="0"/>
    <x v="1"/>
    <x v="0"/>
    <n v="93.14"/>
    <n v="2"/>
    <n v="9.3140000000000001"/>
    <n v="195.59399999999999"/>
    <x v="57"/>
    <x v="108"/>
    <x v="2"/>
    <n v="186.28"/>
    <n v="4.7619047620000003"/>
    <n v="9.3140000000000001"/>
    <n v="4.0999999999999996"/>
    <n v="9.313999999999993"/>
    <s v="Regular Spender"/>
  </r>
  <r>
    <x v="114"/>
    <x v="1"/>
    <s v="Naypyitaw"/>
    <x v="1"/>
    <x v="1"/>
    <x v="2"/>
    <n v="80.790000000000006"/>
    <n v="9"/>
    <n v="36.355499999999999"/>
    <n v="763.46550000000002"/>
    <x v="56"/>
    <x v="109"/>
    <x v="0"/>
    <n v="727.11"/>
    <n v="4.7619047620000003"/>
    <n v="36.355499999999999"/>
    <n v="9.5"/>
    <m/>
    <m/>
  </r>
  <r>
    <x v="115"/>
    <x v="1"/>
    <s v="Naypyitaw"/>
    <x v="0"/>
    <x v="1"/>
    <x v="5"/>
    <n v="27.02"/>
    <n v="3"/>
    <n v="4.0529999999999999"/>
    <n v="85.113"/>
    <x v="60"/>
    <x v="39"/>
    <x v="0"/>
    <n v="81.06"/>
    <n v="4.7619047620000003"/>
    <n v="4.0529999999999999"/>
    <n v="7.1"/>
    <m/>
    <m/>
  </r>
  <r>
    <x v="116"/>
    <x v="2"/>
    <s v="Mandalay"/>
    <x v="1"/>
    <x v="0"/>
    <x v="5"/>
    <n v="21.94"/>
    <n v="5"/>
    <n v="5.4850000000000003"/>
    <n v="115.185"/>
    <x v="14"/>
    <x v="110"/>
    <x v="2"/>
    <n v="109.7"/>
    <n v="4.7619047620000003"/>
    <n v="5.4850000000000003"/>
    <n v="5.3"/>
    <m/>
    <m/>
  </r>
  <r>
    <x v="117"/>
    <x v="2"/>
    <s v="Mandalay"/>
    <x v="1"/>
    <x v="0"/>
    <x v="5"/>
    <n v="51.36"/>
    <n v="1"/>
    <n v="2.5680000000000001"/>
    <n v="53.927999999999997"/>
    <x v="61"/>
    <x v="111"/>
    <x v="2"/>
    <n v="51.36"/>
    <n v="4.7619047620000003"/>
    <n v="2.5680000000000001"/>
    <n v="5.2"/>
    <m/>
    <m/>
  </r>
  <r>
    <x v="118"/>
    <x v="0"/>
    <s v="Yangon"/>
    <x v="0"/>
    <x v="0"/>
    <x v="4"/>
    <n v="54.67"/>
    <n v="3"/>
    <n v="8.2004999999999999"/>
    <n v="172.2105"/>
    <x v="46"/>
    <x v="45"/>
    <x v="0"/>
    <n v="164.01"/>
    <n v="4.7619047620000003"/>
    <n v="8.2004999999999999"/>
    <n v="8.6"/>
    <n v="8.2005000000000052"/>
    <s v="Regular Spender"/>
  </r>
  <r>
    <x v="119"/>
    <x v="2"/>
    <s v="Mandalay"/>
    <x v="0"/>
    <x v="0"/>
    <x v="2"/>
    <n v="53.44"/>
    <n v="2"/>
    <n v="5.3440000000000003"/>
    <n v="112.224"/>
    <x v="57"/>
    <x v="112"/>
    <x v="2"/>
    <n v="106.88"/>
    <n v="4.7619047620000003"/>
    <n v="5.3440000000000003"/>
    <n v="4.0999999999999996"/>
    <m/>
    <m/>
  </r>
  <r>
    <x v="120"/>
    <x v="0"/>
    <s v="Yangon"/>
    <x v="0"/>
    <x v="1"/>
    <x v="2"/>
    <n v="77.95"/>
    <n v="6"/>
    <n v="23.385000000000002"/>
    <n v="491.08499999999998"/>
    <x v="46"/>
    <x v="113"/>
    <x v="2"/>
    <n v="467.7"/>
    <n v="4.7619047620000003"/>
    <n v="23.385000000000002"/>
    <n v="8"/>
    <n v="23.384999999999991"/>
    <s v="High Spender"/>
  </r>
  <r>
    <x v="121"/>
    <x v="1"/>
    <s v="Naypyitaw"/>
    <x v="1"/>
    <x v="0"/>
    <x v="0"/>
    <n v="57.12"/>
    <n v="7"/>
    <n v="19.992000000000001"/>
    <n v="419.83199999999999"/>
    <x v="40"/>
    <x v="6"/>
    <x v="0"/>
    <n v="399.84"/>
    <n v="4.7619047620000003"/>
    <n v="19.992000000000001"/>
    <n v="6.5"/>
    <m/>
    <m/>
  </r>
  <r>
    <x v="122"/>
    <x v="2"/>
    <s v="Mandalay"/>
    <x v="1"/>
    <x v="0"/>
    <x v="0"/>
    <n v="99.96"/>
    <n v="9"/>
    <n v="44.981999999999999"/>
    <n v="944.62199999999996"/>
    <x v="8"/>
    <x v="114"/>
    <x v="0"/>
    <n v="899.64"/>
    <n v="4.7619047620000003"/>
    <n v="44.981999999999999"/>
    <n v="4.2"/>
    <m/>
    <m/>
  </r>
  <r>
    <x v="123"/>
    <x v="1"/>
    <s v="Naypyitaw"/>
    <x v="1"/>
    <x v="0"/>
    <x v="2"/>
    <n v="63.91"/>
    <n v="8"/>
    <n v="25.564"/>
    <n v="536.84400000000005"/>
    <x v="62"/>
    <x v="115"/>
    <x v="0"/>
    <n v="511.28"/>
    <n v="4.7619047620000003"/>
    <n v="25.564"/>
    <n v="4.5999999999999996"/>
    <m/>
    <m/>
  </r>
  <r>
    <x v="124"/>
    <x v="2"/>
    <s v="Mandalay"/>
    <x v="1"/>
    <x v="1"/>
    <x v="5"/>
    <n v="56.47"/>
    <n v="8"/>
    <n v="22.588000000000001"/>
    <n v="474.34800000000001"/>
    <x v="8"/>
    <x v="116"/>
    <x v="2"/>
    <n v="451.76"/>
    <n v="4.7619047620000003"/>
    <n v="22.588000000000001"/>
    <n v="7.3"/>
    <m/>
    <m/>
  </r>
  <r>
    <x v="125"/>
    <x v="0"/>
    <s v="Yangon"/>
    <x v="1"/>
    <x v="1"/>
    <x v="4"/>
    <n v="36.36"/>
    <n v="2"/>
    <n v="3.6360000000000001"/>
    <n v="76.355999999999995"/>
    <x v="46"/>
    <x v="117"/>
    <x v="1"/>
    <n v="72.72"/>
    <n v="4.7619047620000003"/>
    <n v="3.6360000000000001"/>
    <n v="7.1"/>
    <n v="3.6359999999999957"/>
    <s v="Regular Spender"/>
  </r>
  <r>
    <x v="126"/>
    <x v="0"/>
    <s v="Yangon"/>
    <x v="0"/>
    <x v="0"/>
    <x v="2"/>
    <n v="73.22"/>
    <n v="6"/>
    <n v="21.966000000000001"/>
    <n v="461.286"/>
    <x v="46"/>
    <x v="118"/>
    <x v="1"/>
    <n v="439.32"/>
    <n v="4.7619047620000003"/>
    <n v="21.966000000000001"/>
    <n v="7.2"/>
    <n v="21.966000000000008"/>
    <s v="High Spender"/>
  </r>
  <r>
    <x v="127"/>
    <x v="1"/>
    <s v="Naypyitaw"/>
    <x v="0"/>
    <x v="1"/>
    <x v="5"/>
    <n v="31.73"/>
    <n v="9"/>
    <n v="14.278499999999999"/>
    <n v="299.8485"/>
    <x v="22"/>
    <x v="119"/>
    <x v="0"/>
    <n v="285.57"/>
    <n v="4.7619047620000003"/>
    <n v="14.278499999999999"/>
    <n v="5.9"/>
    <m/>
    <m/>
  </r>
  <r>
    <x v="128"/>
    <x v="1"/>
    <s v="Naypyitaw"/>
    <x v="1"/>
    <x v="1"/>
    <x v="4"/>
    <n v="68.540000000000006"/>
    <n v="8"/>
    <n v="27.416"/>
    <n v="575.73599999999999"/>
    <x v="22"/>
    <x v="120"/>
    <x v="2"/>
    <n v="548.32000000000005"/>
    <n v="4.7619047620000003"/>
    <n v="27.416"/>
    <n v="8.5"/>
    <m/>
    <m/>
  </r>
  <r>
    <x v="129"/>
    <x v="2"/>
    <s v="Mandalay"/>
    <x v="0"/>
    <x v="1"/>
    <x v="0"/>
    <n v="90.28"/>
    <n v="9"/>
    <n v="40.625999999999998"/>
    <n v="853.14599999999996"/>
    <x v="17"/>
    <x v="121"/>
    <x v="2"/>
    <n v="812.52"/>
    <n v="4.7619047620000003"/>
    <n v="40.625999999999998"/>
    <n v="7.2"/>
    <m/>
    <m/>
  </r>
  <r>
    <x v="130"/>
    <x v="2"/>
    <s v="Mandalay"/>
    <x v="0"/>
    <x v="1"/>
    <x v="5"/>
    <n v="39.619999999999997"/>
    <n v="7"/>
    <n v="13.867000000000001"/>
    <n v="291.20699999999999"/>
    <x v="19"/>
    <x v="122"/>
    <x v="1"/>
    <n v="277.33999999999997"/>
    <n v="4.7619047620000003"/>
    <n v="13.867000000000001"/>
    <n v="7.5"/>
    <m/>
    <m/>
  </r>
  <r>
    <x v="131"/>
    <x v="0"/>
    <s v="Yangon"/>
    <x v="1"/>
    <x v="0"/>
    <x v="3"/>
    <n v="53.17"/>
    <n v="7"/>
    <n v="18.609500000000001"/>
    <n v="390.79950000000002"/>
    <x v="46"/>
    <x v="123"/>
    <x v="1"/>
    <n v="372.19"/>
    <n v="4.7619047620000003"/>
    <n v="18.609500000000001"/>
    <n v="8.9"/>
    <n v="18.609500000000025"/>
    <s v="High Spender"/>
  </r>
  <r>
    <x v="132"/>
    <x v="2"/>
    <s v="Mandalay"/>
    <x v="0"/>
    <x v="1"/>
    <x v="0"/>
    <n v="34.840000000000003"/>
    <n v="4"/>
    <n v="6.968"/>
    <n v="146.328"/>
    <x v="30"/>
    <x v="124"/>
    <x v="1"/>
    <n v="139.36000000000001"/>
    <n v="4.7619047620000003"/>
    <n v="6.968"/>
    <n v="7.4"/>
    <m/>
    <m/>
  </r>
  <r>
    <x v="133"/>
    <x v="2"/>
    <s v="Mandalay"/>
    <x v="1"/>
    <x v="0"/>
    <x v="1"/>
    <n v="87.45"/>
    <n v="6"/>
    <n v="26.234999999999999"/>
    <n v="550.93499999999995"/>
    <x v="63"/>
    <x v="125"/>
    <x v="0"/>
    <n v="524.70000000000005"/>
    <n v="4.7619047620000003"/>
    <n v="26.234999999999999"/>
    <n v="8.8000000000000007"/>
    <m/>
    <m/>
  </r>
  <r>
    <x v="134"/>
    <x v="1"/>
    <s v="Naypyitaw"/>
    <x v="0"/>
    <x v="1"/>
    <x v="3"/>
    <n v="81.3"/>
    <n v="6"/>
    <n v="24.39"/>
    <n v="512.19000000000005"/>
    <x v="1"/>
    <x v="126"/>
    <x v="2"/>
    <n v="487.8"/>
    <n v="4.7619047620000003"/>
    <n v="24.39"/>
    <n v="5.3"/>
    <m/>
    <m/>
  </r>
  <r>
    <x v="135"/>
    <x v="1"/>
    <s v="Naypyitaw"/>
    <x v="0"/>
    <x v="0"/>
    <x v="5"/>
    <n v="90.22"/>
    <n v="3"/>
    <n v="13.532999999999999"/>
    <n v="284.19299999999998"/>
    <x v="64"/>
    <x v="30"/>
    <x v="1"/>
    <n v="270.66000000000003"/>
    <n v="4.7619047620000003"/>
    <n v="13.532999999999999"/>
    <n v="6.2"/>
    <m/>
    <m/>
  </r>
  <r>
    <x v="136"/>
    <x v="0"/>
    <s v="Yangon"/>
    <x v="0"/>
    <x v="0"/>
    <x v="2"/>
    <n v="74.67"/>
    <n v="9"/>
    <n v="33.601500000000001"/>
    <n v="705.63149999999996"/>
    <x v="45"/>
    <x v="61"/>
    <x v="2"/>
    <n v="672.03"/>
    <n v="4.7619047620000003"/>
    <n v="33.601500000000001"/>
    <n v="9.4"/>
    <n v="33.601499999999987"/>
    <s v="High Spender"/>
  </r>
  <r>
    <x v="137"/>
    <x v="0"/>
    <s v="Yangon"/>
    <x v="1"/>
    <x v="0"/>
    <x v="5"/>
    <n v="17.940000000000001"/>
    <n v="5"/>
    <n v="4.4850000000000003"/>
    <n v="94.185000000000002"/>
    <x v="48"/>
    <x v="127"/>
    <x v="2"/>
    <n v="89.7"/>
    <n v="4.7619047620000003"/>
    <n v="4.4850000000000003"/>
    <n v="6.8"/>
    <n v="4.4849999999999994"/>
    <s v="Regular Spender"/>
  </r>
  <r>
    <x v="138"/>
    <x v="2"/>
    <s v="Mandalay"/>
    <x v="0"/>
    <x v="0"/>
    <x v="0"/>
    <n v="51.91"/>
    <n v="10"/>
    <n v="25.954999999999998"/>
    <n v="545.05499999999995"/>
    <x v="65"/>
    <x v="128"/>
    <x v="1"/>
    <n v="519.1"/>
    <n v="4.7619047620000003"/>
    <n v="25.954999999999998"/>
    <n v="8.1999999999999993"/>
    <m/>
    <m/>
  </r>
  <r>
    <x v="139"/>
    <x v="0"/>
    <s v="Yangon"/>
    <x v="0"/>
    <x v="0"/>
    <x v="0"/>
    <n v="78.77"/>
    <n v="10"/>
    <n v="39.384999999999998"/>
    <n v="827.08500000000004"/>
    <x v="66"/>
    <x v="129"/>
    <x v="1"/>
    <n v="787.7"/>
    <n v="4.7619047620000003"/>
    <n v="39.384999999999998"/>
    <n v="6.4"/>
    <n v="39.384999999999991"/>
    <s v="High Spender"/>
  </r>
  <r>
    <x v="140"/>
    <x v="1"/>
    <s v="Naypyitaw"/>
    <x v="1"/>
    <x v="1"/>
    <x v="0"/>
    <n v="89.8"/>
    <n v="10"/>
    <n v="44.9"/>
    <n v="942.9"/>
    <x v="48"/>
    <x v="130"/>
    <x v="0"/>
    <n v="898"/>
    <n v="4.7619047620000003"/>
    <n v="44.9"/>
    <n v="5.4"/>
    <m/>
    <m/>
  </r>
  <r>
    <x v="141"/>
    <x v="1"/>
    <s v="Naypyitaw"/>
    <x v="1"/>
    <x v="0"/>
    <x v="3"/>
    <n v="90.5"/>
    <n v="10"/>
    <n v="45.25"/>
    <n v="950.25"/>
    <x v="19"/>
    <x v="131"/>
    <x v="1"/>
    <n v="905"/>
    <n v="4.7619047620000003"/>
    <n v="45.25"/>
    <n v="8.1"/>
    <m/>
    <m/>
  </r>
  <r>
    <x v="142"/>
    <x v="1"/>
    <s v="Naypyitaw"/>
    <x v="1"/>
    <x v="1"/>
    <x v="3"/>
    <n v="68.599999999999994"/>
    <n v="10"/>
    <n v="34.299999999999997"/>
    <n v="720.3"/>
    <x v="59"/>
    <x v="132"/>
    <x v="1"/>
    <n v="686"/>
    <n v="4.7619047620000003"/>
    <n v="34.299999999999997"/>
    <n v="9.1"/>
    <m/>
    <m/>
  </r>
  <r>
    <x v="143"/>
    <x v="1"/>
    <s v="Naypyitaw"/>
    <x v="1"/>
    <x v="1"/>
    <x v="4"/>
    <n v="30.41"/>
    <n v="1"/>
    <n v="1.5205"/>
    <n v="31.930499999999999"/>
    <x v="67"/>
    <x v="133"/>
    <x v="0"/>
    <n v="30.41"/>
    <n v="4.7619047620000003"/>
    <n v="1.5205"/>
    <n v="8.4"/>
    <m/>
    <m/>
  </r>
  <r>
    <x v="144"/>
    <x v="0"/>
    <s v="Yangon"/>
    <x v="0"/>
    <x v="1"/>
    <x v="3"/>
    <n v="77.5"/>
    <n v="5"/>
    <n v="19.375"/>
    <n v="406.875"/>
    <x v="66"/>
    <x v="59"/>
    <x v="2"/>
    <n v="387.5"/>
    <n v="4.7619047620000003"/>
    <n v="19.375"/>
    <n v="4.3"/>
    <n v="19.375"/>
    <s v="High Spender"/>
  </r>
  <r>
    <x v="145"/>
    <x v="1"/>
    <s v="Naypyitaw"/>
    <x v="0"/>
    <x v="1"/>
    <x v="3"/>
    <n v="46.26"/>
    <n v="6"/>
    <n v="13.878"/>
    <n v="291.43799999999999"/>
    <x v="1"/>
    <x v="134"/>
    <x v="0"/>
    <n v="277.56"/>
    <n v="4.7619047620000003"/>
    <n v="13.878"/>
    <n v="9.5"/>
    <m/>
    <m/>
  </r>
  <r>
    <x v="146"/>
    <x v="0"/>
    <s v="Yangon"/>
    <x v="1"/>
    <x v="0"/>
    <x v="5"/>
    <n v="86.68"/>
    <n v="8"/>
    <n v="34.671999999999997"/>
    <n v="728.11199999999997"/>
    <x v="66"/>
    <x v="135"/>
    <x v="0"/>
    <n v="693.44"/>
    <n v="4.7619047620000003"/>
    <n v="34.671999999999997"/>
    <n v="7.2"/>
    <n v="34.671999999999912"/>
    <s v="High Spender"/>
  </r>
  <r>
    <x v="147"/>
    <x v="1"/>
    <s v="Naypyitaw"/>
    <x v="0"/>
    <x v="0"/>
    <x v="3"/>
    <n v="66.14"/>
    <n v="4"/>
    <n v="13.228"/>
    <n v="277.78800000000001"/>
    <x v="31"/>
    <x v="70"/>
    <x v="0"/>
    <n v="264.56"/>
    <n v="4.7619047620000003"/>
    <n v="13.228"/>
    <n v="5.6"/>
    <m/>
    <m/>
  </r>
  <r>
    <x v="148"/>
    <x v="2"/>
    <s v="Mandalay"/>
    <x v="1"/>
    <x v="0"/>
    <x v="2"/>
    <n v="71.86"/>
    <n v="8"/>
    <n v="28.744"/>
    <n v="603.62400000000002"/>
    <x v="68"/>
    <x v="136"/>
    <x v="0"/>
    <n v="574.88"/>
    <n v="4.7619047620000003"/>
    <n v="28.744"/>
    <n v="6.2"/>
    <m/>
    <m/>
  </r>
  <r>
    <x v="149"/>
    <x v="0"/>
    <s v="Yangon"/>
    <x v="0"/>
    <x v="0"/>
    <x v="1"/>
    <n v="26.23"/>
    <n v="9"/>
    <n v="11.8035"/>
    <n v="247.87350000000001"/>
    <x v="19"/>
    <x v="137"/>
    <x v="2"/>
    <n v="236.07"/>
    <n v="4.7619047620000003"/>
    <n v="11.8035"/>
    <n v="5.9"/>
    <n v="11.803500000000014"/>
    <s v="Regular Spender"/>
  </r>
  <r>
    <x v="150"/>
    <x v="2"/>
    <s v="Mandalay"/>
    <x v="1"/>
    <x v="1"/>
    <x v="5"/>
    <n v="91.54"/>
    <n v="4"/>
    <n v="18.308"/>
    <n v="384.46800000000002"/>
    <x v="23"/>
    <x v="96"/>
    <x v="0"/>
    <n v="366.16"/>
    <n v="4.7619047620000003"/>
    <n v="18.308"/>
    <n v="4.8"/>
    <m/>
    <m/>
  </r>
  <r>
    <x v="151"/>
    <x v="1"/>
    <s v="Naypyitaw"/>
    <x v="1"/>
    <x v="0"/>
    <x v="0"/>
    <n v="34.56"/>
    <n v="7"/>
    <n v="12.096"/>
    <n v="254.01599999999999"/>
    <x v="12"/>
    <x v="138"/>
    <x v="0"/>
    <n v="241.92"/>
    <n v="4.7619047620000003"/>
    <n v="12.096"/>
    <n v="7.3"/>
    <m/>
    <m/>
  </r>
  <r>
    <x v="152"/>
    <x v="0"/>
    <s v="Yangon"/>
    <x v="1"/>
    <x v="0"/>
    <x v="2"/>
    <n v="60.01"/>
    <n v="4"/>
    <n v="12.002000000000001"/>
    <n v="252.042"/>
    <x v="19"/>
    <x v="139"/>
    <x v="1"/>
    <n v="240.04"/>
    <n v="4.7619047620000003"/>
    <n v="12.002000000000001"/>
    <n v="4.5"/>
    <n v="12.00200000000001"/>
    <s v="Regular Spender"/>
  </r>
  <r>
    <x v="153"/>
    <x v="1"/>
    <s v="Naypyitaw"/>
    <x v="0"/>
    <x v="1"/>
    <x v="4"/>
    <n v="16.48"/>
    <n v="6"/>
    <n v="4.944"/>
    <n v="103.824"/>
    <x v="69"/>
    <x v="140"/>
    <x v="2"/>
    <n v="98.88"/>
    <n v="4.7619047620000003"/>
    <n v="4.944"/>
    <n v="9.9"/>
    <m/>
    <m/>
  </r>
  <r>
    <x v="154"/>
    <x v="1"/>
    <s v="Naypyitaw"/>
    <x v="0"/>
    <x v="1"/>
    <x v="0"/>
    <n v="80.97"/>
    <n v="8"/>
    <n v="32.387999999999998"/>
    <n v="680.14800000000002"/>
    <x v="20"/>
    <x v="33"/>
    <x v="1"/>
    <n v="647.76"/>
    <n v="4.7619047620000003"/>
    <n v="32.387999999999998"/>
    <n v="9.3000000000000007"/>
    <m/>
    <m/>
  </r>
  <r>
    <x v="155"/>
    <x v="0"/>
    <s v="Yangon"/>
    <x v="1"/>
    <x v="1"/>
    <x v="0"/>
    <n v="40.049999999999997"/>
    <n v="4"/>
    <n v="8.01"/>
    <n v="168.21"/>
    <x v="19"/>
    <x v="141"/>
    <x v="1"/>
    <n v="160.19999999999999"/>
    <n v="4.7619047620000003"/>
    <n v="8.01"/>
    <n v="9.6999999999999993"/>
    <n v="8.0100000000000193"/>
    <s v="Regular Spender"/>
  </r>
  <r>
    <x v="156"/>
    <x v="2"/>
    <s v="Mandalay"/>
    <x v="1"/>
    <x v="0"/>
    <x v="1"/>
    <n v="72.17"/>
    <n v="1"/>
    <n v="3.6084999999999998"/>
    <n v="75.778499999999994"/>
    <x v="9"/>
    <x v="142"/>
    <x v="1"/>
    <n v="72.17"/>
    <n v="4.7619047620000003"/>
    <n v="3.6084999999999998"/>
    <n v="6.1"/>
    <m/>
    <m/>
  </r>
  <r>
    <x v="157"/>
    <x v="2"/>
    <s v="Mandalay"/>
    <x v="0"/>
    <x v="0"/>
    <x v="2"/>
    <n v="50.28"/>
    <n v="5"/>
    <n v="12.57"/>
    <n v="263.97000000000003"/>
    <x v="34"/>
    <x v="25"/>
    <x v="2"/>
    <n v="251.4"/>
    <n v="4.7619047620000003"/>
    <n v="12.57"/>
    <n v="9.6999999999999993"/>
    <m/>
    <m/>
  </r>
  <r>
    <x v="158"/>
    <x v="2"/>
    <s v="Mandalay"/>
    <x v="1"/>
    <x v="0"/>
    <x v="3"/>
    <n v="97.22"/>
    <n v="9"/>
    <n v="43.749000000000002"/>
    <n v="918.72900000000004"/>
    <x v="70"/>
    <x v="143"/>
    <x v="2"/>
    <n v="874.98"/>
    <n v="4.7619047620000003"/>
    <n v="43.749000000000002"/>
    <n v="6"/>
    <m/>
    <m/>
  </r>
  <r>
    <x v="159"/>
    <x v="2"/>
    <s v="Mandalay"/>
    <x v="0"/>
    <x v="0"/>
    <x v="0"/>
    <n v="93.39"/>
    <n v="6"/>
    <n v="28.016999999999999"/>
    <n v="588.35699999999997"/>
    <x v="71"/>
    <x v="144"/>
    <x v="2"/>
    <n v="560.34"/>
    <n v="4.7619047620000003"/>
    <n v="28.016999999999999"/>
    <n v="10"/>
    <m/>
    <m/>
  </r>
  <r>
    <x v="160"/>
    <x v="1"/>
    <s v="Naypyitaw"/>
    <x v="0"/>
    <x v="1"/>
    <x v="4"/>
    <n v="43.18"/>
    <n v="8"/>
    <n v="17.271999999999998"/>
    <n v="362.71199999999999"/>
    <x v="53"/>
    <x v="30"/>
    <x v="0"/>
    <n v="345.44"/>
    <n v="4.7619047620000003"/>
    <n v="17.271999999999998"/>
    <n v="8.3000000000000007"/>
    <m/>
    <m/>
  </r>
  <r>
    <x v="161"/>
    <x v="0"/>
    <s v="Yangon"/>
    <x v="0"/>
    <x v="0"/>
    <x v="1"/>
    <n v="51.69"/>
    <n v="7"/>
    <n v="18.0915"/>
    <n v="379.92149999999998"/>
    <x v="47"/>
    <x v="145"/>
    <x v="1"/>
    <n v="361.83"/>
    <n v="4.7619047620000003"/>
    <n v="18.0915"/>
    <n v="5.5"/>
    <n v="18.091499999999996"/>
    <s v="High Spender"/>
  </r>
  <r>
    <x v="162"/>
    <x v="0"/>
    <s v="Yangon"/>
    <x v="1"/>
    <x v="0"/>
    <x v="3"/>
    <n v="58.22"/>
    <n v="8"/>
    <n v="23.288"/>
    <n v="489.048"/>
    <x v="72"/>
    <x v="146"/>
    <x v="2"/>
    <n v="465.76"/>
    <n v="4.7619047620000003"/>
    <n v="23.288"/>
    <n v="8.4"/>
    <n v="23.288000000000011"/>
    <s v="High Spender"/>
  </r>
  <r>
    <x v="163"/>
    <x v="1"/>
    <s v="Naypyitaw"/>
    <x v="0"/>
    <x v="0"/>
    <x v="0"/>
    <n v="76.400000000000006"/>
    <n v="2"/>
    <n v="7.64"/>
    <n v="160.44"/>
    <x v="73"/>
    <x v="147"/>
    <x v="2"/>
    <n v="152.80000000000001"/>
    <n v="4.7619047620000003"/>
    <n v="7.64"/>
    <n v="6.5"/>
    <m/>
    <m/>
  </r>
  <r>
    <x v="164"/>
    <x v="2"/>
    <s v="Mandalay"/>
    <x v="0"/>
    <x v="0"/>
    <x v="4"/>
    <n v="39.9"/>
    <n v="10"/>
    <n v="19.95"/>
    <n v="418.95"/>
    <x v="6"/>
    <x v="148"/>
    <x v="0"/>
    <n v="399"/>
    <n v="4.7619047620000003"/>
    <n v="19.95"/>
    <n v="5.9"/>
    <m/>
    <m/>
  </r>
  <r>
    <x v="165"/>
    <x v="2"/>
    <s v="Mandalay"/>
    <x v="1"/>
    <x v="0"/>
    <x v="3"/>
    <n v="42.57"/>
    <n v="8"/>
    <n v="17.027999999999999"/>
    <n v="357.58800000000002"/>
    <x v="13"/>
    <x v="149"/>
    <x v="2"/>
    <n v="340.56"/>
    <n v="4.7619047620000003"/>
    <n v="17.027999999999999"/>
    <n v="5.6"/>
    <m/>
    <m/>
  </r>
  <r>
    <x v="166"/>
    <x v="1"/>
    <s v="Naypyitaw"/>
    <x v="0"/>
    <x v="0"/>
    <x v="2"/>
    <n v="95.58"/>
    <n v="10"/>
    <n v="47.79"/>
    <n v="1003.59"/>
    <x v="61"/>
    <x v="150"/>
    <x v="1"/>
    <n v="955.8"/>
    <n v="4.7619047620000003"/>
    <n v="47.79"/>
    <n v="4.8"/>
    <m/>
    <m/>
  </r>
  <r>
    <x v="167"/>
    <x v="0"/>
    <s v="Yangon"/>
    <x v="0"/>
    <x v="1"/>
    <x v="0"/>
    <n v="32.25"/>
    <n v="5"/>
    <n v="8.0625"/>
    <n v="169.3125"/>
    <x v="72"/>
    <x v="151"/>
    <x v="1"/>
    <n v="161.25"/>
    <n v="4.7619047620000003"/>
    <n v="8.0625"/>
    <n v="9"/>
    <n v="8.0625"/>
    <s v="Regular Spender"/>
  </r>
  <r>
    <x v="168"/>
    <x v="0"/>
    <s v="Yangon"/>
    <x v="0"/>
    <x v="1"/>
    <x v="2"/>
    <n v="12.03"/>
    <n v="2"/>
    <n v="1.2030000000000001"/>
    <n v="25.263000000000002"/>
    <x v="72"/>
    <x v="152"/>
    <x v="1"/>
    <n v="24.06"/>
    <n v="4.7619047620000003"/>
    <n v="1.2030000000000001"/>
    <n v="5.0999999999999996"/>
    <n v="1.203000000000003"/>
    <s v="Regular Spender"/>
  </r>
  <r>
    <x v="169"/>
    <x v="0"/>
    <s v="Yangon"/>
    <x v="0"/>
    <x v="1"/>
    <x v="5"/>
    <n v="54.28"/>
    <n v="7"/>
    <n v="18.998000000000001"/>
    <n v="398.95800000000003"/>
    <x v="72"/>
    <x v="153"/>
    <x v="2"/>
    <n v="379.96"/>
    <n v="4.7619047620000003"/>
    <n v="18.998000000000001"/>
    <n v="9.3000000000000007"/>
    <n v="18.998000000000047"/>
    <s v="High Spender"/>
  </r>
  <r>
    <x v="170"/>
    <x v="0"/>
    <s v="Yangon"/>
    <x v="0"/>
    <x v="0"/>
    <x v="4"/>
    <n v="81.709999999999994"/>
    <n v="6"/>
    <n v="24.513000000000002"/>
    <n v="514.77300000000002"/>
    <x v="72"/>
    <x v="154"/>
    <x v="0"/>
    <n v="490.26"/>
    <n v="4.7619047620000003"/>
    <n v="24.513000000000002"/>
    <n v="8"/>
    <n v="24.513000000000034"/>
    <s v="High Spender"/>
  </r>
  <r>
    <x v="171"/>
    <x v="2"/>
    <s v="Mandalay"/>
    <x v="1"/>
    <x v="0"/>
    <x v="4"/>
    <n v="80.05"/>
    <n v="5"/>
    <n v="20.012499999999999"/>
    <n v="420.26249999999999"/>
    <x v="47"/>
    <x v="48"/>
    <x v="0"/>
    <n v="400.25"/>
    <n v="4.7619047620000003"/>
    <n v="20.012499999999999"/>
    <n v="9.4"/>
    <m/>
    <m/>
  </r>
  <r>
    <x v="172"/>
    <x v="1"/>
    <s v="Naypyitaw"/>
    <x v="0"/>
    <x v="0"/>
    <x v="1"/>
    <n v="20.85"/>
    <n v="8"/>
    <n v="8.34"/>
    <n v="175.14"/>
    <x v="24"/>
    <x v="155"/>
    <x v="1"/>
    <n v="166.8"/>
    <n v="4.7619047620000003"/>
    <n v="8.34"/>
    <n v="6.3"/>
    <m/>
    <m/>
  </r>
  <r>
    <x v="173"/>
    <x v="2"/>
    <s v="Mandalay"/>
    <x v="1"/>
    <x v="0"/>
    <x v="1"/>
    <n v="52.89"/>
    <n v="6"/>
    <n v="15.867000000000001"/>
    <n v="333.20699999999999"/>
    <x v="53"/>
    <x v="156"/>
    <x v="0"/>
    <n v="317.33999999999997"/>
    <n v="4.7619047620000003"/>
    <n v="15.867000000000001"/>
    <n v="9.8000000000000007"/>
    <m/>
    <m/>
  </r>
  <r>
    <x v="174"/>
    <x v="2"/>
    <s v="Mandalay"/>
    <x v="0"/>
    <x v="0"/>
    <x v="4"/>
    <n v="19.79"/>
    <n v="8"/>
    <n v="7.9160000000000004"/>
    <n v="166.23599999999999"/>
    <x v="50"/>
    <x v="157"/>
    <x v="2"/>
    <n v="158.32"/>
    <n v="4.7619047620000003"/>
    <n v="7.9160000000000004"/>
    <n v="8.6999999999999993"/>
    <m/>
    <m/>
  </r>
  <r>
    <x v="175"/>
    <x v="0"/>
    <s v="Yangon"/>
    <x v="1"/>
    <x v="0"/>
    <x v="1"/>
    <n v="24.18"/>
    <n v="8"/>
    <n v="9.6720000000000006"/>
    <n v="203.11199999999999"/>
    <x v="20"/>
    <x v="102"/>
    <x v="2"/>
    <n v="193.44"/>
    <n v="4.7619047620000003"/>
    <n v="9.6720000000000006"/>
    <n v="9.8000000000000007"/>
    <n v="9.671999999999997"/>
    <s v="Regular Spender"/>
  </r>
  <r>
    <x v="176"/>
    <x v="0"/>
    <s v="Yangon"/>
    <x v="0"/>
    <x v="0"/>
    <x v="5"/>
    <n v="83.24"/>
    <n v="9"/>
    <n v="37.457999999999998"/>
    <n v="786.61800000000005"/>
    <x v="74"/>
    <x v="158"/>
    <x v="0"/>
    <n v="749.16"/>
    <n v="4.7619047620000003"/>
    <n v="37.457999999999998"/>
    <n v="7.4"/>
    <n v="37.458000000000084"/>
    <s v="High Spender"/>
  </r>
  <r>
    <x v="177"/>
    <x v="1"/>
    <s v="Naypyitaw"/>
    <x v="0"/>
    <x v="1"/>
    <x v="5"/>
    <n v="22.51"/>
    <n v="7"/>
    <n v="7.8784999999999998"/>
    <n v="165.4485"/>
    <x v="75"/>
    <x v="159"/>
    <x v="0"/>
    <n v="157.57"/>
    <n v="4.7619047620000003"/>
    <n v="7.8784999999999998"/>
    <n v="4.8"/>
    <m/>
    <m/>
  </r>
  <r>
    <x v="178"/>
    <x v="0"/>
    <s v="Yangon"/>
    <x v="0"/>
    <x v="0"/>
    <x v="1"/>
    <n v="38.6"/>
    <n v="1"/>
    <n v="1.93"/>
    <n v="40.53"/>
    <x v="74"/>
    <x v="160"/>
    <x v="2"/>
    <n v="38.6"/>
    <n v="4.7619047620000003"/>
    <n v="1.93"/>
    <n v="6.7"/>
    <n v="1.9299999999999997"/>
    <s v="Regular Spender"/>
  </r>
  <r>
    <x v="179"/>
    <x v="1"/>
    <s v="Naypyitaw"/>
    <x v="1"/>
    <x v="0"/>
    <x v="3"/>
    <n v="86.8"/>
    <n v="3"/>
    <n v="13.02"/>
    <n v="273.42"/>
    <x v="20"/>
    <x v="8"/>
    <x v="2"/>
    <n v="260.39999999999998"/>
    <n v="4.7619047620000003"/>
    <n v="13.02"/>
    <n v="9.9"/>
    <m/>
    <m/>
  </r>
  <r>
    <x v="180"/>
    <x v="1"/>
    <s v="Naypyitaw"/>
    <x v="0"/>
    <x v="0"/>
    <x v="5"/>
    <n v="64.260000000000005"/>
    <n v="7"/>
    <n v="22.491"/>
    <n v="472.31099999999998"/>
    <x v="52"/>
    <x v="117"/>
    <x v="1"/>
    <n v="449.82"/>
    <n v="4.7619047620000003"/>
    <n v="22.491"/>
    <n v="5.7"/>
    <m/>
    <m/>
  </r>
  <r>
    <x v="181"/>
    <x v="1"/>
    <s v="Naypyitaw"/>
    <x v="1"/>
    <x v="0"/>
    <x v="4"/>
    <n v="38.47"/>
    <n v="8"/>
    <n v="15.388"/>
    <n v="323.14800000000002"/>
    <x v="48"/>
    <x v="161"/>
    <x v="1"/>
    <n v="307.76"/>
    <n v="4.7619047620000003"/>
    <n v="15.388"/>
    <n v="7.7"/>
    <m/>
    <m/>
  </r>
  <r>
    <x v="182"/>
    <x v="0"/>
    <s v="Yangon"/>
    <x v="1"/>
    <x v="0"/>
    <x v="1"/>
    <n v="66.349999999999994"/>
    <n v="1"/>
    <n v="3.3174999999999999"/>
    <n v="69.667500000000004"/>
    <x v="76"/>
    <x v="162"/>
    <x v="0"/>
    <n v="66.349999999999994"/>
    <n v="4.7619047620000003"/>
    <n v="3.3174999999999999"/>
    <n v="9.6999999999999993"/>
    <n v="3.3175000000000097"/>
    <s v="Regular Spender"/>
  </r>
  <r>
    <x v="183"/>
    <x v="1"/>
    <s v="Naypyitaw"/>
    <x v="0"/>
    <x v="0"/>
    <x v="3"/>
    <n v="34.31"/>
    <n v="8"/>
    <n v="13.724"/>
    <n v="288.20400000000001"/>
    <x v="19"/>
    <x v="163"/>
    <x v="2"/>
    <n v="274.48"/>
    <n v="4.7619047620000003"/>
    <n v="13.724"/>
    <n v="5.7"/>
    <m/>
    <m/>
  </r>
  <r>
    <x v="184"/>
    <x v="0"/>
    <s v="Yangon"/>
    <x v="1"/>
    <x v="0"/>
    <x v="1"/>
    <n v="20.77"/>
    <n v="4"/>
    <n v="4.1539999999999999"/>
    <n v="87.233999999999995"/>
    <x v="76"/>
    <x v="164"/>
    <x v="1"/>
    <n v="83.08"/>
    <n v="4.7619047620000003"/>
    <n v="4.1539999999999999"/>
    <n v="4.7"/>
    <n v="4.1539999999999964"/>
    <s v="Regular Spender"/>
  </r>
  <r>
    <x v="185"/>
    <x v="2"/>
    <s v="Mandalay"/>
    <x v="1"/>
    <x v="0"/>
    <x v="4"/>
    <n v="18.079999999999998"/>
    <n v="3"/>
    <n v="2.7120000000000002"/>
    <n v="56.951999999999998"/>
    <x v="14"/>
    <x v="165"/>
    <x v="2"/>
    <n v="54.24"/>
    <n v="4.7619047620000003"/>
    <n v="2.7120000000000002"/>
    <n v="8"/>
    <m/>
    <m/>
  </r>
  <r>
    <x v="186"/>
    <x v="2"/>
    <s v="Mandalay"/>
    <x v="1"/>
    <x v="1"/>
    <x v="2"/>
    <n v="94.49"/>
    <n v="8"/>
    <n v="37.795999999999999"/>
    <n v="793.71600000000001"/>
    <x v="24"/>
    <x v="166"/>
    <x v="2"/>
    <n v="755.92"/>
    <n v="4.7619047620000003"/>
    <n v="37.795999999999999"/>
    <n v="7.5"/>
    <m/>
    <m/>
  </r>
  <r>
    <x v="187"/>
    <x v="2"/>
    <s v="Mandalay"/>
    <x v="1"/>
    <x v="0"/>
    <x v="2"/>
    <n v="46.47"/>
    <n v="4"/>
    <n v="9.2940000000000005"/>
    <n v="195.17400000000001"/>
    <x v="17"/>
    <x v="167"/>
    <x v="1"/>
    <n v="185.88"/>
    <n v="4.7619047620000003"/>
    <n v="9.2940000000000005"/>
    <n v="7"/>
    <m/>
    <m/>
  </r>
  <r>
    <x v="188"/>
    <x v="0"/>
    <s v="Yangon"/>
    <x v="1"/>
    <x v="0"/>
    <x v="0"/>
    <n v="69.52"/>
    <n v="7"/>
    <n v="24.332000000000001"/>
    <n v="510.97199999999998"/>
    <x v="56"/>
    <x v="168"/>
    <x v="0"/>
    <n v="486.64"/>
    <n v="4.7619047620000003"/>
    <n v="24.332000000000001"/>
    <n v="8.5"/>
    <n v="24.331999999999994"/>
    <s v="High Spender"/>
  </r>
  <r>
    <x v="189"/>
    <x v="1"/>
    <s v="Naypyitaw"/>
    <x v="0"/>
    <x v="1"/>
    <x v="2"/>
    <n v="69.81"/>
    <n v="4"/>
    <n v="13.962"/>
    <n v="293.202"/>
    <x v="20"/>
    <x v="169"/>
    <x v="0"/>
    <n v="279.24"/>
    <n v="4.7619047620000003"/>
    <n v="13.962"/>
    <n v="5.9"/>
    <m/>
    <m/>
  </r>
  <r>
    <x v="190"/>
    <x v="2"/>
    <s v="Mandalay"/>
    <x v="0"/>
    <x v="1"/>
    <x v="2"/>
    <n v="77.040000000000006"/>
    <n v="3"/>
    <n v="11.555999999999999"/>
    <n v="242.67599999999999"/>
    <x v="42"/>
    <x v="0"/>
    <x v="0"/>
    <n v="231.12"/>
    <n v="4.7619047620000003"/>
    <n v="11.555999999999999"/>
    <n v="7.2"/>
    <m/>
    <m/>
  </r>
  <r>
    <x v="191"/>
    <x v="2"/>
    <s v="Mandalay"/>
    <x v="0"/>
    <x v="1"/>
    <x v="5"/>
    <n v="73.52"/>
    <n v="2"/>
    <n v="7.3520000000000003"/>
    <n v="154.392"/>
    <x v="11"/>
    <x v="170"/>
    <x v="2"/>
    <n v="147.04"/>
    <n v="4.7619047620000003"/>
    <n v="7.3520000000000003"/>
    <n v="4.5999999999999996"/>
    <m/>
    <m/>
  </r>
  <r>
    <x v="192"/>
    <x v="1"/>
    <s v="Naypyitaw"/>
    <x v="0"/>
    <x v="1"/>
    <x v="4"/>
    <n v="87.8"/>
    <n v="9"/>
    <n v="39.51"/>
    <n v="829.71"/>
    <x v="28"/>
    <x v="171"/>
    <x v="1"/>
    <n v="790.2"/>
    <n v="4.7619047620000003"/>
    <n v="39.51"/>
    <n v="9.1999999999999993"/>
    <m/>
    <m/>
  </r>
  <r>
    <x v="193"/>
    <x v="2"/>
    <s v="Mandalay"/>
    <x v="0"/>
    <x v="0"/>
    <x v="2"/>
    <n v="25.55"/>
    <n v="4"/>
    <n v="5.1100000000000003"/>
    <n v="107.31"/>
    <x v="47"/>
    <x v="172"/>
    <x v="2"/>
    <n v="102.2"/>
    <n v="4.7619047620000003"/>
    <n v="5.1100000000000003"/>
    <n v="5.7"/>
    <m/>
    <m/>
  </r>
  <r>
    <x v="194"/>
    <x v="0"/>
    <s v="Yangon"/>
    <x v="1"/>
    <x v="1"/>
    <x v="4"/>
    <n v="14.23"/>
    <n v="5"/>
    <n v="3.5575000000000001"/>
    <n v="74.707499999999996"/>
    <x v="56"/>
    <x v="173"/>
    <x v="0"/>
    <n v="71.150000000000006"/>
    <n v="4.7619047620000003"/>
    <n v="3.5575000000000001"/>
    <n v="4.4000000000000004"/>
    <n v="3.5574999999999903"/>
    <s v="Regular Spender"/>
  </r>
  <r>
    <x v="195"/>
    <x v="1"/>
    <s v="Naypyitaw"/>
    <x v="1"/>
    <x v="1"/>
    <x v="5"/>
    <n v="74.290000000000006"/>
    <n v="1"/>
    <n v="3.7145000000000001"/>
    <n v="78.004499999999993"/>
    <x v="41"/>
    <x v="174"/>
    <x v="1"/>
    <n v="74.290000000000006"/>
    <n v="4.7619047620000003"/>
    <n v="3.7145000000000001"/>
    <n v="5"/>
    <m/>
    <m/>
  </r>
  <r>
    <x v="196"/>
    <x v="1"/>
    <s v="Naypyitaw"/>
    <x v="1"/>
    <x v="0"/>
    <x v="3"/>
    <n v="43.7"/>
    <n v="2"/>
    <n v="4.37"/>
    <n v="91.77"/>
    <x v="54"/>
    <x v="175"/>
    <x v="1"/>
    <n v="87.4"/>
    <n v="4.7619047620000003"/>
    <n v="4.37"/>
    <n v="4.9000000000000004"/>
    <m/>
    <m/>
  </r>
  <r>
    <x v="197"/>
    <x v="0"/>
    <s v="Yangon"/>
    <x v="1"/>
    <x v="1"/>
    <x v="3"/>
    <n v="18.329999999999998"/>
    <n v="1"/>
    <n v="0.91649999999999998"/>
    <n v="19.246500000000001"/>
    <x v="26"/>
    <x v="176"/>
    <x v="1"/>
    <n v="18.329999999999998"/>
    <n v="4.7619047620000003"/>
    <n v="0.91649999999999998"/>
    <n v="4.3"/>
    <n v="0.91650000000000276"/>
    <s v="Regular Spender"/>
  </r>
  <r>
    <x v="198"/>
    <x v="1"/>
    <s v="Naypyitaw"/>
    <x v="0"/>
    <x v="0"/>
    <x v="3"/>
    <n v="41.5"/>
    <n v="4"/>
    <n v="8.3000000000000007"/>
    <n v="174.3"/>
    <x v="37"/>
    <x v="177"/>
    <x v="0"/>
    <n v="166"/>
    <n v="4.7619047620000003"/>
    <n v="8.3000000000000007"/>
    <n v="8.1999999999999993"/>
    <m/>
    <m/>
  </r>
  <r>
    <x v="199"/>
    <x v="1"/>
    <s v="Naypyitaw"/>
    <x v="1"/>
    <x v="1"/>
    <x v="4"/>
    <n v="71.39"/>
    <n v="5"/>
    <n v="17.8475"/>
    <n v="374.79750000000001"/>
    <x v="63"/>
    <x v="132"/>
    <x v="0"/>
    <n v="356.95"/>
    <n v="4.7619047620000003"/>
    <n v="17.8475"/>
    <n v="5.5"/>
    <m/>
    <m/>
  </r>
  <r>
    <x v="200"/>
    <x v="1"/>
    <s v="Naypyitaw"/>
    <x v="1"/>
    <x v="1"/>
    <x v="0"/>
    <n v="19.149999999999999"/>
    <n v="6"/>
    <n v="5.7450000000000001"/>
    <n v="120.645"/>
    <x v="74"/>
    <x v="178"/>
    <x v="0"/>
    <n v="114.9"/>
    <n v="4.7619047620000003"/>
    <n v="5.7450000000000001"/>
    <n v="6.8"/>
    <m/>
    <m/>
  </r>
  <r>
    <x v="201"/>
    <x v="2"/>
    <s v="Mandalay"/>
    <x v="1"/>
    <x v="1"/>
    <x v="1"/>
    <n v="57.49"/>
    <n v="4"/>
    <n v="11.497999999999999"/>
    <n v="241.458"/>
    <x v="15"/>
    <x v="179"/>
    <x v="1"/>
    <n v="229.96"/>
    <n v="4.7619047620000003"/>
    <n v="11.497999999999999"/>
    <n v="6.6"/>
    <m/>
    <m/>
  </r>
  <r>
    <x v="202"/>
    <x v="1"/>
    <s v="Naypyitaw"/>
    <x v="0"/>
    <x v="0"/>
    <x v="1"/>
    <n v="61.41"/>
    <n v="7"/>
    <n v="21.493500000000001"/>
    <n v="451.36349999999999"/>
    <x v="43"/>
    <x v="180"/>
    <x v="1"/>
    <n v="429.87"/>
    <n v="4.7619047620000003"/>
    <n v="21.493500000000001"/>
    <n v="9.8000000000000007"/>
    <m/>
    <m/>
  </r>
  <r>
    <x v="203"/>
    <x v="2"/>
    <s v="Mandalay"/>
    <x v="1"/>
    <x v="0"/>
    <x v="3"/>
    <n v="25.9"/>
    <n v="10"/>
    <n v="12.95"/>
    <n v="271.95"/>
    <x v="7"/>
    <x v="181"/>
    <x v="2"/>
    <n v="259"/>
    <n v="4.7619047620000003"/>
    <n v="12.95"/>
    <n v="8.6999999999999993"/>
    <m/>
    <m/>
  </r>
  <r>
    <x v="204"/>
    <x v="2"/>
    <s v="Mandalay"/>
    <x v="1"/>
    <x v="0"/>
    <x v="2"/>
    <n v="17.77"/>
    <n v="5"/>
    <n v="4.4424999999999999"/>
    <n v="93.292500000000004"/>
    <x v="38"/>
    <x v="182"/>
    <x v="0"/>
    <n v="88.85"/>
    <n v="4.7619047620000003"/>
    <n v="4.4424999999999999"/>
    <n v="5.4"/>
    <m/>
    <m/>
  </r>
  <r>
    <x v="205"/>
    <x v="0"/>
    <s v="Yangon"/>
    <x v="0"/>
    <x v="1"/>
    <x v="4"/>
    <n v="10.96"/>
    <n v="10"/>
    <n v="5.48"/>
    <n v="115.08"/>
    <x v="26"/>
    <x v="183"/>
    <x v="2"/>
    <n v="109.6"/>
    <n v="4.7619047620000003"/>
    <n v="5.48"/>
    <n v="6"/>
    <n v="5.480000000000004"/>
    <s v="Regular Spender"/>
  </r>
  <r>
    <x v="206"/>
    <x v="1"/>
    <s v="Naypyitaw"/>
    <x v="1"/>
    <x v="1"/>
    <x v="1"/>
    <n v="66.650000000000006"/>
    <n v="9"/>
    <n v="29.9925"/>
    <n v="629.84249999999997"/>
    <x v="9"/>
    <x v="100"/>
    <x v="0"/>
    <n v="599.85"/>
    <n v="4.7619047620000003"/>
    <n v="29.9925"/>
    <n v="9.6999999999999993"/>
    <m/>
    <m/>
  </r>
  <r>
    <x v="207"/>
    <x v="1"/>
    <s v="Naypyitaw"/>
    <x v="1"/>
    <x v="1"/>
    <x v="2"/>
    <n v="28.53"/>
    <n v="10"/>
    <n v="14.265000000000001"/>
    <n v="299.565"/>
    <x v="77"/>
    <x v="184"/>
    <x v="2"/>
    <n v="285.3"/>
    <n v="4.7619047620000003"/>
    <n v="14.265000000000001"/>
    <n v="7.8"/>
    <m/>
    <m/>
  </r>
  <r>
    <x v="208"/>
    <x v="2"/>
    <s v="Mandalay"/>
    <x v="0"/>
    <x v="1"/>
    <x v="5"/>
    <n v="30.37"/>
    <n v="3"/>
    <n v="4.5555000000000003"/>
    <n v="95.665499999999994"/>
    <x v="78"/>
    <x v="170"/>
    <x v="2"/>
    <n v="91.11"/>
    <n v="4.7619047620000003"/>
    <n v="4.5555000000000003"/>
    <n v="5.0999999999999996"/>
    <m/>
    <m/>
  </r>
  <r>
    <x v="209"/>
    <x v="2"/>
    <s v="Mandalay"/>
    <x v="0"/>
    <x v="1"/>
    <x v="1"/>
    <n v="99.73"/>
    <n v="9"/>
    <n v="44.878500000000003"/>
    <n v="942.44849999999997"/>
    <x v="60"/>
    <x v="147"/>
    <x v="0"/>
    <n v="897.57"/>
    <n v="4.7619047620000003"/>
    <n v="44.878500000000003"/>
    <n v="6.5"/>
    <m/>
    <m/>
  </r>
  <r>
    <x v="210"/>
    <x v="0"/>
    <s v="Yangon"/>
    <x v="1"/>
    <x v="0"/>
    <x v="5"/>
    <n v="43.13"/>
    <n v="10"/>
    <n v="21.565000000000001"/>
    <n v="452.86500000000001"/>
    <x v="26"/>
    <x v="185"/>
    <x v="0"/>
    <n v="431.3"/>
    <n v="4.7619047620000003"/>
    <n v="21.565000000000001"/>
    <n v="5.5"/>
    <n v="21.564999999999998"/>
    <s v="High Spender"/>
  </r>
  <r>
    <x v="211"/>
    <x v="1"/>
    <s v="Naypyitaw"/>
    <x v="0"/>
    <x v="1"/>
    <x v="4"/>
    <n v="93.26"/>
    <n v="9"/>
    <n v="41.966999999999999"/>
    <n v="881.30700000000002"/>
    <x v="61"/>
    <x v="186"/>
    <x v="1"/>
    <n v="839.34"/>
    <n v="4.7619047620000003"/>
    <n v="41.966999999999999"/>
    <n v="8.8000000000000007"/>
    <m/>
    <m/>
  </r>
  <r>
    <x v="212"/>
    <x v="2"/>
    <s v="Mandalay"/>
    <x v="0"/>
    <x v="0"/>
    <x v="2"/>
    <n v="92.36"/>
    <n v="5"/>
    <n v="23.09"/>
    <n v="484.89"/>
    <x v="79"/>
    <x v="155"/>
    <x v="2"/>
    <n v="461.8"/>
    <n v="4.7619047620000003"/>
    <n v="23.09"/>
    <n v="4.9000000000000004"/>
    <m/>
    <m/>
  </r>
  <r>
    <x v="213"/>
    <x v="2"/>
    <s v="Mandalay"/>
    <x v="0"/>
    <x v="0"/>
    <x v="0"/>
    <n v="46.42"/>
    <n v="3"/>
    <n v="6.9630000000000001"/>
    <n v="146.22300000000001"/>
    <x v="9"/>
    <x v="38"/>
    <x v="0"/>
    <n v="139.26"/>
    <n v="4.7619047620000003"/>
    <n v="6.9630000000000001"/>
    <n v="4.4000000000000004"/>
    <m/>
    <m/>
  </r>
  <r>
    <x v="214"/>
    <x v="2"/>
    <s v="Mandalay"/>
    <x v="1"/>
    <x v="1"/>
    <x v="0"/>
    <n v="29.61"/>
    <n v="7"/>
    <n v="10.3635"/>
    <n v="217.6335"/>
    <x v="12"/>
    <x v="187"/>
    <x v="1"/>
    <n v="207.27"/>
    <n v="4.7619047620000003"/>
    <n v="10.3635"/>
    <n v="6.5"/>
    <m/>
    <m/>
  </r>
  <r>
    <x v="215"/>
    <x v="0"/>
    <s v="Yangon"/>
    <x v="1"/>
    <x v="1"/>
    <x v="0"/>
    <n v="51.52"/>
    <n v="8"/>
    <n v="20.608000000000001"/>
    <n v="432.76799999999997"/>
    <x v="26"/>
    <x v="47"/>
    <x v="1"/>
    <n v="412.16"/>
    <n v="4.7619047620000003"/>
    <n v="20.608000000000001"/>
    <n v="9.6"/>
    <n v="20.607999999999947"/>
    <s v="High Spender"/>
  </r>
  <r>
    <x v="216"/>
    <x v="2"/>
    <s v="Mandalay"/>
    <x v="0"/>
    <x v="1"/>
    <x v="0"/>
    <n v="24.77"/>
    <n v="5"/>
    <n v="6.1924999999999999"/>
    <n v="130.04249999999999"/>
    <x v="58"/>
    <x v="188"/>
    <x v="1"/>
    <n v="123.85"/>
    <n v="4.7619047620000003"/>
    <n v="6.1924999999999999"/>
    <n v="8.5"/>
    <m/>
    <m/>
  </r>
  <r>
    <x v="217"/>
    <x v="0"/>
    <s v="Yangon"/>
    <x v="1"/>
    <x v="1"/>
    <x v="2"/>
    <n v="94.88"/>
    <n v="7"/>
    <n v="33.207999999999998"/>
    <n v="697.36800000000005"/>
    <x v="32"/>
    <x v="189"/>
    <x v="1"/>
    <n v="664.16"/>
    <n v="4.7619047620000003"/>
    <n v="33.207999999999998"/>
    <n v="4.2"/>
    <n v="33.208000000000084"/>
    <s v="High Spender"/>
  </r>
  <r>
    <x v="218"/>
    <x v="2"/>
    <s v="Mandalay"/>
    <x v="0"/>
    <x v="0"/>
    <x v="5"/>
    <n v="94.87"/>
    <n v="8"/>
    <n v="37.948"/>
    <n v="796.90800000000002"/>
    <x v="80"/>
    <x v="190"/>
    <x v="2"/>
    <n v="758.96"/>
    <n v="4.7619047620000003"/>
    <n v="37.948"/>
    <n v="8.6999999999999993"/>
    <m/>
    <m/>
  </r>
  <r>
    <x v="219"/>
    <x v="2"/>
    <s v="Mandalay"/>
    <x v="0"/>
    <x v="1"/>
    <x v="4"/>
    <n v="57.34"/>
    <n v="3"/>
    <n v="8.6010000000000009"/>
    <n v="180.62100000000001"/>
    <x v="81"/>
    <x v="191"/>
    <x v="0"/>
    <n v="172.02"/>
    <n v="4.7619047620000003"/>
    <n v="8.6010000000000009"/>
    <n v="7.9"/>
    <m/>
    <m/>
  </r>
  <r>
    <x v="220"/>
    <x v="2"/>
    <s v="Mandalay"/>
    <x v="0"/>
    <x v="0"/>
    <x v="1"/>
    <n v="45.35"/>
    <n v="6"/>
    <n v="13.605"/>
    <n v="285.70499999999998"/>
    <x v="76"/>
    <x v="192"/>
    <x v="2"/>
    <n v="272.10000000000002"/>
    <n v="4.7619047620000003"/>
    <n v="13.605"/>
    <n v="6.1"/>
    <m/>
    <m/>
  </r>
  <r>
    <x v="221"/>
    <x v="2"/>
    <s v="Mandalay"/>
    <x v="0"/>
    <x v="0"/>
    <x v="4"/>
    <n v="62.08"/>
    <n v="7"/>
    <n v="21.728000000000002"/>
    <n v="456.28800000000001"/>
    <x v="68"/>
    <x v="193"/>
    <x v="2"/>
    <n v="434.56"/>
    <n v="4.7619047620000003"/>
    <n v="21.728000000000002"/>
    <n v="5.4"/>
    <m/>
    <m/>
  </r>
  <r>
    <x v="222"/>
    <x v="1"/>
    <s v="Naypyitaw"/>
    <x v="0"/>
    <x v="0"/>
    <x v="1"/>
    <n v="11.81"/>
    <n v="5"/>
    <n v="2.9525000000000001"/>
    <n v="62.002499999999998"/>
    <x v="63"/>
    <x v="194"/>
    <x v="1"/>
    <n v="59.05"/>
    <n v="4.7619047620000003"/>
    <n v="2.9525000000000001"/>
    <n v="9.4"/>
    <m/>
    <m/>
  </r>
  <r>
    <x v="223"/>
    <x v="1"/>
    <s v="Naypyitaw"/>
    <x v="1"/>
    <x v="1"/>
    <x v="5"/>
    <n v="12.54"/>
    <n v="1"/>
    <n v="0.627"/>
    <n v="13.167"/>
    <x v="82"/>
    <x v="195"/>
    <x v="1"/>
    <n v="12.54"/>
    <n v="4.7619047620000003"/>
    <n v="0.627"/>
    <n v="8.1999999999999993"/>
    <m/>
    <m/>
  </r>
  <r>
    <x v="224"/>
    <x v="0"/>
    <s v="Yangon"/>
    <x v="0"/>
    <x v="0"/>
    <x v="5"/>
    <n v="77.02"/>
    <n v="5"/>
    <n v="19.254999999999999"/>
    <n v="404.35500000000002"/>
    <x v="32"/>
    <x v="196"/>
    <x v="1"/>
    <n v="385.1"/>
    <n v="4.7619047620000003"/>
    <n v="19.254999999999999"/>
    <n v="5.5"/>
    <n v="19.254999999999995"/>
    <s v="High Spender"/>
  </r>
  <r>
    <x v="225"/>
    <x v="1"/>
    <s v="Naypyitaw"/>
    <x v="1"/>
    <x v="1"/>
    <x v="0"/>
    <n v="87.16"/>
    <n v="2"/>
    <n v="8.7159999999999993"/>
    <n v="183.036"/>
    <x v="36"/>
    <x v="197"/>
    <x v="0"/>
    <n v="174.32"/>
    <n v="4.7619047620000003"/>
    <n v="8.7159999999999993"/>
    <n v="9.6999999999999993"/>
    <m/>
    <m/>
  </r>
  <r>
    <x v="226"/>
    <x v="2"/>
    <s v="Mandalay"/>
    <x v="1"/>
    <x v="0"/>
    <x v="3"/>
    <n v="69.37"/>
    <n v="9"/>
    <n v="31.2165"/>
    <n v="655.54650000000004"/>
    <x v="47"/>
    <x v="69"/>
    <x v="2"/>
    <n v="624.33000000000004"/>
    <n v="4.7619047620000003"/>
    <n v="31.2165"/>
    <n v="4"/>
    <m/>
    <m/>
  </r>
  <r>
    <x v="227"/>
    <x v="1"/>
    <s v="Naypyitaw"/>
    <x v="1"/>
    <x v="0"/>
    <x v="1"/>
    <n v="37.06"/>
    <n v="4"/>
    <n v="7.4119999999999999"/>
    <n v="155.65199999999999"/>
    <x v="76"/>
    <x v="77"/>
    <x v="2"/>
    <n v="148.24"/>
    <n v="4.7619047620000003"/>
    <n v="7.4119999999999999"/>
    <n v="9.6999999999999993"/>
    <m/>
    <m/>
  </r>
  <r>
    <x v="228"/>
    <x v="2"/>
    <s v="Mandalay"/>
    <x v="1"/>
    <x v="1"/>
    <x v="1"/>
    <n v="90.7"/>
    <n v="6"/>
    <n v="27.21"/>
    <n v="571.41"/>
    <x v="83"/>
    <x v="198"/>
    <x v="1"/>
    <n v="544.20000000000005"/>
    <n v="4.7619047620000003"/>
    <n v="27.21"/>
    <n v="5.3"/>
    <m/>
    <m/>
  </r>
  <r>
    <x v="229"/>
    <x v="0"/>
    <s v="Yangon"/>
    <x v="1"/>
    <x v="0"/>
    <x v="1"/>
    <n v="71.95"/>
    <n v="1"/>
    <n v="3.5975000000000001"/>
    <n v="75.547499999999999"/>
    <x v="84"/>
    <x v="199"/>
    <x v="1"/>
    <n v="71.95"/>
    <n v="4.7619047620000003"/>
    <n v="3.5975000000000001"/>
    <n v="7.3"/>
    <n v="3.5974999999999966"/>
    <s v="Regular Spender"/>
  </r>
  <r>
    <x v="230"/>
    <x v="2"/>
    <s v="Mandalay"/>
    <x v="0"/>
    <x v="1"/>
    <x v="5"/>
    <n v="81.37"/>
    <n v="2"/>
    <n v="8.1370000000000005"/>
    <n v="170.87700000000001"/>
    <x v="47"/>
    <x v="200"/>
    <x v="1"/>
    <n v="162.74"/>
    <n v="4.7619047620000003"/>
    <n v="8.1370000000000005"/>
    <n v="6.5"/>
    <m/>
    <m/>
  </r>
  <r>
    <x v="231"/>
    <x v="2"/>
    <s v="Mandalay"/>
    <x v="1"/>
    <x v="1"/>
    <x v="1"/>
    <n v="10.59"/>
    <n v="3"/>
    <n v="1.5885"/>
    <n v="33.358499999999999"/>
    <x v="37"/>
    <x v="201"/>
    <x v="0"/>
    <n v="31.77"/>
    <n v="4.7619047620000003"/>
    <n v="1.5885"/>
    <n v="8.6999999999999993"/>
    <m/>
    <m/>
  </r>
  <r>
    <x v="232"/>
    <x v="2"/>
    <s v="Mandalay"/>
    <x v="0"/>
    <x v="1"/>
    <x v="3"/>
    <n v="84.09"/>
    <n v="9"/>
    <n v="37.840499999999999"/>
    <n v="794.65049999999997"/>
    <x v="42"/>
    <x v="202"/>
    <x v="1"/>
    <n v="756.81"/>
    <n v="4.7619047620000003"/>
    <n v="37.840499999999999"/>
    <n v="8"/>
    <m/>
    <m/>
  </r>
  <r>
    <x v="233"/>
    <x v="2"/>
    <s v="Mandalay"/>
    <x v="1"/>
    <x v="0"/>
    <x v="5"/>
    <n v="73.819999999999993"/>
    <n v="4"/>
    <n v="14.763999999999999"/>
    <n v="310.04399999999998"/>
    <x v="82"/>
    <x v="185"/>
    <x v="1"/>
    <n v="295.27999999999997"/>
    <n v="4.7619047620000003"/>
    <n v="14.763999999999999"/>
    <n v="6.7"/>
    <m/>
    <m/>
  </r>
  <r>
    <x v="234"/>
    <x v="0"/>
    <s v="Yangon"/>
    <x v="1"/>
    <x v="1"/>
    <x v="1"/>
    <n v="25.22"/>
    <n v="7"/>
    <n v="8.827"/>
    <n v="185.36699999999999"/>
    <x v="84"/>
    <x v="83"/>
    <x v="1"/>
    <n v="176.54"/>
    <n v="4.7619047620000003"/>
    <n v="8.827"/>
    <n v="8.1999999999999993"/>
    <n v="8.8269999999999982"/>
    <s v="Regular Spender"/>
  </r>
  <r>
    <x v="235"/>
    <x v="0"/>
    <s v="Yangon"/>
    <x v="1"/>
    <x v="0"/>
    <x v="2"/>
    <n v="25.91"/>
    <n v="6"/>
    <n v="7.7729999999999997"/>
    <n v="163.233"/>
    <x v="59"/>
    <x v="203"/>
    <x v="2"/>
    <n v="155.46"/>
    <n v="4.7619047620000003"/>
    <n v="7.7729999999999997"/>
    <n v="8.6999999999999993"/>
    <n v="7.7729999999999961"/>
    <s v="Regular Spender"/>
  </r>
  <r>
    <x v="236"/>
    <x v="1"/>
    <s v="Naypyitaw"/>
    <x v="0"/>
    <x v="0"/>
    <x v="3"/>
    <n v="17.41"/>
    <n v="5"/>
    <n v="4.3525"/>
    <n v="91.402500000000003"/>
    <x v="20"/>
    <x v="204"/>
    <x v="0"/>
    <n v="87.05"/>
    <n v="4.7619047620000003"/>
    <n v="4.3525"/>
    <n v="4.9000000000000004"/>
    <m/>
    <m/>
  </r>
  <r>
    <x v="237"/>
    <x v="1"/>
    <s v="Naypyitaw"/>
    <x v="1"/>
    <x v="1"/>
    <x v="5"/>
    <n v="44.22"/>
    <n v="5"/>
    <n v="11.055"/>
    <n v="232.155"/>
    <x v="14"/>
    <x v="205"/>
    <x v="0"/>
    <n v="221.1"/>
    <n v="4.7619047620000003"/>
    <n v="11.055"/>
    <n v="8.6"/>
    <m/>
    <m/>
  </r>
  <r>
    <x v="238"/>
    <x v="2"/>
    <s v="Mandalay"/>
    <x v="1"/>
    <x v="1"/>
    <x v="1"/>
    <n v="13.22"/>
    <n v="5"/>
    <n v="3.3050000000000002"/>
    <n v="69.405000000000001"/>
    <x v="60"/>
    <x v="206"/>
    <x v="1"/>
    <n v="66.099999999999994"/>
    <n v="4.7619047620000003"/>
    <n v="3.3050000000000002"/>
    <n v="4.3"/>
    <m/>
    <m/>
  </r>
  <r>
    <x v="239"/>
    <x v="0"/>
    <s v="Yangon"/>
    <x v="1"/>
    <x v="1"/>
    <x v="2"/>
    <n v="37.44"/>
    <n v="6"/>
    <n v="11.231999999999999"/>
    <n v="235.87200000000001"/>
    <x v="7"/>
    <x v="207"/>
    <x v="0"/>
    <n v="224.64"/>
    <n v="4.7619047620000003"/>
    <n v="11.231999999999999"/>
    <n v="5.9"/>
    <n v="11.232000000000028"/>
    <s v="Regular Spender"/>
  </r>
  <r>
    <x v="240"/>
    <x v="0"/>
    <s v="Yangon"/>
    <x v="0"/>
    <x v="0"/>
    <x v="4"/>
    <n v="43.19"/>
    <n v="10"/>
    <n v="21.594999999999999"/>
    <n v="453.495"/>
    <x v="69"/>
    <x v="208"/>
    <x v="2"/>
    <n v="431.9"/>
    <n v="4.7619047620000003"/>
    <n v="21.594999999999999"/>
    <n v="8.1999999999999993"/>
    <n v="21.595000000000027"/>
    <s v="High Spender"/>
  </r>
  <r>
    <x v="241"/>
    <x v="0"/>
    <s v="Yangon"/>
    <x v="0"/>
    <x v="0"/>
    <x v="3"/>
    <n v="89.6"/>
    <n v="8"/>
    <n v="35.840000000000003"/>
    <n v="752.64"/>
    <x v="69"/>
    <x v="209"/>
    <x v="2"/>
    <n v="716.8"/>
    <n v="4.7619047620000003"/>
    <n v="35.840000000000003"/>
    <n v="6.6"/>
    <n v="35.840000000000032"/>
    <s v="High Spender"/>
  </r>
  <r>
    <x v="242"/>
    <x v="1"/>
    <s v="Naypyitaw"/>
    <x v="1"/>
    <x v="0"/>
    <x v="5"/>
    <n v="93.2"/>
    <n v="2"/>
    <n v="9.32"/>
    <n v="195.72"/>
    <x v="35"/>
    <x v="80"/>
    <x v="0"/>
    <n v="186.4"/>
    <n v="4.7619047620000003"/>
    <n v="9.32"/>
    <n v="6"/>
    <m/>
    <m/>
  </r>
  <r>
    <x v="243"/>
    <x v="0"/>
    <s v="Yangon"/>
    <x v="0"/>
    <x v="0"/>
    <x v="0"/>
    <n v="86.31"/>
    <n v="7"/>
    <n v="30.208500000000001"/>
    <n v="634.37850000000003"/>
    <x v="17"/>
    <x v="58"/>
    <x v="2"/>
    <n v="604.16999999999996"/>
    <n v="4.7619047620000003"/>
    <n v="30.208500000000001"/>
    <n v="5.3"/>
    <n v="30.208500000000072"/>
    <s v="High Spender"/>
  </r>
  <r>
    <x v="244"/>
    <x v="2"/>
    <s v="Mandalay"/>
    <x v="0"/>
    <x v="0"/>
    <x v="2"/>
    <n v="93.87"/>
    <n v="8"/>
    <n v="37.548000000000002"/>
    <n v="788.50800000000004"/>
    <x v="26"/>
    <x v="210"/>
    <x v="0"/>
    <n v="750.96"/>
    <n v="4.7619047620000003"/>
    <n v="37.548000000000002"/>
    <n v="8.3000000000000007"/>
    <m/>
    <m/>
  </r>
  <r>
    <x v="245"/>
    <x v="0"/>
    <s v="Yangon"/>
    <x v="0"/>
    <x v="0"/>
    <x v="5"/>
    <n v="98.98"/>
    <n v="10"/>
    <n v="49.49"/>
    <n v="1039.29"/>
    <x v="17"/>
    <x v="211"/>
    <x v="0"/>
    <n v="989.8"/>
    <n v="4.7619047620000003"/>
    <n v="49.49"/>
    <n v="8.6999999999999993"/>
    <n v="49.490000000000009"/>
    <s v="High Spender"/>
  </r>
  <r>
    <x v="246"/>
    <x v="2"/>
    <s v="Mandalay"/>
    <x v="1"/>
    <x v="1"/>
    <x v="1"/>
    <n v="81.400000000000006"/>
    <n v="3"/>
    <n v="12.21"/>
    <n v="256.41000000000003"/>
    <x v="52"/>
    <x v="212"/>
    <x v="1"/>
    <n v="244.2"/>
    <n v="4.7619047620000003"/>
    <n v="12.21"/>
    <n v="4.8"/>
    <m/>
    <m/>
  </r>
  <r>
    <x v="247"/>
    <x v="0"/>
    <s v="Yangon"/>
    <x v="1"/>
    <x v="1"/>
    <x v="0"/>
    <n v="22.24"/>
    <n v="10"/>
    <n v="11.12"/>
    <n v="233.52"/>
    <x v="52"/>
    <x v="213"/>
    <x v="1"/>
    <n v="222.4"/>
    <n v="4.7619047620000003"/>
    <n v="11.12"/>
    <n v="4.2"/>
    <n v="11.120000000000005"/>
    <s v="Regular Spender"/>
  </r>
  <r>
    <x v="248"/>
    <x v="0"/>
    <s v="Yangon"/>
    <x v="1"/>
    <x v="1"/>
    <x v="4"/>
    <n v="44.59"/>
    <n v="5"/>
    <n v="11.147500000000001"/>
    <n v="234.0975"/>
    <x v="30"/>
    <x v="168"/>
    <x v="1"/>
    <n v="222.95"/>
    <n v="4.7619047620000003"/>
    <n v="11.147500000000001"/>
    <n v="8.5"/>
    <n v="11.147500000000008"/>
    <s v="Regular Spender"/>
  </r>
  <r>
    <x v="249"/>
    <x v="2"/>
    <s v="Mandalay"/>
    <x v="0"/>
    <x v="0"/>
    <x v="4"/>
    <n v="73.06"/>
    <n v="7"/>
    <n v="25.571000000000002"/>
    <n v="536.99099999999999"/>
    <x v="43"/>
    <x v="214"/>
    <x v="0"/>
    <n v="511.42"/>
    <n v="4.7619047620000003"/>
    <n v="25.571000000000002"/>
    <n v="4.2"/>
    <m/>
    <m/>
  </r>
  <r>
    <x v="250"/>
    <x v="2"/>
    <s v="Mandalay"/>
    <x v="1"/>
    <x v="0"/>
    <x v="4"/>
    <n v="46.55"/>
    <n v="9"/>
    <n v="20.947500000000002"/>
    <n v="439.89749999999998"/>
    <x v="26"/>
    <x v="215"/>
    <x v="2"/>
    <n v="418.95"/>
    <n v="4.7619047620000003"/>
    <n v="20.947500000000002"/>
    <n v="6.4"/>
    <m/>
    <m/>
  </r>
  <r>
    <x v="251"/>
    <x v="1"/>
    <s v="Naypyitaw"/>
    <x v="1"/>
    <x v="0"/>
    <x v="5"/>
    <n v="35.19"/>
    <n v="10"/>
    <n v="17.594999999999999"/>
    <n v="369.495"/>
    <x v="85"/>
    <x v="214"/>
    <x v="0"/>
    <n v="351.9"/>
    <n v="4.7619047620000003"/>
    <n v="17.594999999999999"/>
    <n v="8.4"/>
    <m/>
    <m/>
  </r>
  <r>
    <x v="252"/>
    <x v="1"/>
    <s v="Naypyitaw"/>
    <x v="0"/>
    <x v="1"/>
    <x v="0"/>
    <n v="14.39"/>
    <n v="2"/>
    <n v="1.4390000000000001"/>
    <n v="30.219000000000001"/>
    <x v="60"/>
    <x v="216"/>
    <x v="0"/>
    <n v="28.78"/>
    <n v="4.7619047620000003"/>
    <n v="1.4390000000000001"/>
    <n v="7.2"/>
    <m/>
    <m/>
  </r>
  <r>
    <x v="253"/>
    <x v="0"/>
    <s v="Yangon"/>
    <x v="1"/>
    <x v="1"/>
    <x v="5"/>
    <n v="30.14"/>
    <n v="10"/>
    <n v="15.07"/>
    <n v="316.47000000000003"/>
    <x v="30"/>
    <x v="35"/>
    <x v="2"/>
    <n v="301.39999999999998"/>
    <n v="4.7619047620000003"/>
    <n v="15.07"/>
    <n v="9.1999999999999993"/>
    <n v="15.07000000000005"/>
    <s v="High Spender"/>
  </r>
  <r>
    <x v="254"/>
    <x v="0"/>
    <s v="Yangon"/>
    <x v="0"/>
    <x v="0"/>
    <x v="2"/>
    <n v="74.069999999999993"/>
    <n v="1"/>
    <n v="3.7035"/>
    <n v="77.773499999999999"/>
    <x v="30"/>
    <x v="217"/>
    <x v="2"/>
    <n v="74.069999999999993"/>
    <n v="4.7619047620000003"/>
    <n v="3.7035"/>
    <n v="9.9"/>
    <n v="3.7035000000000053"/>
    <s v="Regular Spender"/>
  </r>
  <r>
    <x v="255"/>
    <x v="2"/>
    <s v="Mandalay"/>
    <x v="1"/>
    <x v="0"/>
    <x v="5"/>
    <n v="32.619999999999997"/>
    <n v="4"/>
    <n v="6.524"/>
    <n v="137.00399999999999"/>
    <x v="74"/>
    <x v="149"/>
    <x v="1"/>
    <n v="130.47999999999999"/>
    <n v="4.7619047620000003"/>
    <n v="6.524"/>
    <n v="9"/>
    <m/>
    <m/>
  </r>
  <r>
    <x v="256"/>
    <x v="0"/>
    <s v="Yangon"/>
    <x v="0"/>
    <x v="1"/>
    <x v="1"/>
    <n v="46.95"/>
    <n v="5"/>
    <n v="11.737500000000001"/>
    <n v="246.48750000000001"/>
    <x v="80"/>
    <x v="87"/>
    <x v="2"/>
    <n v="234.75"/>
    <n v="4.7619047620000003"/>
    <n v="11.737500000000001"/>
    <n v="7.1"/>
    <n v="11.737500000000011"/>
    <s v="Regular Spender"/>
  </r>
  <r>
    <x v="257"/>
    <x v="0"/>
    <s v="Yangon"/>
    <x v="0"/>
    <x v="0"/>
    <x v="3"/>
    <n v="25.43"/>
    <n v="6"/>
    <n v="7.6289999999999996"/>
    <n v="160.209"/>
    <x v="80"/>
    <x v="55"/>
    <x v="2"/>
    <n v="152.58000000000001"/>
    <n v="4.7619047620000003"/>
    <n v="7.6289999999999996"/>
    <n v="7"/>
    <n v="7.6289999999999907"/>
    <s v="Regular Spender"/>
  </r>
  <r>
    <x v="258"/>
    <x v="0"/>
    <s v="Yangon"/>
    <x v="1"/>
    <x v="0"/>
    <x v="1"/>
    <n v="32.25"/>
    <n v="4"/>
    <n v="6.45"/>
    <n v="135.44999999999999"/>
    <x v="75"/>
    <x v="195"/>
    <x v="2"/>
    <n v="129"/>
    <n v="4.7619047620000003"/>
    <n v="6.45"/>
    <n v="6.5"/>
    <n v="6.4499999999999886"/>
    <s v="Regular Spender"/>
  </r>
  <r>
    <x v="259"/>
    <x v="1"/>
    <s v="Naypyitaw"/>
    <x v="1"/>
    <x v="0"/>
    <x v="1"/>
    <n v="65.94"/>
    <n v="4"/>
    <n v="13.188000000000001"/>
    <n v="276.94799999999998"/>
    <x v="69"/>
    <x v="33"/>
    <x v="0"/>
    <n v="263.76"/>
    <n v="4.7619047620000003"/>
    <n v="13.188000000000001"/>
    <n v="6.9"/>
    <m/>
    <m/>
  </r>
  <r>
    <x v="260"/>
    <x v="0"/>
    <s v="Yangon"/>
    <x v="1"/>
    <x v="0"/>
    <x v="1"/>
    <n v="76.819999999999993"/>
    <n v="1"/>
    <n v="3.8410000000000002"/>
    <n v="80.661000000000001"/>
    <x v="75"/>
    <x v="188"/>
    <x v="2"/>
    <n v="76.819999999999993"/>
    <n v="4.7619047620000003"/>
    <n v="3.8410000000000002"/>
    <n v="7.2"/>
    <n v="3.8410000000000082"/>
    <s v="Regular Spender"/>
  </r>
  <r>
    <x v="261"/>
    <x v="1"/>
    <s v="Naypyitaw"/>
    <x v="0"/>
    <x v="1"/>
    <x v="5"/>
    <n v="16.45"/>
    <n v="4"/>
    <n v="3.29"/>
    <n v="69.09"/>
    <x v="34"/>
    <x v="218"/>
    <x v="2"/>
    <n v="65.8"/>
    <n v="4.7619047620000003"/>
    <n v="3.29"/>
    <n v="5.6"/>
    <m/>
    <m/>
  </r>
  <r>
    <x v="262"/>
    <x v="2"/>
    <s v="Mandalay"/>
    <x v="1"/>
    <x v="1"/>
    <x v="5"/>
    <n v="38.299999999999997"/>
    <n v="4"/>
    <n v="7.66"/>
    <n v="160.86000000000001"/>
    <x v="62"/>
    <x v="219"/>
    <x v="1"/>
    <n v="153.19999999999999"/>
    <n v="4.7619047620000003"/>
    <n v="7.66"/>
    <n v="5.7"/>
    <m/>
    <m/>
  </r>
  <r>
    <x v="263"/>
    <x v="0"/>
    <s v="Yangon"/>
    <x v="0"/>
    <x v="1"/>
    <x v="1"/>
    <n v="99.56"/>
    <n v="8"/>
    <n v="39.823999999999998"/>
    <n v="836.30399999999997"/>
    <x v="39"/>
    <x v="11"/>
    <x v="0"/>
    <n v="796.48"/>
    <n v="4.7619047620000003"/>
    <n v="39.823999999999998"/>
    <n v="5.2"/>
    <n v="39.823999999999955"/>
    <s v="High Spender"/>
  </r>
  <r>
    <x v="264"/>
    <x v="2"/>
    <s v="Mandalay"/>
    <x v="0"/>
    <x v="0"/>
    <x v="0"/>
    <n v="54.45"/>
    <n v="1"/>
    <n v="2.7225000000000001"/>
    <n v="57.172499999999999"/>
    <x v="83"/>
    <x v="220"/>
    <x v="2"/>
    <n v="54.45"/>
    <n v="4.7619047620000003"/>
    <n v="2.7225000000000001"/>
    <n v="7.9"/>
    <m/>
    <m/>
  </r>
  <r>
    <x v="265"/>
    <x v="0"/>
    <s v="Yangon"/>
    <x v="0"/>
    <x v="0"/>
    <x v="0"/>
    <n v="44.65"/>
    <n v="3"/>
    <n v="6.6974999999999998"/>
    <n v="140.64750000000001"/>
    <x v="39"/>
    <x v="221"/>
    <x v="1"/>
    <n v="133.94999999999999"/>
    <n v="4.7619047620000003"/>
    <n v="6.6974999999999998"/>
    <n v="6.2"/>
    <n v="6.6975000000000193"/>
    <s v="Regular Spender"/>
  </r>
  <r>
    <x v="266"/>
    <x v="1"/>
    <s v="Naypyitaw"/>
    <x v="0"/>
    <x v="0"/>
    <x v="2"/>
    <n v="35.47"/>
    <n v="4"/>
    <n v="7.0940000000000003"/>
    <n v="148.97399999999999"/>
    <x v="86"/>
    <x v="222"/>
    <x v="0"/>
    <n v="141.88"/>
    <n v="4.7619047620000003"/>
    <n v="7.0940000000000003"/>
    <n v="6.9"/>
    <m/>
    <m/>
  </r>
  <r>
    <x v="267"/>
    <x v="2"/>
    <s v="Mandalay"/>
    <x v="1"/>
    <x v="1"/>
    <x v="4"/>
    <n v="74.599999999999994"/>
    <n v="10"/>
    <n v="37.299999999999997"/>
    <n v="783.3"/>
    <x v="22"/>
    <x v="223"/>
    <x v="1"/>
    <n v="746"/>
    <n v="4.7619047620000003"/>
    <n v="37.299999999999997"/>
    <n v="9.5"/>
    <m/>
    <m/>
  </r>
  <r>
    <x v="268"/>
    <x v="0"/>
    <s v="Yangon"/>
    <x v="0"/>
    <x v="1"/>
    <x v="2"/>
    <n v="69.959999999999994"/>
    <n v="8"/>
    <n v="27.984000000000002"/>
    <n v="587.66399999999999"/>
    <x v="38"/>
    <x v="224"/>
    <x v="0"/>
    <n v="559.67999999999995"/>
    <n v="4.7619047620000003"/>
    <n v="27.984000000000002"/>
    <n v="6.4"/>
    <n v="27.984000000000037"/>
    <s v="High Spender"/>
  </r>
  <r>
    <x v="269"/>
    <x v="0"/>
    <s v="Yangon"/>
    <x v="0"/>
    <x v="0"/>
    <x v="3"/>
    <n v="15.26"/>
    <n v="6"/>
    <n v="4.5780000000000003"/>
    <n v="96.138000000000005"/>
    <x v="38"/>
    <x v="175"/>
    <x v="2"/>
    <n v="91.56"/>
    <n v="4.7619047620000003"/>
    <n v="4.5780000000000003"/>
    <n v="9.8000000000000007"/>
    <n v="4.578000000000003"/>
    <s v="Regular Spender"/>
  </r>
  <r>
    <x v="270"/>
    <x v="2"/>
    <s v="Mandalay"/>
    <x v="0"/>
    <x v="1"/>
    <x v="0"/>
    <n v="67.430000000000007"/>
    <n v="5"/>
    <n v="16.857500000000002"/>
    <n v="354.00749999999999"/>
    <x v="68"/>
    <x v="225"/>
    <x v="2"/>
    <n v="337.15"/>
    <n v="4.7619047620000003"/>
    <n v="16.857500000000002"/>
    <n v="6.3"/>
    <m/>
    <m/>
  </r>
  <r>
    <x v="271"/>
    <x v="1"/>
    <s v="Naypyitaw"/>
    <x v="1"/>
    <x v="1"/>
    <x v="3"/>
    <n v="21.12"/>
    <n v="2"/>
    <n v="2.1120000000000001"/>
    <n v="44.351999999999997"/>
    <x v="3"/>
    <x v="155"/>
    <x v="1"/>
    <n v="42.24"/>
    <n v="4.7619047620000003"/>
    <n v="2.1120000000000001"/>
    <n v="9.6999999999999993"/>
    <m/>
    <m/>
  </r>
  <r>
    <x v="272"/>
    <x v="0"/>
    <s v="Yangon"/>
    <x v="0"/>
    <x v="0"/>
    <x v="1"/>
    <n v="34.56"/>
    <n v="5"/>
    <n v="8.64"/>
    <n v="181.44"/>
    <x v="63"/>
    <x v="121"/>
    <x v="2"/>
    <n v="172.8"/>
    <n v="4.7619047620000003"/>
    <n v="8.64"/>
    <n v="9.9"/>
    <n v="8.6399999999999864"/>
    <s v="Regular Spender"/>
  </r>
  <r>
    <x v="273"/>
    <x v="0"/>
    <s v="Yangon"/>
    <x v="1"/>
    <x v="1"/>
    <x v="2"/>
    <n v="88.79"/>
    <n v="8"/>
    <n v="35.515999999999998"/>
    <n v="745.83600000000001"/>
    <x v="63"/>
    <x v="226"/>
    <x v="1"/>
    <n v="710.32"/>
    <n v="4.7619047620000003"/>
    <n v="35.515999999999998"/>
    <n v="4.0999999999999996"/>
    <n v="35.515999999999963"/>
    <s v="High Spender"/>
  </r>
  <r>
    <x v="274"/>
    <x v="2"/>
    <s v="Mandalay"/>
    <x v="0"/>
    <x v="1"/>
    <x v="3"/>
    <n v="99.71"/>
    <n v="6"/>
    <n v="29.913"/>
    <n v="628.173"/>
    <x v="83"/>
    <x v="227"/>
    <x v="2"/>
    <n v="598.26"/>
    <n v="4.7619047620000003"/>
    <n v="29.913"/>
    <n v="7.9"/>
    <m/>
    <m/>
  </r>
  <r>
    <x v="275"/>
    <x v="2"/>
    <s v="Mandalay"/>
    <x v="0"/>
    <x v="0"/>
    <x v="5"/>
    <n v="47.97"/>
    <n v="7"/>
    <n v="16.7895"/>
    <n v="352.5795"/>
    <x v="18"/>
    <x v="228"/>
    <x v="1"/>
    <n v="335.79"/>
    <n v="4.7619047620000003"/>
    <n v="16.7895"/>
    <n v="6.2"/>
    <m/>
    <m/>
  </r>
  <r>
    <x v="276"/>
    <x v="1"/>
    <s v="Naypyitaw"/>
    <x v="1"/>
    <x v="1"/>
    <x v="2"/>
    <n v="21.82"/>
    <n v="10"/>
    <n v="10.91"/>
    <n v="229.11"/>
    <x v="18"/>
    <x v="229"/>
    <x v="1"/>
    <n v="218.2"/>
    <n v="4.7619047620000003"/>
    <n v="10.91"/>
    <n v="7.1"/>
    <m/>
    <m/>
  </r>
  <r>
    <x v="277"/>
    <x v="1"/>
    <s v="Naypyitaw"/>
    <x v="0"/>
    <x v="1"/>
    <x v="5"/>
    <n v="95.42"/>
    <n v="4"/>
    <n v="19.084"/>
    <n v="400.76400000000001"/>
    <x v="26"/>
    <x v="230"/>
    <x v="2"/>
    <n v="381.68"/>
    <n v="4.7619047620000003"/>
    <n v="19.084"/>
    <n v="6.4"/>
    <m/>
    <m/>
  </r>
  <r>
    <x v="278"/>
    <x v="1"/>
    <s v="Naypyitaw"/>
    <x v="1"/>
    <x v="0"/>
    <x v="5"/>
    <n v="70.989999999999995"/>
    <n v="10"/>
    <n v="35.494999999999997"/>
    <n v="745.39499999999998"/>
    <x v="79"/>
    <x v="231"/>
    <x v="1"/>
    <n v="709.9"/>
    <n v="4.7619047620000003"/>
    <n v="35.494999999999997"/>
    <n v="5.7"/>
    <m/>
    <m/>
  </r>
  <r>
    <x v="279"/>
    <x v="0"/>
    <s v="Yangon"/>
    <x v="0"/>
    <x v="0"/>
    <x v="4"/>
    <n v="32.9"/>
    <n v="3"/>
    <n v="4.9349999999999996"/>
    <n v="103.63500000000001"/>
    <x v="63"/>
    <x v="232"/>
    <x v="0"/>
    <n v="98.7"/>
    <n v="4.7619047620000003"/>
    <n v="4.9349999999999996"/>
    <n v="9.1"/>
    <n v="4.9350000000000023"/>
    <s v="Regular Spender"/>
  </r>
  <r>
    <x v="280"/>
    <x v="0"/>
    <s v="Yangon"/>
    <x v="1"/>
    <x v="0"/>
    <x v="4"/>
    <n v="80.959999999999994"/>
    <n v="8"/>
    <n v="32.384"/>
    <n v="680.06399999999996"/>
    <x v="63"/>
    <x v="233"/>
    <x v="0"/>
    <n v="647.67999999999995"/>
    <n v="4.7619047620000003"/>
    <n v="32.384"/>
    <n v="7.4"/>
    <n v="32.384000000000015"/>
    <s v="High Spender"/>
  </r>
  <r>
    <x v="281"/>
    <x v="1"/>
    <s v="Naypyitaw"/>
    <x v="0"/>
    <x v="0"/>
    <x v="2"/>
    <n v="37"/>
    <n v="1"/>
    <n v="1.85"/>
    <n v="38.85"/>
    <x v="68"/>
    <x v="234"/>
    <x v="0"/>
    <n v="37"/>
    <n v="4.7619047620000003"/>
    <n v="1.85"/>
    <n v="7.9"/>
    <m/>
    <m/>
  </r>
  <r>
    <x v="282"/>
    <x v="0"/>
    <s v="Yangon"/>
    <x v="0"/>
    <x v="0"/>
    <x v="0"/>
    <n v="98.09"/>
    <n v="9"/>
    <n v="44.140500000000003"/>
    <n v="926.95050000000003"/>
    <x v="63"/>
    <x v="235"/>
    <x v="1"/>
    <n v="882.81"/>
    <n v="4.7619047620000003"/>
    <n v="44.140500000000003"/>
    <n v="9.3000000000000007"/>
    <n v="44.140500000000088"/>
    <s v="High Spender"/>
  </r>
  <r>
    <x v="283"/>
    <x v="0"/>
    <s v="Yangon"/>
    <x v="1"/>
    <x v="1"/>
    <x v="2"/>
    <n v="34.42"/>
    <n v="6"/>
    <n v="10.326000000000001"/>
    <n v="216.846"/>
    <x v="64"/>
    <x v="236"/>
    <x v="1"/>
    <n v="206.52"/>
    <n v="4.7619047620000003"/>
    <n v="10.326000000000001"/>
    <n v="9.8000000000000007"/>
    <n v="10.325999999999993"/>
    <s v="Regular Spender"/>
  </r>
  <r>
    <x v="284"/>
    <x v="0"/>
    <s v="Yangon"/>
    <x v="1"/>
    <x v="1"/>
    <x v="1"/>
    <n v="62.48"/>
    <n v="1"/>
    <n v="3.1240000000000001"/>
    <n v="65.603999999999999"/>
    <x v="64"/>
    <x v="237"/>
    <x v="1"/>
    <n v="62.48"/>
    <n v="4.7619047620000003"/>
    <n v="3.1240000000000001"/>
    <n v="4.7"/>
    <n v="3.1240000000000023"/>
    <s v="Regular Spender"/>
  </r>
  <r>
    <x v="285"/>
    <x v="2"/>
    <s v="Mandalay"/>
    <x v="0"/>
    <x v="0"/>
    <x v="3"/>
    <n v="66.680000000000007"/>
    <n v="5"/>
    <n v="16.670000000000002"/>
    <n v="350.07"/>
    <x v="6"/>
    <x v="123"/>
    <x v="1"/>
    <n v="333.4"/>
    <n v="4.7619047620000003"/>
    <n v="16.670000000000002"/>
    <n v="7.6"/>
    <m/>
    <m/>
  </r>
  <r>
    <x v="286"/>
    <x v="1"/>
    <s v="Naypyitaw"/>
    <x v="1"/>
    <x v="0"/>
    <x v="2"/>
    <n v="74.86"/>
    <n v="1"/>
    <n v="3.7429999999999999"/>
    <n v="78.602999999999994"/>
    <x v="58"/>
    <x v="32"/>
    <x v="1"/>
    <n v="74.86"/>
    <n v="4.7619047620000003"/>
    <n v="3.7429999999999999"/>
    <n v="6.9"/>
    <m/>
    <m/>
  </r>
  <r>
    <x v="287"/>
    <x v="1"/>
    <s v="Naypyitaw"/>
    <x v="0"/>
    <x v="1"/>
    <x v="0"/>
    <n v="23.75"/>
    <n v="9"/>
    <n v="10.6875"/>
    <n v="224.4375"/>
    <x v="76"/>
    <x v="6"/>
    <x v="1"/>
    <n v="213.75"/>
    <n v="4.7619047620000003"/>
    <n v="10.6875"/>
    <n v="9.5"/>
    <m/>
    <m/>
  </r>
  <r>
    <x v="288"/>
    <x v="2"/>
    <s v="Mandalay"/>
    <x v="0"/>
    <x v="1"/>
    <x v="4"/>
    <n v="48.51"/>
    <n v="7"/>
    <n v="16.9785"/>
    <n v="356.54849999999999"/>
    <x v="19"/>
    <x v="238"/>
    <x v="0"/>
    <n v="339.57"/>
    <n v="4.7619047620000003"/>
    <n v="16.9785"/>
    <n v="5.2"/>
    <m/>
    <m/>
  </r>
  <r>
    <x v="289"/>
    <x v="0"/>
    <s v="Yangon"/>
    <x v="1"/>
    <x v="0"/>
    <x v="4"/>
    <n v="92.29"/>
    <n v="5"/>
    <n v="23.072500000000002"/>
    <n v="484.52249999999998"/>
    <x v="6"/>
    <x v="103"/>
    <x v="0"/>
    <n v="461.45"/>
    <n v="4.7619047620000003"/>
    <n v="23.072500000000002"/>
    <n v="9"/>
    <n v="23.072499999999991"/>
    <s v="High Spender"/>
  </r>
  <r>
    <x v="290"/>
    <x v="2"/>
    <s v="Mandalay"/>
    <x v="1"/>
    <x v="0"/>
    <x v="1"/>
    <n v="40.299999999999997"/>
    <n v="10"/>
    <n v="20.149999999999999"/>
    <n v="423.15"/>
    <x v="66"/>
    <x v="239"/>
    <x v="0"/>
    <n v="403"/>
    <n v="4.7619047620000003"/>
    <n v="20.149999999999999"/>
    <n v="7"/>
    <m/>
    <m/>
  </r>
  <r>
    <x v="291"/>
    <x v="1"/>
    <s v="Naypyitaw"/>
    <x v="0"/>
    <x v="0"/>
    <x v="1"/>
    <n v="27.85"/>
    <n v="7"/>
    <n v="9.7475000000000005"/>
    <n v="204.69749999999999"/>
    <x v="86"/>
    <x v="240"/>
    <x v="2"/>
    <n v="194.95"/>
    <n v="4.7619047620000003"/>
    <n v="9.7475000000000005"/>
    <n v="6"/>
    <m/>
    <m/>
  </r>
  <r>
    <x v="292"/>
    <x v="0"/>
    <s v="Yangon"/>
    <x v="0"/>
    <x v="1"/>
    <x v="3"/>
    <n v="32.32"/>
    <n v="10"/>
    <n v="16.16"/>
    <n v="339.36"/>
    <x v="6"/>
    <x v="57"/>
    <x v="0"/>
    <n v="323.2"/>
    <n v="4.7619047620000003"/>
    <n v="16.16"/>
    <n v="10"/>
    <n v="16.160000000000025"/>
    <s v="High Spender"/>
  </r>
  <r>
    <x v="293"/>
    <x v="0"/>
    <s v="Yangon"/>
    <x v="1"/>
    <x v="1"/>
    <x v="1"/>
    <n v="94.64"/>
    <n v="3"/>
    <n v="14.196"/>
    <n v="298.11599999999999"/>
    <x v="82"/>
    <x v="241"/>
    <x v="1"/>
    <n v="283.92"/>
    <n v="4.7619047620000003"/>
    <n v="14.196"/>
    <n v="5.5"/>
    <n v="14.19599999999997"/>
    <s v="Regular Spender"/>
  </r>
  <r>
    <x v="294"/>
    <x v="2"/>
    <s v="Mandalay"/>
    <x v="0"/>
    <x v="0"/>
    <x v="3"/>
    <n v="18.11"/>
    <n v="10"/>
    <n v="9.0549999999999997"/>
    <n v="190.155"/>
    <x v="62"/>
    <x v="242"/>
    <x v="2"/>
    <n v="181.1"/>
    <n v="4.7619047620000003"/>
    <n v="9.0549999999999997"/>
    <n v="5.9"/>
    <m/>
    <m/>
  </r>
  <r>
    <x v="295"/>
    <x v="1"/>
    <s v="Naypyitaw"/>
    <x v="1"/>
    <x v="1"/>
    <x v="1"/>
    <n v="51.92"/>
    <n v="5"/>
    <n v="12.98"/>
    <n v="272.58"/>
    <x v="24"/>
    <x v="243"/>
    <x v="1"/>
    <n v="259.60000000000002"/>
    <n v="4.7619047620000003"/>
    <n v="12.98"/>
    <n v="7.5"/>
    <m/>
    <m/>
  </r>
  <r>
    <x v="296"/>
    <x v="1"/>
    <s v="Naypyitaw"/>
    <x v="0"/>
    <x v="0"/>
    <x v="1"/>
    <n v="28.84"/>
    <n v="4"/>
    <n v="5.7679999999999998"/>
    <n v="121.128"/>
    <x v="51"/>
    <x v="244"/>
    <x v="1"/>
    <n v="115.36"/>
    <n v="4.7619047620000003"/>
    <n v="5.7679999999999998"/>
    <n v="6.4"/>
    <m/>
    <m/>
  </r>
  <r>
    <x v="297"/>
    <x v="0"/>
    <s v="Yangon"/>
    <x v="1"/>
    <x v="1"/>
    <x v="1"/>
    <n v="68.84"/>
    <n v="6"/>
    <n v="20.652000000000001"/>
    <n v="433.69200000000001"/>
    <x v="13"/>
    <x v="154"/>
    <x v="2"/>
    <n v="413.04"/>
    <n v="4.7619047620000003"/>
    <n v="20.652000000000001"/>
    <n v="5.8"/>
    <n v="20.651999999999987"/>
    <s v="High Spender"/>
  </r>
  <r>
    <x v="298"/>
    <x v="0"/>
    <s v="Yangon"/>
    <x v="0"/>
    <x v="0"/>
    <x v="0"/>
    <n v="63.69"/>
    <n v="1"/>
    <n v="3.1844999999999999"/>
    <n v="66.874499999999998"/>
    <x v="13"/>
    <x v="245"/>
    <x v="1"/>
    <n v="63.69"/>
    <n v="4.7619047620000003"/>
    <n v="3.1844999999999999"/>
    <n v="6"/>
    <n v="3.1844999999999999"/>
    <s v="Regular Spender"/>
  </r>
  <r>
    <x v="299"/>
    <x v="1"/>
    <s v="Naypyitaw"/>
    <x v="1"/>
    <x v="1"/>
    <x v="2"/>
    <n v="88.61"/>
    <n v="1"/>
    <n v="4.4305000000000003"/>
    <n v="93.040499999999994"/>
    <x v="53"/>
    <x v="246"/>
    <x v="1"/>
    <n v="88.61"/>
    <n v="4.7619047620000003"/>
    <n v="4.4305000000000003"/>
    <n v="7.7"/>
    <m/>
    <m/>
  </r>
  <r>
    <x v="300"/>
    <x v="1"/>
    <s v="Naypyitaw"/>
    <x v="0"/>
    <x v="0"/>
    <x v="5"/>
    <n v="99.82"/>
    <n v="2"/>
    <n v="9.9819999999999993"/>
    <n v="209.62200000000001"/>
    <x v="2"/>
    <x v="108"/>
    <x v="0"/>
    <n v="199.64"/>
    <n v="4.7619047620000003"/>
    <n v="9.9819999999999993"/>
    <n v="6.7"/>
    <m/>
    <m/>
  </r>
  <r>
    <x v="301"/>
    <x v="2"/>
    <s v="Mandalay"/>
    <x v="1"/>
    <x v="0"/>
    <x v="3"/>
    <n v="39.01"/>
    <n v="1"/>
    <n v="1.9504999999999999"/>
    <n v="40.960500000000003"/>
    <x v="37"/>
    <x v="247"/>
    <x v="0"/>
    <n v="39.01"/>
    <n v="4.7619047620000003"/>
    <n v="1.9504999999999999"/>
    <n v="4.7"/>
    <m/>
    <m/>
  </r>
  <r>
    <x v="302"/>
    <x v="1"/>
    <s v="Naypyitaw"/>
    <x v="0"/>
    <x v="0"/>
    <x v="4"/>
    <n v="48.61"/>
    <n v="1"/>
    <n v="2.4304999999999999"/>
    <n v="51.040500000000002"/>
    <x v="13"/>
    <x v="26"/>
    <x v="1"/>
    <n v="48.61"/>
    <n v="4.7619047620000003"/>
    <n v="2.4304999999999999"/>
    <n v="4.4000000000000004"/>
    <m/>
    <m/>
  </r>
  <r>
    <x v="303"/>
    <x v="0"/>
    <s v="Yangon"/>
    <x v="0"/>
    <x v="0"/>
    <x v="3"/>
    <n v="65.180000000000007"/>
    <n v="3"/>
    <n v="9.7769999999999992"/>
    <n v="205.31700000000001"/>
    <x v="13"/>
    <x v="248"/>
    <x v="0"/>
    <n v="195.54"/>
    <n v="4.7619047620000003"/>
    <n v="9.7769999999999992"/>
    <n v="6.3"/>
    <n v="9.7770000000000152"/>
    <s v="Regular Spender"/>
  </r>
  <r>
    <x v="304"/>
    <x v="2"/>
    <s v="Mandalay"/>
    <x v="0"/>
    <x v="1"/>
    <x v="1"/>
    <n v="14.96"/>
    <n v="8"/>
    <n v="5.984"/>
    <n v="125.664"/>
    <x v="49"/>
    <x v="110"/>
    <x v="1"/>
    <n v="119.68"/>
    <n v="4.7619047620000003"/>
    <n v="5.984"/>
    <n v="8.6"/>
    <m/>
    <m/>
  </r>
  <r>
    <x v="305"/>
    <x v="0"/>
    <s v="Yangon"/>
    <x v="1"/>
    <x v="1"/>
    <x v="0"/>
    <n v="91.41"/>
    <n v="5"/>
    <n v="22.852499999999999"/>
    <n v="479.90249999999997"/>
    <x v="13"/>
    <x v="249"/>
    <x v="2"/>
    <n v="457.05"/>
    <n v="4.7619047620000003"/>
    <n v="22.852499999999999"/>
    <n v="7.1"/>
    <n v="22.852499999999964"/>
    <s v="High Spender"/>
  </r>
  <r>
    <x v="306"/>
    <x v="0"/>
    <s v="Yangon"/>
    <x v="0"/>
    <x v="1"/>
    <x v="5"/>
    <n v="77.930000000000007"/>
    <n v="9"/>
    <n v="35.0685"/>
    <n v="736.43849999999998"/>
    <x v="29"/>
    <x v="250"/>
    <x v="2"/>
    <n v="701.37"/>
    <n v="4.7619047620000003"/>
    <n v="35.0685"/>
    <n v="7.6"/>
    <n v="35.068499999999972"/>
    <s v="High Spender"/>
  </r>
  <r>
    <x v="307"/>
    <x v="0"/>
    <s v="Yangon"/>
    <x v="0"/>
    <x v="0"/>
    <x v="2"/>
    <n v="34.729999999999997"/>
    <n v="2"/>
    <n v="3.4729999999999999"/>
    <n v="72.933000000000007"/>
    <x v="55"/>
    <x v="95"/>
    <x v="2"/>
    <n v="69.459999999999994"/>
    <n v="4.7619047620000003"/>
    <n v="3.4729999999999999"/>
    <n v="9.6999999999999993"/>
    <n v="3.4730000000000132"/>
    <s v="Regular Spender"/>
  </r>
  <r>
    <x v="308"/>
    <x v="0"/>
    <s v="Yangon"/>
    <x v="1"/>
    <x v="0"/>
    <x v="0"/>
    <n v="88.63"/>
    <n v="3"/>
    <n v="13.294499999999999"/>
    <n v="279.18450000000001"/>
    <x v="60"/>
    <x v="229"/>
    <x v="2"/>
    <n v="265.89"/>
    <n v="4.7619047620000003"/>
    <n v="13.294499999999999"/>
    <n v="6"/>
    <n v="13.294500000000028"/>
    <s v="Regular Spender"/>
  </r>
  <r>
    <x v="309"/>
    <x v="0"/>
    <s v="Yangon"/>
    <x v="0"/>
    <x v="0"/>
    <x v="2"/>
    <n v="46.33"/>
    <n v="7"/>
    <n v="16.215499999999999"/>
    <n v="340.52550000000002"/>
    <x v="24"/>
    <x v="230"/>
    <x v="0"/>
    <n v="324.31"/>
    <n v="4.7619047620000003"/>
    <n v="16.215499999999999"/>
    <n v="7.4"/>
    <n v="16.21550000000002"/>
    <s v="High Spender"/>
  </r>
  <r>
    <x v="310"/>
    <x v="2"/>
    <s v="Mandalay"/>
    <x v="1"/>
    <x v="0"/>
    <x v="0"/>
    <n v="79.930000000000007"/>
    <n v="6"/>
    <n v="23.978999999999999"/>
    <n v="503.55900000000003"/>
    <x v="76"/>
    <x v="127"/>
    <x v="1"/>
    <n v="479.58"/>
    <n v="4.7619047620000003"/>
    <n v="23.978999999999999"/>
    <n v="5.5"/>
    <m/>
    <m/>
  </r>
  <r>
    <x v="311"/>
    <x v="1"/>
    <s v="Naypyitaw"/>
    <x v="1"/>
    <x v="0"/>
    <x v="5"/>
    <n v="69.33"/>
    <n v="2"/>
    <n v="6.9329999999999998"/>
    <n v="145.59299999999999"/>
    <x v="59"/>
    <x v="251"/>
    <x v="2"/>
    <n v="138.66"/>
    <n v="4.7619047620000003"/>
    <n v="6.9329999999999998"/>
    <n v="9.6999999999999993"/>
    <m/>
    <m/>
  </r>
  <r>
    <x v="312"/>
    <x v="0"/>
    <s v="Yangon"/>
    <x v="1"/>
    <x v="0"/>
    <x v="4"/>
    <n v="22.17"/>
    <n v="8"/>
    <n v="8.8680000000000003"/>
    <n v="186.22800000000001"/>
    <x v="24"/>
    <x v="224"/>
    <x v="0"/>
    <n v="177.36"/>
    <n v="4.7619047620000003"/>
    <n v="8.8680000000000003"/>
    <n v="9.6"/>
    <n v="8.867999999999995"/>
    <s v="Regular Spender"/>
  </r>
  <r>
    <x v="313"/>
    <x v="0"/>
    <s v="Yangon"/>
    <x v="0"/>
    <x v="0"/>
    <x v="3"/>
    <n v="25"/>
    <n v="1"/>
    <n v="1.25"/>
    <n v="26.25"/>
    <x v="24"/>
    <x v="252"/>
    <x v="2"/>
    <n v="25"/>
    <n v="4.7619047620000003"/>
    <n v="1.25"/>
    <n v="5.5"/>
    <n v="1.25"/>
    <s v="Regular Spender"/>
  </r>
  <r>
    <x v="314"/>
    <x v="1"/>
    <s v="Naypyitaw"/>
    <x v="1"/>
    <x v="1"/>
    <x v="1"/>
    <n v="78.13"/>
    <n v="10"/>
    <n v="39.064999999999998"/>
    <n v="820.36500000000001"/>
    <x v="30"/>
    <x v="253"/>
    <x v="1"/>
    <n v="781.3"/>
    <n v="4.7619047620000003"/>
    <n v="39.064999999999998"/>
    <n v="4.4000000000000004"/>
    <m/>
    <m/>
  </r>
  <r>
    <x v="315"/>
    <x v="1"/>
    <s v="Naypyitaw"/>
    <x v="1"/>
    <x v="0"/>
    <x v="4"/>
    <n v="99.37"/>
    <n v="2"/>
    <n v="9.9369999999999994"/>
    <n v="208.67699999999999"/>
    <x v="39"/>
    <x v="18"/>
    <x v="1"/>
    <n v="198.74"/>
    <n v="4.7619047620000003"/>
    <n v="9.9369999999999994"/>
    <n v="5.2"/>
    <m/>
    <m/>
  </r>
  <r>
    <x v="316"/>
    <x v="1"/>
    <s v="Naypyitaw"/>
    <x v="1"/>
    <x v="1"/>
    <x v="4"/>
    <n v="21.08"/>
    <n v="3"/>
    <n v="3.1619999999999999"/>
    <n v="66.402000000000001"/>
    <x v="52"/>
    <x v="87"/>
    <x v="1"/>
    <n v="63.24"/>
    <n v="4.7619047620000003"/>
    <n v="3.1619999999999999"/>
    <n v="7.3"/>
    <m/>
    <m/>
  </r>
  <r>
    <x v="317"/>
    <x v="1"/>
    <s v="Naypyitaw"/>
    <x v="1"/>
    <x v="0"/>
    <x v="1"/>
    <n v="74.790000000000006"/>
    <n v="5"/>
    <n v="18.697500000000002"/>
    <n v="392.64749999999998"/>
    <x v="21"/>
    <x v="254"/>
    <x v="1"/>
    <n v="373.95"/>
    <n v="4.7619047620000003"/>
    <n v="18.697500000000002"/>
    <n v="4.9000000000000004"/>
    <m/>
    <m/>
  </r>
  <r>
    <x v="318"/>
    <x v="1"/>
    <s v="Naypyitaw"/>
    <x v="1"/>
    <x v="1"/>
    <x v="3"/>
    <n v="29.67"/>
    <n v="7"/>
    <n v="10.384499999999999"/>
    <n v="218.0745"/>
    <x v="12"/>
    <x v="255"/>
    <x v="0"/>
    <n v="207.69"/>
    <n v="4.7619047620000003"/>
    <n v="10.384499999999999"/>
    <n v="8.1"/>
    <m/>
    <m/>
  </r>
  <r>
    <x v="319"/>
    <x v="1"/>
    <s v="Naypyitaw"/>
    <x v="1"/>
    <x v="0"/>
    <x v="3"/>
    <n v="44.07"/>
    <n v="4"/>
    <n v="8.8140000000000001"/>
    <n v="185.09399999999999"/>
    <x v="64"/>
    <x v="231"/>
    <x v="2"/>
    <n v="176.28"/>
    <n v="4.7619047620000003"/>
    <n v="8.8140000000000001"/>
    <n v="8.4"/>
    <m/>
    <m/>
  </r>
  <r>
    <x v="320"/>
    <x v="1"/>
    <s v="Naypyitaw"/>
    <x v="0"/>
    <x v="1"/>
    <x v="4"/>
    <n v="22.93"/>
    <n v="9"/>
    <n v="10.3185"/>
    <n v="216.6885"/>
    <x v="83"/>
    <x v="256"/>
    <x v="1"/>
    <n v="206.37"/>
    <n v="4.7619047620000003"/>
    <n v="10.3185"/>
    <n v="5.5"/>
    <m/>
    <m/>
  </r>
  <r>
    <x v="321"/>
    <x v="1"/>
    <s v="Naypyitaw"/>
    <x v="0"/>
    <x v="1"/>
    <x v="3"/>
    <n v="39.42"/>
    <n v="1"/>
    <n v="1.9710000000000001"/>
    <n v="41.390999999999998"/>
    <x v="50"/>
    <x v="257"/>
    <x v="1"/>
    <n v="39.42"/>
    <n v="4.7619047620000003"/>
    <n v="1.9710000000000001"/>
    <n v="8.4"/>
    <m/>
    <m/>
  </r>
  <r>
    <x v="322"/>
    <x v="0"/>
    <s v="Yangon"/>
    <x v="0"/>
    <x v="1"/>
    <x v="0"/>
    <n v="12.34"/>
    <n v="7"/>
    <n v="4.319"/>
    <n v="90.698999999999998"/>
    <x v="27"/>
    <x v="258"/>
    <x v="0"/>
    <n v="86.38"/>
    <n v="4.7619047620000003"/>
    <n v="4.319"/>
    <n v="6.7"/>
    <n v="4.3190000000000026"/>
    <s v="Regular Spender"/>
  </r>
  <r>
    <x v="323"/>
    <x v="0"/>
    <s v="Yangon"/>
    <x v="1"/>
    <x v="0"/>
    <x v="3"/>
    <n v="99.83"/>
    <n v="6"/>
    <n v="29.949000000000002"/>
    <n v="628.92899999999997"/>
    <x v="27"/>
    <x v="259"/>
    <x v="2"/>
    <n v="598.98"/>
    <n v="4.7619047620000003"/>
    <n v="29.949000000000002"/>
    <n v="8.5"/>
    <n v="29.948999999999955"/>
    <s v="High Spender"/>
  </r>
  <r>
    <x v="324"/>
    <x v="0"/>
    <s v="Yangon"/>
    <x v="0"/>
    <x v="1"/>
    <x v="2"/>
    <n v="56.53"/>
    <n v="4"/>
    <n v="11.305999999999999"/>
    <n v="237.42599999999999"/>
    <x v="27"/>
    <x v="28"/>
    <x v="2"/>
    <n v="226.12"/>
    <n v="4.7619047620000003"/>
    <n v="11.305999999999999"/>
    <n v="5.5"/>
    <n v="11.305999999999983"/>
    <s v="Regular Spender"/>
  </r>
  <r>
    <x v="325"/>
    <x v="2"/>
    <s v="Mandalay"/>
    <x v="0"/>
    <x v="0"/>
    <x v="0"/>
    <n v="97.74"/>
    <n v="4"/>
    <n v="19.547999999999998"/>
    <n v="410.50799999999998"/>
    <x v="37"/>
    <x v="260"/>
    <x v="2"/>
    <n v="390.96"/>
    <n v="4.7619047620000003"/>
    <n v="19.547999999999998"/>
    <n v="6.4"/>
    <m/>
    <m/>
  </r>
  <r>
    <x v="326"/>
    <x v="0"/>
    <s v="Yangon"/>
    <x v="0"/>
    <x v="1"/>
    <x v="5"/>
    <n v="81.91"/>
    <n v="2"/>
    <n v="8.1910000000000007"/>
    <n v="172.011"/>
    <x v="14"/>
    <x v="261"/>
    <x v="1"/>
    <n v="163.82"/>
    <n v="4.7619047620000003"/>
    <n v="8.1910000000000007"/>
    <n v="7.8"/>
    <n v="8.1910000000000025"/>
    <s v="Regular Spender"/>
  </r>
  <r>
    <x v="327"/>
    <x v="1"/>
    <s v="Naypyitaw"/>
    <x v="1"/>
    <x v="0"/>
    <x v="4"/>
    <n v="94.26"/>
    <n v="4"/>
    <n v="18.852"/>
    <n v="395.892"/>
    <x v="37"/>
    <x v="262"/>
    <x v="1"/>
    <n v="377.04"/>
    <n v="4.7619047620000003"/>
    <n v="18.852"/>
    <n v="8.6"/>
    <m/>
    <m/>
  </r>
  <r>
    <x v="328"/>
    <x v="2"/>
    <s v="Mandalay"/>
    <x v="1"/>
    <x v="0"/>
    <x v="3"/>
    <n v="51.13"/>
    <n v="4"/>
    <n v="10.226000000000001"/>
    <n v="214.74600000000001"/>
    <x v="19"/>
    <x v="41"/>
    <x v="0"/>
    <n v="204.52"/>
    <n v="4.7619047620000003"/>
    <n v="10.226000000000001"/>
    <n v="4"/>
    <m/>
    <m/>
  </r>
  <r>
    <x v="329"/>
    <x v="0"/>
    <s v="Yangon"/>
    <x v="1"/>
    <x v="0"/>
    <x v="0"/>
    <n v="15.81"/>
    <n v="10"/>
    <n v="7.9050000000000002"/>
    <n v="166.005"/>
    <x v="68"/>
    <x v="263"/>
    <x v="0"/>
    <n v="158.1"/>
    <n v="4.7619047620000003"/>
    <n v="7.9050000000000002"/>
    <n v="8.6"/>
    <n v="7.9050000000000011"/>
    <s v="Regular Spender"/>
  </r>
  <r>
    <x v="330"/>
    <x v="2"/>
    <s v="Mandalay"/>
    <x v="0"/>
    <x v="0"/>
    <x v="2"/>
    <n v="22.02"/>
    <n v="9"/>
    <n v="9.9090000000000007"/>
    <n v="208.089"/>
    <x v="69"/>
    <x v="264"/>
    <x v="1"/>
    <n v="198.18"/>
    <n v="4.7619047620000003"/>
    <n v="9.9090000000000007"/>
    <n v="6.8"/>
    <m/>
    <m/>
  </r>
  <r>
    <x v="331"/>
    <x v="0"/>
    <s v="Yangon"/>
    <x v="1"/>
    <x v="1"/>
    <x v="0"/>
    <n v="92.13"/>
    <n v="6"/>
    <n v="27.638999999999999"/>
    <n v="580.41899999999998"/>
    <x v="68"/>
    <x v="265"/>
    <x v="1"/>
    <n v="552.78"/>
    <n v="4.7619047620000003"/>
    <n v="27.638999999999999"/>
    <n v="8.3000000000000007"/>
    <n v="27.63900000000001"/>
    <s v="High Spender"/>
  </r>
  <r>
    <x v="332"/>
    <x v="0"/>
    <s v="Yangon"/>
    <x v="1"/>
    <x v="0"/>
    <x v="1"/>
    <n v="21.5"/>
    <n v="9"/>
    <n v="9.6750000000000007"/>
    <n v="203.17500000000001"/>
    <x v="68"/>
    <x v="70"/>
    <x v="0"/>
    <n v="193.5"/>
    <n v="4.7619047620000003"/>
    <n v="9.6750000000000007"/>
    <n v="7.8"/>
    <n v="9.6750000000000114"/>
    <s v="Regular Spender"/>
  </r>
  <r>
    <x v="333"/>
    <x v="0"/>
    <s v="Yangon"/>
    <x v="0"/>
    <x v="1"/>
    <x v="3"/>
    <n v="79.739999999999995"/>
    <n v="1"/>
    <n v="3.9870000000000001"/>
    <n v="83.727000000000004"/>
    <x v="68"/>
    <x v="133"/>
    <x v="2"/>
    <n v="79.739999999999995"/>
    <n v="4.7619047620000003"/>
    <n v="3.9870000000000001"/>
    <n v="7.3"/>
    <n v="3.987000000000009"/>
    <s v="Regular Spender"/>
  </r>
  <r>
    <x v="334"/>
    <x v="1"/>
    <s v="Naypyitaw"/>
    <x v="1"/>
    <x v="0"/>
    <x v="0"/>
    <n v="14.7"/>
    <n v="5"/>
    <n v="3.6749999999999998"/>
    <n v="77.174999999999997"/>
    <x v="58"/>
    <x v="131"/>
    <x v="2"/>
    <n v="73.5"/>
    <n v="4.7619047620000003"/>
    <n v="3.6749999999999998"/>
    <n v="8.5"/>
    <m/>
    <m/>
  </r>
  <r>
    <x v="335"/>
    <x v="0"/>
    <s v="Yangon"/>
    <x v="1"/>
    <x v="1"/>
    <x v="3"/>
    <n v="15.55"/>
    <n v="9"/>
    <n v="6.9974999999999996"/>
    <n v="146.94749999999999"/>
    <x v="34"/>
    <x v="266"/>
    <x v="1"/>
    <n v="139.94999999999999"/>
    <n v="4.7619047620000003"/>
    <n v="6.9974999999999996"/>
    <n v="5"/>
    <n v="6.9975000000000023"/>
    <s v="Regular Spender"/>
  </r>
  <r>
    <x v="336"/>
    <x v="0"/>
    <s v="Yangon"/>
    <x v="0"/>
    <x v="0"/>
    <x v="1"/>
    <n v="97.16"/>
    <n v="1"/>
    <n v="4.8579999999999997"/>
    <n v="102.018"/>
    <x v="1"/>
    <x v="112"/>
    <x v="2"/>
    <n v="97.16"/>
    <n v="4.7619047620000003"/>
    <n v="4.8579999999999997"/>
    <n v="7.2"/>
    <n v="4.8580000000000041"/>
    <s v="Regular Spender"/>
  </r>
  <r>
    <x v="337"/>
    <x v="2"/>
    <s v="Mandalay"/>
    <x v="0"/>
    <x v="1"/>
    <x v="0"/>
    <n v="57.95"/>
    <n v="6"/>
    <n v="17.385000000000002"/>
    <n v="365.08499999999998"/>
    <x v="5"/>
    <x v="267"/>
    <x v="1"/>
    <n v="347.7"/>
    <n v="4.7619047620000003"/>
    <n v="17.385000000000002"/>
    <n v="5.2"/>
    <m/>
    <m/>
  </r>
  <r>
    <x v="338"/>
    <x v="1"/>
    <s v="Naypyitaw"/>
    <x v="0"/>
    <x v="1"/>
    <x v="1"/>
    <n v="47.65"/>
    <n v="3"/>
    <n v="7.1475"/>
    <n v="150.0975"/>
    <x v="78"/>
    <x v="190"/>
    <x v="0"/>
    <n v="142.94999999999999"/>
    <n v="4.7619047620000003"/>
    <n v="7.1475"/>
    <n v="9.5"/>
    <m/>
    <m/>
  </r>
  <r>
    <x v="339"/>
    <x v="2"/>
    <s v="Mandalay"/>
    <x v="1"/>
    <x v="1"/>
    <x v="4"/>
    <n v="42.82"/>
    <n v="9"/>
    <n v="19.268999999999998"/>
    <n v="404.649"/>
    <x v="59"/>
    <x v="111"/>
    <x v="0"/>
    <n v="385.38"/>
    <n v="4.7619047620000003"/>
    <n v="19.268999999999998"/>
    <n v="8.9"/>
    <m/>
    <m/>
  </r>
  <r>
    <x v="340"/>
    <x v="2"/>
    <s v="Mandalay"/>
    <x v="1"/>
    <x v="0"/>
    <x v="1"/>
    <n v="48.09"/>
    <n v="3"/>
    <n v="7.2134999999999998"/>
    <n v="151.48349999999999"/>
    <x v="30"/>
    <x v="140"/>
    <x v="0"/>
    <n v="144.27000000000001"/>
    <n v="4.7619047620000003"/>
    <n v="7.2134999999999998"/>
    <n v="7.8"/>
    <m/>
    <m/>
  </r>
  <r>
    <x v="341"/>
    <x v="2"/>
    <s v="Mandalay"/>
    <x v="1"/>
    <x v="1"/>
    <x v="3"/>
    <n v="55.97"/>
    <n v="7"/>
    <n v="19.589500000000001"/>
    <n v="411.37950000000001"/>
    <x v="14"/>
    <x v="214"/>
    <x v="2"/>
    <n v="391.79"/>
    <n v="4.7619047620000003"/>
    <n v="19.589500000000001"/>
    <n v="8.9"/>
    <m/>
    <m/>
  </r>
  <r>
    <x v="342"/>
    <x v="2"/>
    <s v="Mandalay"/>
    <x v="1"/>
    <x v="1"/>
    <x v="3"/>
    <n v="76.900000000000006"/>
    <n v="7"/>
    <n v="26.914999999999999"/>
    <n v="565.21500000000003"/>
    <x v="38"/>
    <x v="268"/>
    <x v="1"/>
    <n v="538.29999999999995"/>
    <n v="4.7619047620000003"/>
    <n v="26.914999999999999"/>
    <n v="7.7"/>
    <m/>
    <m/>
  </r>
  <r>
    <x v="343"/>
    <x v="1"/>
    <s v="Naypyitaw"/>
    <x v="0"/>
    <x v="1"/>
    <x v="4"/>
    <n v="97.03"/>
    <n v="5"/>
    <n v="24.2575"/>
    <n v="509.40750000000003"/>
    <x v="73"/>
    <x v="77"/>
    <x v="2"/>
    <n v="485.15"/>
    <n v="4.7619047620000003"/>
    <n v="24.2575"/>
    <n v="9.3000000000000007"/>
    <m/>
    <m/>
  </r>
  <r>
    <x v="344"/>
    <x v="0"/>
    <s v="Yangon"/>
    <x v="0"/>
    <x v="1"/>
    <x v="5"/>
    <n v="61.77"/>
    <n v="5"/>
    <n v="15.442500000000001"/>
    <n v="324.29250000000002"/>
    <x v="1"/>
    <x v="13"/>
    <x v="1"/>
    <n v="308.85000000000002"/>
    <n v="4.7619047620000003"/>
    <n v="15.442500000000001"/>
    <n v="6.7"/>
    <n v="15.442499999999995"/>
    <s v="High Spender"/>
  </r>
  <r>
    <x v="345"/>
    <x v="0"/>
    <s v="Yangon"/>
    <x v="1"/>
    <x v="1"/>
    <x v="2"/>
    <n v="90.65"/>
    <n v="10"/>
    <n v="45.325000000000003"/>
    <n v="951.82500000000005"/>
    <x v="1"/>
    <x v="167"/>
    <x v="2"/>
    <n v="906.5"/>
    <n v="4.7619047620000003"/>
    <n v="45.325000000000003"/>
    <n v="7.3"/>
    <n v="45.325000000000045"/>
    <s v="High Spender"/>
  </r>
  <r>
    <x v="346"/>
    <x v="0"/>
    <s v="Yangon"/>
    <x v="0"/>
    <x v="0"/>
    <x v="2"/>
    <n v="33.99"/>
    <n v="6"/>
    <n v="10.196999999999999"/>
    <n v="214.137"/>
    <x v="1"/>
    <x v="269"/>
    <x v="0"/>
    <n v="203.94"/>
    <n v="4.7619047620000003"/>
    <n v="10.196999999999999"/>
    <n v="7.7"/>
    <n v="10.197000000000003"/>
    <s v="Regular Spender"/>
  </r>
  <r>
    <x v="347"/>
    <x v="1"/>
    <s v="Naypyitaw"/>
    <x v="1"/>
    <x v="1"/>
    <x v="2"/>
    <n v="89.25"/>
    <n v="8"/>
    <n v="35.700000000000003"/>
    <n v="749.7"/>
    <x v="57"/>
    <x v="270"/>
    <x v="1"/>
    <n v="714"/>
    <n v="4.7619047620000003"/>
    <n v="35.700000000000003"/>
    <n v="4.7"/>
    <m/>
    <m/>
  </r>
  <r>
    <x v="348"/>
    <x v="0"/>
    <s v="Yangon"/>
    <x v="1"/>
    <x v="0"/>
    <x v="3"/>
    <n v="51.94"/>
    <n v="10"/>
    <n v="25.97"/>
    <n v="545.37"/>
    <x v="8"/>
    <x v="271"/>
    <x v="2"/>
    <n v="519.4"/>
    <n v="4.7619047620000003"/>
    <n v="25.97"/>
    <n v="6.5"/>
    <n v="25.970000000000027"/>
    <s v="High Spender"/>
  </r>
  <r>
    <x v="349"/>
    <x v="2"/>
    <s v="Mandalay"/>
    <x v="0"/>
    <x v="1"/>
    <x v="3"/>
    <n v="13.5"/>
    <n v="10"/>
    <n v="6.75"/>
    <n v="141.75"/>
    <x v="29"/>
    <x v="272"/>
    <x v="0"/>
    <n v="135"/>
    <n v="4.7619047620000003"/>
    <n v="6.75"/>
    <n v="4.8"/>
    <m/>
    <m/>
  </r>
  <r>
    <x v="350"/>
    <x v="1"/>
    <s v="Naypyitaw"/>
    <x v="1"/>
    <x v="1"/>
    <x v="5"/>
    <n v="99.3"/>
    <n v="10"/>
    <n v="49.65"/>
    <n v="1042.6500000000001"/>
    <x v="38"/>
    <x v="218"/>
    <x v="0"/>
    <n v="993"/>
    <n v="4.7619047620000003"/>
    <n v="49.65"/>
    <n v="6.6"/>
    <m/>
    <m/>
  </r>
  <r>
    <x v="351"/>
    <x v="0"/>
    <s v="Yangon"/>
    <x v="1"/>
    <x v="0"/>
    <x v="4"/>
    <n v="99.78"/>
    <n v="5"/>
    <n v="24.945"/>
    <n v="523.84500000000003"/>
    <x v="8"/>
    <x v="273"/>
    <x v="1"/>
    <n v="498.9"/>
    <n v="4.7619047620000003"/>
    <n v="24.945"/>
    <n v="5.4"/>
    <n v="24.94500000000005"/>
    <s v="High Spender"/>
  </r>
  <r>
    <x v="352"/>
    <x v="2"/>
    <s v="Mandalay"/>
    <x v="1"/>
    <x v="1"/>
    <x v="5"/>
    <n v="54.73"/>
    <n v="7"/>
    <n v="19.1555"/>
    <n v="402.26549999999997"/>
    <x v="86"/>
    <x v="274"/>
    <x v="0"/>
    <n v="383.11"/>
    <n v="4.7619047620000003"/>
    <n v="19.1555"/>
    <n v="8.5"/>
    <m/>
    <m/>
  </r>
  <r>
    <x v="353"/>
    <x v="2"/>
    <s v="Mandalay"/>
    <x v="1"/>
    <x v="0"/>
    <x v="2"/>
    <n v="27"/>
    <n v="9"/>
    <n v="12.15"/>
    <n v="255.15"/>
    <x v="60"/>
    <x v="51"/>
    <x v="1"/>
    <n v="243"/>
    <n v="4.7619047620000003"/>
    <n v="12.15"/>
    <n v="4.8"/>
    <m/>
    <m/>
  </r>
  <r>
    <x v="354"/>
    <x v="1"/>
    <s v="Naypyitaw"/>
    <x v="0"/>
    <x v="1"/>
    <x v="1"/>
    <n v="30.24"/>
    <n v="1"/>
    <n v="1.512"/>
    <n v="31.751999999999999"/>
    <x v="27"/>
    <x v="275"/>
    <x v="1"/>
    <n v="30.24"/>
    <n v="4.7619047620000003"/>
    <n v="1.512"/>
    <n v="8.4"/>
    <m/>
    <m/>
  </r>
  <r>
    <x v="355"/>
    <x v="2"/>
    <s v="Mandalay"/>
    <x v="1"/>
    <x v="1"/>
    <x v="4"/>
    <n v="89.14"/>
    <n v="4"/>
    <n v="17.827999999999999"/>
    <n v="374.38799999999998"/>
    <x v="18"/>
    <x v="22"/>
    <x v="0"/>
    <n v="356.56"/>
    <n v="4.7619047620000003"/>
    <n v="17.827999999999999"/>
    <n v="7.8"/>
    <m/>
    <m/>
  </r>
  <r>
    <x v="356"/>
    <x v="1"/>
    <s v="Naypyitaw"/>
    <x v="0"/>
    <x v="1"/>
    <x v="5"/>
    <n v="37.549999999999997"/>
    <n v="10"/>
    <n v="18.774999999999999"/>
    <n v="394.27499999999998"/>
    <x v="1"/>
    <x v="276"/>
    <x v="0"/>
    <n v="375.5"/>
    <n v="4.7619047620000003"/>
    <n v="18.774999999999999"/>
    <n v="9.3000000000000007"/>
    <m/>
    <m/>
  </r>
  <r>
    <x v="357"/>
    <x v="1"/>
    <s v="Naypyitaw"/>
    <x v="0"/>
    <x v="1"/>
    <x v="0"/>
    <n v="95.44"/>
    <n v="10"/>
    <n v="47.72"/>
    <n v="1002.12"/>
    <x v="44"/>
    <x v="277"/>
    <x v="1"/>
    <n v="954.4"/>
    <n v="4.7619047620000003"/>
    <n v="47.72"/>
    <n v="5.2"/>
    <m/>
    <m/>
  </r>
  <r>
    <x v="358"/>
    <x v="2"/>
    <s v="Mandalay"/>
    <x v="0"/>
    <x v="0"/>
    <x v="1"/>
    <n v="27.5"/>
    <n v="3"/>
    <n v="4.125"/>
    <n v="86.625"/>
    <x v="55"/>
    <x v="278"/>
    <x v="2"/>
    <n v="82.5"/>
    <n v="4.7619047620000003"/>
    <n v="4.125"/>
    <n v="6.5"/>
    <m/>
    <m/>
  </r>
  <r>
    <x v="359"/>
    <x v="2"/>
    <s v="Mandalay"/>
    <x v="0"/>
    <x v="0"/>
    <x v="0"/>
    <n v="74.97"/>
    <n v="1"/>
    <n v="3.7484999999999999"/>
    <n v="78.718500000000006"/>
    <x v="28"/>
    <x v="279"/>
    <x v="1"/>
    <n v="74.97"/>
    <n v="4.7619047620000003"/>
    <n v="3.7484999999999999"/>
    <n v="5.6"/>
    <m/>
    <m/>
  </r>
  <r>
    <x v="360"/>
    <x v="0"/>
    <s v="Yangon"/>
    <x v="1"/>
    <x v="1"/>
    <x v="0"/>
    <n v="52.26"/>
    <n v="10"/>
    <n v="26.13"/>
    <n v="548.73"/>
    <x v="8"/>
    <x v="48"/>
    <x v="0"/>
    <n v="522.6"/>
    <n v="4.7619047620000003"/>
    <n v="26.13"/>
    <n v="6.2"/>
    <n v="26.129999999999995"/>
    <s v="High Spender"/>
  </r>
  <r>
    <x v="361"/>
    <x v="1"/>
    <s v="Naypyitaw"/>
    <x v="0"/>
    <x v="1"/>
    <x v="4"/>
    <n v="94.47"/>
    <n v="8"/>
    <n v="37.787999999999997"/>
    <n v="793.548"/>
    <x v="29"/>
    <x v="280"/>
    <x v="1"/>
    <n v="755.76"/>
    <n v="4.7619047620000003"/>
    <n v="37.787999999999997"/>
    <n v="9.1"/>
    <m/>
    <m/>
  </r>
  <r>
    <x v="362"/>
    <x v="1"/>
    <s v="Naypyitaw"/>
    <x v="0"/>
    <x v="0"/>
    <x v="4"/>
    <n v="99.79"/>
    <n v="2"/>
    <n v="9.9789999999999992"/>
    <n v="209.559"/>
    <x v="34"/>
    <x v="281"/>
    <x v="2"/>
    <n v="199.58"/>
    <n v="4.7619047620000003"/>
    <n v="9.9789999999999992"/>
    <n v="8"/>
    <m/>
    <m/>
  </r>
  <r>
    <x v="363"/>
    <x v="0"/>
    <s v="Yangon"/>
    <x v="0"/>
    <x v="1"/>
    <x v="5"/>
    <n v="87.67"/>
    <n v="2"/>
    <n v="8.7669999999999995"/>
    <n v="184.107"/>
    <x v="81"/>
    <x v="282"/>
    <x v="0"/>
    <n v="175.34"/>
    <n v="4.7619047620000003"/>
    <n v="8.7669999999999995"/>
    <n v="7.7"/>
    <n v="8.7669999999999959"/>
    <s v="Regular Spender"/>
  </r>
  <r>
    <x v="364"/>
    <x v="1"/>
    <s v="Naypyitaw"/>
    <x v="0"/>
    <x v="1"/>
    <x v="4"/>
    <n v="41.24"/>
    <n v="4"/>
    <n v="8.2479999999999993"/>
    <n v="173.208"/>
    <x v="87"/>
    <x v="283"/>
    <x v="1"/>
    <n v="164.96"/>
    <n v="4.7619047620000003"/>
    <n v="8.2479999999999993"/>
    <n v="7.1"/>
    <m/>
    <m/>
  </r>
  <r>
    <x v="365"/>
    <x v="1"/>
    <s v="Naypyitaw"/>
    <x v="0"/>
    <x v="1"/>
    <x v="5"/>
    <n v="81.680000000000007"/>
    <n v="4"/>
    <n v="16.335999999999999"/>
    <n v="343.05599999999998"/>
    <x v="16"/>
    <x v="284"/>
    <x v="1"/>
    <n v="326.72000000000003"/>
    <n v="4.7619047620000003"/>
    <n v="16.335999999999999"/>
    <n v="9.1"/>
    <m/>
    <m/>
  </r>
  <r>
    <x v="366"/>
    <x v="1"/>
    <s v="Naypyitaw"/>
    <x v="0"/>
    <x v="1"/>
    <x v="1"/>
    <n v="51.32"/>
    <n v="9"/>
    <n v="23.094000000000001"/>
    <n v="484.97399999999999"/>
    <x v="86"/>
    <x v="285"/>
    <x v="1"/>
    <n v="461.88"/>
    <n v="4.7619047620000003"/>
    <n v="23.094000000000001"/>
    <n v="5.6"/>
    <m/>
    <m/>
  </r>
  <r>
    <x v="367"/>
    <x v="0"/>
    <s v="Yangon"/>
    <x v="1"/>
    <x v="0"/>
    <x v="0"/>
    <n v="62.62"/>
    <n v="5"/>
    <n v="15.654999999999999"/>
    <n v="328.755"/>
    <x v="81"/>
    <x v="286"/>
    <x v="2"/>
    <n v="313.10000000000002"/>
    <n v="4.7619047620000003"/>
    <n v="15.654999999999999"/>
    <n v="7"/>
    <n v="15.654999999999973"/>
    <s v="High Spender"/>
  </r>
  <r>
    <x v="368"/>
    <x v="1"/>
    <s v="Naypyitaw"/>
    <x v="0"/>
    <x v="1"/>
    <x v="0"/>
    <n v="14.36"/>
    <n v="10"/>
    <n v="7.18"/>
    <n v="150.78"/>
    <x v="72"/>
    <x v="287"/>
    <x v="1"/>
    <n v="143.6"/>
    <n v="4.7619047620000003"/>
    <n v="7.18"/>
    <n v="5.4"/>
    <m/>
    <m/>
  </r>
  <r>
    <x v="369"/>
    <x v="0"/>
    <s v="Yangon"/>
    <x v="0"/>
    <x v="1"/>
    <x v="2"/>
    <n v="93.69"/>
    <n v="7"/>
    <n v="32.791499999999999"/>
    <n v="688.62149999999997"/>
    <x v="81"/>
    <x v="288"/>
    <x v="0"/>
    <n v="655.83"/>
    <n v="4.7619047620000003"/>
    <n v="32.791499999999999"/>
    <n v="4.5"/>
    <n v="32.791499999999928"/>
    <s v="High Spender"/>
  </r>
  <r>
    <x v="370"/>
    <x v="2"/>
    <s v="Mandalay"/>
    <x v="1"/>
    <x v="1"/>
    <x v="1"/>
    <n v="26.26"/>
    <n v="7"/>
    <n v="9.1910000000000007"/>
    <n v="193.011"/>
    <x v="26"/>
    <x v="142"/>
    <x v="1"/>
    <n v="183.82"/>
    <n v="4.7619047620000003"/>
    <n v="9.1910000000000007"/>
    <n v="9.9"/>
    <m/>
    <m/>
  </r>
  <r>
    <x v="371"/>
    <x v="2"/>
    <s v="Mandalay"/>
    <x v="0"/>
    <x v="1"/>
    <x v="5"/>
    <n v="60.96"/>
    <n v="2"/>
    <n v="6.0960000000000001"/>
    <n v="128.01599999999999"/>
    <x v="19"/>
    <x v="30"/>
    <x v="0"/>
    <n v="121.92"/>
    <n v="4.7619047620000003"/>
    <n v="6.0960000000000001"/>
    <n v="4.9000000000000004"/>
    <m/>
    <m/>
  </r>
  <r>
    <x v="372"/>
    <x v="1"/>
    <s v="Naypyitaw"/>
    <x v="0"/>
    <x v="1"/>
    <x v="2"/>
    <n v="70.11"/>
    <n v="6"/>
    <n v="21.033000000000001"/>
    <n v="441.69299999999998"/>
    <x v="86"/>
    <x v="289"/>
    <x v="2"/>
    <n v="420.66"/>
    <n v="4.7619047620000003"/>
    <n v="21.033000000000001"/>
    <n v="5.2"/>
    <m/>
    <m/>
  </r>
  <r>
    <x v="373"/>
    <x v="1"/>
    <s v="Naypyitaw"/>
    <x v="0"/>
    <x v="0"/>
    <x v="5"/>
    <n v="42.08"/>
    <n v="6"/>
    <n v="12.624000000000001"/>
    <n v="265.10399999999998"/>
    <x v="74"/>
    <x v="290"/>
    <x v="1"/>
    <n v="252.48"/>
    <n v="4.7619047620000003"/>
    <n v="12.624000000000001"/>
    <n v="8.9"/>
    <m/>
    <m/>
  </r>
  <r>
    <x v="374"/>
    <x v="0"/>
    <s v="Yangon"/>
    <x v="0"/>
    <x v="0"/>
    <x v="0"/>
    <n v="25.84"/>
    <n v="3"/>
    <n v="3.8759999999999999"/>
    <n v="81.396000000000001"/>
    <x v="81"/>
    <x v="291"/>
    <x v="2"/>
    <n v="77.52"/>
    <n v="4.7619047620000003"/>
    <n v="3.8759999999999999"/>
    <n v="6.6"/>
    <n v="3.8760000000000048"/>
    <s v="Regular Spender"/>
  </r>
  <r>
    <x v="375"/>
    <x v="0"/>
    <s v="Yangon"/>
    <x v="1"/>
    <x v="1"/>
    <x v="3"/>
    <n v="68.930000000000007"/>
    <n v="7"/>
    <n v="24.125499999999999"/>
    <n v="506.63549999999998"/>
    <x v="12"/>
    <x v="292"/>
    <x v="0"/>
    <n v="482.51"/>
    <n v="4.7619047620000003"/>
    <n v="24.125499999999999"/>
    <n v="4.5999999999999996"/>
    <n v="24.125499999999988"/>
    <s v="High Spender"/>
  </r>
  <r>
    <x v="376"/>
    <x v="2"/>
    <s v="Mandalay"/>
    <x v="1"/>
    <x v="1"/>
    <x v="2"/>
    <n v="35.380000000000003"/>
    <n v="9"/>
    <n v="15.920999999999999"/>
    <n v="334.34100000000001"/>
    <x v="10"/>
    <x v="293"/>
    <x v="0"/>
    <n v="318.42"/>
    <n v="4.7619047620000003"/>
    <n v="15.920999999999999"/>
    <n v="9.6"/>
    <m/>
    <m/>
  </r>
  <r>
    <x v="377"/>
    <x v="1"/>
    <s v="Naypyitaw"/>
    <x v="0"/>
    <x v="0"/>
    <x v="0"/>
    <n v="95.49"/>
    <n v="7"/>
    <n v="33.421500000000002"/>
    <n v="701.85149999999999"/>
    <x v="67"/>
    <x v="71"/>
    <x v="2"/>
    <n v="668.43"/>
    <n v="4.7619047620000003"/>
    <n v="33.421500000000002"/>
    <n v="8.6999999999999993"/>
    <m/>
    <m/>
  </r>
  <r>
    <x v="378"/>
    <x v="1"/>
    <s v="Naypyitaw"/>
    <x v="1"/>
    <x v="0"/>
    <x v="5"/>
    <n v="96.98"/>
    <n v="4"/>
    <n v="19.396000000000001"/>
    <n v="407.31599999999997"/>
    <x v="7"/>
    <x v="240"/>
    <x v="2"/>
    <n v="387.92"/>
    <n v="4.7619047620000003"/>
    <n v="19.396000000000001"/>
    <n v="9.4"/>
    <m/>
    <m/>
  </r>
  <r>
    <x v="379"/>
    <x v="2"/>
    <s v="Mandalay"/>
    <x v="0"/>
    <x v="1"/>
    <x v="1"/>
    <n v="23.65"/>
    <n v="4"/>
    <n v="4.7300000000000004"/>
    <n v="99.33"/>
    <x v="73"/>
    <x v="150"/>
    <x v="0"/>
    <n v="94.6"/>
    <n v="4.7619047620000003"/>
    <n v="4.7300000000000004"/>
    <n v="4"/>
    <m/>
    <m/>
  </r>
  <r>
    <x v="380"/>
    <x v="0"/>
    <s v="Yangon"/>
    <x v="0"/>
    <x v="1"/>
    <x v="2"/>
    <n v="63.42"/>
    <n v="8"/>
    <n v="25.367999999999999"/>
    <n v="532.72799999999995"/>
    <x v="12"/>
    <x v="294"/>
    <x v="2"/>
    <n v="507.36"/>
    <n v="4.7619047620000003"/>
    <n v="25.367999999999999"/>
    <n v="7.4"/>
    <n v="25.367999999999938"/>
    <s v="High Spender"/>
  </r>
  <r>
    <x v="381"/>
    <x v="1"/>
    <s v="Naypyitaw"/>
    <x v="0"/>
    <x v="1"/>
    <x v="1"/>
    <n v="26.61"/>
    <n v="2"/>
    <n v="2.661"/>
    <n v="55.881"/>
    <x v="31"/>
    <x v="64"/>
    <x v="1"/>
    <n v="53.22"/>
    <n v="4.7619047620000003"/>
    <n v="2.661"/>
    <n v="4.2"/>
    <m/>
    <m/>
  </r>
  <r>
    <x v="382"/>
    <x v="2"/>
    <s v="Mandalay"/>
    <x v="0"/>
    <x v="1"/>
    <x v="4"/>
    <n v="99.69"/>
    <n v="5"/>
    <n v="24.922499999999999"/>
    <n v="523.37249999999995"/>
    <x v="43"/>
    <x v="90"/>
    <x v="1"/>
    <n v="498.45"/>
    <n v="4.7619047620000003"/>
    <n v="24.922499999999999"/>
    <n v="9.9"/>
    <m/>
    <m/>
  </r>
  <r>
    <x v="383"/>
    <x v="1"/>
    <s v="Naypyitaw"/>
    <x v="1"/>
    <x v="1"/>
    <x v="4"/>
    <n v="74.89"/>
    <n v="4"/>
    <n v="14.978"/>
    <n v="314.53800000000001"/>
    <x v="55"/>
    <x v="295"/>
    <x v="2"/>
    <n v="299.56"/>
    <n v="4.7619047620000003"/>
    <n v="14.978"/>
    <n v="4.2"/>
    <m/>
    <m/>
  </r>
  <r>
    <x v="384"/>
    <x v="0"/>
    <s v="Yangon"/>
    <x v="0"/>
    <x v="0"/>
    <x v="3"/>
    <n v="59.77"/>
    <n v="2"/>
    <n v="5.9770000000000003"/>
    <n v="125.517"/>
    <x v="12"/>
    <x v="296"/>
    <x v="0"/>
    <n v="119.54"/>
    <n v="4.7619047620000003"/>
    <n v="5.9770000000000003"/>
    <n v="5.8"/>
    <n v="5.9769999999999897"/>
    <s v="Regular Spender"/>
  </r>
  <r>
    <x v="385"/>
    <x v="2"/>
    <s v="Mandalay"/>
    <x v="1"/>
    <x v="0"/>
    <x v="0"/>
    <n v="75.819999999999993"/>
    <n v="1"/>
    <n v="3.7909999999999999"/>
    <n v="79.611000000000004"/>
    <x v="76"/>
    <x v="297"/>
    <x v="1"/>
    <n v="75.819999999999993"/>
    <n v="4.7619047620000003"/>
    <n v="3.7909999999999999"/>
    <n v="5.8"/>
    <m/>
    <m/>
  </r>
  <r>
    <x v="386"/>
    <x v="1"/>
    <s v="Naypyitaw"/>
    <x v="0"/>
    <x v="0"/>
    <x v="4"/>
    <n v="46.77"/>
    <n v="6"/>
    <n v="14.031000000000001"/>
    <n v="294.65100000000001"/>
    <x v="12"/>
    <x v="298"/>
    <x v="1"/>
    <n v="280.62"/>
    <n v="4.7619047620000003"/>
    <n v="14.031000000000001"/>
    <n v="6"/>
    <m/>
    <m/>
  </r>
  <r>
    <x v="387"/>
    <x v="0"/>
    <s v="Yangon"/>
    <x v="0"/>
    <x v="1"/>
    <x v="2"/>
    <n v="28.32"/>
    <n v="5"/>
    <n v="7.08"/>
    <n v="148.68"/>
    <x v="12"/>
    <x v="299"/>
    <x v="2"/>
    <n v="141.6"/>
    <n v="4.7619047620000003"/>
    <n v="7.08"/>
    <n v="6.2"/>
    <n v="7.0800000000000125"/>
    <s v="Regular Spender"/>
  </r>
  <r>
    <x v="388"/>
    <x v="1"/>
    <s v="Naypyitaw"/>
    <x v="1"/>
    <x v="1"/>
    <x v="5"/>
    <n v="54.07"/>
    <n v="9"/>
    <n v="24.331499999999998"/>
    <n v="510.9615"/>
    <x v="72"/>
    <x v="300"/>
    <x v="2"/>
    <n v="486.63"/>
    <n v="4.7619047620000003"/>
    <n v="24.331499999999998"/>
    <n v="9.5"/>
    <m/>
    <m/>
  </r>
  <r>
    <x v="389"/>
    <x v="2"/>
    <s v="Mandalay"/>
    <x v="0"/>
    <x v="0"/>
    <x v="4"/>
    <n v="18.22"/>
    <n v="7"/>
    <n v="6.3769999999999998"/>
    <n v="133.917"/>
    <x v="81"/>
    <x v="127"/>
    <x v="0"/>
    <n v="127.54"/>
    <n v="4.7619047620000003"/>
    <n v="6.3769999999999998"/>
    <n v="6.6"/>
    <m/>
    <m/>
  </r>
  <r>
    <x v="390"/>
    <x v="1"/>
    <s v="Naypyitaw"/>
    <x v="1"/>
    <x v="1"/>
    <x v="5"/>
    <n v="80.48"/>
    <n v="3"/>
    <n v="12.071999999999999"/>
    <n v="253.512"/>
    <x v="38"/>
    <x v="301"/>
    <x v="1"/>
    <n v="241.44"/>
    <n v="4.7619047620000003"/>
    <n v="12.071999999999999"/>
    <n v="8.1"/>
    <m/>
    <m/>
  </r>
  <r>
    <x v="391"/>
    <x v="2"/>
    <s v="Mandalay"/>
    <x v="0"/>
    <x v="1"/>
    <x v="5"/>
    <n v="37.950000000000003"/>
    <n v="10"/>
    <n v="18.975000000000001"/>
    <n v="398.47500000000002"/>
    <x v="47"/>
    <x v="181"/>
    <x v="1"/>
    <n v="379.5"/>
    <n v="4.7619047620000003"/>
    <n v="18.975000000000001"/>
    <n v="9.6999999999999993"/>
    <m/>
    <m/>
  </r>
  <r>
    <x v="392"/>
    <x v="0"/>
    <s v="Yangon"/>
    <x v="1"/>
    <x v="1"/>
    <x v="0"/>
    <n v="98.4"/>
    <n v="7"/>
    <n v="34.44"/>
    <n v="723.24"/>
    <x v="37"/>
    <x v="31"/>
    <x v="0"/>
    <n v="688.8"/>
    <n v="4.7619047620000003"/>
    <n v="34.44"/>
    <n v="8.6999999999999993"/>
    <n v="34.440000000000055"/>
    <s v="High Spender"/>
  </r>
  <r>
    <x v="393"/>
    <x v="0"/>
    <s v="Yangon"/>
    <x v="1"/>
    <x v="1"/>
    <x v="3"/>
    <n v="47.67"/>
    <n v="4"/>
    <n v="9.5340000000000007"/>
    <n v="200.214"/>
    <x v="37"/>
    <x v="302"/>
    <x v="1"/>
    <n v="190.68"/>
    <n v="4.7619047620000003"/>
    <n v="9.5340000000000007"/>
    <n v="9.1"/>
    <n v="9.5339999999999918"/>
    <s v="Regular Spender"/>
  </r>
  <r>
    <x v="394"/>
    <x v="0"/>
    <s v="Yangon"/>
    <x v="1"/>
    <x v="0"/>
    <x v="3"/>
    <n v="15.87"/>
    <n v="10"/>
    <n v="7.9349999999999996"/>
    <n v="166.63499999999999"/>
    <x v="62"/>
    <x v="303"/>
    <x v="1"/>
    <n v="158.69999999999999"/>
    <n v="4.7619047620000003"/>
    <n v="7.9349999999999996"/>
    <n v="5.8"/>
    <n v="7.9350000000000023"/>
    <s v="Regular Spender"/>
  </r>
  <r>
    <x v="395"/>
    <x v="0"/>
    <s v="Yangon"/>
    <x v="0"/>
    <x v="0"/>
    <x v="4"/>
    <n v="45.79"/>
    <n v="7"/>
    <n v="16.026499999999999"/>
    <n v="336.55650000000003"/>
    <x v="62"/>
    <x v="216"/>
    <x v="0"/>
    <n v="320.52999999999997"/>
    <n v="4.7619047620000003"/>
    <n v="16.026499999999999"/>
    <n v="7"/>
    <n v="16.026500000000055"/>
    <s v="High Spender"/>
  </r>
  <r>
    <x v="396"/>
    <x v="0"/>
    <s v="Yangon"/>
    <x v="0"/>
    <x v="1"/>
    <x v="4"/>
    <n v="54.27"/>
    <n v="5"/>
    <n v="13.567500000000001"/>
    <n v="284.91750000000002"/>
    <x v="62"/>
    <x v="51"/>
    <x v="2"/>
    <n v="271.35000000000002"/>
    <n v="4.7619047620000003"/>
    <n v="13.567500000000001"/>
    <n v="4.5999999999999996"/>
    <n v="13.567499999999995"/>
    <s v="Regular Spender"/>
  </r>
  <r>
    <x v="397"/>
    <x v="2"/>
    <s v="Mandalay"/>
    <x v="0"/>
    <x v="0"/>
    <x v="2"/>
    <n v="13.59"/>
    <n v="9"/>
    <n v="6.1154999999999999"/>
    <n v="128.4255"/>
    <x v="15"/>
    <x v="304"/>
    <x v="1"/>
    <n v="122.31"/>
    <n v="4.7619047620000003"/>
    <n v="6.1154999999999999"/>
    <n v="5.8"/>
    <m/>
    <m/>
  </r>
  <r>
    <x v="398"/>
    <x v="2"/>
    <s v="Mandalay"/>
    <x v="1"/>
    <x v="1"/>
    <x v="3"/>
    <n v="41.06"/>
    <n v="6"/>
    <n v="12.318"/>
    <n v="258.678"/>
    <x v="14"/>
    <x v="238"/>
    <x v="0"/>
    <n v="246.36"/>
    <n v="4.7619047620000003"/>
    <n v="12.318"/>
    <n v="8.3000000000000007"/>
    <m/>
    <m/>
  </r>
  <r>
    <x v="399"/>
    <x v="2"/>
    <s v="Mandalay"/>
    <x v="1"/>
    <x v="0"/>
    <x v="1"/>
    <n v="19.239999999999998"/>
    <n v="9"/>
    <n v="8.6579999999999995"/>
    <n v="181.81800000000001"/>
    <x v="27"/>
    <x v="231"/>
    <x v="1"/>
    <n v="173.16"/>
    <n v="4.7619047620000003"/>
    <n v="8.6579999999999995"/>
    <n v="8"/>
    <m/>
    <m/>
  </r>
  <r>
    <x v="400"/>
    <x v="1"/>
    <s v="Naypyitaw"/>
    <x v="0"/>
    <x v="1"/>
    <x v="4"/>
    <n v="39.43"/>
    <n v="6"/>
    <n v="11.829000000000001"/>
    <n v="248.40899999999999"/>
    <x v="4"/>
    <x v="305"/>
    <x v="0"/>
    <n v="236.58"/>
    <n v="4.7619047620000003"/>
    <n v="11.829000000000001"/>
    <n v="9.4"/>
    <m/>
    <m/>
  </r>
  <r>
    <x v="401"/>
    <x v="1"/>
    <s v="Naypyitaw"/>
    <x v="0"/>
    <x v="0"/>
    <x v="2"/>
    <n v="46.22"/>
    <n v="4"/>
    <n v="9.2439999999999998"/>
    <n v="194.124"/>
    <x v="37"/>
    <x v="306"/>
    <x v="0"/>
    <n v="184.88"/>
    <n v="4.7619047620000003"/>
    <n v="9.2439999999999998"/>
    <n v="6.2"/>
    <m/>
    <m/>
  </r>
  <r>
    <x v="402"/>
    <x v="1"/>
    <s v="Naypyitaw"/>
    <x v="1"/>
    <x v="0"/>
    <x v="2"/>
    <n v="13.98"/>
    <n v="1"/>
    <n v="0.69899999999999995"/>
    <n v="14.679"/>
    <x v="84"/>
    <x v="307"/>
    <x v="2"/>
    <n v="13.98"/>
    <n v="4.7619047620000003"/>
    <n v="0.69899999999999995"/>
    <n v="9.8000000000000007"/>
    <m/>
    <m/>
  </r>
  <r>
    <x v="403"/>
    <x v="2"/>
    <s v="Mandalay"/>
    <x v="0"/>
    <x v="1"/>
    <x v="5"/>
    <n v="39.75"/>
    <n v="5"/>
    <n v="9.9375"/>
    <n v="208.6875"/>
    <x v="67"/>
    <x v="85"/>
    <x v="2"/>
    <n v="198.75"/>
    <n v="4.7619047620000003"/>
    <n v="9.9375"/>
    <n v="9.6"/>
    <m/>
    <m/>
  </r>
  <r>
    <x v="404"/>
    <x v="1"/>
    <s v="Naypyitaw"/>
    <x v="1"/>
    <x v="1"/>
    <x v="5"/>
    <n v="97.79"/>
    <n v="7"/>
    <n v="34.226500000000001"/>
    <n v="718.75649999999996"/>
    <x v="65"/>
    <x v="308"/>
    <x v="2"/>
    <n v="684.53"/>
    <n v="4.7619047620000003"/>
    <n v="34.226500000000001"/>
    <n v="4.9000000000000004"/>
    <m/>
    <m/>
  </r>
  <r>
    <x v="405"/>
    <x v="0"/>
    <s v="Yangon"/>
    <x v="1"/>
    <x v="0"/>
    <x v="4"/>
    <n v="23.48"/>
    <n v="2"/>
    <n v="2.3479999999999999"/>
    <n v="49.308"/>
    <x v="86"/>
    <x v="309"/>
    <x v="0"/>
    <n v="46.96"/>
    <n v="4.7619047620000003"/>
    <n v="2.3479999999999999"/>
    <n v="7.9"/>
    <n v="2.347999999999999"/>
    <s v="Regular Spender"/>
  </r>
  <r>
    <x v="406"/>
    <x v="0"/>
    <s v="Yangon"/>
    <x v="0"/>
    <x v="0"/>
    <x v="1"/>
    <n v="99.55"/>
    <n v="7"/>
    <n v="34.842500000000001"/>
    <n v="731.6925"/>
    <x v="86"/>
    <x v="310"/>
    <x v="1"/>
    <n v="696.85"/>
    <n v="4.7619047620000003"/>
    <n v="34.842500000000001"/>
    <n v="7.6"/>
    <n v="34.842499999999973"/>
    <s v="High Spender"/>
  </r>
  <r>
    <x v="407"/>
    <x v="2"/>
    <s v="Mandalay"/>
    <x v="1"/>
    <x v="1"/>
    <x v="5"/>
    <n v="68.709999999999994"/>
    <n v="4"/>
    <n v="13.742000000000001"/>
    <n v="288.58199999999999"/>
    <x v="9"/>
    <x v="55"/>
    <x v="1"/>
    <n v="274.83999999999997"/>
    <n v="4.7619047620000003"/>
    <n v="13.742000000000001"/>
    <n v="4.0999999999999996"/>
    <m/>
    <m/>
  </r>
  <r>
    <x v="408"/>
    <x v="0"/>
    <s v="Yangon"/>
    <x v="0"/>
    <x v="0"/>
    <x v="3"/>
    <n v="24.89"/>
    <n v="9"/>
    <n v="11.2005"/>
    <n v="235.2105"/>
    <x v="15"/>
    <x v="311"/>
    <x v="1"/>
    <n v="224.01"/>
    <n v="4.7619047620000003"/>
    <n v="11.2005"/>
    <n v="7.4"/>
    <n v="11.200500000000005"/>
    <s v="Regular Spender"/>
  </r>
  <r>
    <x v="409"/>
    <x v="1"/>
    <s v="Naypyitaw"/>
    <x v="0"/>
    <x v="1"/>
    <x v="5"/>
    <n v="23.82"/>
    <n v="5"/>
    <n v="5.9550000000000001"/>
    <n v="125.05500000000001"/>
    <x v="20"/>
    <x v="220"/>
    <x v="2"/>
    <n v="119.1"/>
    <n v="4.7619047620000003"/>
    <n v="5.9550000000000001"/>
    <n v="5.4"/>
    <m/>
    <m/>
  </r>
  <r>
    <x v="410"/>
    <x v="2"/>
    <s v="Mandalay"/>
    <x v="0"/>
    <x v="1"/>
    <x v="3"/>
    <n v="34.21"/>
    <n v="10"/>
    <n v="17.105"/>
    <n v="359.20499999999998"/>
    <x v="2"/>
    <x v="130"/>
    <x v="1"/>
    <n v="342.1"/>
    <n v="4.7619047620000003"/>
    <n v="17.105"/>
    <n v="5.0999999999999996"/>
    <m/>
    <m/>
  </r>
  <r>
    <x v="411"/>
    <x v="2"/>
    <s v="Mandalay"/>
    <x v="0"/>
    <x v="0"/>
    <x v="0"/>
    <n v="21.87"/>
    <n v="2"/>
    <n v="2.1869999999999998"/>
    <n v="45.927"/>
    <x v="19"/>
    <x v="197"/>
    <x v="2"/>
    <n v="43.74"/>
    <n v="4.7619047620000003"/>
    <n v="2.1869999999999998"/>
    <n v="6.9"/>
    <m/>
    <m/>
  </r>
  <r>
    <x v="412"/>
    <x v="0"/>
    <s v="Yangon"/>
    <x v="0"/>
    <x v="0"/>
    <x v="3"/>
    <n v="96.58"/>
    <n v="2"/>
    <n v="9.6579999999999995"/>
    <n v="202.81800000000001"/>
    <x v="15"/>
    <x v="312"/>
    <x v="0"/>
    <n v="193.16"/>
    <n v="4.7619047620000003"/>
    <n v="9.6579999999999995"/>
    <n v="5.0999999999999996"/>
    <n v="9.6580000000000155"/>
    <s v="Regular Spender"/>
  </r>
  <r>
    <x v="413"/>
    <x v="0"/>
    <s v="Yangon"/>
    <x v="1"/>
    <x v="1"/>
    <x v="5"/>
    <n v="19.66"/>
    <n v="10"/>
    <n v="9.83"/>
    <n v="206.43"/>
    <x v="15"/>
    <x v="313"/>
    <x v="0"/>
    <n v="196.6"/>
    <n v="4.7619047620000003"/>
    <n v="9.83"/>
    <n v="7.2"/>
    <n v="9.8300000000000125"/>
    <s v="Regular Spender"/>
  </r>
  <r>
    <x v="414"/>
    <x v="0"/>
    <s v="Yangon"/>
    <x v="0"/>
    <x v="0"/>
    <x v="0"/>
    <n v="72.5"/>
    <n v="8"/>
    <n v="29"/>
    <n v="609"/>
    <x v="28"/>
    <x v="314"/>
    <x v="2"/>
    <n v="580"/>
    <n v="4.7619047620000003"/>
    <n v="29"/>
    <n v="9.1999999999999993"/>
    <n v="29"/>
    <s v="High Spender"/>
  </r>
  <r>
    <x v="415"/>
    <x v="2"/>
    <s v="Mandalay"/>
    <x v="0"/>
    <x v="0"/>
    <x v="3"/>
    <n v="96.11"/>
    <n v="1"/>
    <n v="4.8055000000000003"/>
    <n v="100.91549999999999"/>
    <x v="19"/>
    <x v="231"/>
    <x v="2"/>
    <n v="96.11"/>
    <n v="4.7619047620000003"/>
    <n v="4.8055000000000003"/>
    <n v="7.8"/>
    <m/>
    <m/>
  </r>
  <r>
    <x v="416"/>
    <x v="1"/>
    <s v="Naypyitaw"/>
    <x v="0"/>
    <x v="1"/>
    <x v="2"/>
    <n v="45.38"/>
    <n v="4"/>
    <n v="9.0760000000000005"/>
    <n v="190.596"/>
    <x v="22"/>
    <x v="131"/>
    <x v="0"/>
    <n v="181.52"/>
    <n v="4.7619047620000003"/>
    <n v="9.0760000000000005"/>
    <n v="8.6999999999999993"/>
    <m/>
    <m/>
  </r>
  <r>
    <x v="417"/>
    <x v="1"/>
    <s v="Naypyitaw"/>
    <x v="1"/>
    <x v="1"/>
    <x v="3"/>
    <n v="81.510000000000005"/>
    <n v="1"/>
    <n v="4.0754999999999999"/>
    <n v="85.585499999999996"/>
    <x v="45"/>
    <x v="315"/>
    <x v="2"/>
    <n v="81.510000000000005"/>
    <n v="4.7619047620000003"/>
    <n v="4.0754999999999999"/>
    <n v="9.1999999999999993"/>
    <m/>
    <m/>
  </r>
  <r>
    <x v="418"/>
    <x v="2"/>
    <s v="Mandalay"/>
    <x v="0"/>
    <x v="1"/>
    <x v="3"/>
    <n v="57.22"/>
    <n v="2"/>
    <n v="5.7220000000000004"/>
    <n v="120.16200000000001"/>
    <x v="40"/>
    <x v="316"/>
    <x v="2"/>
    <n v="114.44"/>
    <n v="4.7619047620000003"/>
    <n v="5.7220000000000004"/>
    <n v="8.3000000000000007"/>
    <m/>
    <m/>
  </r>
  <r>
    <x v="419"/>
    <x v="0"/>
    <s v="Yangon"/>
    <x v="0"/>
    <x v="0"/>
    <x v="2"/>
    <n v="23.75"/>
    <n v="4"/>
    <n v="4.75"/>
    <n v="99.75"/>
    <x v="28"/>
    <x v="317"/>
    <x v="1"/>
    <n v="95"/>
    <n v="4.7619047620000003"/>
    <n v="4.75"/>
    <n v="5.2"/>
    <n v="4.75"/>
    <s v="Regular Spender"/>
  </r>
  <r>
    <x v="420"/>
    <x v="1"/>
    <s v="Naypyitaw"/>
    <x v="1"/>
    <x v="1"/>
    <x v="4"/>
    <n v="38.6"/>
    <n v="3"/>
    <n v="5.79"/>
    <n v="121.59"/>
    <x v="78"/>
    <x v="318"/>
    <x v="2"/>
    <n v="115.8"/>
    <n v="4.7619047620000003"/>
    <n v="5.79"/>
    <n v="7.5"/>
    <m/>
    <m/>
  </r>
  <r>
    <x v="421"/>
    <x v="1"/>
    <s v="Naypyitaw"/>
    <x v="0"/>
    <x v="1"/>
    <x v="1"/>
    <n v="84.05"/>
    <n v="3"/>
    <n v="12.6075"/>
    <n v="264.75749999999999"/>
    <x v="48"/>
    <x v="234"/>
    <x v="1"/>
    <n v="252.15"/>
    <n v="4.7619047620000003"/>
    <n v="12.6075"/>
    <n v="9.8000000000000007"/>
    <m/>
    <m/>
  </r>
  <r>
    <x v="422"/>
    <x v="1"/>
    <s v="Naypyitaw"/>
    <x v="1"/>
    <x v="1"/>
    <x v="5"/>
    <n v="97.21"/>
    <n v="10"/>
    <n v="48.604999999999997"/>
    <n v="1020.705"/>
    <x v="17"/>
    <x v="130"/>
    <x v="0"/>
    <n v="972.1"/>
    <n v="4.7619047620000003"/>
    <n v="48.604999999999997"/>
    <n v="8.6999999999999993"/>
    <m/>
    <m/>
  </r>
  <r>
    <x v="423"/>
    <x v="2"/>
    <s v="Mandalay"/>
    <x v="1"/>
    <x v="0"/>
    <x v="5"/>
    <n v="25.42"/>
    <n v="8"/>
    <n v="10.167999999999999"/>
    <n v="213.52799999999999"/>
    <x v="31"/>
    <x v="147"/>
    <x v="0"/>
    <n v="203.36"/>
    <n v="4.7619047620000003"/>
    <n v="10.167999999999999"/>
    <n v="6.7"/>
    <m/>
    <m/>
  </r>
  <r>
    <x v="424"/>
    <x v="1"/>
    <s v="Naypyitaw"/>
    <x v="0"/>
    <x v="0"/>
    <x v="5"/>
    <n v="16.28"/>
    <n v="1"/>
    <n v="0.81399999999999995"/>
    <n v="17.094000000000001"/>
    <x v="8"/>
    <x v="311"/>
    <x v="1"/>
    <n v="16.28"/>
    <n v="4.7619047620000003"/>
    <n v="0.81399999999999995"/>
    <n v="5"/>
    <m/>
    <m/>
  </r>
  <r>
    <x v="425"/>
    <x v="2"/>
    <s v="Mandalay"/>
    <x v="1"/>
    <x v="0"/>
    <x v="5"/>
    <n v="40.61"/>
    <n v="9"/>
    <n v="18.2745"/>
    <n v="383.7645"/>
    <x v="2"/>
    <x v="62"/>
    <x v="1"/>
    <n v="365.49"/>
    <n v="4.7619047620000003"/>
    <n v="18.2745"/>
    <n v="7"/>
    <m/>
    <m/>
  </r>
  <r>
    <x v="426"/>
    <x v="0"/>
    <s v="Yangon"/>
    <x v="0"/>
    <x v="1"/>
    <x v="4"/>
    <n v="63.61"/>
    <n v="5"/>
    <n v="15.9025"/>
    <n v="333.95249999999999"/>
    <x v="28"/>
    <x v="31"/>
    <x v="2"/>
    <n v="318.05"/>
    <n v="4.7619047620000003"/>
    <n v="15.9025"/>
    <n v="4.8"/>
    <n v="15.902499999999975"/>
    <s v="High Spender"/>
  </r>
  <r>
    <x v="427"/>
    <x v="2"/>
    <s v="Mandalay"/>
    <x v="1"/>
    <x v="1"/>
    <x v="4"/>
    <n v="20.87"/>
    <n v="3"/>
    <n v="3.1305000000000001"/>
    <n v="65.740499999999997"/>
    <x v="79"/>
    <x v="319"/>
    <x v="0"/>
    <n v="62.61"/>
    <n v="4.7619047620000003"/>
    <n v="3.1305000000000001"/>
    <n v="8"/>
    <m/>
    <m/>
  </r>
  <r>
    <x v="428"/>
    <x v="2"/>
    <s v="Mandalay"/>
    <x v="0"/>
    <x v="0"/>
    <x v="0"/>
    <n v="67.27"/>
    <n v="5"/>
    <n v="16.817499999999999"/>
    <n v="353.16750000000002"/>
    <x v="29"/>
    <x v="232"/>
    <x v="1"/>
    <n v="336.35"/>
    <n v="4.7619047620000003"/>
    <n v="16.817499999999999"/>
    <n v="6.9"/>
    <m/>
    <m/>
  </r>
  <r>
    <x v="429"/>
    <x v="0"/>
    <s v="Yangon"/>
    <x v="0"/>
    <x v="1"/>
    <x v="1"/>
    <n v="51.19"/>
    <n v="4"/>
    <n v="10.238"/>
    <n v="214.99799999999999"/>
    <x v="77"/>
    <x v="36"/>
    <x v="0"/>
    <n v="204.76"/>
    <n v="4.7619047620000003"/>
    <n v="10.238"/>
    <n v="4.7"/>
    <n v="10.238"/>
    <s v="Regular Spender"/>
  </r>
  <r>
    <x v="430"/>
    <x v="2"/>
    <s v="Mandalay"/>
    <x v="0"/>
    <x v="0"/>
    <x v="5"/>
    <n v="69.08"/>
    <n v="2"/>
    <n v="6.9080000000000004"/>
    <n v="145.06800000000001"/>
    <x v="76"/>
    <x v="28"/>
    <x v="0"/>
    <n v="138.16"/>
    <n v="4.7619047620000003"/>
    <n v="6.9080000000000004"/>
    <n v="6.9"/>
    <m/>
    <m/>
  </r>
  <r>
    <x v="431"/>
    <x v="1"/>
    <s v="Naypyitaw"/>
    <x v="0"/>
    <x v="0"/>
    <x v="4"/>
    <n v="43.27"/>
    <n v="2"/>
    <n v="4.327"/>
    <n v="90.867000000000004"/>
    <x v="1"/>
    <x v="320"/>
    <x v="2"/>
    <n v="86.54"/>
    <n v="4.7619047620000003"/>
    <n v="4.327"/>
    <n v="5.7"/>
    <m/>
    <m/>
  </r>
  <r>
    <x v="432"/>
    <x v="0"/>
    <s v="Yangon"/>
    <x v="0"/>
    <x v="1"/>
    <x v="0"/>
    <n v="33.26"/>
    <n v="5"/>
    <n v="8.3149999999999995"/>
    <n v="174.61500000000001"/>
    <x v="77"/>
    <x v="250"/>
    <x v="0"/>
    <n v="166.3"/>
    <n v="4.7619047620000003"/>
    <n v="8.3149999999999995"/>
    <n v="4.2"/>
    <n v="8.3149999999999977"/>
    <s v="Regular Spender"/>
  </r>
  <r>
    <x v="433"/>
    <x v="2"/>
    <s v="Mandalay"/>
    <x v="0"/>
    <x v="0"/>
    <x v="5"/>
    <n v="95.54"/>
    <n v="7"/>
    <n v="33.439"/>
    <n v="702.21900000000005"/>
    <x v="8"/>
    <x v="154"/>
    <x v="0"/>
    <n v="668.78"/>
    <n v="4.7619047620000003"/>
    <n v="33.439"/>
    <n v="9.6"/>
    <m/>
    <m/>
  </r>
  <r>
    <x v="434"/>
    <x v="2"/>
    <s v="Mandalay"/>
    <x v="0"/>
    <x v="1"/>
    <x v="5"/>
    <n v="47.44"/>
    <n v="1"/>
    <n v="2.3719999999999999"/>
    <n v="49.811999999999998"/>
    <x v="67"/>
    <x v="100"/>
    <x v="0"/>
    <n v="47.44"/>
    <n v="4.7619047620000003"/>
    <n v="2.3719999999999999"/>
    <n v="6.8"/>
    <m/>
    <m/>
  </r>
  <r>
    <x v="435"/>
    <x v="1"/>
    <s v="Naypyitaw"/>
    <x v="0"/>
    <x v="0"/>
    <x v="0"/>
    <n v="99.24"/>
    <n v="9"/>
    <n v="44.658000000000001"/>
    <n v="937.81799999999998"/>
    <x v="31"/>
    <x v="273"/>
    <x v="2"/>
    <n v="893.16"/>
    <n v="4.7619047620000003"/>
    <n v="44.658000000000001"/>
    <n v="9"/>
    <m/>
    <m/>
  </r>
  <r>
    <x v="436"/>
    <x v="1"/>
    <s v="Naypyitaw"/>
    <x v="1"/>
    <x v="0"/>
    <x v="0"/>
    <n v="82.93"/>
    <n v="4"/>
    <n v="16.585999999999999"/>
    <n v="348.30599999999998"/>
    <x v="57"/>
    <x v="321"/>
    <x v="2"/>
    <n v="331.72"/>
    <n v="4.7619047620000003"/>
    <n v="16.585999999999999"/>
    <n v="9.6"/>
    <m/>
    <m/>
  </r>
  <r>
    <x v="437"/>
    <x v="0"/>
    <s v="Yangon"/>
    <x v="0"/>
    <x v="0"/>
    <x v="1"/>
    <n v="32.71"/>
    <n v="5"/>
    <n v="8.1775000000000002"/>
    <n v="171.72749999999999"/>
    <x v="31"/>
    <x v="322"/>
    <x v="0"/>
    <n v="163.55000000000001"/>
    <n v="4.7619047620000003"/>
    <n v="8.1775000000000002"/>
    <n v="9.9"/>
    <n v="8.1774999999999807"/>
    <s v="Regular Spender"/>
  </r>
  <r>
    <x v="438"/>
    <x v="1"/>
    <s v="Naypyitaw"/>
    <x v="1"/>
    <x v="0"/>
    <x v="4"/>
    <n v="17.04"/>
    <n v="4"/>
    <n v="3.4079999999999999"/>
    <n v="71.567999999999998"/>
    <x v="1"/>
    <x v="323"/>
    <x v="2"/>
    <n v="68.16"/>
    <n v="4.7619047620000003"/>
    <n v="3.4079999999999999"/>
    <n v="7"/>
    <m/>
    <m/>
  </r>
  <r>
    <x v="439"/>
    <x v="1"/>
    <s v="Naypyitaw"/>
    <x v="0"/>
    <x v="1"/>
    <x v="1"/>
    <n v="40.86"/>
    <n v="8"/>
    <n v="16.344000000000001"/>
    <n v="343.22399999999999"/>
    <x v="69"/>
    <x v="189"/>
    <x v="0"/>
    <n v="326.88"/>
    <n v="4.7619047620000003"/>
    <n v="16.344000000000001"/>
    <n v="6.5"/>
    <m/>
    <m/>
  </r>
  <r>
    <x v="440"/>
    <x v="1"/>
    <s v="Naypyitaw"/>
    <x v="1"/>
    <x v="0"/>
    <x v="4"/>
    <n v="17.440000000000001"/>
    <n v="5"/>
    <n v="4.3600000000000003"/>
    <n v="91.56"/>
    <x v="11"/>
    <x v="314"/>
    <x v="1"/>
    <n v="87.2"/>
    <n v="4.7619047620000003"/>
    <n v="4.3600000000000003"/>
    <n v="8.1"/>
    <m/>
    <m/>
  </r>
  <r>
    <x v="441"/>
    <x v="2"/>
    <s v="Mandalay"/>
    <x v="1"/>
    <x v="1"/>
    <x v="0"/>
    <n v="88.43"/>
    <n v="8"/>
    <n v="35.372"/>
    <n v="742.81200000000001"/>
    <x v="33"/>
    <x v="324"/>
    <x v="0"/>
    <n v="707.44"/>
    <n v="4.7619047620000003"/>
    <n v="35.372"/>
    <n v="4.3"/>
    <m/>
    <m/>
  </r>
  <r>
    <x v="442"/>
    <x v="0"/>
    <s v="Yangon"/>
    <x v="0"/>
    <x v="1"/>
    <x v="1"/>
    <n v="75.06"/>
    <n v="9"/>
    <n v="33.777000000000001"/>
    <n v="709.31700000000001"/>
    <x v="31"/>
    <x v="325"/>
    <x v="2"/>
    <n v="675.54"/>
    <n v="4.7619047620000003"/>
    <n v="33.777000000000001"/>
    <n v="6.2"/>
    <n v="33.777000000000044"/>
    <s v="High Spender"/>
  </r>
  <r>
    <x v="443"/>
    <x v="1"/>
    <s v="Naypyitaw"/>
    <x v="0"/>
    <x v="0"/>
    <x v="5"/>
    <n v="12.78"/>
    <n v="1"/>
    <n v="0.63900000000000001"/>
    <n v="13.419"/>
    <x v="22"/>
    <x v="326"/>
    <x v="2"/>
    <n v="12.78"/>
    <n v="4.7619047620000003"/>
    <n v="0.63900000000000001"/>
    <n v="9.5"/>
    <m/>
    <m/>
  </r>
  <r>
    <x v="444"/>
    <x v="0"/>
    <s v="Yangon"/>
    <x v="0"/>
    <x v="0"/>
    <x v="5"/>
    <n v="76.400000000000006"/>
    <n v="9"/>
    <n v="34.380000000000003"/>
    <n v="721.98"/>
    <x v="31"/>
    <x v="327"/>
    <x v="2"/>
    <n v="687.6"/>
    <n v="4.7619047620000003"/>
    <n v="34.380000000000003"/>
    <n v="7.5"/>
    <n v="34.379999999999995"/>
    <s v="High Spender"/>
  </r>
  <r>
    <x v="445"/>
    <x v="2"/>
    <s v="Mandalay"/>
    <x v="1"/>
    <x v="1"/>
    <x v="3"/>
    <n v="19.149999999999999"/>
    <n v="1"/>
    <n v="0.95750000000000002"/>
    <n v="20.107500000000002"/>
    <x v="20"/>
    <x v="328"/>
    <x v="0"/>
    <n v="19.149999999999999"/>
    <n v="4.7619047620000003"/>
    <n v="0.95750000000000002"/>
    <n v="9.5"/>
    <m/>
    <m/>
  </r>
  <r>
    <x v="446"/>
    <x v="1"/>
    <s v="Naypyitaw"/>
    <x v="1"/>
    <x v="0"/>
    <x v="4"/>
    <n v="27.66"/>
    <n v="10"/>
    <n v="13.83"/>
    <n v="290.43"/>
    <x v="39"/>
    <x v="160"/>
    <x v="0"/>
    <n v="276.60000000000002"/>
    <n v="4.7619047620000003"/>
    <n v="13.83"/>
    <n v="8.9"/>
    <m/>
    <m/>
  </r>
  <r>
    <x v="447"/>
    <x v="1"/>
    <s v="Naypyitaw"/>
    <x v="0"/>
    <x v="0"/>
    <x v="5"/>
    <n v="45.74"/>
    <n v="3"/>
    <n v="6.8609999999999998"/>
    <n v="144.08099999999999"/>
    <x v="81"/>
    <x v="184"/>
    <x v="0"/>
    <n v="137.22"/>
    <n v="4.7619047620000003"/>
    <n v="6.8609999999999998"/>
    <n v="6.5"/>
    <m/>
    <m/>
  </r>
  <r>
    <x v="448"/>
    <x v="2"/>
    <s v="Mandalay"/>
    <x v="1"/>
    <x v="1"/>
    <x v="3"/>
    <n v="27.07"/>
    <n v="1"/>
    <n v="1.3534999999999999"/>
    <n v="28.423500000000001"/>
    <x v="40"/>
    <x v="94"/>
    <x v="0"/>
    <n v="27.07"/>
    <n v="4.7619047620000003"/>
    <n v="1.3534999999999999"/>
    <n v="5.3"/>
    <m/>
    <m/>
  </r>
  <r>
    <x v="449"/>
    <x v="2"/>
    <s v="Mandalay"/>
    <x v="1"/>
    <x v="1"/>
    <x v="0"/>
    <n v="39.119999999999997"/>
    <n v="1"/>
    <n v="1.956"/>
    <n v="41.076000000000001"/>
    <x v="54"/>
    <x v="329"/>
    <x v="0"/>
    <n v="39.119999999999997"/>
    <n v="4.7619047620000003"/>
    <n v="1.956"/>
    <n v="9.6"/>
    <m/>
    <m/>
  </r>
  <r>
    <x v="450"/>
    <x v="2"/>
    <s v="Mandalay"/>
    <x v="0"/>
    <x v="1"/>
    <x v="1"/>
    <n v="74.709999999999994"/>
    <n v="6"/>
    <n v="22.413"/>
    <n v="470.673"/>
    <x v="0"/>
    <x v="63"/>
    <x v="1"/>
    <n v="448.26"/>
    <n v="4.7619047620000003"/>
    <n v="22.413"/>
    <n v="6.7"/>
    <m/>
    <m/>
  </r>
  <r>
    <x v="451"/>
    <x v="2"/>
    <s v="Mandalay"/>
    <x v="0"/>
    <x v="0"/>
    <x v="1"/>
    <n v="22.01"/>
    <n v="6"/>
    <n v="6.6029999999999998"/>
    <n v="138.66300000000001"/>
    <x v="2"/>
    <x v="176"/>
    <x v="1"/>
    <n v="132.06"/>
    <n v="4.7619047620000003"/>
    <n v="6.6029999999999998"/>
    <n v="7.6"/>
    <m/>
    <m/>
  </r>
  <r>
    <x v="452"/>
    <x v="0"/>
    <s v="Yangon"/>
    <x v="0"/>
    <x v="0"/>
    <x v="4"/>
    <n v="43.25"/>
    <n v="2"/>
    <n v="4.3250000000000002"/>
    <n v="90.825000000000003"/>
    <x v="79"/>
    <x v="330"/>
    <x v="1"/>
    <n v="86.5"/>
    <n v="4.7619047620000003"/>
    <n v="4.3250000000000002"/>
    <n v="6.2"/>
    <n v="4.3250000000000028"/>
    <s v="Regular Spender"/>
  </r>
  <r>
    <x v="453"/>
    <x v="0"/>
    <s v="Yangon"/>
    <x v="1"/>
    <x v="0"/>
    <x v="0"/>
    <n v="44.02"/>
    <n v="10"/>
    <n v="22.01"/>
    <n v="462.21"/>
    <x v="79"/>
    <x v="132"/>
    <x v="0"/>
    <n v="440.2"/>
    <n v="4.7619047620000003"/>
    <n v="22.01"/>
    <n v="9.6"/>
    <n v="22.009999999999991"/>
    <s v="High Spender"/>
  </r>
  <r>
    <x v="454"/>
    <x v="0"/>
    <s v="Yangon"/>
    <x v="1"/>
    <x v="0"/>
    <x v="2"/>
    <n v="33.840000000000003"/>
    <n v="9"/>
    <n v="15.228"/>
    <n v="319.78800000000001"/>
    <x v="88"/>
    <x v="245"/>
    <x v="2"/>
    <n v="304.56"/>
    <n v="4.7619047620000003"/>
    <n v="15.228"/>
    <n v="8.8000000000000007"/>
    <n v="15.228000000000009"/>
    <s v="High Spender"/>
  </r>
  <r>
    <x v="455"/>
    <x v="2"/>
    <s v="Mandalay"/>
    <x v="1"/>
    <x v="1"/>
    <x v="5"/>
    <n v="29.56"/>
    <n v="5"/>
    <n v="7.39"/>
    <n v="155.19"/>
    <x v="75"/>
    <x v="331"/>
    <x v="1"/>
    <n v="147.80000000000001"/>
    <n v="4.7619047620000003"/>
    <n v="7.39"/>
    <n v="6.9"/>
    <m/>
    <m/>
  </r>
  <r>
    <x v="456"/>
    <x v="2"/>
    <s v="Mandalay"/>
    <x v="1"/>
    <x v="1"/>
    <x v="4"/>
    <n v="77.400000000000006"/>
    <n v="9"/>
    <n v="34.83"/>
    <n v="731.43"/>
    <x v="38"/>
    <x v="332"/>
    <x v="0"/>
    <n v="696.6"/>
    <n v="4.7619047620000003"/>
    <n v="34.83"/>
    <n v="4.5"/>
    <m/>
    <m/>
  </r>
  <r>
    <x v="457"/>
    <x v="2"/>
    <s v="Mandalay"/>
    <x v="0"/>
    <x v="0"/>
    <x v="1"/>
    <n v="79.39"/>
    <n v="10"/>
    <n v="39.695"/>
    <n v="833.59500000000003"/>
    <x v="69"/>
    <x v="137"/>
    <x v="1"/>
    <n v="793.9"/>
    <n v="4.7619047620000003"/>
    <n v="39.695"/>
    <n v="6.2"/>
    <m/>
    <m/>
  </r>
  <r>
    <x v="458"/>
    <x v="1"/>
    <s v="Naypyitaw"/>
    <x v="1"/>
    <x v="1"/>
    <x v="1"/>
    <n v="46.57"/>
    <n v="10"/>
    <n v="23.285"/>
    <n v="488.98500000000001"/>
    <x v="72"/>
    <x v="25"/>
    <x v="1"/>
    <n v="465.7"/>
    <n v="4.7619047620000003"/>
    <n v="23.285"/>
    <n v="7.6"/>
    <m/>
    <m/>
  </r>
  <r>
    <x v="459"/>
    <x v="1"/>
    <s v="Naypyitaw"/>
    <x v="0"/>
    <x v="0"/>
    <x v="4"/>
    <n v="35.89"/>
    <n v="1"/>
    <n v="1.7945"/>
    <n v="37.6845"/>
    <x v="49"/>
    <x v="227"/>
    <x v="0"/>
    <n v="35.89"/>
    <n v="4.7619047620000003"/>
    <n v="1.7945"/>
    <n v="7.9"/>
    <m/>
    <m/>
  </r>
  <r>
    <x v="460"/>
    <x v="1"/>
    <s v="Naypyitaw"/>
    <x v="0"/>
    <x v="0"/>
    <x v="4"/>
    <n v="40.520000000000003"/>
    <n v="5"/>
    <n v="10.130000000000001"/>
    <n v="212.73"/>
    <x v="32"/>
    <x v="333"/>
    <x v="1"/>
    <n v="202.6"/>
    <n v="4.7619047620000003"/>
    <n v="10.130000000000001"/>
    <n v="4.5"/>
    <m/>
    <m/>
  </r>
  <r>
    <x v="461"/>
    <x v="2"/>
    <s v="Mandalay"/>
    <x v="1"/>
    <x v="1"/>
    <x v="4"/>
    <n v="73.05"/>
    <n v="10"/>
    <n v="36.524999999999999"/>
    <n v="767.02499999999998"/>
    <x v="24"/>
    <x v="290"/>
    <x v="0"/>
    <n v="730.5"/>
    <n v="4.7619047620000003"/>
    <n v="36.524999999999999"/>
    <n v="8.6999999999999993"/>
    <m/>
    <m/>
  </r>
  <r>
    <x v="462"/>
    <x v="1"/>
    <s v="Naypyitaw"/>
    <x v="0"/>
    <x v="1"/>
    <x v="0"/>
    <n v="73.95"/>
    <n v="4"/>
    <n v="14.79"/>
    <n v="310.58999999999997"/>
    <x v="32"/>
    <x v="180"/>
    <x v="1"/>
    <n v="295.8"/>
    <n v="4.7619047620000003"/>
    <n v="14.79"/>
    <n v="6.1"/>
    <m/>
    <m/>
  </r>
  <r>
    <x v="463"/>
    <x v="1"/>
    <s v="Naypyitaw"/>
    <x v="1"/>
    <x v="1"/>
    <x v="4"/>
    <n v="22.62"/>
    <n v="1"/>
    <n v="1.131"/>
    <n v="23.751000000000001"/>
    <x v="85"/>
    <x v="255"/>
    <x v="1"/>
    <n v="22.62"/>
    <n v="4.7619047620000003"/>
    <n v="1.131"/>
    <n v="6.4"/>
    <m/>
    <m/>
  </r>
  <r>
    <x v="464"/>
    <x v="0"/>
    <s v="Yangon"/>
    <x v="1"/>
    <x v="1"/>
    <x v="1"/>
    <n v="26.48"/>
    <n v="3"/>
    <n v="3.972"/>
    <n v="83.412000000000006"/>
    <x v="88"/>
    <x v="21"/>
    <x v="2"/>
    <n v="79.44"/>
    <n v="4.7619047620000003"/>
    <n v="3.972"/>
    <n v="4.7"/>
    <n v="3.9720000000000084"/>
    <s v="Regular Spender"/>
  </r>
  <r>
    <x v="465"/>
    <x v="1"/>
    <s v="Naypyitaw"/>
    <x v="1"/>
    <x v="1"/>
    <x v="0"/>
    <n v="54.55"/>
    <n v="10"/>
    <n v="27.274999999999999"/>
    <n v="572.77499999999998"/>
    <x v="60"/>
    <x v="317"/>
    <x v="0"/>
    <n v="545.5"/>
    <n v="4.7619047620000003"/>
    <n v="27.274999999999999"/>
    <n v="7.1"/>
    <m/>
    <m/>
  </r>
  <r>
    <x v="466"/>
    <x v="1"/>
    <s v="Naypyitaw"/>
    <x v="1"/>
    <x v="1"/>
    <x v="3"/>
    <n v="37.15"/>
    <n v="7"/>
    <n v="13.0025"/>
    <n v="273.05250000000001"/>
    <x v="17"/>
    <x v="266"/>
    <x v="0"/>
    <n v="260.05"/>
    <n v="4.7619047620000003"/>
    <n v="13.0025"/>
    <n v="7.7"/>
    <m/>
    <m/>
  </r>
  <r>
    <x v="467"/>
    <x v="2"/>
    <s v="Mandalay"/>
    <x v="0"/>
    <x v="0"/>
    <x v="0"/>
    <n v="37.020000000000003"/>
    <n v="6"/>
    <n v="11.106"/>
    <n v="233.226"/>
    <x v="33"/>
    <x v="334"/>
    <x v="1"/>
    <n v="222.12"/>
    <n v="4.7619047620000003"/>
    <n v="11.106"/>
    <n v="4.5"/>
    <m/>
    <m/>
  </r>
  <r>
    <x v="468"/>
    <x v="1"/>
    <s v="Naypyitaw"/>
    <x v="0"/>
    <x v="0"/>
    <x v="4"/>
    <n v="21.58"/>
    <n v="1"/>
    <n v="1.079"/>
    <n v="22.658999999999999"/>
    <x v="52"/>
    <x v="180"/>
    <x v="2"/>
    <n v="21.58"/>
    <n v="4.7619047620000003"/>
    <n v="1.079"/>
    <n v="7.2"/>
    <m/>
    <m/>
  </r>
  <r>
    <x v="469"/>
    <x v="1"/>
    <s v="Naypyitaw"/>
    <x v="1"/>
    <x v="1"/>
    <x v="1"/>
    <n v="98.84"/>
    <n v="1"/>
    <n v="4.9420000000000002"/>
    <n v="103.782"/>
    <x v="38"/>
    <x v="309"/>
    <x v="1"/>
    <n v="98.84"/>
    <n v="4.7619047620000003"/>
    <n v="4.9420000000000002"/>
    <n v="8.4"/>
    <m/>
    <m/>
  </r>
  <r>
    <x v="470"/>
    <x v="1"/>
    <s v="Naypyitaw"/>
    <x v="1"/>
    <x v="1"/>
    <x v="2"/>
    <n v="83.77"/>
    <n v="6"/>
    <n v="25.131"/>
    <n v="527.75099999999998"/>
    <x v="48"/>
    <x v="335"/>
    <x v="2"/>
    <n v="502.62"/>
    <n v="4.7619047620000003"/>
    <n v="25.131"/>
    <n v="5.4"/>
    <m/>
    <m/>
  </r>
  <r>
    <x v="471"/>
    <x v="0"/>
    <s v="Yangon"/>
    <x v="1"/>
    <x v="1"/>
    <x v="1"/>
    <n v="28.45"/>
    <n v="5"/>
    <n v="7.1124999999999998"/>
    <n v="149.36250000000001"/>
    <x v="88"/>
    <x v="81"/>
    <x v="0"/>
    <n v="142.25"/>
    <n v="4.7619047620000003"/>
    <n v="7.1124999999999998"/>
    <n v="9.1"/>
    <n v="7.1125000000000114"/>
    <s v="Regular Spender"/>
  </r>
  <r>
    <x v="472"/>
    <x v="0"/>
    <s v="Yangon"/>
    <x v="1"/>
    <x v="1"/>
    <x v="2"/>
    <n v="52.59"/>
    <n v="8"/>
    <n v="21.036000000000001"/>
    <n v="441.75599999999997"/>
    <x v="33"/>
    <x v="96"/>
    <x v="0"/>
    <n v="420.72"/>
    <n v="4.7619047620000003"/>
    <n v="21.036000000000001"/>
    <n v="8.5"/>
    <n v="21.035999999999945"/>
    <s v="High Spender"/>
  </r>
  <r>
    <x v="473"/>
    <x v="2"/>
    <s v="Mandalay"/>
    <x v="1"/>
    <x v="0"/>
    <x v="3"/>
    <n v="72.569999999999993"/>
    <n v="8"/>
    <n v="29.027999999999999"/>
    <n v="609.58799999999997"/>
    <x v="70"/>
    <x v="328"/>
    <x v="1"/>
    <n v="580.55999999999995"/>
    <n v="4.7619047620000003"/>
    <n v="29.027999999999999"/>
    <n v="4.5999999999999996"/>
    <m/>
    <m/>
  </r>
  <r>
    <x v="474"/>
    <x v="0"/>
    <s v="Yangon"/>
    <x v="0"/>
    <x v="0"/>
    <x v="0"/>
    <n v="62.13"/>
    <n v="6"/>
    <n v="18.638999999999999"/>
    <n v="391.41899999999998"/>
    <x v="33"/>
    <x v="336"/>
    <x v="1"/>
    <n v="372.78"/>
    <n v="4.7619047620000003"/>
    <n v="18.638999999999999"/>
    <n v="7.4"/>
    <n v="18.63900000000001"/>
    <s v="High Spender"/>
  </r>
  <r>
    <x v="475"/>
    <x v="0"/>
    <s v="Yangon"/>
    <x v="0"/>
    <x v="0"/>
    <x v="2"/>
    <n v="18.28"/>
    <n v="1"/>
    <n v="0.91400000000000003"/>
    <n v="19.193999999999999"/>
    <x v="33"/>
    <x v="337"/>
    <x v="0"/>
    <n v="18.28"/>
    <n v="4.7619047620000003"/>
    <n v="0.91400000000000003"/>
    <n v="8.3000000000000007"/>
    <n v="0.91399999999999793"/>
    <s v="Regular Spender"/>
  </r>
  <r>
    <x v="476"/>
    <x v="0"/>
    <s v="Yangon"/>
    <x v="0"/>
    <x v="0"/>
    <x v="2"/>
    <n v="50.93"/>
    <n v="8"/>
    <n v="20.372"/>
    <n v="427.81200000000001"/>
    <x v="33"/>
    <x v="338"/>
    <x v="2"/>
    <n v="407.44"/>
    <n v="4.7619047620000003"/>
    <n v="20.372"/>
    <n v="9.1999999999999993"/>
    <n v="20.372000000000014"/>
    <s v="High Spender"/>
  </r>
  <r>
    <x v="477"/>
    <x v="1"/>
    <s v="Naypyitaw"/>
    <x v="0"/>
    <x v="0"/>
    <x v="1"/>
    <n v="84.07"/>
    <n v="4"/>
    <n v="16.814"/>
    <n v="353.09399999999999"/>
    <x v="34"/>
    <x v="339"/>
    <x v="2"/>
    <n v="336.28"/>
    <n v="4.7619047620000003"/>
    <n v="16.814"/>
    <n v="4.4000000000000004"/>
    <m/>
    <m/>
  </r>
  <r>
    <x v="478"/>
    <x v="2"/>
    <s v="Mandalay"/>
    <x v="0"/>
    <x v="0"/>
    <x v="0"/>
    <n v="34.369999999999997"/>
    <n v="10"/>
    <n v="17.184999999999999"/>
    <n v="360.88499999999999"/>
    <x v="28"/>
    <x v="41"/>
    <x v="2"/>
    <n v="343.7"/>
    <n v="4.7619047620000003"/>
    <n v="17.184999999999999"/>
    <n v="6.7"/>
    <m/>
    <m/>
  </r>
  <r>
    <x v="479"/>
    <x v="0"/>
    <s v="Yangon"/>
    <x v="0"/>
    <x v="0"/>
    <x v="4"/>
    <n v="52.75"/>
    <n v="3"/>
    <n v="7.9124999999999996"/>
    <n v="166.16249999999999"/>
    <x v="23"/>
    <x v="203"/>
    <x v="2"/>
    <n v="158.25"/>
    <n v="4.7619047620000003"/>
    <n v="7.9124999999999996"/>
    <n v="9.3000000000000007"/>
    <n v="7.9124999999999943"/>
    <s v="Regular Spender"/>
  </r>
  <r>
    <x v="480"/>
    <x v="1"/>
    <s v="Naypyitaw"/>
    <x v="0"/>
    <x v="0"/>
    <x v="4"/>
    <n v="65.97"/>
    <n v="8"/>
    <n v="26.388000000000002"/>
    <n v="554.14800000000002"/>
    <x v="26"/>
    <x v="237"/>
    <x v="1"/>
    <n v="527.76"/>
    <n v="4.7619047620000003"/>
    <n v="26.388000000000002"/>
    <n v="8.4"/>
    <m/>
    <m/>
  </r>
  <r>
    <x v="481"/>
    <x v="1"/>
    <s v="Naypyitaw"/>
    <x v="0"/>
    <x v="1"/>
    <x v="1"/>
    <n v="32.799999999999997"/>
    <n v="10"/>
    <n v="16.399999999999999"/>
    <n v="344.4"/>
    <x v="38"/>
    <x v="284"/>
    <x v="1"/>
    <n v="328"/>
    <n v="4.7619047620000003"/>
    <n v="16.399999999999999"/>
    <n v="6.2"/>
    <m/>
    <m/>
  </r>
  <r>
    <x v="482"/>
    <x v="0"/>
    <s v="Yangon"/>
    <x v="0"/>
    <x v="0"/>
    <x v="4"/>
    <n v="73.88"/>
    <n v="6"/>
    <n v="22.164000000000001"/>
    <n v="465.44400000000002"/>
    <x v="23"/>
    <x v="340"/>
    <x v="2"/>
    <n v="443.28"/>
    <n v="4.7619047620000003"/>
    <n v="22.164000000000001"/>
    <n v="4.4000000000000004"/>
    <n v="22.164000000000044"/>
    <s v="High Spender"/>
  </r>
  <r>
    <x v="483"/>
    <x v="2"/>
    <s v="Mandalay"/>
    <x v="1"/>
    <x v="0"/>
    <x v="2"/>
    <n v="60.38"/>
    <n v="10"/>
    <n v="30.19"/>
    <n v="633.99"/>
    <x v="80"/>
    <x v="15"/>
    <x v="1"/>
    <n v="603.79999999999995"/>
    <n v="4.7619047620000003"/>
    <n v="30.19"/>
    <n v="6"/>
    <m/>
    <m/>
  </r>
  <r>
    <x v="484"/>
    <x v="1"/>
    <s v="Naypyitaw"/>
    <x v="1"/>
    <x v="1"/>
    <x v="0"/>
    <n v="36.979999999999997"/>
    <n v="10"/>
    <n v="18.489999999999998"/>
    <n v="388.29"/>
    <x v="0"/>
    <x v="28"/>
    <x v="0"/>
    <n v="369.8"/>
    <n v="4.7619047620000003"/>
    <n v="18.489999999999998"/>
    <n v="7"/>
    <m/>
    <m/>
  </r>
  <r>
    <x v="485"/>
    <x v="2"/>
    <s v="Mandalay"/>
    <x v="1"/>
    <x v="1"/>
    <x v="0"/>
    <n v="49.49"/>
    <n v="4"/>
    <n v="9.8979999999999997"/>
    <n v="207.858"/>
    <x v="88"/>
    <x v="341"/>
    <x v="2"/>
    <n v="197.96"/>
    <n v="4.7619047620000003"/>
    <n v="9.8979999999999997"/>
    <n v="6.6"/>
    <m/>
    <m/>
  </r>
  <r>
    <x v="486"/>
    <x v="2"/>
    <s v="Mandalay"/>
    <x v="0"/>
    <x v="1"/>
    <x v="5"/>
    <n v="41.09"/>
    <n v="10"/>
    <n v="20.545000000000002"/>
    <n v="431.44499999999999"/>
    <x v="35"/>
    <x v="52"/>
    <x v="1"/>
    <n v="410.9"/>
    <n v="4.7619047620000003"/>
    <n v="20.545000000000002"/>
    <n v="7.3"/>
    <m/>
    <m/>
  </r>
  <r>
    <x v="487"/>
    <x v="0"/>
    <s v="Yangon"/>
    <x v="1"/>
    <x v="0"/>
    <x v="0"/>
    <n v="15.5"/>
    <n v="10"/>
    <n v="7.75"/>
    <n v="162.75"/>
    <x v="23"/>
    <x v="61"/>
    <x v="2"/>
    <n v="155"/>
    <n v="4.7619047620000003"/>
    <n v="7.75"/>
    <n v="8"/>
    <n v="7.75"/>
    <s v="Regular Spender"/>
  </r>
  <r>
    <x v="488"/>
    <x v="1"/>
    <s v="Naypyitaw"/>
    <x v="0"/>
    <x v="0"/>
    <x v="2"/>
    <n v="22.96"/>
    <n v="1"/>
    <n v="1.1479999999999999"/>
    <n v="24.108000000000001"/>
    <x v="73"/>
    <x v="342"/>
    <x v="1"/>
    <n v="22.96"/>
    <n v="4.7619047620000003"/>
    <n v="1.1479999999999999"/>
    <n v="4.3"/>
    <m/>
    <m/>
  </r>
  <r>
    <x v="489"/>
    <x v="2"/>
    <s v="Mandalay"/>
    <x v="1"/>
    <x v="1"/>
    <x v="2"/>
    <n v="77.680000000000007"/>
    <n v="9"/>
    <n v="34.956000000000003"/>
    <n v="734.07600000000002"/>
    <x v="84"/>
    <x v="13"/>
    <x v="2"/>
    <n v="699.12"/>
    <n v="4.7619047620000003"/>
    <n v="34.956000000000003"/>
    <n v="9.8000000000000007"/>
    <m/>
    <m/>
  </r>
  <r>
    <x v="490"/>
    <x v="2"/>
    <s v="Mandalay"/>
    <x v="0"/>
    <x v="1"/>
    <x v="5"/>
    <n v="34.700000000000003"/>
    <n v="2"/>
    <n v="3.47"/>
    <n v="72.87"/>
    <x v="62"/>
    <x v="28"/>
    <x v="2"/>
    <n v="69.400000000000006"/>
    <n v="4.7619047620000003"/>
    <n v="3.47"/>
    <n v="8.1999999999999993"/>
    <m/>
    <m/>
  </r>
  <r>
    <x v="491"/>
    <x v="0"/>
    <s v="Yangon"/>
    <x v="0"/>
    <x v="1"/>
    <x v="2"/>
    <n v="25.29"/>
    <n v="1"/>
    <n v="1.2645"/>
    <n v="26.554500000000001"/>
    <x v="23"/>
    <x v="270"/>
    <x v="2"/>
    <n v="25.29"/>
    <n v="4.7619047620000003"/>
    <n v="1.2645"/>
    <n v="6.1"/>
    <n v="1.2645000000000017"/>
    <s v="Regular Spender"/>
  </r>
  <r>
    <x v="492"/>
    <x v="2"/>
    <s v="Mandalay"/>
    <x v="1"/>
    <x v="1"/>
    <x v="3"/>
    <n v="25.32"/>
    <n v="8"/>
    <n v="10.128"/>
    <n v="212.68799999999999"/>
    <x v="14"/>
    <x v="137"/>
    <x v="2"/>
    <n v="202.56"/>
    <n v="4.7619047620000003"/>
    <n v="10.128"/>
    <n v="8.6999999999999993"/>
    <m/>
    <m/>
  </r>
  <r>
    <x v="493"/>
    <x v="1"/>
    <s v="Naypyitaw"/>
    <x v="1"/>
    <x v="1"/>
    <x v="2"/>
    <n v="12.12"/>
    <n v="10"/>
    <n v="6.06"/>
    <n v="127.26"/>
    <x v="14"/>
    <x v="192"/>
    <x v="0"/>
    <n v="121.2"/>
    <n v="4.7619047620000003"/>
    <n v="6.06"/>
    <n v="8.4"/>
    <m/>
    <m/>
  </r>
  <r>
    <x v="494"/>
    <x v="2"/>
    <s v="Mandalay"/>
    <x v="0"/>
    <x v="0"/>
    <x v="5"/>
    <n v="99.89"/>
    <n v="2"/>
    <n v="9.9890000000000008"/>
    <n v="209.76900000000001"/>
    <x v="83"/>
    <x v="343"/>
    <x v="2"/>
    <n v="199.78"/>
    <n v="4.7619047620000003"/>
    <n v="9.9890000000000008"/>
    <n v="7.1"/>
    <m/>
    <m/>
  </r>
  <r>
    <x v="495"/>
    <x v="2"/>
    <s v="Mandalay"/>
    <x v="0"/>
    <x v="0"/>
    <x v="0"/>
    <n v="75.92"/>
    <n v="8"/>
    <n v="30.367999999999999"/>
    <n v="637.72799999999995"/>
    <x v="79"/>
    <x v="344"/>
    <x v="1"/>
    <n v="607.36"/>
    <n v="4.7619047620000003"/>
    <n v="30.367999999999999"/>
    <n v="5.5"/>
    <m/>
    <m/>
  </r>
  <r>
    <x v="496"/>
    <x v="1"/>
    <s v="Naypyitaw"/>
    <x v="0"/>
    <x v="1"/>
    <x v="1"/>
    <n v="63.22"/>
    <n v="2"/>
    <n v="6.3220000000000001"/>
    <n v="132.762"/>
    <x v="0"/>
    <x v="152"/>
    <x v="1"/>
    <n v="126.44"/>
    <n v="4.7619047620000003"/>
    <n v="6.3220000000000001"/>
    <n v="8.5"/>
    <m/>
    <m/>
  </r>
  <r>
    <x v="497"/>
    <x v="1"/>
    <s v="Naypyitaw"/>
    <x v="0"/>
    <x v="1"/>
    <x v="4"/>
    <n v="90.24"/>
    <n v="6"/>
    <n v="27.071999999999999"/>
    <n v="568.51199999999994"/>
    <x v="72"/>
    <x v="345"/>
    <x v="1"/>
    <n v="541.44000000000005"/>
    <n v="4.7619047620000003"/>
    <n v="27.071999999999999"/>
    <n v="6.2"/>
    <m/>
    <m/>
  </r>
  <r>
    <x v="498"/>
    <x v="2"/>
    <s v="Mandalay"/>
    <x v="1"/>
    <x v="1"/>
    <x v="0"/>
    <n v="98.13"/>
    <n v="1"/>
    <n v="4.9065000000000003"/>
    <n v="103.0365"/>
    <x v="46"/>
    <x v="229"/>
    <x v="1"/>
    <n v="98.13"/>
    <n v="4.7619047620000003"/>
    <n v="4.9065000000000003"/>
    <n v="8.9"/>
    <m/>
    <m/>
  </r>
  <r>
    <x v="499"/>
    <x v="0"/>
    <s v="Yangon"/>
    <x v="0"/>
    <x v="0"/>
    <x v="5"/>
    <n v="37.15"/>
    <n v="4"/>
    <n v="7.43"/>
    <n v="156.03"/>
    <x v="23"/>
    <x v="191"/>
    <x v="2"/>
    <n v="148.6"/>
    <n v="4.7619047620000003"/>
    <n v="7.43"/>
    <n v="8.3000000000000007"/>
    <n v="7.4300000000000068"/>
    <s v="Regular Spender"/>
  </r>
  <r>
    <x v="500"/>
    <x v="2"/>
    <s v="Mandalay"/>
    <x v="1"/>
    <x v="0"/>
    <x v="0"/>
    <n v="73.97"/>
    <n v="1"/>
    <n v="3.6985000000000001"/>
    <n v="77.668499999999995"/>
    <x v="32"/>
    <x v="187"/>
    <x v="0"/>
    <n v="73.97"/>
    <n v="4.7619047620000003"/>
    <n v="3.6985000000000001"/>
    <n v="5.4"/>
    <m/>
    <m/>
  </r>
  <r>
    <x v="501"/>
    <x v="1"/>
    <s v="Naypyitaw"/>
    <x v="1"/>
    <x v="1"/>
    <x v="5"/>
    <n v="31.9"/>
    <n v="1"/>
    <n v="1.595"/>
    <n v="33.494999999999997"/>
    <x v="10"/>
    <x v="346"/>
    <x v="2"/>
    <n v="31.9"/>
    <n v="4.7619047620000003"/>
    <n v="1.595"/>
    <n v="9.1"/>
    <m/>
    <m/>
  </r>
  <r>
    <x v="502"/>
    <x v="1"/>
    <s v="Naypyitaw"/>
    <x v="0"/>
    <x v="0"/>
    <x v="2"/>
    <n v="69.400000000000006"/>
    <n v="2"/>
    <n v="6.94"/>
    <n v="145.74"/>
    <x v="72"/>
    <x v="28"/>
    <x v="2"/>
    <n v="138.80000000000001"/>
    <n v="4.7619047620000003"/>
    <n v="6.94"/>
    <n v="9"/>
    <m/>
    <m/>
  </r>
  <r>
    <x v="503"/>
    <x v="2"/>
    <s v="Mandalay"/>
    <x v="0"/>
    <x v="1"/>
    <x v="0"/>
    <n v="93.31"/>
    <n v="2"/>
    <n v="9.3309999999999995"/>
    <n v="195.95099999999999"/>
    <x v="4"/>
    <x v="347"/>
    <x v="1"/>
    <n v="186.62"/>
    <n v="4.7619047620000003"/>
    <n v="9.3309999999999995"/>
    <n v="6.3"/>
    <m/>
    <m/>
  </r>
  <r>
    <x v="504"/>
    <x v="2"/>
    <s v="Mandalay"/>
    <x v="0"/>
    <x v="0"/>
    <x v="0"/>
    <n v="88.45"/>
    <n v="1"/>
    <n v="4.4225000000000003"/>
    <n v="92.872500000000002"/>
    <x v="13"/>
    <x v="348"/>
    <x v="0"/>
    <n v="88.45"/>
    <n v="4.7619047620000003"/>
    <n v="4.4225000000000003"/>
    <n v="9.5"/>
    <m/>
    <m/>
  </r>
  <r>
    <x v="505"/>
    <x v="0"/>
    <s v="Yangon"/>
    <x v="1"/>
    <x v="0"/>
    <x v="2"/>
    <n v="65.94"/>
    <n v="4"/>
    <n v="13.188000000000001"/>
    <n v="276.94799999999998"/>
    <x v="58"/>
    <x v="1"/>
    <x v="1"/>
    <n v="263.76"/>
    <n v="4.7619047620000003"/>
    <n v="13.188000000000001"/>
    <n v="6"/>
    <n v="13.187999999999988"/>
    <s v="Regular Spender"/>
  </r>
  <r>
    <x v="506"/>
    <x v="2"/>
    <s v="Mandalay"/>
    <x v="1"/>
    <x v="1"/>
    <x v="0"/>
    <n v="48.5"/>
    <n v="3"/>
    <n v="7.2750000000000004"/>
    <n v="152.77500000000001"/>
    <x v="22"/>
    <x v="217"/>
    <x v="1"/>
    <n v="145.5"/>
    <n v="4.7619047620000003"/>
    <n v="7.2750000000000004"/>
    <n v="6.7"/>
    <m/>
    <m/>
  </r>
  <r>
    <x v="507"/>
    <x v="2"/>
    <s v="Mandalay"/>
    <x v="0"/>
    <x v="1"/>
    <x v="4"/>
    <n v="84.05"/>
    <n v="6"/>
    <n v="25.215"/>
    <n v="529.51499999999999"/>
    <x v="74"/>
    <x v="349"/>
    <x v="0"/>
    <n v="504.3"/>
    <n v="4.7619047620000003"/>
    <n v="25.215"/>
    <n v="7.7"/>
    <m/>
    <m/>
  </r>
  <r>
    <x v="508"/>
    <x v="2"/>
    <s v="Mandalay"/>
    <x v="1"/>
    <x v="0"/>
    <x v="3"/>
    <n v="61.29"/>
    <n v="5"/>
    <n v="15.3225"/>
    <n v="321.77249999999998"/>
    <x v="51"/>
    <x v="287"/>
    <x v="1"/>
    <n v="306.45"/>
    <n v="4.7619047620000003"/>
    <n v="15.3225"/>
    <n v="7"/>
    <m/>
    <m/>
  </r>
  <r>
    <x v="509"/>
    <x v="1"/>
    <s v="Naypyitaw"/>
    <x v="1"/>
    <x v="1"/>
    <x v="2"/>
    <n v="15.95"/>
    <n v="6"/>
    <n v="4.7850000000000001"/>
    <n v="100.485"/>
    <x v="52"/>
    <x v="36"/>
    <x v="0"/>
    <n v="95.7"/>
    <n v="4.7619047620000003"/>
    <n v="4.7850000000000001"/>
    <n v="5.0999999999999996"/>
    <m/>
    <m/>
  </r>
  <r>
    <x v="510"/>
    <x v="2"/>
    <s v="Mandalay"/>
    <x v="1"/>
    <x v="1"/>
    <x v="0"/>
    <n v="90.74"/>
    <n v="7"/>
    <n v="31.759"/>
    <n v="666.93899999999996"/>
    <x v="61"/>
    <x v="175"/>
    <x v="0"/>
    <n v="635.17999999999995"/>
    <n v="4.7619047620000003"/>
    <n v="31.759"/>
    <n v="6.2"/>
    <m/>
    <m/>
  </r>
  <r>
    <x v="511"/>
    <x v="0"/>
    <s v="Yangon"/>
    <x v="1"/>
    <x v="0"/>
    <x v="1"/>
    <n v="36.36"/>
    <n v="4"/>
    <n v="7.2720000000000002"/>
    <n v="152.71199999999999"/>
    <x v="4"/>
    <x v="350"/>
    <x v="1"/>
    <n v="145.44"/>
    <n v="4.7619047620000003"/>
    <n v="7.2720000000000002"/>
    <n v="7.6"/>
    <n v="7.2719999999999914"/>
    <s v="Regular Spender"/>
  </r>
  <r>
    <x v="512"/>
    <x v="0"/>
    <s v="Yangon"/>
    <x v="1"/>
    <x v="0"/>
    <x v="1"/>
    <n v="72.2"/>
    <n v="7"/>
    <n v="25.27"/>
    <n v="530.66999999999996"/>
    <x v="54"/>
    <x v="351"/>
    <x v="2"/>
    <n v="505.4"/>
    <n v="4.7619047620000003"/>
    <n v="25.27"/>
    <n v="4.3"/>
    <n v="25.269999999999982"/>
    <s v="High Spender"/>
  </r>
  <r>
    <x v="513"/>
    <x v="0"/>
    <s v="Yangon"/>
    <x v="1"/>
    <x v="0"/>
    <x v="2"/>
    <n v="44.34"/>
    <n v="2"/>
    <n v="4.4340000000000002"/>
    <n v="93.114000000000004"/>
    <x v="71"/>
    <x v="160"/>
    <x v="1"/>
    <n v="88.68"/>
    <n v="4.7619047620000003"/>
    <n v="4.4340000000000002"/>
    <n v="5.8"/>
    <n v="4.4339999999999975"/>
    <s v="Regular Spender"/>
  </r>
  <r>
    <x v="514"/>
    <x v="1"/>
    <s v="Naypyitaw"/>
    <x v="1"/>
    <x v="0"/>
    <x v="0"/>
    <n v="58.39"/>
    <n v="7"/>
    <n v="20.436499999999999"/>
    <n v="429.16649999999998"/>
    <x v="49"/>
    <x v="352"/>
    <x v="0"/>
    <n v="408.73"/>
    <n v="4.7619047620000003"/>
    <n v="20.436499999999999"/>
    <n v="8.1999999999999993"/>
    <m/>
    <m/>
  </r>
  <r>
    <x v="515"/>
    <x v="1"/>
    <s v="Naypyitaw"/>
    <x v="1"/>
    <x v="1"/>
    <x v="5"/>
    <n v="51.47"/>
    <n v="1"/>
    <n v="2.5735000000000001"/>
    <n v="54.043500000000002"/>
    <x v="77"/>
    <x v="353"/>
    <x v="2"/>
    <n v="51.47"/>
    <n v="4.7619047620000003"/>
    <n v="2.5735000000000001"/>
    <n v="8.5"/>
    <m/>
    <m/>
  </r>
  <r>
    <x v="516"/>
    <x v="2"/>
    <s v="Mandalay"/>
    <x v="1"/>
    <x v="0"/>
    <x v="3"/>
    <n v="54.86"/>
    <n v="5"/>
    <n v="13.715"/>
    <n v="288.01499999999999"/>
    <x v="51"/>
    <x v="208"/>
    <x v="2"/>
    <n v="274.3"/>
    <n v="4.7619047620000003"/>
    <n v="13.715"/>
    <n v="9.8000000000000007"/>
    <m/>
    <m/>
  </r>
  <r>
    <x v="517"/>
    <x v="1"/>
    <s v="Naypyitaw"/>
    <x v="1"/>
    <x v="0"/>
    <x v="2"/>
    <n v="39.39"/>
    <n v="5"/>
    <n v="9.8475000000000001"/>
    <n v="206.79750000000001"/>
    <x v="45"/>
    <x v="354"/>
    <x v="0"/>
    <n v="196.95"/>
    <n v="4.7619047620000003"/>
    <n v="9.8475000000000001"/>
    <n v="8.6999999999999993"/>
    <m/>
    <m/>
  </r>
  <r>
    <x v="518"/>
    <x v="0"/>
    <s v="Yangon"/>
    <x v="1"/>
    <x v="0"/>
    <x v="4"/>
    <n v="49.38"/>
    <n v="7"/>
    <n v="17.283000000000001"/>
    <n v="362.94299999999998"/>
    <x v="71"/>
    <x v="248"/>
    <x v="0"/>
    <n v="345.66"/>
    <n v="4.7619047620000003"/>
    <n v="17.283000000000001"/>
    <n v="7.3"/>
    <n v="17.282999999999959"/>
    <s v="High Spender"/>
  </r>
  <r>
    <x v="519"/>
    <x v="1"/>
    <s v="Naypyitaw"/>
    <x v="1"/>
    <x v="0"/>
    <x v="0"/>
    <n v="71.92"/>
    <n v="5"/>
    <n v="17.98"/>
    <n v="377.58"/>
    <x v="25"/>
    <x v="337"/>
    <x v="0"/>
    <n v="359.6"/>
    <n v="4.7619047620000003"/>
    <n v="17.98"/>
    <n v="4.3"/>
    <m/>
    <m/>
  </r>
  <r>
    <x v="520"/>
    <x v="2"/>
    <s v="Mandalay"/>
    <x v="0"/>
    <x v="1"/>
    <x v="1"/>
    <n v="45.71"/>
    <n v="3"/>
    <n v="6.8564999999999996"/>
    <n v="143.98650000000001"/>
    <x v="54"/>
    <x v="355"/>
    <x v="0"/>
    <n v="137.13"/>
    <n v="4.7619047620000003"/>
    <n v="6.8564999999999996"/>
    <n v="7.7"/>
    <m/>
    <m/>
  </r>
  <r>
    <x v="521"/>
    <x v="1"/>
    <s v="Naypyitaw"/>
    <x v="1"/>
    <x v="1"/>
    <x v="2"/>
    <n v="83.17"/>
    <n v="6"/>
    <n v="24.951000000000001"/>
    <n v="523.971"/>
    <x v="79"/>
    <x v="23"/>
    <x v="1"/>
    <n v="499.02"/>
    <n v="4.7619047620000003"/>
    <n v="24.951000000000001"/>
    <n v="7.3"/>
    <m/>
    <m/>
  </r>
  <r>
    <x v="522"/>
    <x v="0"/>
    <s v="Yangon"/>
    <x v="0"/>
    <x v="0"/>
    <x v="3"/>
    <n v="32.46"/>
    <n v="8"/>
    <n v="12.984"/>
    <n v="272.66399999999999"/>
    <x v="71"/>
    <x v="131"/>
    <x v="0"/>
    <n v="259.68"/>
    <n v="4.7619047620000003"/>
    <n v="12.984"/>
    <n v="4.9000000000000004"/>
    <n v="12.98399999999998"/>
    <s v="Regular Spender"/>
  </r>
  <r>
    <x v="523"/>
    <x v="1"/>
    <s v="Naypyitaw"/>
    <x v="0"/>
    <x v="0"/>
    <x v="3"/>
    <n v="62.87"/>
    <n v="2"/>
    <n v="6.2869999999999999"/>
    <n v="132.02699999999999"/>
    <x v="0"/>
    <x v="356"/>
    <x v="1"/>
    <n v="125.74"/>
    <n v="4.7619047620000003"/>
    <n v="6.2869999999999999"/>
    <n v="5"/>
    <m/>
    <m/>
  </r>
  <r>
    <x v="524"/>
    <x v="0"/>
    <s v="Yangon"/>
    <x v="0"/>
    <x v="0"/>
    <x v="4"/>
    <n v="58.26"/>
    <n v="6"/>
    <n v="17.478000000000002"/>
    <n v="367.03800000000001"/>
    <x v="78"/>
    <x v="357"/>
    <x v="1"/>
    <n v="349.56"/>
    <n v="4.7619047620000003"/>
    <n v="17.478000000000002"/>
    <n v="9.9"/>
    <n v="17.478000000000009"/>
    <s v="High Spender"/>
  </r>
  <r>
    <x v="525"/>
    <x v="0"/>
    <s v="Yangon"/>
    <x v="0"/>
    <x v="0"/>
    <x v="1"/>
    <n v="26.02"/>
    <n v="7"/>
    <n v="9.1069999999999993"/>
    <n v="191.24700000000001"/>
    <x v="78"/>
    <x v="184"/>
    <x v="1"/>
    <n v="182.14"/>
    <n v="4.7619047620000003"/>
    <n v="9.1069999999999993"/>
    <n v="5.0999999999999996"/>
    <n v="9.1070000000000277"/>
    <s v="Regular Spender"/>
  </r>
  <r>
    <x v="526"/>
    <x v="2"/>
    <s v="Mandalay"/>
    <x v="0"/>
    <x v="0"/>
    <x v="5"/>
    <n v="39.21"/>
    <n v="4"/>
    <n v="7.8419999999999996"/>
    <n v="164.68199999999999"/>
    <x v="61"/>
    <x v="358"/>
    <x v="0"/>
    <n v="156.84"/>
    <n v="4.7619047620000003"/>
    <n v="7.8419999999999996"/>
    <n v="9"/>
    <m/>
    <m/>
  </r>
  <r>
    <x v="527"/>
    <x v="2"/>
    <s v="Mandalay"/>
    <x v="1"/>
    <x v="0"/>
    <x v="5"/>
    <n v="59.86"/>
    <n v="2"/>
    <n v="5.9859999999999998"/>
    <n v="125.706"/>
    <x v="41"/>
    <x v="300"/>
    <x v="2"/>
    <n v="119.72"/>
    <n v="4.7619047620000003"/>
    <n v="5.9859999999999998"/>
    <n v="6.7"/>
    <m/>
    <m/>
  </r>
  <r>
    <x v="528"/>
    <x v="2"/>
    <s v="Mandalay"/>
    <x v="1"/>
    <x v="1"/>
    <x v="4"/>
    <n v="54.36"/>
    <n v="10"/>
    <n v="27.18"/>
    <n v="570.78"/>
    <x v="69"/>
    <x v="209"/>
    <x v="0"/>
    <n v="543.6"/>
    <n v="4.7619047620000003"/>
    <n v="27.18"/>
    <n v="6.1"/>
    <m/>
    <m/>
  </r>
  <r>
    <x v="529"/>
    <x v="0"/>
    <s v="Yangon"/>
    <x v="1"/>
    <x v="0"/>
    <x v="4"/>
    <n v="51.34"/>
    <n v="5"/>
    <n v="12.835000000000001"/>
    <n v="269.53500000000003"/>
    <x v="78"/>
    <x v="26"/>
    <x v="0"/>
    <n v="256.7"/>
    <n v="4.7619047620000003"/>
    <n v="12.835000000000001"/>
    <n v="9.1"/>
    <n v="12.835000000000036"/>
    <s v="Regular Spender"/>
  </r>
  <r>
    <x v="530"/>
    <x v="0"/>
    <s v="Yangon"/>
    <x v="0"/>
    <x v="1"/>
    <x v="3"/>
    <n v="71.38"/>
    <n v="10"/>
    <n v="35.69"/>
    <n v="749.49"/>
    <x v="51"/>
    <x v="359"/>
    <x v="1"/>
    <n v="713.8"/>
    <n v="4.7619047620000003"/>
    <n v="35.69"/>
    <n v="5.7"/>
    <n v="35.690000000000055"/>
    <s v="High Spender"/>
  </r>
  <r>
    <x v="531"/>
    <x v="0"/>
    <s v="Yangon"/>
    <x v="0"/>
    <x v="1"/>
    <x v="0"/>
    <n v="40.229999999999997"/>
    <n v="7"/>
    <n v="14.080500000000001"/>
    <n v="295.69049999999999"/>
    <x v="70"/>
    <x v="97"/>
    <x v="1"/>
    <n v="281.61"/>
    <n v="4.7619047620000003"/>
    <n v="14.080500000000001"/>
    <n v="9.6"/>
    <n v="14.080499999999972"/>
    <s v="Regular Spender"/>
  </r>
  <r>
    <x v="532"/>
    <x v="2"/>
    <s v="Mandalay"/>
    <x v="0"/>
    <x v="0"/>
    <x v="1"/>
    <n v="22.95"/>
    <n v="10"/>
    <n v="11.475"/>
    <n v="240.97499999999999"/>
    <x v="7"/>
    <x v="96"/>
    <x v="2"/>
    <n v="229.5"/>
    <n v="4.7619047620000003"/>
    <n v="11.475"/>
    <n v="8.1999999999999993"/>
    <m/>
    <m/>
  </r>
  <r>
    <x v="533"/>
    <x v="1"/>
    <s v="Naypyitaw"/>
    <x v="0"/>
    <x v="1"/>
    <x v="4"/>
    <n v="16.309999999999999"/>
    <n v="9"/>
    <n v="7.3395000000000001"/>
    <n v="154.12950000000001"/>
    <x v="54"/>
    <x v="360"/>
    <x v="2"/>
    <n v="146.79"/>
    <n v="4.7619047620000003"/>
    <n v="7.3395000000000001"/>
    <n v="8.4"/>
    <m/>
    <m/>
  </r>
  <r>
    <x v="534"/>
    <x v="0"/>
    <s v="Yangon"/>
    <x v="1"/>
    <x v="1"/>
    <x v="1"/>
    <n v="64.44"/>
    <n v="5"/>
    <n v="16.11"/>
    <n v="338.31"/>
    <x v="70"/>
    <x v="74"/>
    <x v="1"/>
    <n v="322.2"/>
    <n v="4.7619047620000003"/>
    <n v="16.11"/>
    <n v="6.6"/>
    <n v="16.110000000000014"/>
    <s v="High Spend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95E50-BA68-4C9B-8F51-7129E199D9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7">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numFmtId="14" showAll="0"/>
    <pivotField numFmtId="20" showAll="0"/>
    <pivotField showAll="0"/>
    <pivotField showAll="0"/>
    <pivotField showAll="0"/>
    <pivotField dataField="1" showAll="0"/>
    <pivotField showAll="0"/>
  </pivotFields>
  <rowFields count="1">
    <field x="1"/>
  </rowFields>
  <rowItems count="4">
    <i>
      <x/>
    </i>
    <i>
      <x v="1"/>
    </i>
    <i>
      <x v="2"/>
    </i>
    <i t="grand">
      <x/>
    </i>
  </rowItems>
  <colItems count="1">
    <i/>
  </colItems>
  <dataFields count="1">
    <dataField name="Sum of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2136F7-B1FB-40E8-AF19-B4501C16705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2" firstHeaderRow="1" firstDataRow="2" firstDataCol="1"/>
  <pivotFields count="23">
    <pivotField showAll="0"/>
    <pivotField showAll="0"/>
    <pivotField showAll="0"/>
    <pivotField axis="axisCol" showAll="0">
      <items count="3">
        <item x="1"/>
        <item x="0"/>
        <item t="default"/>
      </items>
    </pivotField>
    <pivotField showAll="0"/>
    <pivotField axis="axisRow" showAll="0">
      <items count="7">
        <item x="1"/>
        <item x="5"/>
        <item x="4"/>
        <item x="3"/>
        <item x="2"/>
        <item x="0"/>
        <item t="default"/>
      </items>
    </pivotField>
    <pivotField showAll="0"/>
    <pivotField showAll="0"/>
    <pivotField showAll="0"/>
    <pivotField dataField="1" showAll="0"/>
    <pivotField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3"/>
  </colFields>
  <colItems count="3">
    <i>
      <x/>
    </i>
    <i>
      <x v="1"/>
    </i>
    <i t="grand">
      <x/>
    </i>
  </colItems>
  <dataFields count="1">
    <dataField name="Sum of Total" fld="9"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1"/>
          </reference>
        </references>
      </pivotArea>
    </chartFormat>
    <chartFormat chart="3" format="5"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F9FCF-0EFC-4451-BFA0-88849DA822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17">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numFmtId="14" showAll="0"/>
    <pivotField numFmtId="20" showAll="0"/>
    <pivotField dataField="1" showAll="0"/>
    <pivotField showAll="0"/>
    <pivotField showAll="0"/>
    <pivotField showAll="0"/>
    <pivotField showAll="0"/>
  </pivotFields>
  <rowFields count="1">
    <field x="4"/>
  </rowFields>
  <rowItems count="3">
    <i>
      <x/>
    </i>
    <i>
      <x v="1"/>
    </i>
    <i t="grand">
      <x/>
    </i>
  </rowItems>
  <colItems count="1">
    <i/>
  </colItems>
  <dataFields count="1">
    <dataField name="Count of Payment" fld="1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4614B-F3B4-46EC-9EAC-F9BF19FDC20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3">
    <pivotField showAll="0"/>
    <pivotField showAll="0"/>
    <pivotField showAll="0"/>
    <pivotField showAll="0">
      <items count="3">
        <item x="1"/>
        <item x="0"/>
        <item t="default"/>
      </items>
    </pivotField>
    <pivotField showAll="0"/>
    <pivotField axis="axisRow" showAll="0" sortType="descending">
      <items count="7">
        <item x="1"/>
        <item x="5"/>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5"/>
    </i>
    <i>
      <x v="4"/>
    </i>
    <i>
      <x v="2"/>
    </i>
    <i>
      <x v="1"/>
    </i>
    <i>
      <x/>
    </i>
    <i>
      <x v="3"/>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BB05CB-B2E6-4836-AA54-D682AA483AC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23">
    <pivotField showAll="0"/>
    <pivotField showAll="0"/>
    <pivotField showAll="0"/>
    <pivotField showAll="0">
      <items count="3">
        <item x="1"/>
        <item x="0"/>
        <item t="default"/>
      </items>
    </pivotField>
    <pivotField showAll="0"/>
    <pivotField showAll="0">
      <items count="7">
        <item x="1"/>
        <item x="5"/>
        <item x="4"/>
        <item x="3"/>
        <item x="2"/>
        <item x="0"/>
        <item t="default"/>
      </items>
    </pivotField>
    <pivotField showAll="0"/>
    <pivotField showAll="0"/>
    <pivotField showAll="0"/>
    <pivotField showAll="0"/>
    <pivotField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axis="axisRow"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showAll="0"/>
    <pivotField showAll="0"/>
    <pivotField showAll="0"/>
    <pivotField dataField="1" showAll="0"/>
    <pivotField showAll="0"/>
    <pivotField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20"/>
    <field x="19"/>
    <field x="11"/>
  </rowFields>
  <rowItems count="12">
    <i>
      <x v="11"/>
    </i>
    <i>
      <x v="12"/>
    </i>
    <i>
      <x v="13"/>
    </i>
    <i>
      <x v="14"/>
    </i>
    <i>
      <x v="15"/>
    </i>
    <i>
      <x v="16"/>
    </i>
    <i>
      <x v="17"/>
    </i>
    <i>
      <x v="18"/>
    </i>
    <i>
      <x v="19"/>
    </i>
    <i>
      <x v="20"/>
    </i>
    <i>
      <x v="21"/>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A08DB7-C421-4042-A3D5-F0E7CD4438E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0" firstHeaderRow="0" firstDataRow="1" firstDataCol="1"/>
  <pivotFields count="23">
    <pivotField showAll="0"/>
    <pivotField showAll="0"/>
    <pivotField showAll="0"/>
    <pivotField showAll="0">
      <items count="3">
        <item x="1"/>
        <item x="0"/>
        <item t="default"/>
      </items>
    </pivotField>
    <pivotField showAll="0"/>
    <pivotField axis="axisRow" showAll="0">
      <items count="7">
        <item x="1"/>
        <item x="5"/>
        <item x="4"/>
        <item x="3"/>
        <item x="2"/>
        <item x="0"/>
        <item t="default"/>
      </items>
    </pivotField>
    <pivotField showAll="0"/>
    <pivotField dataField="1" showAll="0"/>
    <pivotField showAll="0"/>
    <pivotField showAll="0"/>
    <pivotField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showAll="0"/>
    <pivotField showAll="0"/>
    <pivotField showAll="0"/>
    <pivotField dataField="1"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BF2DDD-0853-4018-8DCE-A2E4382CD60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3">
    <pivotField showAll="0"/>
    <pivotField showAll="0"/>
    <pivotField showAll="0"/>
    <pivotField showAll="0">
      <items count="3">
        <item x="1"/>
        <item x="0"/>
        <item t="default"/>
      </items>
    </pivotField>
    <pivotField showAll="0"/>
    <pivotField showAll="0">
      <items count="7">
        <item x="1"/>
        <item x="5"/>
        <item x="4"/>
        <item x="3"/>
        <item x="2"/>
        <item x="0"/>
        <item t="default"/>
      </items>
    </pivotField>
    <pivotField showAll="0"/>
    <pivotField showAll="0"/>
    <pivotField showAll="0"/>
    <pivotField dataField="1" showAll="0"/>
    <pivotField axis="axisRow"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2"/>
    <field x="21"/>
    <field x="10"/>
  </rowFields>
  <rowItems count="4">
    <i>
      <x v="1"/>
    </i>
    <i>
      <x v="2"/>
    </i>
    <i>
      <x v="3"/>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262BF2-A851-4CB8-80BD-A0B3C0A3DA9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7" firstHeaderRow="1" firstDataRow="2" firstDataCol="1"/>
  <pivotFields count="23">
    <pivotField showAll="0"/>
    <pivotField showAll="0"/>
    <pivotField showAll="0"/>
    <pivotField axis="axisRow" showAll="0">
      <items count="3">
        <item x="1"/>
        <item x="0"/>
        <item t="default"/>
      </items>
    </pivotField>
    <pivotField showAll="0"/>
    <pivotField showAll="0">
      <items count="7">
        <item x="1"/>
        <item x="5"/>
        <item x="4"/>
        <item x="3"/>
        <item x="2"/>
        <item x="0"/>
        <item t="default"/>
      </items>
    </pivotField>
    <pivotField showAll="0"/>
    <pivotField showAll="0"/>
    <pivotField showAll="0"/>
    <pivotField showAll="0"/>
    <pivotField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axis="axisCol" dataField="1" showAll="0">
      <items count="4">
        <item x="1"/>
        <item x="0"/>
        <item x="2"/>
        <item t="default"/>
      </items>
    </pivotField>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Fields count="1">
    <field x="12"/>
  </colFields>
  <colItems count="4">
    <i>
      <x/>
    </i>
    <i>
      <x v="1"/>
    </i>
    <i>
      <x v="2"/>
    </i>
    <i t="grand">
      <x/>
    </i>
  </colItems>
  <dataFields count="1">
    <dataField name="Count of Payment"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215909-884C-430B-AF6D-FF3B3EC5364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23">
    <pivotField showAll="0">
      <items count="536">
        <item x="395"/>
        <item x="188"/>
        <item x="513"/>
        <item x="67"/>
        <item x="400"/>
        <item x="255"/>
        <item x="352"/>
        <item x="59"/>
        <item x="366"/>
        <item x="162"/>
        <item x="29"/>
        <item x="367"/>
        <item x="180"/>
        <item x="13"/>
        <item x="45"/>
        <item x="523"/>
        <item x="306"/>
        <item x="268"/>
        <item x="87"/>
        <item x="290"/>
        <item x="177"/>
        <item x="212"/>
        <item x="242"/>
        <item x="17"/>
        <item x="28"/>
        <item x="493"/>
        <item x="31"/>
        <item x="265"/>
        <item x="258"/>
        <item x="93"/>
        <item x="383"/>
        <item x="264"/>
        <item x="348"/>
        <item x="248"/>
        <item x="100"/>
        <item x="391"/>
        <item x="315"/>
        <item x="312"/>
        <item x="311"/>
        <item x="379"/>
        <item x="34"/>
        <item x="417"/>
        <item x="184"/>
        <item x="127"/>
        <item x="363"/>
        <item x="406"/>
        <item x="101"/>
        <item x="130"/>
        <item x="443"/>
        <item x="425"/>
        <item x="329"/>
        <item x="370"/>
        <item x="18"/>
        <item x="111"/>
        <item x="295"/>
        <item x="236"/>
        <item x="524"/>
        <item x="452"/>
        <item x="153"/>
        <item x="16"/>
        <item x="122"/>
        <item x="307"/>
        <item x="91"/>
        <item x="115"/>
        <item x="1"/>
        <item x="287"/>
        <item x="472"/>
        <item x="314"/>
        <item x="112"/>
        <item x="43"/>
        <item x="139"/>
        <item x="35"/>
        <item x="469"/>
        <item x="461"/>
        <item x="166"/>
        <item x="446"/>
        <item x="533"/>
        <item x="402"/>
        <item x="114"/>
        <item x="522"/>
        <item x="120"/>
        <item x="220"/>
        <item x="138"/>
        <item x="54"/>
        <item x="410"/>
        <item x="481"/>
        <item x="4"/>
        <item x="240"/>
        <item x="392"/>
        <item x="332"/>
        <item x="324"/>
        <item x="436"/>
        <item x="371"/>
        <item x="148"/>
        <item x="76"/>
        <item x="207"/>
        <item x="420"/>
        <item x="415"/>
        <item x="124"/>
        <item x="233"/>
        <item x="131"/>
        <item x="422"/>
        <item x="364"/>
        <item x="77"/>
        <item x="22"/>
        <item x="298"/>
        <item x="325"/>
        <item x="500"/>
        <item x="284"/>
        <item x="223"/>
        <item x="156"/>
        <item x="141"/>
        <item x="40"/>
        <item x="503"/>
        <item x="288"/>
        <item x="190"/>
        <item x="60"/>
        <item x="531"/>
        <item x="192"/>
        <item x="526"/>
        <item x="430"/>
        <item x="136"/>
        <item x="257"/>
        <item x="58"/>
        <item x="230"/>
        <item x="419"/>
        <item x="508"/>
        <item x="116"/>
        <item x="448"/>
        <item x="15"/>
        <item x="20"/>
        <item x="88"/>
        <item x="423"/>
        <item x="186"/>
        <item x="483"/>
        <item x="152"/>
        <item x="157"/>
        <item x="360"/>
        <item x="7"/>
        <item x="396"/>
        <item x="171"/>
        <item x="125"/>
        <item x="89"/>
        <item x="19"/>
        <item x="293"/>
        <item x="463"/>
        <item x="354"/>
        <item x="345"/>
        <item x="458"/>
        <item x="462"/>
        <item x="50"/>
        <item x="118"/>
        <item x="38"/>
        <item x="123"/>
        <item x="142"/>
        <item x="527"/>
        <item x="155"/>
        <item x="511"/>
        <item x="179"/>
        <item x="346"/>
        <item x="399"/>
        <item x="238"/>
        <item x="62"/>
        <item x="510"/>
        <item x="10"/>
        <item x="42"/>
        <item x="283"/>
        <item x="297"/>
        <item x="84"/>
        <item x="86"/>
        <item x="256"/>
        <item x="182"/>
        <item x="46"/>
        <item x="21"/>
        <item x="409"/>
        <item x="269"/>
        <item x="243"/>
        <item x="339"/>
        <item x="244"/>
        <item x="277"/>
        <item x="340"/>
        <item x="119"/>
        <item x="259"/>
        <item x="65"/>
        <item x="197"/>
        <item x="373"/>
        <item x="506"/>
        <item x="222"/>
        <item x="445"/>
        <item x="70"/>
        <item x="441"/>
        <item x="388"/>
        <item x="204"/>
        <item x="304"/>
        <item x="55"/>
        <item x="349"/>
        <item x="254"/>
        <item x="154"/>
        <item x="498"/>
        <item x="210"/>
        <item x="482"/>
        <item x="512"/>
        <item x="515"/>
        <item x="174"/>
        <item x="343"/>
        <item x="232"/>
        <item x="199"/>
        <item x="215"/>
        <item x="8"/>
        <item x="159"/>
        <item x="335"/>
        <item x="163"/>
        <item x="516"/>
        <item x="202"/>
        <item x="316"/>
        <item x="217"/>
        <item x="341"/>
        <item x="181"/>
        <item x="146"/>
        <item x="494"/>
        <item x="191"/>
        <item x="485"/>
        <item x="429"/>
        <item x="466"/>
        <item x="229"/>
        <item x="405"/>
        <item x="300"/>
        <item x="247"/>
        <item x="384"/>
        <item x="449"/>
        <item x="440"/>
        <item x="521"/>
        <item x="447"/>
        <item x="358"/>
        <item x="145"/>
        <item x="69"/>
        <item x="126"/>
        <item x="381"/>
        <item x="228"/>
        <item x="221"/>
        <item x="505"/>
        <item x="529"/>
        <item x="362"/>
        <item x="476"/>
        <item x="274"/>
        <item x="56"/>
        <item x="110"/>
        <item x="82"/>
        <item x="134"/>
        <item x="432"/>
        <item x="143"/>
        <item x="424"/>
        <item x="24"/>
        <item x="484"/>
        <item x="285"/>
        <item x="303"/>
        <item x="514"/>
        <item x="3"/>
        <item x="165"/>
        <item x="413"/>
        <item x="72"/>
        <item x="504"/>
        <item x="94"/>
        <item x="464"/>
        <item x="517"/>
        <item x="281"/>
        <item x="385"/>
        <item x="276"/>
        <item x="471"/>
        <item x="11"/>
        <item x="2"/>
        <item x="525"/>
        <item x="310"/>
        <item x="457"/>
        <item x="170"/>
        <item x="278"/>
        <item x="57"/>
        <item x="480"/>
        <item x="390"/>
        <item x="201"/>
        <item x="231"/>
        <item x="164"/>
        <item x="218"/>
        <item x="308"/>
        <item x="129"/>
        <item x="438"/>
        <item x="102"/>
        <item x="357"/>
        <item x="467"/>
        <item x="41"/>
        <item x="488"/>
        <item x="195"/>
        <item x="496"/>
        <item x="291"/>
        <item x="216"/>
        <item x="260"/>
        <item x="344"/>
        <item x="393"/>
        <item x="353"/>
        <item x="90"/>
        <item x="275"/>
        <item x="224"/>
        <item x="313"/>
        <item x="147"/>
        <item x="411"/>
        <item x="267"/>
        <item x="301"/>
        <item x="208"/>
        <item x="501"/>
        <item x="49"/>
        <item x="431"/>
        <item x="414"/>
        <item x="178"/>
        <item x="359"/>
        <item x="227"/>
        <item x="151"/>
        <item x="294"/>
        <item x="322"/>
        <item x="404"/>
        <item x="108"/>
        <item x="133"/>
        <item x="189"/>
        <item x="286"/>
        <item x="336"/>
        <item x="412"/>
        <item x="169"/>
        <item x="378"/>
        <item x="389"/>
        <item x="135"/>
        <item x="477"/>
        <item x="519"/>
        <item x="509"/>
        <item x="317"/>
        <item x="137"/>
        <item x="361"/>
        <item x="200"/>
        <item x="492"/>
        <item x="173"/>
        <item x="150"/>
        <item x="239"/>
        <item x="280"/>
        <item x="368"/>
        <item x="52"/>
        <item x="433"/>
        <item x="44"/>
        <item x="502"/>
        <item x="321"/>
        <item x="489"/>
        <item x="106"/>
        <item x="474"/>
        <item x="309"/>
        <item x="495"/>
        <item x="356"/>
        <item x="338"/>
        <item x="518"/>
        <item x="168"/>
        <item x="279"/>
        <item x="241"/>
        <item x="272"/>
        <item x="263"/>
        <item x="460"/>
        <item x="32"/>
        <item x="193"/>
        <item x="205"/>
        <item x="98"/>
        <item x="113"/>
        <item x="320"/>
        <item x="26"/>
        <item x="427"/>
        <item x="401"/>
        <item x="262"/>
        <item x="213"/>
        <item x="375"/>
        <item x="121"/>
        <item x="117"/>
        <item x="251"/>
        <item x="25"/>
        <item x="128"/>
        <item x="36"/>
        <item x="74"/>
        <item x="323"/>
        <item x="369"/>
        <item x="48"/>
        <item x="206"/>
        <item x="33"/>
        <item x="534"/>
        <item x="211"/>
        <item x="253"/>
        <item x="490"/>
        <item x="271"/>
        <item x="245"/>
        <item x="386"/>
        <item x="337"/>
        <item x="9"/>
        <item x="132"/>
        <item x="374"/>
        <item x="198"/>
        <item x="5"/>
        <item x="95"/>
        <item x="478"/>
        <item x="23"/>
        <item x="318"/>
        <item x="68"/>
        <item x="486"/>
        <item x="456"/>
        <item x="104"/>
        <item x="327"/>
        <item x="305"/>
        <item x="380"/>
        <item x="407"/>
        <item x="292"/>
        <item x="347"/>
        <item x="144"/>
        <item x="175"/>
        <item x="426"/>
        <item x="47"/>
        <item x="296"/>
        <item x="235"/>
        <item x="459"/>
        <item x="85"/>
        <item x="328"/>
        <item x="372"/>
        <item x="12"/>
        <item x="473"/>
        <item x="140"/>
        <item x="187"/>
        <item x="63"/>
        <item x="75"/>
        <item x="99"/>
        <item x="172"/>
        <item x="520"/>
        <item x="302"/>
        <item x="421"/>
        <item x="428"/>
        <item x="158"/>
        <item x="377"/>
        <item x="51"/>
        <item x="451"/>
        <item x="234"/>
        <item x="468"/>
        <item x="92"/>
        <item x="225"/>
        <item x="176"/>
        <item x="6"/>
        <item x="416"/>
        <item x="14"/>
        <item x="435"/>
        <item x="237"/>
        <item x="79"/>
        <item x="397"/>
        <item x="0"/>
        <item x="96"/>
        <item x="470"/>
        <item x="455"/>
        <item x="39"/>
        <item x="53"/>
        <item x="299"/>
        <item x="289"/>
        <item x="270"/>
        <item x="249"/>
        <item x="319"/>
        <item x="83"/>
        <item x="219"/>
        <item x="398"/>
        <item x="499"/>
        <item x="71"/>
        <item x="103"/>
        <item x="27"/>
        <item x="475"/>
        <item x="331"/>
        <item x="273"/>
        <item x="61"/>
        <item x="266"/>
        <item x="439"/>
        <item x="351"/>
        <item x="107"/>
        <item x="209"/>
        <item x="261"/>
        <item x="183"/>
        <item x="454"/>
        <item x="528"/>
        <item x="282"/>
        <item x="453"/>
        <item x="530"/>
        <item x="78"/>
        <item x="437"/>
        <item x="403"/>
        <item x="365"/>
        <item x="161"/>
        <item x="334"/>
        <item x="226"/>
        <item x="434"/>
        <item x="66"/>
        <item x="73"/>
        <item x="376"/>
        <item x="250"/>
        <item x="81"/>
        <item x="418"/>
        <item x="196"/>
        <item x="326"/>
        <item x="408"/>
        <item x="442"/>
        <item x="487"/>
        <item x="64"/>
        <item x="491"/>
        <item x="532"/>
        <item x="350"/>
        <item x="109"/>
        <item x="507"/>
        <item x="497"/>
        <item x="479"/>
        <item x="246"/>
        <item x="382"/>
        <item x="330"/>
        <item x="167"/>
        <item x="80"/>
        <item x="194"/>
        <item x="97"/>
        <item x="30"/>
        <item x="37"/>
        <item x="342"/>
        <item x="203"/>
        <item x="394"/>
        <item x="465"/>
        <item x="105"/>
        <item x="252"/>
        <item x="333"/>
        <item x="149"/>
        <item x="355"/>
        <item x="450"/>
        <item x="214"/>
        <item x="387"/>
        <item x="160"/>
        <item x="185"/>
        <item x="444"/>
        <item t="default"/>
      </items>
    </pivotField>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items count="7">
        <item x="1"/>
        <item x="5"/>
        <item x="4"/>
        <item x="3"/>
        <item x="2"/>
        <item x="0"/>
        <item t="default"/>
      </items>
    </pivotField>
    <pivotField showAll="0"/>
    <pivotField showAll="0"/>
    <pivotField showAll="0"/>
    <pivotField dataField="1" showAll="0"/>
    <pivotField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Fields count="1">
    <field x="4"/>
  </colFields>
  <colItems count="3">
    <i>
      <x/>
    </i>
    <i>
      <x v="1"/>
    </i>
    <i t="grand">
      <x/>
    </i>
  </colItems>
  <dataFields count="1">
    <dataField name="Sum of Total" fld="9"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3" count="1" selected="0">
            <x v="0"/>
          </reference>
          <reference field="4" count="1" selected="0">
            <x v="1"/>
          </reference>
        </references>
      </pivotArea>
    </chartFormat>
    <chartFormat chart="3" format="9" series="1">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3">
          <reference field="4294967294" count="1" selected="0">
            <x v="0"/>
          </reference>
          <reference field="3" count="1" selected="0">
            <x v="0"/>
          </reference>
          <reference field="4" count="1" selected="0">
            <x v="0"/>
          </reference>
        </references>
      </pivotArea>
    </chartFormat>
    <chartFormat chart="3" format="11">
      <pivotArea type="data" outline="0" fieldPosition="0">
        <references count="3">
          <reference field="4294967294" count="1" selected="0">
            <x v="0"/>
          </reference>
          <reference field="3" count="1" selected="0">
            <x v="1"/>
          </reference>
          <reference field="4" count="1" selected="0">
            <x v="0"/>
          </reference>
        </references>
      </pivotArea>
    </chartFormat>
    <chartFormat chart="3" format="12" series="1">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3">
          <reference field="4294967294" count="1" selected="0">
            <x v="0"/>
          </reference>
          <reference field="3" count="1" selected="0">
            <x v="0"/>
          </reference>
          <reference field="4" count="1" selected="0">
            <x v="1"/>
          </reference>
        </references>
      </pivotArea>
    </chartFormat>
    <chartFormat chart="3" format="1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32B81E-4F49-4F29-8411-0BBDCBA7670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3">
    <pivotField showAll="0"/>
    <pivotField axis="axisRow" showAll="0">
      <items count="4">
        <item x="0"/>
        <item x="2"/>
        <item x="1"/>
        <item t="default"/>
      </items>
    </pivotField>
    <pivotField showAll="0"/>
    <pivotField showAll="0">
      <items count="3">
        <item x="1"/>
        <item x="0"/>
        <item t="default"/>
      </items>
    </pivotField>
    <pivotField dataField="1" showAll="0"/>
    <pivotField showAll="0">
      <items count="7">
        <item x="1"/>
        <item x="5"/>
        <item x="4"/>
        <item x="3"/>
        <item x="2"/>
        <item x="0"/>
        <item t="default"/>
      </items>
    </pivotField>
    <pivotField showAll="0"/>
    <pivotField showAll="0"/>
    <pivotField showAll="0"/>
    <pivotField showAll="0"/>
    <pivotField numFmtId="14" showAll="0">
      <items count="90">
        <item x="0"/>
        <item x="2"/>
        <item x="3"/>
        <item x="9"/>
        <item x="10"/>
        <item x="16"/>
        <item x="18"/>
        <item x="22"/>
        <item x="44"/>
        <item x="21"/>
        <item x="36"/>
        <item x="40"/>
        <item x="41"/>
        <item x="43"/>
        <item x="11"/>
        <item x="61"/>
        <item x="25"/>
        <item x="50"/>
        <item x="53"/>
        <item x="57"/>
        <item x="46"/>
        <item x="45"/>
        <item x="48"/>
        <item x="66"/>
        <item x="19"/>
        <item x="47"/>
        <item x="72"/>
        <item x="20"/>
        <item x="74"/>
        <item x="73"/>
        <item x="76"/>
        <item x="56"/>
        <item x="26"/>
        <item x="32"/>
        <item x="84"/>
        <item x="59"/>
        <item x="7"/>
        <item x="69"/>
        <item x="17"/>
        <item x="52"/>
        <item x="30"/>
        <item x="42"/>
        <item x="80"/>
        <item x="75"/>
        <item x="39"/>
        <item x="38"/>
        <item x="65"/>
        <item x="63"/>
        <item x="64"/>
        <item x="87"/>
        <item x="6"/>
        <item x="82"/>
        <item x="67"/>
        <item x="49"/>
        <item x="5"/>
        <item x="13"/>
        <item x="83"/>
        <item x="29"/>
        <item x="35"/>
        <item x="55"/>
        <item x="60"/>
        <item x="24"/>
        <item x="27"/>
        <item x="14"/>
        <item x="68"/>
        <item x="34"/>
        <item x="1"/>
        <item x="8"/>
        <item x="81"/>
        <item x="12"/>
        <item x="37"/>
        <item x="62"/>
        <item x="86"/>
        <item x="15"/>
        <item x="28"/>
        <item x="85"/>
        <item x="77"/>
        <item x="31"/>
        <item x="79"/>
        <item x="88"/>
        <item x="33"/>
        <item x="23"/>
        <item x="58"/>
        <item x="4"/>
        <item x="54"/>
        <item x="71"/>
        <item x="78"/>
        <item x="51"/>
        <item x="70"/>
        <item t="default"/>
      </items>
    </pivotField>
    <pivotField numFmtId="20" showAll="0">
      <items count="362">
        <item x="117"/>
        <item x="178"/>
        <item x="180"/>
        <item x="129"/>
        <item x="173"/>
        <item x="41"/>
        <item x="312"/>
        <item x="270"/>
        <item x="203"/>
        <item x="81"/>
        <item x="50"/>
        <item x="246"/>
        <item x="83"/>
        <item x="87"/>
        <item x="304"/>
        <item x="1"/>
        <item x="360"/>
        <item x="355"/>
        <item x="133"/>
        <item x="58"/>
        <item x="0"/>
        <item x="21"/>
        <item x="106"/>
        <item x="34"/>
        <item x="85"/>
        <item x="162"/>
        <item x="349"/>
        <item x="159"/>
        <item x="198"/>
        <item x="167"/>
        <item x="202"/>
        <item x="61"/>
        <item x="315"/>
        <item x="213"/>
        <item x="329"/>
        <item x="292"/>
        <item x="272"/>
        <item x="24"/>
        <item x="233"/>
        <item x="121"/>
        <item x="345"/>
        <item x="258"/>
        <item x="56"/>
        <item x="309"/>
        <item x="317"/>
        <item x="23"/>
        <item x="20"/>
        <item x="16"/>
        <item x="160"/>
        <item x="98"/>
        <item x="209"/>
        <item x="322"/>
        <item x="105"/>
        <item x="254"/>
        <item x="4"/>
        <item x="7"/>
        <item x="141"/>
        <item x="356"/>
        <item x="29"/>
        <item x="242"/>
        <item x="343"/>
        <item x="54"/>
        <item x="161"/>
        <item x="158"/>
        <item x="179"/>
        <item x="296"/>
        <item x="6"/>
        <item x="157"/>
        <item x="310"/>
        <item x="90"/>
        <item x="335"/>
        <item x="284"/>
        <item x="199"/>
        <item x="282"/>
        <item x="22"/>
        <item x="128"/>
        <item x="290"/>
        <item x="263"/>
        <item x="35"/>
        <item x="110"/>
        <item x="301"/>
        <item x="195"/>
        <item x="346"/>
        <item x="182"/>
        <item x="31"/>
        <item x="107"/>
        <item x="48"/>
        <item x="70"/>
        <item x="89"/>
        <item x="217"/>
        <item x="73"/>
        <item x="294"/>
        <item x="190"/>
        <item x="130"/>
        <item x="39"/>
        <item x="267"/>
        <item x="42"/>
        <item x="33"/>
        <item x="350"/>
        <item x="14"/>
        <item x="93"/>
        <item x="266"/>
        <item x="122"/>
        <item x="297"/>
        <item x="13"/>
        <item x="97"/>
        <item x="230"/>
        <item x="38"/>
        <item x="325"/>
        <item x="151"/>
        <item x="9"/>
        <item x="299"/>
        <item x="234"/>
        <item x="238"/>
        <item x="150"/>
        <item x="12"/>
        <item x="298"/>
        <item x="307"/>
        <item x="62"/>
        <item x="170"/>
        <item x="243"/>
        <item x="192"/>
        <item x="277"/>
        <item x="193"/>
        <item x="164"/>
        <item x="131"/>
        <item x="201"/>
        <item x="319"/>
        <item x="207"/>
        <item x="318"/>
        <item x="25"/>
        <item x="127"/>
        <item x="326"/>
        <item x="149"/>
        <item x="344"/>
        <item x="332"/>
        <item x="51"/>
        <item x="75"/>
        <item x="302"/>
        <item x="287"/>
        <item x="197"/>
        <item x="104"/>
        <item x="82"/>
        <item x="64"/>
        <item x="154"/>
        <item x="189"/>
        <item x="125"/>
        <item x="52"/>
        <item x="143"/>
        <item x="244"/>
        <item x="2"/>
        <item x="32"/>
        <item x="68"/>
        <item x="181"/>
        <item x="218"/>
        <item x="300"/>
        <item x="116"/>
        <item x="163"/>
        <item x="67"/>
        <item x="259"/>
        <item x="221"/>
        <item x="337"/>
        <item x="136"/>
        <item x="257"/>
        <item x="252"/>
        <item x="168"/>
        <item x="280"/>
        <item x="204"/>
        <item x="333"/>
        <item x="148"/>
        <item x="341"/>
        <item x="111"/>
        <item x="101"/>
        <item x="19"/>
        <item x="26"/>
        <item x="295"/>
        <item x="215"/>
        <item x="311"/>
        <item x="269"/>
        <item x="236"/>
        <item x="278"/>
        <item x="84"/>
        <item x="66"/>
        <item x="275"/>
        <item x="53"/>
        <item x="47"/>
        <item x="65"/>
        <item x="327"/>
        <item x="152"/>
        <item x="353"/>
        <item x="187"/>
        <item x="139"/>
        <item x="103"/>
        <item x="330"/>
        <item x="120"/>
        <item x="196"/>
        <item x="249"/>
        <item x="17"/>
        <item x="138"/>
        <item x="250"/>
        <item x="27"/>
        <item x="119"/>
        <item x="15"/>
        <item x="211"/>
        <item x="245"/>
        <item x="283"/>
        <item x="77"/>
        <item x="231"/>
        <item x="262"/>
        <item x="99"/>
        <item x="348"/>
        <item x="113"/>
        <item x="303"/>
        <item x="37"/>
        <item x="126"/>
        <item x="357"/>
        <item x="247"/>
        <item x="8"/>
        <item x="208"/>
        <item x="57"/>
        <item x="321"/>
        <item x="227"/>
        <item x="320"/>
        <item x="339"/>
        <item x="241"/>
        <item x="3"/>
        <item x="279"/>
        <item x="331"/>
        <item x="224"/>
        <item x="11"/>
        <item x="74"/>
        <item x="205"/>
        <item x="49"/>
        <item x="226"/>
        <item x="134"/>
        <item x="316"/>
        <item x="36"/>
        <item x="76"/>
        <item x="240"/>
        <item x="222"/>
        <item x="46"/>
        <item x="114"/>
        <item x="232"/>
        <item x="18"/>
        <item x="308"/>
        <item x="156"/>
        <item x="229"/>
        <item x="239"/>
        <item x="184"/>
        <item x="261"/>
        <item x="118"/>
        <item x="60"/>
        <item x="347"/>
        <item x="289"/>
        <item x="86"/>
        <item x="328"/>
        <item x="45"/>
        <item x="123"/>
        <item x="175"/>
        <item x="135"/>
        <item x="153"/>
        <item x="194"/>
        <item x="10"/>
        <item x="186"/>
        <item x="108"/>
        <item x="225"/>
        <item x="95"/>
        <item x="71"/>
        <item x="100"/>
        <item x="313"/>
        <item x="72"/>
        <item x="145"/>
        <item x="140"/>
        <item x="271"/>
        <item x="188"/>
        <item x="5"/>
        <item x="185"/>
        <item x="334"/>
        <item x="124"/>
        <item x="80"/>
        <item x="210"/>
        <item x="288"/>
        <item x="40"/>
        <item x="264"/>
        <item x="176"/>
        <item x="291"/>
        <item x="78"/>
        <item x="255"/>
        <item x="191"/>
        <item x="166"/>
        <item x="55"/>
        <item x="274"/>
        <item x="251"/>
        <item x="214"/>
        <item x="63"/>
        <item x="171"/>
        <item x="273"/>
        <item x="69"/>
        <item x="286"/>
        <item x="340"/>
        <item x="155"/>
        <item x="144"/>
        <item x="96"/>
        <item x="359"/>
        <item x="219"/>
        <item x="220"/>
        <item x="314"/>
        <item x="206"/>
        <item x="200"/>
        <item x="174"/>
        <item x="285"/>
        <item x="324"/>
        <item x="338"/>
        <item x="30"/>
        <item x="142"/>
        <item x="235"/>
        <item x="147"/>
        <item x="212"/>
        <item x="216"/>
        <item x="165"/>
        <item x="44"/>
        <item x="28"/>
        <item x="352"/>
        <item x="293"/>
        <item x="115"/>
        <item x="260"/>
        <item x="88"/>
        <item x="79"/>
        <item x="132"/>
        <item x="177"/>
        <item x="276"/>
        <item x="358"/>
        <item x="306"/>
        <item x="91"/>
        <item x="94"/>
        <item x="351"/>
        <item x="323"/>
        <item x="305"/>
        <item x="336"/>
        <item x="268"/>
        <item x="172"/>
        <item x="137"/>
        <item x="256"/>
        <item x="237"/>
        <item x="109"/>
        <item x="146"/>
        <item x="265"/>
        <item x="248"/>
        <item x="59"/>
        <item x="281"/>
        <item x="112"/>
        <item x="43"/>
        <item x="354"/>
        <item x="342"/>
        <item x="183"/>
        <item x="169"/>
        <item x="253"/>
        <item x="228"/>
        <item x="102"/>
        <item x="223"/>
        <item x="9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Count of Gender" fld="4" subtotal="count" baseField="0" baseItem="0"/>
  </dataFields>
  <chartFormats count="8">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0"/>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28E4E99-1FF5-43D1-B2AD-857B4FE2FD80}" sourceName="Customer type">
  <pivotTables>
    <pivotTable tabId="13" name="PivotTable10"/>
    <pivotTable tabId="12" name="PivotTable9"/>
    <pivotTable tabId="11" name="PivotTable8"/>
    <pivotTable tabId="10" name="PivotTable7"/>
    <pivotTable tabId="6" name="PivotTable4"/>
    <pivotTable tabId="7" name="PivotTable5"/>
    <pivotTable tabId="5" name="PivotTable3"/>
    <pivotTable tabId="9" name="PivotTable6"/>
  </pivotTables>
  <data>
    <tabular pivotCacheId="192266222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FFE2AB5-2C37-4AB1-B982-25B186C0981D}" sourceName="Product line">
  <pivotTables>
    <pivotTable tabId="13" name="PivotTable10"/>
    <pivotTable tabId="12" name="PivotTable9"/>
    <pivotTable tabId="11" name="PivotTable8"/>
    <pivotTable tabId="10" name="PivotTable7"/>
    <pivotTable tabId="6" name="PivotTable4"/>
    <pivotTable tabId="7" name="PivotTable5"/>
    <pivotTable tabId="5" name="PivotTable3"/>
    <pivotTable tabId="9" name="PivotTable6"/>
  </pivotTables>
  <data>
    <tabular pivotCacheId="1922662229">
      <items count="6">
        <i x="1" s="1"/>
        <i x="5"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F79F0038-E700-4E76-BE97-4F156D8171BC}" cache="Slicer_Customer_type" caption="Customer type" columnCount="2" showCaption="0" rowHeight="225425"/>
  <slicer name="Product line 1" xr10:uid="{937B838B-68B6-4B81-93D3-79B79668FA83}" cache="Slicer_Product_line" caption="Product line" columnCount="6" showCaption="0"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71533EB8-FDF5-4197-8635-16DF93AE7C31}" cache="Slicer_Customer_type" caption="Customer type" rowHeight="225425"/>
  <slicer name="Product line" xr10:uid="{55A4B3C7-EE89-41C6-A997-C7E85010F75E}" cache="Slicer_Product_line" caption="Product line" columnCount="6"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7955-069E-420A-9B8F-8451411C1C10}">
  <dimension ref="A1"/>
  <sheetViews>
    <sheetView showGridLines="0" tabSelected="1" topLeftCell="D1" zoomScale="106" zoomScaleNormal="106" workbookViewId="0">
      <selection activeCell="V13" sqref="V13"/>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7C93-1D48-4899-B9DD-0D534EAC5A6A}">
  <dimension ref="A3:B7"/>
  <sheetViews>
    <sheetView workbookViewId="0">
      <selection activeCell="M9" sqref="M9"/>
    </sheetView>
  </sheetViews>
  <sheetFormatPr defaultRowHeight="12.75" x14ac:dyDescent="0.2"/>
  <cols>
    <col min="1" max="1" width="13.85546875" bestFit="1" customWidth="1"/>
    <col min="2" max="2" width="12.5703125" bestFit="1" customWidth="1"/>
  </cols>
  <sheetData>
    <row r="3" spans="1:2" x14ac:dyDescent="0.2">
      <c r="A3" s="7" t="s">
        <v>572</v>
      </c>
      <c r="B3" t="s">
        <v>585</v>
      </c>
    </row>
    <row r="4" spans="1:2" x14ac:dyDescent="0.2">
      <c r="A4" s="8" t="s">
        <v>580</v>
      </c>
      <c r="B4" s="18">
        <v>57799.76999999999</v>
      </c>
    </row>
    <row r="5" spans="1:2" x14ac:dyDescent="0.2">
      <c r="A5" s="8" t="s">
        <v>581</v>
      </c>
      <c r="B5" s="18">
        <v>54489.928499999987</v>
      </c>
    </row>
    <row r="6" spans="1:2" x14ac:dyDescent="0.2">
      <c r="A6" s="8" t="s">
        <v>625</v>
      </c>
      <c r="B6" s="18">
        <v>63263.696999999986</v>
      </c>
    </row>
    <row r="7" spans="1:2" x14ac:dyDescent="0.2">
      <c r="A7" s="8" t="s">
        <v>573</v>
      </c>
      <c r="B7" s="18">
        <v>175553.39549999996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BE81-4D27-4BBF-A264-7789DA4FAC2A}">
  <dimension ref="A3:E7"/>
  <sheetViews>
    <sheetView workbookViewId="0">
      <selection activeCell="N8" sqref="N8"/>
    </sheetView>
  </sheetViews>
  <sheetFormatPr defaultRowHeight="12.75" x14ac:dyDescent="0.2"/>
  <cols>
    <col min="1" max="1" width="17.42578125" bestFit="1" customWidth="1"/>
    <col min="2" max="2" width="17" bestFit="1" customWidth="1"/>
    <col min="3" max="3" width="11" bestFit="1" customWidth="1"/>
    <col min="4" max="4" width="7.7109375" bestFit="1" customWidth="1"/>
    <col min="5" max="5" width="11.7109375" bestFit="1" customWidth="1"/>
  </cols>
  <sheetData>
    <row r="3" spans="1:5" x14ac:dyDescent="0.2">
      <c r="A3" s="7" t="s">
        <v>576</v>
      </c>
      <c r="B3" s="7" t="s">
        <v>626</v>
      </c>
    </row>
    <row r="4" spans="1:5" x14ac:dyDescent="0.2">
      <c r="A4" s="7" t="s">
        <v>572</v>
      </c>
      <c r="B4" t="s">
        <v>29</v>
      </c>
      <c r="C4" t="s">
        <v>33</v>
      </c>
      <c r="D4" t="s">
        <v>23</v>
      </c>
      <c r="E4" t="s">
        <v>573</v>
      </c>
    </row>
    <row r="5" spans="1:5" x14ac:dyDescent="0.2">
      <c r="A5" s="8" t="s">
        <v>20</v>
      </c>
      <c r="B5" s="18">
        <v>94</v>
      </c>
      <c r="C5" s="18">
        <v>92</v>
      </c>
      <c r="D5" s="18">
        <v>73</v>
      </c>
      <c r="E5" s="18">
        <v>259</v>
      </c>
    </row>
    <row r="6" spans="1:5" x14ac:dyDescent="0.2">
      <c r="A6" s="8" t="s">
        <v>27</v>
      </c>
      <c r="B6" s="18">
        <v>100</v>
      </c>
      <c r="C6" s="18">
        <v>75</v>
      </c>
      <c r="D6" s="18">
        <v>101</v>
      </c>
      <c r="E6" s="18">
        <v>276</v>
      </c>
    </row>
    <row r="7" spans="1:5" x14ac:dyDescent="0.2">
      <c r="A7" s="8" t="s">
        <v>573</v>
      </c>
      <c r="B7" s="18">
        <v>194</v>
      </c>
      <c r="C7" s="18">
        <v>167</v>
      </c>
      <c r="D7" s="18">
        <v>174</v>
      </c>
      <c r="E7" s="18">
        <v>535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5EA5-AB4D-431D-A7D6-D57203BD02C0}">
  <dimension ref="A3:D7"/>
  <sheetViews>
    <sheetView workbookViewId="0">
      <selection activeCell="D6" sqref="A4:D6"/>
    </sheetView>
  </sheetViews>
  <sheetFormatPr defaultRowHeight="12.75" x14ac:dyDescent="0.2"/>
  <cols>
    <col min="1" max="1" width="13.85546875" bestFit="1" customWidth="1"/>
    <col min="2" max="2" width="17" bestFit="1" customWidth="1"/>
    <col min="3" max="3" width="11" bestFit="1" customWidth="1"/>
    <col min="4" max="4" width="12" bestFit="1" customWidth="1"/>
  </cols>
  <sheetData>
    <row r="3" spans="1:4" x14ac:dyDescent="0.2">
      <c r="A3" s="7" t="s">
        <v>585</v>
      </c>
      <c r="B3" s="7" t="s">
        <v>626</v>
      </c>
    </row>
    <row r="4" spans="1:4" x14ac:dyDescent="0.2">
      <c r="A4" s="7" t="s">
        <v>572</v>
      </c>
      <c r="B4" t="s">
        <v>21</v>
      </c>
      <c r="C4" t="s">
        <v>31</v>
      </c>
      <c r="D4" t="s">
        <v>573</v>
      </c>
    </row>
    <row r="5" spans="1:4" x14ac:dyDescent="0.2">
      <c r="A5" s="8" t="s">
        <v>20</v>
      </c>
      <c r="B5" s="18">
        <v>47882.026499999993</v>
      </c>
      <c r="C5" s="18">
        <v>40051.609499999984</v>
      </c>
      <c r="D5" s="18">
        <v>87933.635999999969</v>
      </c>
    </row>
    <row r="6" spans="1:4" x14ac:dyDescent="0.2">
      <c r="A6" s="8" t="s">
        <v>27</v>
      </c>
      <c r="B6" s="18">
        <v>41560.039499999992</v>
      </c>
      <c r="C6" s="18">
        <v>46059.720000000008</v>
      </c>
      <c r="D6" s="18">
        <v>87619.7595</v>
      </c>
    </row>
    <row r="7" spans="1:4" x14ac:dyDescent="0.2">
      <c r="A7" s="8" t="s">
        <v>573</v>
      </c>
      <c r="B7" s="18">
        <v>89442.065999999992</v>
      </c>
      <c r="C7" s="18">
        <v>86111.329499999993</v>
      </c>
      <c r="D7" s="18">
        <v>175553.39549999998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27E33-AB3C-4400-B77E-EE51495DC089}">
  <dimension ref="A3:B7"/>
  <sheetViews>
    <sheetView workbookViewId="0">
      <selection activeCell="L7" sqref="L7"/>
    </sheetView>
  </sheetViews>
  <sheetFormatPr defaultRowHeight="12.75" x14ac:dyDescent="0.2"/>
  <cols>
    <col min="1" max="1" width="13.85546875" bestFit="1" customWidth="1"/>
    <col min="2" max="2" width="16" bestFit="1" customWidth="1"/>
  </cols>
  <sheetData>
    <row r="3" spans="1:2" x14ac:dyDescent="0.2">
      <c r="A3" s="7" t="s">
        <v>572</v>
      </c>
      <c r="B3" t="s">
        <v>627</v>
      </c>
    </row>
    <row r="4" spans="1:2" x14ac:dyDescent="0.2">
      <c r="A4" s="8" t="s">
        <v>18</v>
      </c>
      <c r="B4" s="18">
        <v>179</v>
      </c>
    </row>
    <row r="5" spans="1:2" x14ac:dyDescent="0.2">
      <c r="A5" s="8" t="s">
        <v>42</v>
      </c>
      <c r="B5" s="18">
        <v>171</v>
      </c>
    </row>
    <row r="6" spans="1:2" x14ac:dyDescent="0.2">
      <c r="A6" s="8" t="s">
        <v>25</v>
      </c>
      <c r="B6" s="18">
        <v>185</v>
      </c>
    </row>
    <row r="7" spans="1:2" x14ac:dyDescent="0.2">
      <c r="A7" s="8" t="s">
        <v>573</v>
      </c>
      <c r="B7" s="18">
        <v>535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F5A08-A2C4-4610-987F-8793B0111539}">
  <dimension ref="A14:D22"/>
  <sheetViews>
    <sheetView workbookViewId="0">
      <selection activeCell="D6" sqref="D6"/>
    </sheetView>
  </sheetViews>
  <sheetFormatPr defaultRowHeight="12.75" x14ac:dyDescent="0.2"/>
  <cols>
    <col min="1" max="1" width="20.140625" bestFit="1" customWidth="1"/>
    <col min="2" max="2" width="17" bestFit="1" customWidth="1"/>
    <col min="3" max="3" width="11" bestFit="1" customWidth="1"/>
    <col min="4" max="4" width="12" bestFit="1" customWidth="1"/>
  </cols>
  <sheetData>
    <row r="14" spans="1:4" x14ac:dyDescent="0.2">
      <c r="A14" s="7" t="s">
        <v>585</v>
      </c>
      <c r="B14" s="7" t="s">
        <v>626</v>
      </c>
    </row>
    <row r="15" spans="1:4" x14ac:dyDescent="0.2">
      <c r="A15" s="7" t="s">
        <v>572</v>
      </c>
      <c r="B15" t="s">
        <v>20</v>
      </c>
      <c r="C15" t="s">
        <v>27</v>
      </c>
      <c r="D15" t="s">
        <v>573</v>
      </c>
    </row>
    <row r="16" spans="1:4" x14ac:dyDescent="0.2">
      <c r="A16" s="8" t="s">
        <v>28</v>
      </c>
      <c r="B16" s="18">
        <v>12505.205999999996</v>
      </c>
      <c r="C16" s="18">
        <v>14292.652500000002</v>
      </c>
      <c r="D16" s="18">
        <v>26797.858499999998</v>
      </c>
    </row>
    <row r="17" spans="1:4" x14ac:dyDescent="0.2">
      <c r="A17" s="8" t="s">
        <v>46</v>
      </c>
      <c r="B17" s="18">
        <v>13669.8765</v>
      </c>
      <c r="C17" s="18">
        <v>15712.934999999999</v>
      </c>
      <c r="D17" s="18">
        <v>29382.8115</v>
      </c>
    </row>
    <row r="18" spans="1:4" x14ac:dyDescent="0.2">
      <c r="A18" s="8" t="s">
        <v>44</v>
      </c>
      <c r="B18" s="18">
        <v>14038.9305</v>
      </c>
      <c r="C18" s="18">
        <v>16058.185499999996</v>
      </c>
      <c r="D18" s="18">
        <v>30097.115999999995</v>
      </c>
    </row>
    <row r="19" spans="1:4" x14ac:dyDescent="0.2">
      <c r="A19" s="8" t="s">
        <v>22</v>
      </c>
      <c r="B19" s="18">
        <v>13649.9895</v>
      </c>
      <c r="C19" s="18">
        <v>12000.849</v>
      </c>
      <c r="D19" s="18">
        <v>25650.838499999998</v>
      </c>
    </row>
    <row r="20" spans="1:4" x14ac:dyDescent="0.2">
      <c r="A20" s="8" t="s">
        <v>32</v>
      </c>
      <c r="B20" s="18">
        <v>17626.896000000004</v>
      </c>
      <c r="C20" s="18">
        <v>12519.884999999998</v>
      </c>
      <c r="D20" s="18">
        <v>30146.781000000003</v>
      </c>
    </row>
    <row r="21" spans="1:4" x14ac:dyDescent="0.2">
      <c r="A21" s="8" t="s">
        <v>36</v>
      </c>
      <c r="B21" s="18">
        <v>16442.737499999996</v>
      </c>
      <c r="C21" s="18">
        <v>17035.252500000006</v>
      </c>
      <c r="D21" s="18">
        <v>33477.990000000005</v>
      </c>
    </row>
    <row r="22" spans="1:4" x14ac:dyDescent="0.2">
      <c r="A22" s="8" t="s">
        <v>573</v>
      </c>
      <c r="B22" s="18">
        <v>87933.635999999999</v>
      </c>
      <c r="C22" s="18">
        <v>87619.7595</v>
      </c>
      <c r="D22" s="18">
        <v>175553.39549999998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S536"/>
  <sheetViews>
    <sheetView workbookViewId="0">
      <selection activeCell="D27" sqref="D27"/>
    </sheetView>
  </sheetViews>
  <sheetFormatPr defaultColWidth="12.5703125" defaultRowHeight="15.75" customHeight="1" x14ac:dyDescent="0.2"/>
  <cols>
    <col min="19" max="19" width="16.28515625" customWidth="1"/>
  </cols>
  <sheetData>
    <row r="1" spans="1:19"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1" t="s">
        <v>577</v>
      </c>
      <c r="S1" s="11" t="s">
        <v>583</v>
      </c>
    </row>
    <row r="2" spans="1:19" ht="15.75" customHeight="1" x14ac:dyDescent="0.25">
      <c r="A2" s="2" t="s">
        <v>53</v>
      </c>
      <c r="B2" s="2" t="s">
        <v>18</v>
      </c>
      <c r="C2" s="2" t="s">
        <v>19</v>
      </c>
      <c r="D2" s="2" t="s">
        <v>27</v>
      </c>
      <c r="E2" s="2" t="s">
        <v>31</v>
      </c>
      <c r="F2" s="2" t="s">
        <v>36</v>
      </c>
      <c r="G2" s="3">
        <v>72.61</v>
      </c>
      <c r="H2" s="3">
        <v>6</v>
      </c>
      <c r="I2" s="3">
        <v>21.783000000000001</v>
      </c>
      <c r="J2" s="3">
        <v>457.44299999999998</v>
      </c>
      <c r="K2" s="4">
        <v>43466</v>
      </c>
      <c r="L2" s="5">
        <v>0.44375000000000003</v>
      </c>
      <c r="M2" s="2" t="s">
        <v>33</v>
      </c>
      <c r="N2" s="3">
        <v>435.66</v>
      </c>
      <c r="O2" s="3">
        <v>4.7619047620000003</v>
      </c>
      <c r="P2" s="3">
        <v>21.783000000000001</v>
      </c>
      <c r="Q2" s="3">
        <v>6.9</v>
      </c>
      <c r="R2">
        <f>J2-N2</f>
        <v>21.782999999999959</v>
      </c>
      <c r="S2" t="str">
        <f>IF(J2&gt;300,"High Spender","Regular Spender")</f>
        <v>High Spender</v>
      </c>
    </row>
    <row r="3" spans="1:19" ht="15.75" hidden="1" customHeight="1" x14ac:dyDescent="0.25">
      <c r="A3" s="2" t="s">
        <v>24</v>
      </c>
      <c r="B3" s="2" t="s">
        <v>25</v>
      </c>
      <c r="C3" s="2" t="s">
        <v>26</v>
      </c>
      <c r="D3" s="2" t="s">
        <v>27</v>
      </c>
      <c r="E3" s="2" t="s">
        <v>21</v>
      </c>
      <c r="F3" s="2" t="s">
        <v>28</v>
      </c>
      <c r="G3" s="3">
        <v>15.28</v>
      </c>
      <c r="H3" s="3">
        <v>5</v>
      </c>
      <c r="I3" s="3">
        <v>3.82</v>
      </c>
      <c r="J3" s="3">
        <v>80.22</v>
      </c>
      <c r="K3" s="4">
        <v>43532</v>
      </c>
      <c r="L3" s="5">
        <v>0.4368055555555555</v>
      </c>
      <c r="M3" s="2" t="s">
        <v>29</v>
      </c>
      <c r="N3" s="3">
        <v>76.400000000000006</v>
      </c>
      <c r="O3" s="3">
        <v>4.7619047620000003</v>
      </c>
      <c r="P3" s="3">
        <v>3.82</v>
      </c>
      <c r="Q3" s="3">
        <v>9.6</v>
      </c>
    </row>
    <row r="4" spans="1:19" ht="15.75" customHeight="1" x14ac:dyDescent="0.25">
      <c r="A4" s="2" t="s">
        <v>281</v>
      </c>
      <c r="B4" s="2" t="s">
        <v>18</v>
      </c>
      <c r="C4" s="2" t="s">
        <v>19</v>
      </c>
      <c r="D4" s="2" t="s">
        <v>20</v>
      </c>
      <c r="E4" s="2" t="s">
        <v>31</v>
      </c>
      <c r="F4" s="2" t="s">
        <v>32</v>
      </c>
      <c r="G4" s="3">
        <v>47.59</v>
      </c>
      <c r="H4" s="3">
        <v>8</v>
      </c>
      <c r="I4" s="3">
        <v>19.036000000000001</v>
      </c>
      <c r="J4" s="3">
        <v>399.75599999999997</v>
      </c>
      <c r="K4" s="4">
        <v>43466</v>
      </c>
      <c r="L4" s="5">
        <v>0.61597222222222225</v>
      </c>
      <c r="M4" s="2" t="s">
        <v>29</v>
      </c>
      <c r="N4" s="3">
        <v>380.72</v>
      </c>
      <c r="O4" s="3">
        <v>4.7619047620000003</v>
      </c>
      <c r="P4" s="3">
        <v>19.036000000000001</v>
      </c>
      <c r="Q4" s="3">
        <v>5.7</v>
      </c>
      <c r="R4">
        <f>J4-N4</f>
        <v>19.035999999999945</v>
      </c>
      <c r="S4" t="str">
        <f t="shared" ref="S4:S6" si="0">IF(J4&gt;300,"High Spender","Regular Spender")</f>
        <v>High Spender</v>
      </c>
    </row>
    <row r="5" spans="1:19" ht="15.75" customHeight="1" x14ac:dyDescent="0.25">
      <c r="A5" s="2" t="s">
        <v>124</v>
      </c>
      <c r="B5" s="2" t="s">
        <v>18</v>
      </c>
      <c r="C5" s="2" t="s">
        <v>19</v>
      </c>
      <c r="D5" s="2" t="s">
        <v>27</v>
      </c>
      <c r="E5" s="2" t="s">
        <v>31</v>
      </c>
      <c r="F5" s="2" t="s">
        <v>36</v>
      </c>
      <c r="G5" s="3">
        <v>42.47</v>
      </c>
      <c r="H5" s="3">
        <v>1</v>
      </c>
      <c r="I5" s="3">
        <v>2.1234999999999999</v>
      </c>
      <c r="J5" s="3">
        <v>44.593499999999999</v>
      </c>
      <c r="K5" s="4">
        <v>43467</v>
      </c>
      <c r="L5" s="5">
        <v>0.70624999999999993</v>
      </c>
      <c r="M5" s="2" t="s">
        <v>29</v>
      </c>
      <c r="N5" s="3">
        <v>42.47</v>
      </c>
      <c r="O5" s="3">
        <v>4.7619047620000003</v>
      </c>
      <c r="P5" s="3">
        <v>2.1234999999999999</v>
      </c>
      <c r="Q5" s="3">
        <v>5.7</v>
      </c>
      <c r="R5">
        <f>J5-N5</f>
        <v>2.1234999999999999</v>
      </c>
      <c r="S5" t="str">
        <f t="shared" si="0"/>
        <v>Regular Spender</v>
      </c>
    </row>
    <row r="6" spans="1:19" ht="15.75" customHeight="1" x14ac:dyDescent="0.25">
      <c r="A6" s="2" t="s">
        <v>206</v>
      </c>
      <c r="B6" s="2" t="s">
        <v>18</v>
      </c>
      <c r="C6" s="2" t="s">
        <v>19</v>
      </c>
      <c r="D6" s="2" t="s">
        <v>27</v>
      </c>
      <c r="E6" s="2" t="s">
        <v>31</v>
      </c>
      <c r="F6" s="2" t="s">
        <v>22</v>
      </c>
      <c r="G6" s="3">
        <v>70.010000000000005</v>
      </c>
      <c r="H6" s="3">
        <v>5</v>
      </c>
      <c r="I6" s="3">
        <v>17.502500000000001</v>
      </c>
      <c r="J6" s="3">
        <v>367.55250000000001</v>
      </c>
      <c r="K6" s="4">
        <v>43468</v>
      </c>
      <c r="L6" s="5">
        <v>0.48333333333333334</v>
      </c>
      <c r="M6" s="2" t="s">
        <v>23</v>
      </c>
      <c r="N6" s="3">
        <v>350.05</v>
      </c>
      <c r="O6" s="3">
        <v>4.7619047620000003</v>
      </c>
      <c r="P6" s="3">
        <v>17.502500000000001</v>
      </c>
      <c r="Q6" s="3">
        <v>5.5</v>
      </c>
      <c r="R6">
        <f>J6-N6</f>
        <v>17.502499999999998</v>
      </c>
      <c r="S6" t="str">
        <f t="shared" si="0"/>
        <v>High Spender</v>
      </c>
    </row>
    <row r="7" spans="1:19" ht="15.75" hidden="1" customHeight="1" x14ac:dyDescent="0.25">
      <c r="A7" s="2" t="s">
        <v>37</v>
      </c>
      <c r="B7" s="2" t="s">
        <v>25</v>
      </c>
      <c r="C7" s="2" t="s">
        <v>26</v>
      </c>
      <c r="D7" s="2" t="s">
        <v>27</v>
      </c>
      <c r="E7" s="2" t="s">
        <v>31</v>
      </c>
      <c r="F7" s="2" t="s">
        <v>28</v>
      </c>
      <c r="G7" s="3">
        <v>85.39</v>
      </c>
      <c r="H7" s="3">
        <v>7</v>
      </c>
      <c r="I7" s="3">
        <v>29.886500000000002</v>
      </c>
      <c r="J7" s="3">
        <v>627.61649999999997</v>
      </c>
      <c r="K7" s="4">
        <v>43549</v>
      </c>
      <c r="L7" s="5">
        <v>0.77083333333333337</v>
      </c>
      <c r="M7" s="2" t="s">
        <v>23</v>
      </c>
      <c r="N7" s="3">
        <v>597.73</v>
      </c>
      <c r="O7" s="3">
        <v>4.7619047620000003</v>
      </c>
      <c r="P7" s="3">
        <v>29.886500000000002</v>
      </c>
      <c r="Q7" s="3">
        <v>4.0999999999999996</v>
      </c>
    </row>
    <row r="8" spans="1:19" ht="15.75" customHeight="1" x14ac:dyDescent="0.25">
      <c r="A8" s="2" t="s">
        <v>241</v>
      </c>
      <c r="B8" s="2" t="s">
        <v>18</v>
      </c>
      <c r="C8" s="2" t="s">
        <v>19</v>
      </c>
      <c r="D8" s="2" t="s">
        <v>27</v>
      </c>
      <c r="E8" s="2" t="s">
        <v>21</v>
      </c>
      <c r="F8" s="2" t="s">
        <v>22</v>
      </c>
      <c r="G8" s="3">
        <v>23.03</v>
      </c>
      <c r="H8" s="3">
        <v>9</v>
      </c>
      <c r="I8" s="3">
        <v>10.3635</v>
      </c>
      <c r="J8" s="3">
        <v>217.6335</v>
      </c>
      <c r="K8" s="4">
        <v>43468</v>
      </c>
      <c r="L8" s="5">
        <v>0.50138888888888888</v>
      </c>
      <c r="M8" s="2" t="s">
        <v>23</v>
      </c>
      <c r="N8" s="3">
        <v>207.27</v>
      </c>
      <c r="O8" s="3">
        <v>4.7619047620000003</v>
      </c>
      <c r="P8" s="3">
        <v>10.3635</v>
      </c>
      <c r="Q8" s="3">
        <v>7.9</v>
      </c>
      <c r="R8">
        <f>J8-N8</f>
        <v>10.363499999999988</v>
      </c>
      <c r="S8" t="str">
        <f>IF(J8&gt;300,"High Spender","Regular Spender")</f>
        <v>Regular Spender</v>
      </c>
    </row>
    <row r="9" spans="1:19" ht="15.75" hidden="1" customHeight="1" x14ac:dyDescent="0.25">
      <c r="A9" s="2" t="s">
        <v>39</v>
      </c>
      <c r="B9" s="2" t="s">
        <v>25</v>
      </c>
      <c r="C9" s="2" t="s">
        <v>26</v>
      </c>
      <c r="D9" s="2" t="s">
        <v>27</v>
      </c>
      <c r="E9" s="2" t="s">
        <v>21</v>
      </c>
      <c r="F9" s="2" t="s">
        <v>32</v>
      </c>
      <c r="G9" s="3">
        <v>73.56</v>
      </c>
      <c r="H9" s="3">
        <v>10</v>
      </c>
      <c r="I9" s="3">
        <v>36.78</v>
      </c>
      <c r="J9" s="3">
        <v>772.38</v>
      </c>
      <c r="K9" s="4">
        <v>43520</v>
      </c>
      <c r="L9" s="5">
        <v>0.48472222222222222</v>
      </c>
      <c r="M9" s="2" t="s">
        <v>23</v>
      </c>
      <c r="N9" s="3">
        <v>735.6</v>
      </c>
      <c r="O9" s="3">
        <v>4.7619047620000003</v>
      </c>
      <c r="P9" s="3">
        <v>36.78</v>
      </c>
      <c r="Q9" s="3">
        <v>8</v>
      </c>
    </row>
    <row r="10" spans="1:19" ht="15.75" customHeight="1" x14ac:dyDescent="0.25">
      <c r="A10" s="2" t="s">
        <v>410</v>
      </c>
      <c r="B10" s="2" t="s">
        <v>18</v>
      </c>
      <c r="C10" s="2" t="s">
        <v>19</v>
      </c>
      <c r="D10" s="2" t="s">
        <v>27</v>
      </c>
      <c r="E10" s="2" t="s">
        <v>21</v>
      </c>
      <c r="F10" s="2" t="s">
        <v>32</v>
      </c>
      <c r="G10" s="3">
        <v>67.09</v>
      </c>
      <c r="H10" s="3">
        <v>5</v>
      </c>
      <c r="I10" s="3">
        <v>16.772500000000001</v>
      </c>
      <c r="J10" s="3">
        <v>352.22250000000003</v>
      </c>
      <c r="K10" s="4">
        <v>43468</v>
      </c>
      <c r="L10" s="5">
        <v>0.69930555555555562</v>
      </c>
      <c r="M10" s="2" t="s">
        <v>33</v>
      </c>
      <c r="N10" s="3">
        <v>335.45</v>
      </c>
      <c r="O10" s="3">
        <v>4.7619047620000003</v>
      </c>
      <c r="P10" s="3">
        <v>16.772500000000001</v>
      </c>
      <c r="Q10" s="3">
        <v>9.1</v>
      </c>
      <c r="R10">
        <f>J10-N10</f>
        <v>16.772500000000036</v>
      </c>
      <c r="S10" t="str">
        <f>IF(J10&gt;300,"High Spender","Regular Spender")</f>
        <v>High Spender</v>
      </c>
    </row>
    <row r="11" spans="1:19" ht="15.75" hidden="1" customHeight="1" x14ac:dyDescent="0.25">
      <c r="A11" s="2" t="s">
        <v>41</v>
      </c>
      <c r="B11" s="2" t="s">
        <v>42</v>
      </c>
      <c r="C11" s="2" t="s">
        <v>43</v>
      </c>
      <c r="D11" s="2" t="s">
        <v>20</v>
      </c>
      <c r="E11" s="2" t="s">
        <v>21</v>
      </c>
      <c r="F11" s="2" t="s">
        <v>44</v>
      </c>
      <c r="G11" s="3">
        <v>54.84</v>
      </c>
      <c r="H11" s="3">
        <v>3</v>
      </c>
      <c r="I11" s="3">
        <v>8.2260000000000009</v>
      </c>
      <c r="J11" s="3">
        <v>172.74600000000001</v>
      </c>
      <c r="K11" s="4">
        <v>43516</v>
      </c>
      <c r="L11" s="5">
        <v>0.56041666666666667</v>
      </c>
      <c r="M11" s="2" t="s">
        <v>33</v>
      </c>
      <c r="N11" s="3">
        <v>164.52</v>
      </c>
      <c r="O11" s="3">
        <v>4.7619047620000003</v>
      </c>
      <c r="P11" s="3">
        <v>8.2260000000000009</v>
      </c>
      <c r="Q11" s="3">
        <v>5.9</v>
      </c>
    </row>
    <row r="12" spans="1:19" ht="15.75" hidden="1" customHeight="1" x14ac:dyDescent="0.25">
      <c r="A12" s="2" t="s">
        <v>45</v>
      </c>
      <c r="B12" s="2" t="s">
        <v>42</v>
      </c>
      <c r="C12" s="2" t="s">
        <v>43</v>
      </c>
      <c r="D12" s="2" t="s">
        <v>20</v>
      </c>
      <c r="E12" s="2" t="s">
        <v>21</v>
      </c>
      <c r="F12" s="2" t="s">
        <v>46</v>
      </c>
      <c r="G12" s="3">
        <v>14.48</v>
      </c>
      <c r="H12" s="3">
        <v>4</v>
      </c>
      <c r="I12" s="3">
        <v>2.8959999999999999</v>
      </c>
      <c r="J12" s="3">
        <v>60.816000000000003</v>
      </c>
      <c r="K12" s="4">
        <v>43502</v>
      </c>
      <c r="L12" s="5">
        <v>0.75486111111111109</v>
      </c>
      <c r="M12" s="2" t="s">
        <v>23</v>
      </c>
      <c r="N12" s="3">
        <v>57.92</v>
      </c>
      <c r="O12" s="3">
        <v>4.7619047620000003</v>
      </c>
      <c r="P12" s="3">
        <v>2.8959999999999999</v>
      </c>
      <c r="Q12" s="3">
        <v>4.5</v>
      </c>
    </row>
    <row r="13" spans="1:19" ht="15.75" hidden="1" customHeight="1" x14ac:dyDescent="0.25">
      <c r="A13" s="2" t="s">
        <v>47</v>
      </c>
      <c r="B13" s="2" t="s">
        <v>42</v>
      </c>
      <c r="C13" s="2" t="s">
        <v>43</v>
      </c>
      <c r="D13" s="2" t="s">
        <v>20</v>
      </c>
      <c r="E13" s="2" t="s">
        <v>31</v>
      </c>
      <c r="F13" s="2" t="s">
        <v>28</v>
      </c>
      <c r="G13" s="3">
        <v>25.51</v>
      </c>
      <c r="H13" s="3">
        <v>4</v>
      </c>
      <c r="I13" s="3">
        <v>5.1020000000000003</v>
      </c>
      <c r="J13" s="3">
        <v>107.142</v>
      </c>
      <c r="K13" s="4">
        <v>43533</v>
      </c>
      <c r="L13" s="5">
        <v>0.7104166666666667</v>
      </c>
      <c r="M13" s="2" t="s">
        <v>29</v>
      </c>
      <c r="N13" s="3">
        <v>102.04</v>
      </c>
      <c r="O13" s="3">
        <v>4.7619047620000003</v>
      </c>
      <c r="P13" s="3">
        <v>5.1020000000000003</v>
      </c>
      <c r="Q13" s="3">
        <v>6.8</v>
      </c>
    </row>
    <row r="14" spans="1:19" ht="15.75" customHeight="1" x14ac:dyDescent="0.25">
      <c r="A14" s="2" t="s">
        <v>305</v>
      </c>
      <c r="B14" s="2" t="s">
        <v>18</v>
      </c>
      <c r="C14" s="2" t="s">
        <v>19</v>
      </c>
      <c r="D14" s="2" t="s">
        <v>20</v>
      </c>
      <c r="E14" s="2" t="s">
        <v>21</v>
      </c>
      <c r="F14" s="2" t="s">
        <v>32</v>
      </c>
      <c r="G14" s="3">
        <v>35.54</v>
      </c>
      <c r="H14" s="3">
        <v>10</v>
      </c>
      <c r="I14" s="3">
        <v>17.77</v>
      </c>
      <c r="J14" s="3">
        <v>373.17</v>
      </c>
      <c r="K14" s="4">
        <v>43469</v>
      </c>
      <c r="L14" s="5">
        <v>0.56527777777777777</v>
      </c>
      <c r="M14" s="2" t="s">
        <v>23</v>
      </c>
      <c r="N14" s="3">
        <v>355.4</v>
      </c>
      <c r="O14" s="3">
        <v>4.7619047620000003</v>
      </c>
      <c r="P14" s="3">
        <v>17.77</v>
      </c>
      <c r="Q14" s="3">
        <v>7</v>
      </c>
      <c r="R14">
        <f>J14-N14</f>
        <v>17.770000000000039</v>
      </c>
      <c r="S14" t="str">
        <f t="shared" ref="S14:S16" si="1">IF(J14&gt;300,"High Spender","Regular Spender")</f>
        <v>High Spender</v>
      </c>
    </row>
    <row r="15" spans="1:19" ht="15.75" customHeight="1" x14ac:dyDescent="0.25">
      <c r="A15" s="2" t="s">
        <v>448</v>
      </c>
      <c r="B15" s="2" t="s">
        <v>18</v>
      </c>
      <c r="C15" s="2" t="s">
        <v>19</v>
      </c>
      <c r="D15" s="2" t="s">
        <v>20</v>
      </c>
      <c r="E15" s="2" t="s">
        <v>31</v>
      </c>
      <c r="F15" s="2" t="s">
        <v>22</v>
      </c>
      <c r="G15" s="3">
        <v>20.97</v>
      </c>
      <c r="H15" s="3">
        <v>5</v>
      </c>
      <c r="I15" s="3">
        <v>5.2424999999999997</v>
      </c>
      <c r="J15" s="3">
        <v>110.0925</v>
      </c>
      <c r="K15" s="4">
        <v>43469</v>
      </c>
      <c r="L15" s="5">
        <v>0.55625000000000002</v>
      </c>
      <c r="M15" s="2" t="s">
        <v>29</v>
      </c>
      <c r="N15" s="3">
        <v>104.85</v>
      </c>
      <c r="O15" s="3">
        <v>4.7619047620000003</v>
      </c>
      <c r="P15" s="3">
        <v>5.2424999999999997</v>
      </c>
      <c r="Q15" s="3">
        <v>7.8</v>
      </c>
      <c r="R15">
        <f>J15-N15</f>
        <v>5.2425000000000068</v>
      </c>
      <c r="S15" t="str">
        <f t="shared" si="1"/>
        <v>Regular Spender</v>
      </c>
    </row>
    <row r="16" spans="1:19" ht="15.75" customHeight="1" x14ac:dyDescent="0.25">
      <c r="A16" s="2" t="s">
        <v>17</v>
      </c>
      <c r="B16" s="2" t="s">
        <v>18</v>
      </c>
      <c r="C16" s="2" t="s">
        <v>19</v>
      </c>
      <c r="D16" s="2" t="s">
        <v>20</v>
      </c>
      <c r="E16" s="2" t="s">
        <v>21</v>
      </c>
      <c r="F16" s="2" t="s">
        <v>22</v>
      </c>
      <c r="G16" s="3">
        <v>74.69</v>
      </c>
      <c r="H16" s="3">
        <v>7</v>
      </c>
      <c r="I16" s="3">
        <v>26.141500000000001</v>
      </c>
      <c r="J16" s="3">
        <v>548.97149999999999</v>
      </c>
      <c r="K16" s="4">
        <v>43470</v>
      </c>
      <c r="L16" s="5">
        <v>0.54722222222222217</v>
      </c>
      <c r="M16" s="2" t="s">
        <v>23</v>
      </c>
      <c r="N16" s="3">
        <v>522.83000000000004</v>
      </c>
      <c r="O16" s="3">
        <v>4.7619047620000003</v>
      </c>
      <c r="P16" s="3">
        <v>26.141500000000001</v>
      </c>
      <c r="Q16" s="3">
        <v>9.1</v>
      </c>
      <c r="R16">
        <f>J16-N16</f>
        <v>26.141499999999951</v>
      </c>
      <c r="S16" t="str">
        <f t="shared" si="1"/>
        <v>High Spender</v>
      </c>
    </row>
    <row r="17" spans="1:19" ht="15.75" hidden="1" customHeight="1" x14ac:dyDescent="0.25">
      <c r="A17" s="2" t="s">
        <v>51</v>
      </c>
      <c r="B17" s="2" t="s">
        <v>42</v>
      </c>
      <c r="C17" s="2" t="s">
        <v>43</v>
      </c>
      <c r="D17" s="2" t="s">
        <v>20</v>
      </c>
      <c r="E17" s="2" t="s">
        <v>21</v>
      </c>
      <c r="F17" s="2" t="s">
        <v>36</v>
      </c>
      <c r="G17" s="3">
        <v>93.72</v>
      </c>
      <c r="H17" s="3">
        <v>6</v>
      </c>
      <c r="I17" s="3">
        <v>28.116</v>
      </c>
      <c r="J17" s="3">
        <v>590.43600000000004</v>
      </c>
      <c r="K17" s="4">
        <v>43480</v>
      </c>
      <c r="L17" s="5">
        <v>0.67986111111111114</v>
      </c>
      <c r="M17" s="2" t="s">
        <v>29</v>
      </c>
      <c r="N17" s="3">
        <v>562.32000000000005</v>
      </c>
      <c r="O17" s="3">
        <v>4.7619047620000003</v>
      </c>
      <c r="P17" s="3">
        <v>28.116</v>
      </c>
      <c r="Q17" s="3">
        <v>4.5</v>
      </c>
    </row>
    <row r="18" spans="1:19" ht="15.75" customHeight="1" x14ac:dyDescent="0.25">
      <c r="A18" s="2" t="s">
        <v>279</v>
      </c>
      <c r="B18" s="2" t="s">
        <v>18</v>
      </c>
      <c r="C18" s="2" t="s">
        <v>19</v>
      </c>
      <c r="D18" s="2" t="s">
        <v>20</v>
      </c>
      <c r="E18" s="2" t="s">
        <v>31</v>
      </c>
      <c r="F18" s="2" t="s">
        <v>32</v>
      </c>
      <c r="G18" s="3">
        <v>62.65</v>
      </c>
      <c r="H18" s="3">
        <v>4</v>
      </c>
      <c r="I18" s="3">
        <v>12.53</v>
      </c>
      <c r="J18" s="3">
        <v>263.13</v>
      </c>
      <c r="K18" s="4">
        <v>43470</v>
      </c>
      <c r="L18" s="5">
        <v>0.47569444444444442</v>
      </c>
      <c r="M18" s="2" t="s">
        <v>29</v>
      </c>
      <c r="N18" s="3">
        <v>250.6</v>
      </c>
      <c r="O18" s="3">
        <v>4.7619047620000003</v>
      </c>
      <c r="P18" s="3">
        <v>12.53</v>
      </c>
      <c r="Q18" s="3">
        <v>4.2</v>
      </c>
      <c r="R18">
        <f>J18-N18</f>
        <v>12.530000000000001</v>
      </c>
      <c r="S18" t="str">
        <f t="shared" ref="S18:S20" si="2">IF(J18&gt;300,"High Spender","Regular Spender")</f>
        <v>Regular Spender</v>
      </c>
    </row>
    <row r="19" spans="1:19" ht="15.75" customHeight="1" x14ac:dyDescent="0.25">
      <c r="A19" s="2" t="s">
        <v>304</v>
      </c>
      <c r="B19" s="2" t="s">
        <v>18</v>
      </c>
      <c r="C19" s="2" t="s">
        <v>19</v>
      </c>
      <c r="D19" s="2" t="s">
        <v>20</v>
      </c>
      <c r="E19" s="2" t="s">
        <v>31</v>
      </c>
      <c r="F19" s="2" t="s">
        <v>32</v>
      </c>
      <c r="G19" s="3">
        <v>70.739999999999995</v>
      </c>
      <c r="H19" s="3">
        <v>4</v>
      </c>
      <c r="I19" s="3">
        <v>14.148</v>
      </c>
      <c r="J19" s="3">
        <v>297.108</v>
      </c>
      <c r="K19" s="4">
        <v>43470</v>
      </c>
      <c r="L19" s="5">
        <v>0.67013888888888884</v>
      </c>
      <c r="M19" s="2" t="s">
        <v>33</v>
      </c>
      <c r="N19" s="3">
        <v>282.95999999999998</v>
      </c>
      <c r="O19" s="3">
        <v>4.7619047620000003</v>
      </c>
      <c r="P19" s="3">
        <v>14.148</v>
      </c>
      <c r="Q19" s="3">
        <v>4.4000000000000004</v>
      </c>
      <c r="R19">
        <f>J19-N19</f>
        <v>14.148000000000025</v>
      </c>
      <c r="S19" t="str">
        <f t="shared" si="2"/>
        <v>Regular Spender</v>
      </c>
    </row>
    <row r="20" spans="1:19" ht="15.75" customHeight="1" x14ac:dyDescent="0.25">
      <c r="A20" s="2" t="s">
        <v>547</v>
      </c>
      <c r="B20" s="2" t="s">
        <v>18</v>
      </c>
      <c r="C20" s="2" t="s">
        <v>19</v>
      </c>
      <c r="D20" s="2" t="s">
        <v>27</v>
      </c>
      <c r="E20" s="2" t="s">
        <v>21</v>
      </c>
      <c r="F20" s="2" t="s">
        <v>32</v>
      </c>
      <c r="G20" s="3">
        <v>42.91</v>
      </c>
      <c r="H20" s="3">
        <v>5</v>
      </c>
      <c r="I20" s="3">
        <v>10.727499999999999</v>
      </c>
      <c r="J20" s="3">
        <v>225.2775</v>
      </c>
      <c r="K20" s="4">
        <v>43470</v>
      </c>
      <c r="L20" s="5">
        <v>0.7284722222222223</v>
      </c>
      <c r="M20" s="2" t="s">
        <v>23</v>
      </c>
      <c r="N20" s="3">
        <v>214.55</v>
      </c>
      <c r="O20" s="3">
        <v>4.7619047620000003</v>
      </c>
      <c r="P20" s="3">
        <v>10.727499999999999</v>
      </c>
      <c r="Q20" s="3">
        <v>6.1</v>
      </c>
      <c r="R20">
        <f>J20-N20</f>
        <v>10.727499999999992</v>
      </c>
      <c r="S20" t="str">
        <f t="shared" si="2"/>
        <v>Regular Spender</v>
      </c>
    </row>
    <row r="21" spans="1:19" ht="15.75" hidden="1" customHeight="1" x14ac:dyDescent="0.25">
      <c r="A21" s="2" t="s">
        <v>55</v>
      </c>
      <c r="B21" s="2" t="s">
        <v>42</v>
      </c>
      <c r="C21" s="2" t="s">
        <v>43</v>
      </c>
      <c r="D21" s="2" t="s">
        <v>27</v>
      </c>
      <c r="E21" s="2" t="s">
        <v>21</v>
      </c>
      <c r="F21" s="2" t="s">
        <v>32</v>
      </c>
      <c r="G21" s="3">
        <v>40.299999999999997</v>
      </c>
      <c r="H21" s="3">
        <v>2</v>
      </c>
      <c r="I21" s="3">
        <v>4.03</v>
      </c>
      <c r="J21" s="3">
        <v>84.63</v>
      </c>
      <c r="K21" s="4">
        <v>43535</v>
      </c>
      <c r="L21" s="5">
        <v>0.64583333333333337</v>
      </c>
      <c r="M21" s="2" t="s">
        <v>23</v>
      </c>
      <c r="N21" s="3">
        <v>80.599999999999994</v>
      </c>
      <c r="O21" s="3">
        <v>4.7619047620000003</v>
      </c>
      <c r="P21" s="3">
        <v>4.03</v>
      </c>
      <c r="Q21" s="3">
        <v>4.4000000000000004</v>
      </c>
    </row>
    <row r="22" spans="1:19" ht="15" hidden="1" x14ac:dyDescent="0.25">
      <c r="A22" s="2" t="s">
        <v>56</v>
      </c>
      <c r="B22" s="2" t="s">
        <v>25</v>
      </c>
      <c r="C22" s="2" t="s">
        <v>26</v>
      </c>
      <c r="D22" s="2" t="s">
        <v>20</v>
      </c>
      <c r="E22" s="2" t="s">
        <v>31</v>
      </c>
      <c r="F22" s="2" t="s">
        <v>28</v>
      </c>
      <c r="G22" s="3">
        <v>86.04</v>
      </c>
      <c r="H22" s="3">
        <v>5</v>
      </c>
      <c r="I22" s="3">
        <v>21.51</v>
      </c>
      <c r="J22" s="3">
        <v>451.71</v>
      </c>
      <c r="K22" s="4">
        <v>43521</v>
      </c>
      <c r="L22" s="5">
        <v>0.47500000000000003</v>
      </c>
      <c r="M22" s="2" t="s">
        <v>23</v>
      </c>
      <c r="N22" s="3">
        <v>430.2</v>
      </c>
      <c r="O22" s="3">
        <v>4.7619047620000003</v>
      </c>
      <c r="P22" s="3">
        <v>21.51</v>
      </c>
      <c r="Q22" s="3">
        <v>4.8</v>
      </c>
    </row>
    <row r="23" spans="1:19" ht="15" hidden="1" x14ac:dyDescent="0.25">
      <c r="A23" s="2" t="s">
        <v>57</v>
      </c>
      <c r="B23" s="2" t="s">
        <v>42</v>
      </c>
      <c r="C23" s="2" t="s">
        <v>43</v>
      </c>
      <c r="D23" s="2" t="s">
        <v>27</v>
      </c>
      <c r="E23" s="2" t="s">
        <v>31</v>
      </c>
      <c r="F23" s="2" t="s">
        <v>22</v>
      </c>
      <c r="G23" s="3">
        <v>87.98</v>
      </c>
      <c r="H23" s="3">
        <v>3</v>
      </c>
      <c r="I23" s="3">
        <v>13.196999999999999</v>
      </c>
      <c r="J23" s="3">
        <v>277.137</v>
      </c>
      <c r="K23" s="4">
        <v>43529</v>
      </c>
      <c r="L23" s="5">
        <v>0.44444444444444442</v>
      </c>
      <c r="M23" s="2" t="s">
        <v>23</v>
      </c>
      <c r="N23" s="3">
        <v>263.94</v>
      </c>
      <c r="O23" s="3">
        <v>4.7619047620000003</v>
      </c>
      <c r="P23" s="3">
        <v>13.196999999999999</v>
      </c>
      <c r="Q23" s="3">
        <v>5.0999999999999996</v>
      </c>
    </row>
    <row r="24" spans="1:19" ht="15" hidden="1" x14ac:dyDescent="0.25">
      <c r="A24" s="2" t="s">
        <v>58</v>
      </c>
      <c r="B24" s="2" t="s">
        <v>42</v>
      </c>
      <c r="C24" s="2" t="s">
        <v>43</v>
      </c>
      <c r="D24" s="2" t="s">
        <v>27</v>
      </c>
      <c r="E24" s="2" t="s">
        <v>31</v>
      </c>
      <c r="F24" s="2" t="s">
        <v>32</v>
      </c>
      <c r="G24" s="3">
        <v>33.200000000000003</v>
      </c>
      <c r="H24" s="3">
        <v>2</v>
      </c>
      <c r="I24" s="3">
        <v>3.32</v>
      </c>
      <c r="J24" s="3">
        <v>69.72</v>
      </c>
      <c r="K24" s="4">
        <v>43539</v>
      </c>
      <c r="L24" s="5">
        <v>0.51388888888888895</v>
      </c>
      <c r="M24" s="2" t="s">
        <v>33</v>
      </c>
      <c r="N24" s="3">
        <v>66.400000000000006</v>
      </c>
      <c r="O24" s="3">
        <v>4.7619047620000003</v>
      </c>
      <c r="P24" s="3">
        <v>3.32</v>
      </c>
      <c r="Q24" s="3">
        <v>4.4000000000000004</v>
      </c>
    </row>
    <row r="25" spans="1:19" ht="15" x14ac:dyDescent="0.25">
      <c r="A25" s="2" t="s">
        <v>290</v>
      </c>
      <c r="B25" s="2" t="s">
        <v>18</v>
      </c>
      <c r="C25" s="2" t="s">
        <v>19</v>
      </c>
      <c r="D25" s="2" t="s">
        <v>20</v>
      </c>
      <c r="E25" s="2" t="s">
        <v>31</v>
      </c>
      <c r="F25" s="2" t="s">
        <v>32</v>
      </c>
      <c r="G25" s="3">
        <v>58.9</v>
      </c>
      <c r="H25" s="3">
        <v>8</v>
      </c>
      <c r="I25" s="3">
        <v>23.56</v>
      </c>
      <c r="J25" s="3">
        <v>494.76</v>
      </c>
      <c r="K25" s="4">
        <v>43471</v>
      </c>
      <c r="L25" s="5">
        <v>0.47430555555555554</v>
      </c>
      <c r="M25" s="2" t="s">
        <v>29</v>
      </c>
      <c r="N25" s="3">
        <v>471.2</v>
      </c>
      <c r="O25" s="3">
        <v>4.7619047620000003</v>
      </c>
      <c r="P25" s="3">
        <v>23.56</v>
      </c>
      <c r="Q25" s="3">
        <v>8.9</v>
      </c>
      <c r="R25">
        <f>J25-N25</f>
        <v>23.560000000000002</v>
      </c>
      <c r="S25" t="str">
        <f t="shared" ref="S25:S27" si="3">IF(J25&gt;300,"High Spender","Regular Spender")</f>
        <v>High Spender</v>
      </c>
    </row>
    <row r="26" spans="1:19" ht="15" x14ac:dyDescent="0.25">
      <c r="A26" s="2" t="s">
        <v>318</v>
      </c>
      <c r="B26" s="2" t="s">
        <v>18</v>
      </c>
      <c r="C26" s="2" t="s">
        <v>19</v>
      </c>
      <c r="D26" s="2" t="s">
        <v>27</v>
      </c>
      <c r="E26" s="2" t="s">
        <v>21</v>
      </c>
      <c r="F26" s="2" t="s">
        <v>36</v>
      </c>
      <c r="G26" s="3">
        <v>15.34</v>
      </c>
      <c r="H26" s="3">
        <v>1</v>
      </c>
      <c r="I26" s="3">
        <v>0.76700000000000002</v>
      </c>
      <c r="J26" s="3">
        <v>16.106999999999999</v>
      </c>
      <c r="K26" s="4">
        <v>43471</v>
      </c>
      <c r="L26" s="5">
        <v>0.46458333333333335</v>
      </c>
      <c r="M26" s="2" t="s">
        <v>29</v>
      </c>
      <c r="N26" s="3">
        <v>15.34</v>
      </c>
      <c r="O26" s="3">
        <v>4.7619047620000003</v>
      </c>
      <c r="P26" s="3">
        <v>0.76700000000000002</v>
      </c>
      <c r="Q26" s="3">
        <v>6.5</v>
      </c>
      <c r="R26">
        <f>J26-N26</f>
        <v>0.76699999999999946</v>
      </c>
      <c r="S26" t="str">
        <f t="shared" si="3"/>
        <v>Regular Spender</v>
      </c>
    </row>
    <row r="27" spans="1:19" ht="15" x14ac:dyDescent="0.25">
      <c r="A27" s="2" t="s">
        <v>420</v>
      </c>
      <c r="B27" s="2" t="s">
        <v>18</v>
      </c>
      <c r="C27" s="2" t="s">
        <v>19</v>
      </c>
      <c r="D27" s="2" t="s">
        <v>27</v>
      </c>
      <c r="E27" s="2" t="s">
        <v>21</v>
      </c>
      <c r="F27" s="2" t="s">
        <v>44</v>
      </c>
      <c r="G27" s="3">
        <v>40.94</v>
      </c>
      <c r="H27" s="3">
        <v>5</v>
      </c>
      <c r="I27" s="3">
        <v>10.234999999999999</v>
      </c>
      <c r="J27" s="3">
        <v>214.935</v>
      </c>
      <c r="K27" s="4">
        <v>43471</v>
      </c>
      <c r="L27" s="5">
        <v>0.58194444444444449</v>
      </c>
      <c r="M27" s="2" t="s">
        <v>23</v>
      </c>
      <c r="N27" s="3">
        <v>204.7</v>
      </c>
      <c r="O27" s="3">
        <v>4.7619047620000003</v>
      </c>
      <c r="P27" s="3">
        <v>10.234999999999999</v>
      </c>
      <c r="Q27" s="3">
        <v>9.9</v>
      </c>
      <c r="R27">
        <f>J27-N27</f>
        <v>10.235000000000014</v>
      </c>
      <c r="S27" t="str">
        <f t="shared" si="3"/>
        <v>Regular Spender</v>
      </c>
    </row>
    <row r="28" spans="1:19" ht="15" hidden="1" x14ac:dyDescent="0.25">
      <c r="A28" s="2" t="s">
        <v>62</v>
      </c>
      <c r="B28" s="2" t="s">
        <v>42</v>
      </c>
      <c r="C28" s="2" t="s">
        <v>43</v>
      </c>
      <c r="D28" s="2" t="s">
        <v>27</v>
      </c>
      <c r="E28" s="2" t="s">
        <v>31</v>
      </c>
      <c r="F28" s="2" t="s">
        <v>46</v>
      </c>
      <c r="G28" s="3">
        <v>33.520000000000003</v>
      </c>
      <c r="H28" s="3">
        <v>1</v>
      </c>
      <c r="I28" s="3">
        <v>1.6759999999999999</v>
      </c>
      <c r="J28" s="3">
        <v>35.195999999999998</v>
      </c>
      <c r="K28" s="4">
        <v>43504</v>
      </c>
      <c r="L28" s="5">
        <v>0.64652777777777781</v>
      </c>
      <c r="M28" s="2" t="s">
        <v>29</v>
      </c>
      <c r="N28" s="3">
        <v>33.520000000000003</v>
      </c>
      <c r="O28" s="3">
        <v>4.7619047620000003</v>
      </c>
      <c r="P28" s="3">
        <v>1.6759999999999999</v>
      </c>
      <c r="Q28" s="3">
        <v>6.7</v>
      </c>
    </row>
    <row r="29" spans="1:19" ht="15" x14ac:dyDescent="0.25">
      <c r="A29" s="2" t="s">
        <v>284</v>
      </c>
      <c r="B29" s="2" t="s">
        <v>18</v>
      </c>
      <c r="C29" s="2" t="s">
        <v>19</v>
      </c>
      <c r="D29" s="2" t="s">
        <v>20</v>
      </c>
      <c r="E29" s="2" t="s">
        <v>31</v>
      </c>
      <c r="F29" s="2" t="s">
        <v>28</v>
      </c>
      <c r="G29" s="3">
        <v>77.72</v>
      </c>
      <c r="H29" s="3">
        <v>4</v>
      </c>
      <c r="I29" s="3">
        <v>15.544</v>
      </c>
      <c r="J29" s="3">
        <v>326.42399999999998</v>
      </c>
      <c r="K29" s="4">
        <v>43472</v>
      </c>
      <c r="L29" s="5">
        <v>0.6743055555555556</v>
      </c>
      <c r="M29" s="2" t="s">
        <v>33</v>
      </c>
      <c r="N29" s="3">
        <v>310.88</v>
      </c>
      <c r="O29" s="3">
        <v>4.7619047620000003</v>
      </c>
      <c r="P29" s="3">
        <v>15.544</v>
      </c>
      <c r="Q29" s="3">
        <v>8.8000000000000007</v>
      </c>
      <c r="R29">
        <f>J29-N29</f>
        <v>15.543999999999983</v>
      </c>
      <c r="S29" t="str">
        <f>IF(J29&gt;300,"High Spender","Regular Spender")</f>
        <v>High Spender</v>
      </c>
    </row>
    <row r="30" spans="1:19" ht="15" hidden="1" x14ac:dyDescent="0.25">
      <c r="A30" s="2" t="s">
        <v>64</v>
      </c>
      <c r="B30" s="2" t="s">
        <v>42</v>
      </c>
      <c r="C30" s="2" t="s">
        <v>43</v>
      </c>
      <c r="D30" s="2" t="s">
        <v>27</v>
      </c>
      <c r="E30" s="2" t="s">
        <v>21</v>
      </c>
      <c r="F30" s="2" t="s">
        <v>44</v>
      </c>
      <c r="G30" s="3">
        <v>88.36</v>
      </c>
      <c r="H30" s="3">
        <v>5</v>
      </c>
      <c r="I30" s="3">
        <v>22.09</v>
      </c>
      <c r="J30" s="3">
        <v>463.89</v>
      </c>
      <c r="K30" s="4">
        <v>43490</v>
      </c>
      <c r="L30" s="5">
        <v>0.82500000000000007</v>
      </c>
      <c r="M30" s="2" t="s">
        <v>29</v>
      </c>
      <c r="N30" s="3">
        <v>441.8</v>
      </c>
      <c r="O30" s="3">
        <v>4.7619047620000003</v>
      </c>
      <c r="P30" s="3">
        <v>22.09</v>
      </c>
      <c r="Q30" s="3">
        <v>9.6</v>
      </c>
    </row>
    <row r="31" spans="1:19" ht="15" x14ac:dyDescent="0.25">
      <c r="A31" s="2" t="s">
        <v>308</v>
      </c>
      <c r="B31" s="2" t="s">
        <v>18</v>
      </c>
      <c r="C31" s="2" t="s">
        <v>19</v>
      </c>
      <c r="D31" s="2" t="s">
        <v>20</v>
      </c>
      <c r="E31" s="2" t="s">
        <v>21</v>
      </c>
      <c r="F31" s="2" t="s">
        <v>32</v>
      </c>
      <c r="G31" s="3">
        <v>21.54</v>
      </c>
      <c r="H31" s="3">
        <v>9</v>
      </c>
      <c r="I31" s="3">
        <v>9.6929999999999996</v>
      </c>
      <c r="J31" s="3">
        <v>203.553</v>
      </c>
      <c r="K31" s="4">
        <v>43472</v>
      </c>
      <c r="L31" s="5">
        <v>0.48888888888888887</v>
      </c>
      <c r="M31" s="2" t="s">
        <v>33</v>
      </c>
      <c r="N31" s="3">
        <v>193.86</v>
      </c>
      <c r="O31" s="3">
        <v>4.7619047620000003</v>
      </c>
      <c r="P31" s="3">
        <v>9.6929999999999996</v>
      </c>
      <c r="Q31" s="3">
        <v>8.8000000000000007</v>
      </c>
      <c r="R31">
        <f>J31-N31</f>
        <v>9.6929999999999836</v>
      </c>
      <c r="S31" t="str">
        <f>IF(J31&gt;300,"High Spender","Regular Spender")</f>
        <v>Regular Spender</v>
      </c>
    </row>
    <row r="32" spans="1:19" ht="15" hidden="1" x14ac:dyDescent="0.25">
      <c r="A32" s="2" t="s">
        <v>66</v>
      </c>
      <c r="B32" s="2" t="s">
        <v>42</v>
      </c>
      <c r="C32" s="2" t="s">
        <v>43</v>
      </c>
      <c r="D32" s="2" t="s">
        <v>27</v>
      </c>
      <c r="E32" s="2" t="s">
        <v>31</v>
      </c>
      <c r="F32" s="2" t="s">
        <v>46</v>
      </c>
      <c r="G32" s="3">
        <v>94.13</v>
      </c>
      <c r="H32" s="3">
        <v>5</v>
      </c>
      <c r="I32" s="3">
        <v>23.532499999999999</v>
      </c>
      <c r="J32" s="3">
        <v>494.1825</v>
      </c>
      <c r="K32" s="4">
        <v>43521</v>
      </c>
      <c r="L32" s="5">
        <v>0.81874999999999998</v>
      </c>
      <c r="M32" s="2" t="s">
        <v>33</v>
      </c>
      <c r="N32" s="3">
        <v>470.65</v>
      </c>
      <c r="O32" s="3">
        <v>4.7619047620000003</v>
      </c>
      <c r="P32" s="3">
        <v>23.532499999999999</v>
      </c>
      <c r="Q32" s="3">
        <v>4.8</v>
      </c>
    </row>
    <row r="33" spans="1:19" ht="15" hidden="1" x14ac:dyDescent="0.25">
      <c r="A33" s="2" t="s">
        <v>67</v>
      </c>
      <c r="B33" s="2" t="s">
        <v>42</v>
      </c>
      <c r="C33" s="2" t="s">
        <v>43</v>
      </c>
      <c r="D33" s="2" t="s">
        <v>20</v>
      </c>
      <c r="E33" s="2" t="s">
        <v>31</v>
      </c>
      <c r="F33" s="2" t="s">
        <v>36</v>
      </c>
      <c r="G33" s="3">
        <v>78.069999999999993</v>
      </c>
      <c r="H33" s="3">
        <v>9</v>
      </c>
      <c r="I33" s="3">
        <v>35.131500000000003</v>
      </c>
      <c r="J33" s="3">
        <v>737.76149999999996</v>
      </c>
      <c r="K33" s="4">
        <v>43493</v>
      </c>
      <c r="L33" s="5">
        <v>0.52986111111111112</v>
      </c>
      <c r="M33" s="2" t="s">
        <v>29</v>
      </c>
      <c r="N33" s="3">
        <v>702.63</v>
      </c>
      <c r="O33" s="3">
        <v>4.7619047620000003</v>
      </c>
      <c r="P33" s="3">
        <v>35.131500000000003</v>
      </c>
      <c r="Q33" s="3">
        <v>4.5</v>
      </c>
    </row>
    <row r="34" spans="1:19" ht="15" hidden="1" x14ac:dyDescent="0.25">
      <c r="A34" s="2" t="s">
        <v>68</v>
      </c>
      <c r="B34" s="2" t="s">
        <v>42</v>
      </c>
      <c r="C34" s="2" t="s">
        <v>43</v>
      </c>
      <c r="D34" s="2" t="s">
        <v>27</v>
      </c>
      <c r="E34" s="2" t="s">
        <v>31</v>
      </c>
      <c r="F34" s="2" t="s">
        <v>36</v>
      </c>
      <c r="G34" s="3">
        <v>83.78</v>
      </c>
      <c r="H34" s="3">
        <v>8</v>
      </c>
      <c r="I34" s="3">
        <v>33.512</v>
      </c>
      <c r="J34" s="3">
        <v>703.75199999999995</v>
      </c>
      <c r="K34" s="4">
        <v>43475</v>
      </c>
      <c r="L34" s="5">
        <v>0.61736111111111114</v>
      </c>
      <c r="M34" s="2" t="s">
        <v>29</v>
      </c>
      <c r="N34" s="3">
        <v>670.24</v>
      </c>
      <c r="O34" s="3">
        <v>4.7619047620000003</v>
      </c>
      <c r="P34" s="3">
        <v>33.512</v>
      </c>
      <c r="Q34" s="3">
        <v>5.0999999999999996</v>
      </c>
    </row>
    <row r="35" spans="1:19" ht="15" x14ac:dyDescent="0.25">
      <c r="A35" s="2" t="s">
        <v>518</v>
      </c>
      <c r="B35" s="2" t="s">
        <v>18</v>
      </c>
      <c r="C35" s="2" t="s">
        <v>19</v>
      </c>
      <c r="D35" s="2" t="s">
        <v>27</v>
      </c>
      <c r="E35" s="2" t="s">
        <v>31</v>
      </c>
      <c r="F35" s="2" t="s">
        <v>36</v>
      </c>
      <c r="G35" s="3">
        <v>37.14</v>
      </c>
      <c r="H35" s="3">
        <v>5</v>
      </c>
      <c r="I35" s="3">
        <v>9.2850000000000001</v>
      </c>
      <c r="J35" s="3">
        <v>194.98500000000001</v>
      </c>
      <c r="K35" s="4">
        <v>43473</v>
      </c>
      <c r="L35" s="5">
        <v>0.54513888888888895</v>
      </c>
      <c r="M35" s="2" t="s">
        <v>23</v>
      </c>
      <c r="N35" s="3">
        <v>185.7</v>
      </c>
      <c r="O35" s="3">
        <v>4.7619047620000003</v>
      </c>
      <c r="P35" s="3">
        <v>9.2850000000000001</v>
      </c>
      <c r="Q35" s="3">
        <v>5</v>
      </c>
      <c r="R35">
        <f>J35-N35</f>
        <v>9.285000000000025</v>
      </c>
      <c r="S35" t="str">
        <f>IF(J35&gt;300,"High Spender","Regular Spender")</f>
        <v>Regular Spender</v>
      </c>
    </row>
    <row r="36" spans="1:19" ht="15" hidden="1" x14ac:dyDescent="0.25">
      <c r="A36" s="2" t="s">
        <v>70</v>
      </c>
      <c r="B36" s="2" t="s">
        <v>25</v>
      </c>
      <c r="C36" s="2" t="s">
        <v>26</v>
      </c>
      <c r="D36" s="2" t="s">
        <v>20</v>
      </c>
      <c r="E36" s="2" t="s">
        <v>21</v>
      </c>
      <c r="F36" s="2" t="s">
        <v>44</v>
      </c>
      <c r="G36" s="3">
        <v>99.42</v>
      </c>
      <c r="H36" s="3">
        <v>4</v>
      </c>
      <c r="I36" s="3">
        <v>19.884</v>
      </c>
      <c r="J36" s="3">
        <v>417.56400000000002</v>
      </c>
      <c r="K36" s="4">
        <v>43502</v>
      </c>
      <c r="L36" s="5">
        <v>0.4458333333333333</v>
      </c>
      <c r="M36" s="2" t="s">
        <v>23</v>
      </c>
      <c r="N36" s="3">
        <v>397.68</v>
      </c>
      <c r="O36" s="3">
        <v>4.7619047620000003</v>
      </c>
      <c r="P36" s="3">
        <v>19.884</v>
      </c>
      <c r="Q36" s="3">
        <v>7.5</v>
      </c>
    </row>
    <row r="37" spans="1:19" ht="15" hidden="1" x14ac:dyDescent="0.25">
      <c r="A37" s="2" t="s">
        <v>71</v>
      </c>
      <c r="B37" s="2" t="s">
        <v>25</v>
      </c>
      <c r="C37" s="2" t="s">
        <v>26</v>
      </c>
      <c r="D37" s="2" t="s">
        <v>20</v>
      </c>
      <c r="E37" s="2" t="s">
        <v>21</v>
      </c>
      <c r="F37" s="2" t="s">
        <v>36</v>
      </c>
      <c r="G37" s="3">
        <v>68.12</v>
      </c>
      <c r="H37" s="3">
        <v>1</v>
      </c>
      <c r="I37" s="3">
        <v>3.4060000000000001</v>
      </c>
      <c r="J37" s="3">
        <v>71.525999999999996</v>
      </c>
      <c r="K37" s="4">
        <v>43472</v>
      </c>
      <c r="L37" s="5">
        <v>0.51944444444444449</v>
      </c>
      <c r="M37" s="2" t="s">
        <v>23</v>
      </c>
      <c r="N37" s="3">
        <v>68.12</v>
      </c>
      <c r="O37" s="3">
        <v>4.7619047620000003</v>
      </c>
      <c r="P37" s="3">
        <v>3.4060000000000001</v>
      </c>
      <c r="Q37" s="3">
        <v>6.8</v>
      </c>
    </row>
    <row r="38" spans="1:19" ht="15" x14ac:dyDescent="0.25">
      <c r="A38" s="2" t="s">
        <v>40</v>
      </c>
      <c r="B38" s="2" t="s">
        <v>18</v>
      </c>
      <c r="C38" s="2" t="s">
        <v>19</v>
      </c>
      <c r="D38" s="2" t="s">
        <v>20</v>
      </c>
      <c r="E38" s="2" t="s">
        <v>21</v>
      </c>
      <c r="F38" s="2" t="s">
        <v>22</v>
      </c>
      <c r="G38" s="3">
        <v>36.26</v>
      </c>
      <c r="H38" s="3">
        <v>2</v>
      </c>
      <c r="I38" s="3">
        <v>3.6259999999999999</v>
      </c>
      <c r="J38" s="3">
        <v>76.146000000000001</v>
      </c>
      <c r="K38" s="4">
        <v>43475</v>
      </c>
      <c r="L38" s="5">
        <v>0.71875</v>
      </c>
      <c r="M38" s="2" t="s">
        <v>33</v>
      </c>
      <c r="N38" s="3">
        <v>72.52</v>
      </c>
      <c r="O38" s="3">
        <v>4.7619047620000003</v>
      </c>
      <c r="P38" s="3">
        <v>3.6259999999999999</v>
      </c>
      <c r="Q38" s="3">
        <v>7.2</v>
      </c>
      <c r="R38">
        <f>J38-N38</f>
        <v>3.6260000000000048</v>
      </c>
      <c r="S38" t="str">
        <f t="shared" ref="S38:S39" si="4">IF(J38&gt;300,"High Spender","Regular Spender")</f>
        <v>Regular Spender</v>
      </c>
    </row>
    <row r="39" spans="1:19" ht="15" x14ac:dyDescent="0.25">
      <c r="A39" s="2" t="s">
        <v>128</v>
      </c>
      <c r="B39" s="2" t="s">
        <v>18</v>
      </c>
      <c r="C39" s="2" t="s">
        <v>19</v>
      </c>
      <c r="D39" s="2" t="s">
        <v>20</v>
      </c>
      <c r="E39" s="2" t="s">
        <v>21</v>
      </c>
      <c r="F39" s="2" t="s">
        <v>36</v>
      </c>
      <c r="G39" s="3">
        <v>21.98</v>
      </c>
      <c r="H39" s="3">
        <v>7</v>
      </c>
      <c r="I39" s="3">
        <v>7.6929999999999996</v>
      </c>
      <c r="J39" s="3">
        <v>161.553</v>
      </c>
      <c r="K39" s="4">
        <v>43475</v>
      </c>
      <c r="L39" s="5">
        <v>0.6958333333333333</v>
      </c>
      <c r="M39" s="2" t="s">
        <v>23</v>
      </c>
      <c r="N39" s="3">
        <v>153.86000000000001</v>
      </c>
      <c r="O39" s="3">
        <v>4.7619047620000003</v>
      </c>
      <c r="P39" s="3">
        <v>7.6929999999999996</v>
      </c>
      <c r="Q39" s="3">
        <v>5.0999999999999996</v>
      </c>
      <c r="R39">
        <f>J39-N39</f>
        <v>7.6929999999999836</v>
      </c>
      <c r="S39" t="str">
        <f t="shared" si="4"/>
        <v>Regular Spender</v>
      </c>
    </row>
    <row r="40" spans="1:19" ht="15" hidden="1" x14ac:dyDescent="0.25">
      <c r="A40" s="2" t="s">
        <v>74</v>
      </c>
      <c r="B40" s="2" t="s">
        <v>25</v>
      </c>
      <c r="C40" s="2" t="s">
        <v>26</v>
      </c>
      <c r="D40" s="2" t="s">
        <v>27</v>
      </c>
      <c r="E40" s="2" t="s">
        <v>21</v>
      </c>
      <c r="F40" s="2" t="s">
        <v>22</v>
      </c>
      <c r="G40" s="3">
        <v>54.92</v>
      </c>
      <c r="H40" s="3">
        <v>8</v>
      </c>
      <c r="I40" s="3">
        <v>21.968</v>
      </c>
      <c r="J40" s="3">
        <v>461.32799999999997</v>
      </c>
      <c r="K40" s="4">
        <v>43547</v>
      </c>
      <c r="L40" s="5">
        <v>0.55833333333333335</v>
      </c>
      <c r="M40" s="2" t="s">
        <v>23</v>
      </c>
      <c r="N40" s="3">
        <v>439.36</v>
      </c>
      <c r="O40" s="3">
        <v>4.7619047620000003</v>
      </c>
      <c r="P40" s="3">
        <v>21.968</v>
      </c>
      <c r="Q40" s="3">
        <v>7.6</v>
      </c>
    </row>
    <row r="41" spans="1:19" ht="15" hidden="1" x14ac:dyDescent="0.25">
      <c r="A41" s="2" t="s">
        <v>75</v>
      </c>
      <c r="B41" s="2" t="s">
        <v>42</v>
      </c>
      <c r="C41" s="2" t="s">
        <v>43</v>
      </c>
      <c r="D41" s="2" t="s">
        <v>20</v>
      </c>
      <c r="E41" s="2" t="s">
        <v>31</v>
      </c>
      <c r="F41" s="2" t="s">
        <v>32</v>
      </c>
      <c r="G41" s="3">
        <v>30.12</v>
      </c>
      <c r="H41" s="3">
        <v>8</v>
      </c>
      <c r="I41" s="3">
        <v>12.048</v>
      </c>
      <c r="J41" s="3">
        <v>253.00800000000001</v>
      </c>
      <c r="K41" s="4">
        <v>43527</v>
      </c>
      <c r="L41" s="5">
        <v>0.54236111111111118</v>
      </c>
      <c r="M41" s="2" t="s">
        <v>29</v>
      </c>
      <c r="N41" s="3">
        <v>240.96</v>
      </c>
      <c r="O41" s="3">
        <v>4.7619047620000003</v>
      </c>
      <c r="P41" s="3">
        <v>12.048</v>
      </c>
      <c r="Q41" s="3">
        <v>7.7</v>
      </c>
    </row>
    <row r="42" spans="1:19" ht="15" hidden="1" x14ac:dyDescent="0.25">
      <c r="A42" s="2" t="s">
        <v>76</v>
      </c>
      <c r="B42" s="2" t="s">
        <v>42</v>
      </c>
      <c r="C42" s="2" t="s">
        <v>43</v>
      </c>
      <c r="D42" s="2" t="s">
        <v>20</v>
      </c>
      <c r="E42" s="2" t="s">
        <v>21</v>
      </c>
      <c r="F42" s="2" t="s">
        <v>32</v>
      </c>
      <c r="G42" s="3">
        <v>86.72</v>
      </c>
      <c r="H42" s="3">
        <v>1</v>
      </c>
      <c r="I42" s="3">
        <v>4.3360000000000003</v>
      </c>
      <c r="J42" s="3">
        <v>91.055999999999997</v>
      </c>
      <c r="K42" s="4">
        <v>43482</v>
      </c>
      <c r="L42" s="5">
        <v>0.78125</v>
      </c>
      <c r="M42" s="2" t="s">
        <v>23</v>
      </c>
      <c r="N42" s="3">
        <v>86.72</v>
      </c>
      <c r="O42" s="3">
        <v>4.7619047620000003</v>
      </c>
      <c r="P42" s="3">
        <v>4.3360000000000003</v>
      </c>
      <c r="Q42" s="3">
        <v>7.9</v>
      </c>
    </row>
    <row r="43" spans="1:19" ht="15" hidden="1" x14ac:dyDescent="0.25">
      <c r="A43" s="2" t="s">
        <v>77</v>
      </c>
      <c r="B43" s="2" t="s">
        <v>25</v>
      </c>
      <c r="C43" s="2" t="s">
        <v>26</v>
      </c>
      <c r="D43" s="2" t="s">
        <v>20</v>
      </c>
      <c r="E43" s="2" t="s">
        <v>31</v>
      </c>
      <c r="F43" s="2" t="s">
        <v>32</v>
      </c>
      <c r="G43" s="3">
        <v>56.11</v>
      </c>
      <c r="H43" s="3">
        <v>2</v>
      </c>
      <c r="I43" s="3">
        <v>5.6109999999999998</v>
      </c>
      <c r="J43" s="3">
        <v>117.831</v>
      </c>
      <c r="K43" s="4">
        <v>43498</v>
      </c>
      <c r="L43" s="5">
        <v>0.42430555555555555</v>
      </c>
      <c r="M43" s="2" t="s">
        <v>29</v>
      </c>
      <c r="N43" s="3">
        <v>112.22</v>
      </c>
      <c r="O43" s="3">
        <v>4.7619047620000003</v>
      </c>
      <c r="P43" s="3">
        <v>5.6109999999999998</v>
      </c>
      <c r="Q43" s="3">
        <v>6.3</v>
      </c>
    </row>
    <row r="44" spans="1:19" ht="15" hidden="1" x14ac:dyDescent="0.25">
      <c r="A44" s="2" t="s">
        <v>78</v>
      </c>
      <c r="B44" s="2" t="s">
        <v>42</v>
      </c>
      <c r="C44" s="2" t="s">
        <v>43</v>
      </c>
      <c r="D44" s="2" t="s">
        <v>20</v>
      </c>
      <c r="E44" s="2" t="s">
        <v>21</v>
      </c>
      <c r="F44" s="2" t="s">
        <v>36</v>
      </c>
      <c r="G44" s="3">
        <v>69.12</v>
      </c>
      <c r="H44" s="3">
        <v>6</v>
      </c>
      <c r="I44" s="3">
        <v>20.736000000000001</v>
      </c>
      <c r="J44" s="3">
        <v>435.45600000000002</v>
      </c>
      <c r="K44" s="4">
        <v>43504</v>
      </c>
      <c r="L44" s="5">
        <v>0.54375000000000007</v>
      </c>
      <c r="M44" s="2" t="s">
        <v>29</v>
      </c>
      <c r="N44" s="3">
        <v>414.72</v>
      </c>
      <c r="O44" s="3">
        <v>4.7619047620000003</v>
      </c>
      <c r="P44" s="3">
        <v>20.736000000000001</v>
      </c>
      <c r="Q44" s="3">
        <v>5.6</v>
      </c>
    </row>
    <row r="45" spans="1:19" ht="15" hidden="1" x14ac:dyDescent="0.25">
      <c r="A45" s="2" t="s">
        <v>79</v>
      </c>
      <c r="B45" s="2" t="s">
        <v>25</v>
      </c>
      <c r="C45" s="2" t="s">
        <v>26</v>
      </c>
      <c r="D45" s="2" t="s">
        <v>20</v>
      </c>
      <c r="E45" s="2" t="s">
        <v>21</v>
      </c>
      <c r="F45" s="2" t="s">
        <v>44</v>
      </c>
      <c r="G45" s="3">
        <v>98.7</v>
      </c>
      <c r="H45" s="3">
        <v>8</v>
      </c>
      <c r="I45" s="3">
        <v>39.479999999999997</v>
      </c>
      <c r="J45" s="3">
        <v>829.08</v>
      </c>
      <c r="K45" s="4">
        <v>43528</v>
      </c>
      <c r="L45" s="5">
        <v>0.86041666666666661</v>
      </c>
      <c r="M45" s="2" t="s">
        <v>29</v>
      </c>
      <c r="N45" s="3">
        <v>789.6</v>
      </c>
      <c r="O45" s="3">
        <v>4.7619047620000003</v>
      </c>
      <c r="P45" s="3">
        <v>39.479999999999997</v>
      </c>
      <c r="Q45" s="3">
        <v>7.6</v>
      </c>
    </row>
    <row r="46" spans="1:19" ht="15" hidden="1" x14ac:dyDescent="0.25">
      <c r="A46" s="2" t="s">
        <v>80</v>
      </c>
      <c r="B46" s="2" t="s">
        <v>25</v>
      </c>
      <c r="C46" s="2" t="s">
        <v>26</v>
      </c>
      <c r="D46" s="2" t="s">
        <v>20</v>
      </c>
      <c r="E46" s="2" t="s">
        <v>31</v>
      </c>
      <c r="F46" s="2" t="s">
        <v>22</v>
      </c>
      <c r="G46" s="3">
        <v>15.37</v>
      </c>
      <c r="H46" s="3">
        <v>2</v>
      </c>
      <c r="I46" s="3">
        <v>1.5369999999999999</v>
      </c>
      <c r="J46" s="3">
        <v>32.277000000000001</v>
      </c>
      <c r="K46" s="4">
        <v>43540</v>
      </c>
      <c r="L46" s="5">
        <v>0.82430555555555562</v>
      </c>
      <c r="M46" s="2" t="s">
        <v>29</v>
      </c>
      <c r="N46" s="3">
        <v>30.74</v>
      </c>
      <c r="O46" s="3">
        <v>4.7619047620000003</v>
      </c>
      <c r="P46" s="3">
        <v>1.5369999999999999</v>
      </c>
      <c r="Q46" s="3">
        <v>7.2</v>
      </c>
    </row>
    <row r="47" spans="1:19" ht="15" hidden="1" x14ac:dyDescent="0.25">
      <c r="A47" s="2" t="s">
        <v>81</v>
      </c>
      <c r="B47" s="2" t="s">
        <v>42</v>
      </c>
      <c r="C47" s="2" t="s">
        <v>43</v>
      </c>
      <c r="D47" s="2" t="s">
        <v>20</v>
      </c>
      <c r="E47" s="2" t="s">
        <v>21</v>
      </c>
      <c r="F47" s="2" t="s">
        <v>28</v>
      </c>
      <c r="G47" s="3">
        <v>93.96</v>
      </c>
      <c r="H47" s="3">
        <v>4</v>
      </c>
      <c r="I47" s="3">
        <v>18.792000000000002</v>
      </c>
      <c r="J47" s="3">
        <v>394.63200000000001</v>
      </c>
      <c r="K47" s="4">
        <v>43533</v>
      </c>
      <c r="L47" s="5">
        <v>0.75</v>
      </c>
      <c r="M47" s="2" t="s">
        <v>29</v>
      </c>
      <c r="N47" s="3">
        <v>375.84</v>
      </c>
      <c r="O47" s="3">
        <v>4.7619047620000003</v>
      </c>
      <c r="P47" s="3">
        <v>18.792000000000002</v>
      </c>
      <c r="Q47" s="3">
        <v>9.5</v>
      </c>
    </row>
    <row r="48" spans="1:19" ht="15" hidden="1" x14ac:dyDescent="0.25">
      <c r="A48" s="2" t="s">
        <v>82</v>
      </c>
      <c r="B48" s="2" t="s">
        <v>42</v>
      </c>
      <c r="C48" s="2" t="s">
        <v>43</v>
      </c>
      <c r="D48" s="2" t="s">
        <v>20</v>
      </c>
      <c r="E48" s="2" t="s">
        <v>31</v>
      </c>
      <c r="F48" s="2" t="s">
        <v>22</v>
      </c>
      <c r="G48" s="3">
        <v>56.69</v>
      </c>
      <c r="H48" s="3">
        <v>9</v>
      </c>
      <c r="I48" s="3">
        <v>25.5105</v>
      </c>
      <c r="J48" s="3">
        <v>535.72050000000002</v>
      </c>
      <c r="K48" s="4">
        <v>43523</v>
      </c>
      <c r="L48" s="5">
        <v>0.72499999999999998</v>
      </c>
      <c r="M48" s="2" t="s">
        <v>33</v>
      </c>
      <c r="N48" s="3">
        <v>510.21</v>
      </c>
      <c r="O48" s="3">
        <v>4.7619047620000003</v>
      </c>
      <c r="P48" s="3">
        <v>25.5105</v>
      </c>
      <c r="Q48" s="3">
        <v>8.4</v>
      </c>
    </row>
    <row r="49" spans="1:19" ht="15" hidden="1" x14ac:dyDescent="0.25">
      <c r="A49" s="2" t="s">
        <v>83</v>
      </c>
      <c r="B49" s="2" t="s">
        <v>42</v>
      </c>
      <c r="C49" s="2" t="s">
        <v>43</v>
      </c>
      <c r="D49" s="2" t="s">
        <v>20</v>
      </c>
      <c r="E49" s="2" t="s">
        <v>21</v>
      </c>
      <c r="F49" s="2" t="s">
        <v>44</v>
      </c>
      <c r="G49" s="3">
        <v>20.010000000000002</v>
      </c>
      <c r="H49" s="3">
        <v>9</v>
      </c>
      <c r="I49" s="3">
        <v>9.0045000000000002</v>
      </c>
      <c r="J49" s="3">
        <v>189.09450000000001</v>
      </c>
      <c r="K49" s="4">
        <v>43502</v>
      </c>
      <c r="L49" s="5">
        <v>0.65763888888888888</v>
      </c>
      <c r="M49" s="2" t="s">
        <v>23</v>
      </c>
      <c r="N49" s="3">
        <v>180.09</v>
      </c>
      <c r="O49" s="3">
        <v>4.7619047620000003</v>
      </c>
      <c r="P49" s="3">
        <v>9.0045000000000002</v>
      </c>
      <c r="Q49" s="3">
        <v>4.0999999999999996</v>
      </c>
    </row>
    <row r="50" spans="1:19" ht="15" hidden="1" x14ac:dyDescent="0.25">
      <c r="A50" s="2" t="s">
        <v>84</v>
      </c>
      <c r="B50" s="2" t="s">
        <v>42</v>
      </c>
      <c r="C50" s="2" t="s">
        <v>43</v>
      </c>
      <c r="D50" s="2" t="s">
        <v>20</v>
      </c>
      <c r="E50" s="2" t="s">
        <v>31</v>
      </c>
      <c r="F50" s="2" t="s">
        <v>28</v>
      </c>
      <c r="G50" s="3">
        <v>18.93</v>
      </c>
      <c r="H50" s="3">
        <v>6</v>
      </c>
      <c r="I50" s="3">
        <v>5.6790000000000003</v>
      </c>
      <c r="J50" s="3">
        <v>119.259</v>
      </c>
      <c r="K50" s="4">
        <v>43506</v>
      </c>
      <c r="L50" s="5">
        <v>0.53125</v>
      </c>
      <c r="M50" s="2" t="s">
        <v>33</v>
      </c>
      <c r="N50" s="3">
        <v>113.58</v>
      </c>
      <c r="O50" s="3">
        <v>4.7619047620000003</v>
      </c>
      <c r="P50" s="3">
        <v>5.6790000000000003</v>
      </c>
      <c r="Q50" s="3">
        <v>8.1</v>
      </c>
    </row>
    <row r="51" spans="1:19" ht="15" hidden="1" x14ac:dyDescent="0.25">
      <c r="A51" s="2" t="s">
        <v>85</v>
      </c>
      <c r="B51" s="2" t="s">
        <v>25</v>
      </c>
      <c r="C51" s="2" t="s">
        <v>26</v>
      </c>
      <c r="D51" s="2" t="s">
        <v>20</v>
      </c>
      <c r="E51" s="2" t="s">
        <v>21</v>
      </c>
      <c r="F51" s="2" t="s">
        <v>46</v>
      </c>
      <c r="G51" s="3">
        <v>82.63</v>
      </c>
      <c r="H51" s="3">
        <v>10</v>
      </c>
      <c r="I51" s="3">
        <v>41.314999999999998</v>
      </c>
      <c r="J51" s="3">
        <v>867.61500000000001</v>
      </c>
      <c r="K51" s="4">
        <v>43543</v>
      </c>
      <c r="L51" s="5">
        <v>0.71388888888888891</v>
      </c>
      <c r="M51" s="2" t="s">
        <v>23</v>
      </c>
      <c r="N51" s="3">
        <v>826.3</v>
      </c>
      <c r="O51" s="3">
        <v>4.7619047620000003</v>
      </c>
      <c r="P51" s="3">
        <v>41.314999999999998</v>
      </c>
      <c r="Q51" s="3">
        <v>7.9</v>
      </c>
    </row>
    <row r="52" spans="1:19" ht="15" hidden="1" x14ac:dyDescent="0.25">
      <c r="A52" s="2" t="s">
        <v>86</v>
      </c>
      <c r="B52" s="2" t="s">
        <v>25</v>
      </c>
      <c r="C52" s="2" t="s">
        <v>26</v>
      </c>
      <c r="D52" s="2" t="s">
        <v>20</v>
      </c>
      <c r="E52" s="2" t="s">
        <v>31</v>
      </c>
      <c r="F52" s="2" t="s">
        <v>44</v>
      </c>
      <c r="G52" s="3">
        <v>91.4</v>
      </c>
      <c r="H52" s="3">
        <v>7</v>
      </c>
      <c r="I52" s="3">
        <v>31.99</v>
      </c>
      <c r="J52" s="3">
        <v>671.79</v>
      </c>
      <c r="K52" s="4">
        <v>43499</v>
      </c>
      <c r="L52" s="5">
        <v>0.42986111111111108</v>
      </c>
      <c r="M52" s="2" t="s">
        <v>29</v>
      </c>
      <c r="N52" s="3">
        <v>639.79999999999995</v>
      </c>
      <c r="O52" s="3">
        <v>4.7619047620000003</v>
      </c>
      <c r="P52" s="3">
        <v>31.99</v>
      </c>
      <c r="Q52" s="3">
        <v>9.5</v>
      </c>
    </row>
    <row r="53" spans="1:19" ht="15" x14ac:dyDescent="0.25">
      <c r="A53" s="2" t="s">
        <v>333</v>
      </c>
      <c r="B53" s="2" t="s">
        <v>18</v>
      </c>
      <c r="C53" s="2" t="s">
        <v>19</v>
      </c>
      <c r="D53" s="2" t="s">
        <v>20</v>
      </c>
      <c r="E53" s="2" t="s">
        <v>31</v>
      </c>
      <c r="F53" s="2" t="s">
        <v>32</v>
      </c>
      <c r="G53" s="3">
        <v>78.38</v>
      </c>
      <c r="H53" s="3">
        <v>6</v>
      </c>
      <c r="I53" s="3">
        <v>23.513999999999999</v>
      </c>
      <c r="J53" s="3">
        <v>493.79399999999998</v>
      </c>
      <c r="K53" s="4">
        <v>43475</v>
      </c>
      <c r="L53" s="5">
        <v>0.59444444444444444</v>
      </c>
      <c r="M53" s="2" t="s">
        <v>23</v>
      </c>
      <c r="N53" s="3">
        <v>470.28</v>
      </c>
      <c r="O53" s="3">
        <v>4.7619047620000003</v>
      </c>
      <c r="P53" s="3">
        <v>23.513999999999999</v>
      </c>
      <c r="Q53" s="3">
        <v>5.8</v>
      </c>
      <c r="R53">
        <f>J53-N53</f>
        <v>23.51400000000001</v>
      </c>
      <c r="S53" t="str">
        <f>IF(J53&gt;300,"High Spender","Regular Spender")</f>
        <v>High Spender</v>
      </c>
    </row>
    <row r="54" spans="1:19" ht="15" hidden="1" x14ac:dyDescent="0.25">
      <c r="A54" s="2" t="s">
        <v>88</v>
      </c>
      <c r="B54" s="2" t="s">
        <v>42</v>
      </c>
      <c r="C54" s="2" t="s">
        <v>43</v>
      </c>
      <c r="D54" s="2" t="s">
        <v>20</v>
      </c>
      <c r="E54" s="2" t="s">
        <v>21</v>
      </c>
      <c r="F54" s="2" t="s">
        <v>46</v>
      </c>
      <c r="G54" s="3">
        <v>17.87</v>
      </c>
      <c r="H54" s="3">
        <v>4</v>
      </c>
      <c r="I54" s="3">
        <v>3.5739999999999998</v>
      </c>
      <c r="J54" s="3">
        <v>75.054000000000002</v>
      </c>
      <c r="K54" s="4">
        <v>43546</v>
      </c>
      <c r="L54" s="5">
        <v>0.61249999999999993</v>
      </c>
      <c r="M54" s="2" t="s">
        <v>23</v>
      </c>
      <c r="N54" s="3">
        <v>71.48</v>
      </c>
      <c r="O54" s="3">
        <v>4.7619047620000003</v>
      </c>
      <c r="P54" s="3">
        <v>3.5739999999999998</v>
      </c>
      <c r="Q54" s="3">
        <v>6.5</v>
      </c>
    </row>
    <row r="55" spans="1:19" ht="15" hidden="1" x14ac:dyDescent="0.25">
      <c r="A55" s="2" t="s">
        <v>89</v>
      </c>
      <c r="B55" s="2" t="s">
        <v>25</v>
      </c>
      <c r="C55" s="2" t="s">
        <v>26</v>
      </c>
      <c r="D55" s="2" t="s">
        <v>20</v>
      </c>
      <c r="E55" s="2" t="s">
        <v>31</v>
      </c>
      <c r="F55" s="2" t="s">
        <v>46</v>
      </c>
      <c r="G55" s="3">
        <v>15.43</v>
      </c>
      <c r="H55" s="3">
        <v>1</v>
      </c>
      <c r="I55" s="3">
        <v>0.77149999999999996</v>
      </c>
      <c r="J55" s="3">
        <v>16.201499999999999</v>
      </c>
      <c r="K55" s="4">
        <v>43490</v>
      </c>
      <c r="L55" s="5">
        <v>0.65694444444444444</v>
      </c>
      <c r="M55" s="2" t="s">
        <v>33</v>
      </c>
      <c r="N55" s="3">
        <v>15.43</v>
      </c>
      <c r="O55" s="3">
        <v>4.7619047620000003</v>
      </c>
      <c r="P55" s="3">
        <v>0.77149999999999996</v>
      </c>
      <c r="Q55" s="3">
        <v>6.1</v>
      </c>
    </row>
    <row r="56" spans="1:19" ht="15" hidden="1" x14ac:dyDescent="0.25">
      <c r="A56" s="2" t="s">
        <v>90</v>
      </c>
      <c r="B56" s="2" t="s">
        <v>42</v>
      </c>
      <c r="C56" s="2" t="s">
        <v>43</v>
      </c>
      <c r="D56" s="2" t="s">
        <v>27</v>
      </c>
      <c r="E56" s="2" t="s">
        <v>31</v>
      </c>
      <c r="F56" s="2" t="s">
        <v>32</v>
      </c>
      <c r="G56" s="3">
        <v>16.16</v>
      </c>
      <c r="H56" s="3">
        <v>2</v>
      </c>
      <c r="I56" s="3">
        <v>1.6160000000000001</v>
      </c>
      <c r="J56" s="3">
        <v>33.936</v>
      </c>
      <c r="K56" s="4">
        <v>43531</v>
      </c>
      <c r="L56" s="5">
        <v>0.49236111111111108</v>
      </c>
      <c r="M56" s="2" t="s">
        <v>23</v>
      </c>
      <c r="N56" s="3">
        <v>32.32</v>
      </c>
      <c r="O56" s="3">
        <v>4.7619047620000003</v>
      </c>
      <c r="P56" s="3">
        <v>1.6160000000000001</v>
      </c>
      <c r="Q56" s="3">
        <v>6.5</v>
      </c>
    </row>
    <row r="57" spans="1:19" ht="15" hidden="1" x14ac:dyDescent="0.25">
      <c r="A57" s="2" t="s">
        <v>91</v>
      </c>
      <c r="B57" s="2" t="s">
        <v>25</v>
      </c>
      <c r="C57" s="2" t="s">
        <v>26</v>
      </c>
      <c r="D57" s="2" t="s">
        <v>27</v>
      </c>
      <c r="E57" s="2" t="s">
        <v>21</v>
      </c>
      <c r="F57" s="2" t="s">
        <v>28</v>
      </c>
      <c r="G57" s="3">
        <v>85.98</v>
      </c>
      <c r="H57" s="3">
        <v>8</v>
      </c>
      <c r="I57" s="3">
        <v>34.392000000000003</v>
      </c>
      <c r="J57" s="3">
        <v>722.23199999999997</v>
      </c>
      <c r="K57" s="4">
        <v>43524</v>
      </c>
      <c r="L57" s="5">
        <v>0.79236111111111107</v>
      </c>
      <c r="M57" s="2" t="s">
        <v>29</v>
      </c>
      <c r="N57" s="3">
        <v>687.84</v>
      </c>
      <c r="O57" s="3">
        <v>4.7619047620000003</v>
      </c>
      <c r="P57" s="3">
        <v>34.392000000000003</v>
      </c>
      <c r="Q57" s="3">
        <v>8.1999999999999993</v>
      </c>
    </row>
    <row r="58" spans="1:19" ht="15" x14ac:dyDescent="0.25">
      <c r="A58" s="2" t="s">
        <v>275</v>
      </c>
      <c r="B58" s="2" t="s">
        <v>18</v>
      </c>
      <c r="C58" s="2" t="s">
        <v>19</v>
      </c>
      <c r="D58" s="2" t="s">
        <v>27</v>
      </c>
      <c r="E58" s="2" t="s">
        <v>31</v>
      </c>
      <c r="F58" s="2" t="s">
        <v>46</v>
      </c>
      <c r="G58" s="3">
        <v>89.69</v>
      </c>
      <c r="H58" s="3">
        <v>1</v>
      </c>
      <c r="I58" s="3">
        <v>4.4844999999999997</v>
      </c>
      <c r="J58" s="3">
        <v>94.174499999999995</v>
      </c>
      <c r="K58" s="4">
        <v>43476</v>
      </c>
      <c r="L58" s="5">
        <v>0.47222222222222227</v>
      </c>
      <c r="M58" s="2" t="s">
        <v>23</v>
      </c>
      <c r="N58" s="3">
        <v>89.69</v>
      </c>
      <c r="O58" s="3">
        <v>4.7619047620000003</v>
      </c>
      <c r="P58" s="3">
        <v>4.4844999999999997</v>
      </c>
      <c r="Q58" s="3">
        <v>4.9000000000000004</v>
      </c>
      <c r="R58">
        <f>J58-N58</f>
        <v>4.484499999999997</v>
      </c>
      <c r="S58" t="str">
        <f t="shared" ref="S58:S60" si="5">IF(J58&gt;300,"High Spender","Regular Spender")</f>
        <v>Regular Spender</v>
      </c>
    </row>
    <row r="59" spans="1:19" ht="15" x14ac:dyDescent="0.25">
      <c r="A59" s="2" t="s">
        <v>276</v>
      </c>
      <c r="B59" s="2" t="s">
        <v>18</v>
      </c>
      <c r="C59" s="2" t="s">
        <v>19</v>
      </c>
      <c r="D59" s="2" t="s">
        <v>27</v>
      </c>
      <c r="E59" s="2" t="s">
        <v>31</v>
      </c>
      <c r="F59" s="2" t="s">
        <v>44</v>
      </c>
      <c r="G59" s="3">
        <v>24.94</v>
      </c>
      <c r="H59" s="3">
        <v>9</v>
      </c>
      <c r="I59" s="3">
        <v>11.223000000000001</v>
      </c>
      <c r="J59" s="3">
        <v>235.68299999999999</v>
      </c>
      <c r="K59" s="4">
        <v>43476</v>
      </c>
      <c r="L59" s="5">
        <v>0.7006944444444444</v>
      </c>
      <c r="M59" s="2" t="s">
        <v>33</v>
      </c>
      <c r="N59" s="3">
        <v>224.46</v>
      </c>
      <c r="O59" s="3">
        <v>4.7619047620000003</v>
      </c>
      <c r="P59" s="3">
        <v>11.223000000000001</v>
      </c>
      <c r="Q59" s="3">
        <v>5.6</v>
      </c>
      <c r="R59">
        <f>J59-N59</f>
        <v>11.222999999999985</v>
      </c>
      <c r="S59" t="str">
        <f t="shared" si="5"/>
        <v>Regular Spender</v>
      </c>
    </row>
    <row r="60" spans="1:19" ht="15" x14ac:dyDescent="0.25">
      <c r="A60" s="2" t="s">
        <v>416</v>
      </c>
      <c r="B60" s="2" t="s">
        <v>18</v>
      </c>
      <c r="C60" s="2" t="s">
        <v>19</v>
      </c>
      <c r="D60" s="2" t="s">
        <v>20</v>
      </c>
      <c r="E60" s="2" t="s">
        <v>31</v>
      </c>
      <c r="F60" s="2" t="s">
        <v>36</v>
      </c>
      <c r="G60" s="3">
        <v>82.33</v>
      </c>
      <c r="H60" s="3">
        <v>4</v>
      </c>
      <c r="I60" s="3">
        <v>16.466000000000001</v>
      </c>
      <c r="J60" s="3">
        <v>345.786</v>
      </c>
      <c r="K60" s="4">
        <v>43476</v>
      </c>
      <c r="L60" s="5">
        <v>0.44236111111111115</v>
      </c>
      <c r="M60" s="2" t="s">
        <v>33</v>
      </c>
      <c r="N60" s="3">
        <v>329.32</v>
      </c>
      <c r="O60" s="3">
        <v>4.7619047620000003</v>
      </c>
      <c r="P60" s="3">
        <v>16.466000000000001</v>
      </c>
      <c r="Q60" s="3">
        <v>7.5</v>
      </c>
      <c r="R60">
        <f>J60-N60</f>
        <v>16.466000000000008</v>
      </c>
      <c r="S60" t="str">
        <f t="shared" si="5"/>
        <v>High Spender</v>
      </c>
    </row>
    <row r="61" spans="1:19" ht="15" hidden="1" x14ac:dyDescent="0.25">
      <c r="A61" s="2" t="s">
        <v>95</v>
      </c>
      <c r="B61" s="2" t="s">
        <v>25</v>
      </c>
      <c r="C61" s="2" t="s">
        <v>26</v>
      </c>
      <c r="D61" s="2" t="s">
        <v>27</v>
      </c>
      <c r="E61" s="2" t="s">
        <v>31</v>
      </c>
      <c r="F61" s="2" t="s">
        <v>28</v>
      </c>
      <c r="G61" s="3">
        <v>30.61</v>
      </c>
      <c r="H61" s="3">
        <v>6</v>
      </c>
      <c r="I61" s="3">
        <v>9.1829999999999998</v>
      </c>
      <c r="J61" s="3">
        <v>192.84299999999999</v>
      </c>
      <c r="K61" s="4">
        <v>43536</v>
      </c>
      <c r="L61" s="5">
        <v>0.85833333333333339</v>
      </c>
      <c r="M61" s="2" t="s">
        <v>29</v>
      </c>
      <c r="N61" s="3">
        <v>183.66</v>
      </c>
      <c r="O61" s="3">
        <v>4.7619047620000003</v>
      </c>
      <c r="P61" s="3">
        <v>9.1829999999999998</v>
      </c>
      <c r="Q61" s="3">
        <v>9.3000000000000007</v>
      </c>
    </row>
    <row r="62" spans="1:19" ht="15" hidden="1" x14ac:dyDescent="0.25">
      <c r="A62" s="2" t="s">
        <v>96</v>
      </c>
      <c r="B62" s="2" t="s">
        <v>25</v>
      </c>
      <c r="C62" s="2" t="s">
        <v>26</v>
      </c>
      <c r="D62" s="2" t="s">
        <v>20</v>
      </c>
      <c r="E62" s="2" t="s">
        <v>21</v>
      </c>
      <c r="F62" s="2" t="s">
        <v>36</v>
      </c>
      <c r="G62" s="3">
        <v>24.74</v>
      </c>
      <c r="H62" s="3">
        <v>3</v>
      </c>
      <c r="I62" s="3">
        <v>3.7109999999999999</v>
      </c>
      <c r="J62" s="3">
        <v>77.930999999999997</v>
      </c>
      <c r="K62" s="4">
        <v>43511</v>
      </c>
      <c r="L62" s="5">
        <v>0.74097222222222225</v>
      </c>
      <c r="M62" s="2" t="s">
        <v>33</v>
      </c>
      <c r="N62" s="3">
        <v>74.22</v>
      </c>
      <c r="O62" s="3">
        <v>4.7619047620000003</v>
      </c>
      <c r="P62" s="3">
        <v>3.7109999999999999</v>
      </c>
      <c r="Q62" s="3">
        <v>10</v>
      </c>
    </row>
    <row r="63" spans="1:19" ht="15" hidden="1" x14ac:dyDescent="0.25">
      <c r="A63" s="2" t="s">
        <v>97</v>
      </c>
      <c r="B63" s="2" t="s">
        <v>25</v>
      </c>
      <c r="C63" s="2" t="s">
        <v>26</v>
      </c>
      <c r="D63" s="2" t="s">
        <v>27</v>
      </c>
      <c r="E63" s="2" t="s">
        <v>31</v>
      </c>
      <c r="F63" s="2" t="s">
        <v>32</v>
      </c>
      <c r="G63" s="3">
        <v>55.73</v>
      </c>
      <c r="H63" s="3">
        <v>6</v>
      </c>
      <c r="I63" s="3">
        <v>16.719000000000001</v>
      </c>
      <c r="J63" s="3">
        <v>351.09899999999999</v>
      </c>
      <c r="K63" s="4">
        <v>43520</v>
      </c>
      <c r="L63" s="5">
        <v>0.4548611111111111</v>
      </c>
      <c r="M63" s="2" t="s">
        <v>23</v>
      </c>
      <c r="N63" s="3">
        <v>334.38</v>
      </c>
      <c r="O63" s="3">
        <v>4.7619047620000003</v>
      </c>
      <c r="P63" s="3">
        <v>16.719000000000001</v>
      </c>
      <c r="Q63" s="3">
        <v>7</v>
      </c>
    </row>
    <row r="64" spans="1:19" ht="15" hidden="1" x14ac:dyDescent="0.25">
      <c r="A64" s="2" t="s">
        <v>98</v>
      </c>
      <c r="B64" s="2" t="s">
        <v>42</v>
      </c>
      <c r="C64" s="2" t="s">
        <v>43</v>
      </c>
      <c r="D64" s="2" t="s">
        <v>20</v>
      </c>
      <c r="E64" s="2" t="s">
        <v>21</v>
      </c>
      <c r="F64" s="2" t="s">
        <v>36</v>
      </c>
      <c r="G64" s="3">
        <v>55.07</v>
      </c>
      <c r="H64" s="3">
        <v>9</v>
      </c>
      <c r="I64" s="3">
        <v>24.781500000000001</v>
      </c>
      <c r="J64" s="3">
        <v>520.41150000000005</v>
      </c>
      <c r="K64" s="4">
        <v>43499</v>
      </c>
      <c r="L64" s="5">
        <v>0.56944444444444442</v>
      </c>
      <c r="M64" s="2" t="s">
        <v>23</v>
      </c>
      <c r="N64" s="3">
        <v>495.63</v>
      </c>
      <c r="O64" s="3">
        <v>4.7619047620000003</v>
      </c>
      <c r="P64" s="3">
        <v>24.781500000000001</v>
      </c>
      <c r="Q64" s="3">
        <v>10</v>
      </c>
    </row>
    <row r="65" spans="1:19" ht="15" x14ac:dyDescent="0.25">
      <c r="A65" s="2" t="s">
        <v>442</v>
      </c>
      <c r="B65" s="2" t="s">
        <v>18</v>
      </c>
      <c r="C65" s="2" t="s">
        <v>19</v>
      </c>
      <c r="D65" s="2" t="s">
        <v>27</v>
      </c>
      <c r="E65" s="2" t="s">
        <v>31</v>
      </c>
      <c r="F65" s="2" t="s">
        <v>44</v>
      </c>
      <c r="G65" s="3">
        <v>13.79</v>
      </c>
      <c r="H65" s="3">
        <v>5</v>
      </c>
      <c r="I65" s="3">
        <v>3.4474999999999998</v>
      </c>
      <c r="J65" s="3">
        <v>72.397499999999994</v>
      </c>
      <c r="K65" s="4">
        <v>43476</v>
      </c>
      <c r="L65" s="5">
        <v>0.79652777777777783</v>
      </c>
      <c r="M65" s="2" t="s">
        <v>33</v>
      </c>
      <c r="N65" s="3">
        <v>68.95</v>
      </c>
      <c r="O65" s="3">
        <v>4.7619047620000003</v>
      </c>
      <c r="P65" s="3">
        <v>3.4474999999999998</v>
      </c>
      <c r="Q65" s="3">
        <v>7.8</v>
      </c>
      <c r="R65">
        <f>J65-N65</f>
        <v>3.4474999999999909</v>
      </c>
      <c r="S65" t="str">
        <f>IF(J65&gt;300,"High Spender","Regular Spender")</f>
        <v>Regular Spender</v>
      </c>
    </row>
    <row r="66" spans="1:19" ht="15" hidden="1" x14ac:dyDescent="0.25">
      <c r="A66" s="2" t="s">
        <v>100</v>
      </c>
      <c r="B66" s="2" t="s">
        <v>42</v>
      </c>
      <c r="C66" s="2" t="s">
        <v>43</v>
      </c>
      <c r="D66" s="2" t="s">
        <v>20</v>
      </c>
      <c r="E66" s="2" t="s">
        <v>31</v>
      </c>
      <c r="F66" s="2" t="s">
        <v>22</v>
      </c>
      <c r="G66" s="3">
        <v>75.739999999999995</v>
      </c>
      <c r="H66" s="3">
        <v>4</v>
      </c>
      <c r="I66" s="3">
        <v>15.148</v>
      </c>
      <c r="J66" s="3">
        <v>318.108</v>
      </c>
      <c r="K66" s="4">
        <v>43510</v>
      </c>
      <c r="L66" s="5">
        <v>0.60763888888888895</v>
      </c>
      <c r="M66" s="2" t="s">
        <v>29</v>
      </c>
      <c r="N66" s="3">
        <v>302.95999999999998</v>
      </c>
      <c r="O66" s="3">
        <v>4.7619047620000003</v>
      </c>
      <c r="P66" s="3">
        <v>15.148</v>
      </c>
      <c r="Q66" s="3">
        <v>7.6</v>
      </c>
    </row>
    <row r="67" spans="1:19" ht="15" x14ac:dyDescent="0.25">
      <c r="A67" s="2" t="s">
        <v>113</v>
      </c>
      <c r="B67" s="2" t="s">
        <v>18</v>
      </c>
      <c r="C67" s="2" t="s">
        <v>19</v>
      </c>
      <c r="D67" s="2" t="s">
        <v>20</v>
      </c>
      <c r="E67" s="2" t="s">
        <v>21</v>
      </c>
      <c r="F67" s="2" t="s">
        <v>46</v>
      </c>
      <c r="G67" s="3">
        <v>20.010000000000002</v>
      </c>
      <c r="H67" s="3">
        <v>9</v>
      </c>
      <c r="I67" s="3">
        <v>9.0045000000000002</v>
      </c>
      <c r="J67" s="3">
        <v>189.09450000000001</v>
      </c>
      <c r="K67" s="4">
        <v>43477</v>
      </c>
      <c r="L67" s="5">
        <v>0.65833333333333333</v>
      </c>
      <c r="M67" s="2" t="s">
        <v>33</v>
      </c>
      <c r="N67" s="3">
        <v>180.09</v>
      </c>
      <c r="O67" s="3">
        <v>4.7619047620000003</v>
      </c>
      <c r="P67" s="3">
        <v>9.0045000000000002</v>
      </c>
      <c r="Q67" s="3">
        <v>5.7</v>
      </c>
      <c r="R67">
        <f>J67-N67</f>
        <v>9.0045000000000073</v>
      </c>
      <c r="S67" t="str">
        <f>IF(J67&gt;300,"High Spender","Regular Spender")</f>
        <v>Regular Spender</v>
      </c>
    </row>
    <row r="68" spans="1:19" ht="15" hidden="1" x14ac:dyDescent="0.25">
      <c r="A68" s="2" t="s">
        <v>102</v>
      </c>
      <c r="B68" s="2" t="s">
        <v>25</v>
      </c>
      <c r="C68" s="2" t="s">
        <v>26</v>
      </c>
      <c r="D68" s="2" t="s">
        <v>27</v>
      </c>
      <c r="E68" s="2" t="s">
        <v>21</v>
      </c>
      <c r="F68" s="2" t="s">
        <v>22</v>
      </c>
      <c r="G68" s="3">
        <v>33.47</v>
      </c>
      <c r="H68" s="3">
        <v>2</v>
      </c>
      <c r="I68" s="3">
        <v>3.347</v>
      </c>
      <c r="J68" s="3">
        <v>70.287000000000006</v>
      </c>
      <c r="K68" s="4">
        <v>43506</v>
      </c>
      <c r="L68" s="5">
        <v>0.65486111111111112</v>
      </c>
      <c r="M68" s="2" t="s">
        <v>23</v>
      </c>
      <c r="N68" s="3">
        <v>66.94</v>
      </c>
      <c r="O68" s="3">
        <v>4.7619047620000003</v>
      </c>
      <c r="P68" s="3">
        <v>3.347</v>
      </c>
      <c r="Q68" s="3">
        <v>6.7</v>
      </c>
    </row>
    <row r="69" spans="1:19" ht="15" hidden="1" x14ac:dyDescent="0.25">
      <c r="A69" s="2" t="s">
        <v>103</v>
      </c>
      <c r="B69" s="2" t="s">
        <v>42</v>
      </c>
      <c r="C69" s="2" t="s">
        <v>43</v>
      </c>
      <c r="D69" s="2" t="s">
        <v>20</v>
      </c>
      <c r="E69" s="2" t="s">
        <v>21</v>
      </c>
      <c r="F69" s="2" t="s">
        <v>46</v>
      </c>
      <c r="G69" s="3">
        <v>97.61</v>
      </c>
      <c r="H69" s="3">
        <v>6</v>
      </c>
      <c r="I69" s="3">
        <v>29.283000000000001</v>
      </c>
      <c r="J69" s="3">
        <v>614.94299999999998</v>
      </c>
      <c r="K69" s="4">
        <v>43472</v>
      </c>
      <c r="L69" s="5">
        <v>0.62569444444444444</v>
      </c>
      <c r="M69" s="2" t="s">
        <v>23</v>
      </c>
      <c r="N69" s="3">
        <v>585.66</v>
      </c>
      <c r="O69" s="3">
        <v>4.7619047620000003</v>
      </c>
      <c r="P69" s="3">
        <v>29.283000000000001</v>
      </c>
      <c r="Q69" s="3">
        <v>9.9</v>
      </c>
    </row>
    <row r="70" spans="1:19" ht="15" x14ac:dyDescent="0.25">
      <c r="A70" s="2" t="s">
        <v>141</v>
      </c>
      <c r="B70" s="2" t="s">
        <v>18</v>
      </c>
      <c r="C70" s="2" t="s">
        <v>19</v>
      </c>
      <c r="D70" s="2" t="s">
        <v>20</v>
      </c>
      <c r="E70" s="2" t="s">
        <v>31</v>
      </c>
      <c r="F70" s="2" t="s">
        <v>28</v>
      </c>
      <c r="G70" s="3">
        <v>88.67</v>
      </c>
      <c r="H70" s="3">
        <v>10</v>
      </c>
      <c r="I70" s="3">
        <v>44.335000000000001</v>
      </c>
      <c r="J70" s="3">
        <v>931.03499999999997</v>
      </c>
      <c r="K70" s="4">
        <v>43477</v>
      </c>
      <c r="L70" s="5">
        <v>0.61805555555555558</v>
      </c>
      <c r="M70" s="2" t="s">
        <v>23</v>
      </c>
      <c r="N70" s="3">
        <v>886.7</v>
      </c>
      <c r="O70" s="3">
        <v>4.7619047620000003</v>
      </c>
      <c r="P70" s="3">
        <v>44.335000000000001</v>
      </c>
      <c r="Q70" s="3">
        <v>7.3</v>
      </c>
      <c r="R70">
        <f>J70-N70</f>
        <v>44.334999999999923</v>
      </c>
      <c r="S70" t="str">
        <f t="shared" ref="S70:S71" si="6">IF(J70&gt;300,"High Spender","Regular Spender")</f>
        <v>High Spender</v>
      </c>
    </row>
    <row r="71" spans="1:19" ht="15" x14ac:dyDescent="0.25">
      <c r="A71" s="2" t="s">
        <v>468</v>
      </c>
      <c r="B71" s="2" t="s">
        <v>18</v>
      </c>
      <c r="C71" s="2" t="s">
        <v>19</v>
      </c>
      <c r="D71" s="2" t="s">
        <v>27</v>
      </c>
      <c r="E71" s="2" t="s">
        <v>21</v>
      </c>
      <c r="F71" s="2" t="s">
        <v>28</v>
      </c>
      <c r="G71" s="3">
        <v>23.46</v>
      </c>
      <c r="H71" s="3">
        <v>6</v>
      </c>
      <c r="I71" s="3">
        <v>7.0380000000000003</v>
      </c>
      <c r="J71" s="3">
        <v>147.798</v>
      </c>
      <c r="K71" s="4">
        <v>43478</v>
      </c>
      <c r="L71" s="5">
        <v>0.80138888888888893</v>
      </c>
      <c r="M71" s="2" t="s">
        <v>23</v>
      </c>
      <c r="N71" s="3">
        <v>140.76</v>
      </c>
      <c r="O71" s="3">
        <v>4.7619047620000003</v>
      </c>
      <c r="P71" s="3">
        <v>7.0380000000000003</v>
      </c>
      <c r="Q71" s="3">
        <v>6.4</v>
      </c>
      <c r="R71">
        <f>J71-N71</f>
        <v>7.0380000000000109</v>
      </c>
      <c r="S71" t="str">
        <f t="shared" si="6"/>
        <v>Regular Spender</v>
      </c>
    </row>
    <row r="72" spans="1:19" ht="15" hidden="1" x14ac:dyDescent="0.25">
      <c r="A72" s="2" t="s">
        <v>106</v>
      </c>
      <c r="B72" s="2" t="s">
        <v>25</v>
      </c>
      <c r="C72" s="2" t="s">
        <v>26</v>
      </c>
      <c r="D72" s="2" t="s">
        <v>27</v>
      </c>
      <c r="E72" s="2" t="s">
        <v>31</v>
      </c>
      <c r="F72" s="2" t="s">
        <v>44</v>
      </c>
      <c r="G72" s="3">
        <v>89.48</v>
      </c>
      <c r="H72" s="3">
        <v>10</v>
      </c>
      <c r="I72" s="3">
        <v>44.74</v>
      </c>
      <c r="J72" s="3">
        <v>939.54</v>
      </c>
      <c r="K72" s="4">
        <v>43471</v>
      </c>
      <c r="L72" s="5">
        <v>0.53194444444444444</v>
      </c>
      <c r="M72" s="2" t="s">
        <v>33</v>
      </c>
      <c r="N72" s="3">
        <v>894.8</v>
      </c>
      <c r="O72" s="3">
        <v>4.7619047620000003</v>
      </c>
      <c r="P72" s="3">
        <v>44.74</v>
      </c>
      <c r="Q72" s="3">
        <v>9.6</v>
      </c>
    </row>
    <row r="73" spans="1:19" ht="15" hidden="1" x14ac:dyDescent="0.25">
      <c r="A73" s="2" t="s">
        <v>107</v>
      </c>
      <c r="B73" s="2" t="s">
        <v>25</v>
      </c>
      <c r="C73" s="2" t="s">
        <v>26</v>
      </c>
      <c r="D73" s="2" t="s">
        <v>27</v>
      </c>
      <c r="E73" s="2" t="s">
        <v>31</v>
      </c>
      <c r="F73" s="2" t="s">
        <v>46</v>
      </c>
      <c r="G73" s="3">
        <v>62.12</v>
      </c>
      <c r="H73" s="3">
        <v>10</v>
      </c>
      <c r="I73" s="3">
        <v>31.06</v>
      </c>
      <c r="J73" s="3">
        <v>652.26</v>
      </c>
      <c r="K73" s="4">
        <v>43507</v>
      </c>
      <c r="L73" s="5">
        <v>0.67986111111111114</v>
      </c>
      <c r="M73" s="2" t="s">
        <v>29</v>
      </c>
      <c r="N73" s="3">
        <v>621.20000000000005</v>
      </c>
      <c r="O73" s="3">
        <v>4.7619047620000003</v>
      </c>
      <c r="P73" s="3">
        <v>31.06</v>
      </c>
      <c r="Q73" s="3">
        <v>5.9</v>
      </c>
    </row>
    <row r="74" spans="1:19" ht="15" hidden="1" x14ac:dyDescent="0.25">
      <c r="A74" s="2" t="s">
        <v>108</v>
      </c>
      <c r="B74" s="2" t="s">
        <v>42</v>
      </c>
      <c r="C74" s="2" t="s">
        <v>43</v>
      </c>
      <c r="D74" s="2" t="s">
        <v>20</v>
      </c>
      <c r="E74" s="2" t="s">
        <v>21</v>
      </c>
      <c r="F74" s="2" t="s">
        <v>44</v>
      </c>
      <c r="G74" s="3">
        <v>48.52</v>
      </c>
      <c r="H74" s="3">
        <v>3</v>
      </c>
      <c r="I74" s="3">
        <v>7.2779999999999996</v>
      </c>
      <c r="J74" s="3">
        <v>152.83799999999999</v>
      </c>
      <c r="K74" s="4">
        <v>43529</v>
      </c>
      <c r="L74" s="5">
        <v>0.76180555555555562</v>
      </c>
      <c r="M74" s="2" t="s">
        <v>23</v>
      </c>
      <c r="N74" s="3">
        <v>145.56</v>
      </c>
      <c r="O74" s="3">
        <v>4.7619047620000003</v>
      </c>
      <c r="P74" s="3">
        <v>7.2779999999999996</v>
      </c>
      <c r="Q74" s="3">
        <v>4</v>
      </c>
    </row>
    <row r="75" spans="1:19" ht="15" hidden="1" x14ac:dyDescent="0.25">
      <c r="A75" s="2" t="s">
        <v>109</v>
      </c>
      <c r="B75" s="2" t="s">
        <v>25</v>
      </c>
      <c r="C75" s="2" t="s">
        <v>26</v>
      </c>
      <c r="D75" s="2" t="s">
        <v>27</v>
      </c>
      <c r="E75" s="2" t="s">
        <v>21</v>
      </c>
      <c r="F75" s="2" t="s">
        <v>28</v>
      </c>
      <c r="G75" s="3">
        <v>75.91</v>
      </c>
      <c r="H75" s="3">
        <v>6</v>
      </c>
      <c r="I75" s="3">
        <v>22.773</v>
      </c>
      <c r="J75" s="3">
        <v>478.233</v>
      </c>
      <c r="K75" s="4">
        <v>43533</v>
      </c>
      <c r="L75" s="5">
        <v>0.76458333333333339</v>
      </c>
      <c r="M75" s="2" t="s">
        <v>29</v>
      </c>
      <c r="N75" s="3">
        <v>455.46</v>
      </c>
      <c r="O75" s="3">
        <v>4.7619047620000003</v>
      </c>
      <c r="P75" s="3">
        <v>22.773</v>
      </c>
      <c r="Q75" s="3">
        <v>8.6999999999999993</v>
      </c>
    </row>
    <row r="76" spans="1:19" ht="15" x14ac:dyDescent="0.25">
      <c r="A76" s="2" t="s">
        <v>411</v>
      </c>
      <c r="B76" s="2" t="s">
        <v>18</v>
      </c>
      <c r="C76" s="2" t="s">
        <v>19</v>
      </c>
      <c r="D76" s="2" t="s">
        <v>20</v>
      </c>
      <c r="E76" s="2" t="s">
        <v>21</v>
      </c>
      <c r="F76" s="2" t="s">
        <v>46</v>
      </c>
      <c r="G76" s="3">
        <v>96.7</v>
      </c>
      <c r="H76" s="3">
        <v>5</v>
      </c>
      <c r="I76" s="3">
        <v>24.175000000000001</v>
      </c>
      <c r="J76" s="3">
        <v>507.67500000000001</v>
      </c>
      <c r="K76" s="4">
        <v>43479</v>
      </c>
      <c r="L76" s="5">
        <v>0.53611111111111109</v>
      </c>
      <c r="M76" s="2" t="s">
        <v>23</v>
      </c>
      <c r="N76" s="3">
        <v>483.5</v>
      </c>
      <c r="O76" s="3">
        <v>4.7619047620000003</v>
      </c>
      <c r="P76" s="3">
        <v>24.175000000000001</v>
      </c>
      <c r="Q76" s="3">
        <v>7</v>
      </c>
      <c r="R76">
        <f>J76-N76</f>
        <v>24.175000000000011</v>
      </c>
      <c r="S76" t="str">
        <f>IF(J76&gt;300,"High Spender","Regular Spender")</f>
        <v>High Spender</v>
      </c>
    </row>
    <row r="77" spans="1:19" ht="15" hidden="1" x14ac:dyDescent="0.25">
      <c r="A77" s="2" t="s">
        <v>111</v>
      </c>
      <c r="B77" s="2" t="s">
        <v>25</v>
      </c>
      <c r="C77" s="2" t="s">
        <v>26</v>
      </c>
      <c r="D77" s="2" t="s">
        <v>27</v>
      </c>
      <c r="E77" s="2" t="s">
        <v>21</v>
      </c>
      <c r="F77" s="2" t="s">
        <v>28</v>
      </c>
      <c r="G77" s="3">
        <v>41.65</v>
      </c>
      <c r="H77" s="3">
        <v>10</v>
      </c>
      <c r="I77" s="3">
        <v>20.824999999999999</v>
      </c>
      <c r="J77" s="3">
        <v>437.32499999999999</v>
      </c>
      <c r="K77" s="4">
        <v>43478</v>
      </c>
      <c r="L77" s="5">
        <v>0.71111111111111114</v>
      </c>
      <c r="M77" s="2" t="s">
        <v>33</v>
      </c>
      <c r="N77" s="3">
        <v>416.5</v>
      </c>
      <c r="O77" s="3">
        <v>4.7619047620000003</v>
      </c>
      <c r="P77" s="3">
        <v>20.824999999999999</v>
      </c>
      <c r="Q77" s="3">
        <v>5.4</v>
      </c>
    </row>
    <row r="78" spans="1:19" ht="15" hidden="1" x14ac:dyDescent="0.25">
      <c r="A78" s="2" t="s">
        <v>112</v>
      </c>
      <c r="B78" s="2" t="s">
        <v>25</v>
      </c>
      <c r="C78" s="2" t="s">
        <v>26</v>
      </c>
      <c r="D78" s="2" t="s">
        <v>20</v>
      </c>
      <c r="E78" s="2" t="s">
        <v>31</v>
      </c>
      <c r="F78" s="2" t="s">
        <v>46</v>
      </c>
      <c r="G78" s="3">
        <v>49.04</v>
      </c>
      <c r="H78" s="3">
        <v>9</v>
      </c>
      <c r="I78" s="3">
        <v>22.068000000000001</v>
      </c>
      <c r="J78" s="3">
        <v>463.428</v>
      </c>
      <c r="K78" s="4">
        <v>43474</v>
      </c>
      <c r="L78" s="5">
        <v>0.59722222222222221</v>
      </c>
      <c r="M78" s="2" t="s">
        <v>33</v>
      </c>
      <c r="N78" s="3">
        <v>441.36</v>
      </c>
      <c r="O78" s="3">
        <v>4.7619047620000003</v>
      </c>
      <c r="P78" s="3">
        <v>22.068000000000001</v>
      </c>
      <c r="Q78" s="3">
        <v>8.6</v>
      </c>
    </row>
    <row r="79" spans="1:19" ht="15" x14ac:dyDescent="0.25">
      <c r="A79" s="2" t="s">
        <v>73</v>
      </c>
      <c r="B79" s="2" t="s">
        <v>18</v>
      </c>
      <c r="C79" s="2" t="s">
        <v>19</v>
      </c>
      <c r="D79" s="2" t="s">
        <v>27</v>
      </c>
      <c r="E79" s="2" t="s">
        <v>21</v>
      </c>
      <c r="F79" s="2" t="s">
        <v>28</v>
      </c>
      <c r="G79" s="3">
        <v>60.88</v>
      </c>
      <c r="H79" s="3">
        <v>9</v>
      </c>
      <c r="I79" s="3">
        <v>27.396000000000001</v>
      </c>
      <c r="J79" s="3">
        <v>575.31600000000003</v>
      </c>
      <c r="K79" s="4">
        <v>43480</v>
      </c>
      <c r="L79" s="5">
        <v>0.72013888888888899</v>
      </c>
      <c r="M79" s="2" t="s">
        <v>23</v>
      </c>
      <c r="N79" s="3">
        <v>547.91999999999996</v>
      </c>
      <c r="O79" s="3">
        <v>4.7619047620000003</v>
      </c>
      <c r="P79" s="3">
        <v>27.396000000000001</v>
      </c>
      <c r="Q79" s="3">
        <v>4.7</v>
      </c>
      <c r="R79">
        <f>J79-N79</f>
        <v>27.396000000000072</v>
      </c>
      <c r="S79" t="str">
        <f>IF(J79&gt;300,"High Spender","Regular Spender")</f>
        <v>High Spender</v>
      </c>
    </row>
    <row r="80" spans="1:19" ht="15" hidden="1" x14ac:dyDescent="0.25">
      <c r="A80" s="2" t="s">
        <v>114</v>
      </c>
      <c r="B80" s="2" t="s">
        <v>25</v>
      </c>
      <c r="C80" s="2" t="s">
        <v>26</v>
      </c>
      <c r="D80" s="2" t="s">
        <v>20</v>
      </c>
      <c r="E80" s="2" t="s">
        <v>21</v>
      </c>
      <c r="F80" s="2" t="s">
        <v>44</v>
      </c>
      <c r="G80" s="3">
        <v>78.31</v>
      </c>
      <c r="H80" s="3">
        <v>10</v>
      </c>
      <c r="I80" s="3">
        <v>39.155000000000001</v>
      </c>
      <c r="J80" s="3">
        <v>822.255</v>
      </c>
      <c r="K80" s="4">
        <v>43529</v>
      </c>
      <c r="L80" s="5">
        <v>0.68333333333333324</v>
      </c>
      <c r="M80" s="2" t="s">
        <v>23</v>
      </c>
      <c r="N80" s="3">
        <v>783.1</v>
      </c>
      <c r="O80" s="3">
        <v>4.7619047620000003</v>
      </c>
      <c r="P80" s="3">
        <v>39.155000000000001</v>
      </c>
      <c r="Q80" s="3">
        <v>6.6</v>
      </c>
    </row>
    <row r="81" spans="1:19" ht="15" hidden="1" x14ac:dyDescent="0.25">
      <c r="A81" s="2" t="s">
        <v>115</v>
      </c>
      <c r="B81" s="2" t="s">
        <v>25</v>
      </c>
      <c r="C81" s="2" t="s">
        <v>26</v>
      </c>
      <c r="D81" s="2" t="s">
        <v>27</v>
      </c>
      <c r="E81" s="2" t="s">
        <v>21</v>
      </c>
      <c r="F81" s="2" t="s">
        <v>22</v>
      </c>
      <c r="G81" s="3">
        <v>20.38</v>
      </c>
      <c r="H81" s="3">
        <v>5</v>
      </c>
      <c r="I81" s="3">
        <v>5.0949999999999998</v>
      </c>
      <c r="J81" s="3">
        <v>106.995</v>
      </c>
      <c r="K81" s="4">
        <v>43487</v>
      </c>
      <c r="L81" s="5">
        <v>0.78888888888888886</v>
      </c>
      <c r="M81" s="2" t="s">
        <v>29</v>
      </c>
      <c r="N81" s="3">
        <v>101.9</v>
      </c>
      <c r="O81" s="3">
        <v>4.7619047620000003</v>
      </c>
      <c r="P81" s="3">
        <v>5.0949999999999998</v>
      </c>
      <c r="Q81" s="3">
        <v>6</v>
      </c>
    </row>
    <row r="82" spans="1:19" ht="15" hidden="1" x14ac:dyDescent="0.25">
      <c r="A82" s="2" t="s">
        <v>116</v>
      </c>
      <c r="B82" s="2" t="s">
        <v>25</v>
      </c>
      <c r="C82" s="2" t="s">
        <v>26</v>
      </c>
      <c r="D82" s="2" t="s">
        <v>27</v>
      </c>
      <c r="E82" s="2" t="s">
        <v>21</v>
      </c>
      <c r="F82" s="2" t="s">
        <v>22</v>
      </c>
      <c r="G82" s="3">
        <v>99.19</v>
      </c>
      <c r="H82" s="3">
        <v>6</v>
      </c>
      <c r="I82" s="3">
        <v>29.757000000000001</v>
      </c>
      <c r="J82" s="3">
        <v>624.89700000000005</v>
      </c>
      <c r="K82" s="4">
        <v>43486</v>
      </c>
      <c r="L82" s="5">
        <v>0.61249999999999993</v>
      </c>
      <c r="M82" s="2" t="s">
        <v>33</v>
      </c>
      <c r="N82" s="3">
        <v>595.14</v>
      </c>
      <c r="O82" s="3">
        <v>4.7619047620000003</v>
      </c>
      <c r="P82" s="3">
        <v>29.757000000000001</v>
      </c>
      <c r="Q82" s="3">
        <v>5.5</v>
      </c>
    </row>
    <row r="83" spans="1:19" ht="15" hidden="1" x14ac:dyDescent="0.25">
      <c r="A83" s="2" t="s">
        <v>117</v>
      </c>
      <c r="B83" s="2" t="s">
        <v>42</v>
      </c>
      <c r="C83" s="2" t="s">
        <v>43</v>
      </c>
      <c r="D83" s="2" t="s">
        <v>27</v>
      </c>
      <c r="E83" s="2" t="s">
        <v>21</v>
      </c>
      <c r="F83" s="2" t="s">
        <v>44</v>
      </c>
      <c r="G83" s="3">
        <v>96.68</v>
      </c>
      <c r="H83" s="3">
        <v>3</v>
      </c>
      <c r="I83" s="3">
        <v>14.502000000000001</v>
      </c>
      <c r="J83" s="3">
        <v>304.54199999999997</v>
      </c>
      <c r="K83" s="4">
        <v>43491</v>
      </c>
      <c r="L83" s="5">
        <v>0.8305555555555556</v>
      </c>
      <c r="M83" s="2" t="s">
        <v>23</v>
      </c>
      <c r="N83" s="3">
        <v>290.04000000000002</v>
      </c>
      <c r="O83" s="3">
        <v>4.7619047620000003</v>
      </c>
      <c r="P83" s="3">
        <v>14.502000000000001</v>
      </c>
      <c r="Q83" s="3">
        <v>6.4</v>
      </c>
    </row>
    <row r="84" spans="1:19" ht="15" hidden="1" x14ac:dyDescent="0.25">
      <c r="A84" s="2" t="s">
        <v>118</v>
      </c>
      <c r="B84" s="2" t="s">
        <v>25</v>
      </c>
      <c r="C84" s="2" t="s">
        <v>26</v>
      </c>
      <c r="D84" s="2" t="s">
        <v>27</v>
      </c>
      <c r="E84" s="2" t="s">
        <v>31</v>
      </c>
      <c r="F84" s="2" t="s">
        <v>44</v>
      </c>
      <c r="G84" s="3">
        <v>19.25</v>
      </c>
      <c r="H84" s="3">
        <v>8</v>
      </c>
      <c r="I84" s="3">
        <v>7.7</v>
      </c>
      <c r="J84" s="3">
        <v>161.69999999999999</v>
      </c>
      <c r="K84" s="4">
        <v>43488</v>
      </c>
      <c r="L84" s="5">
        <v>0.77569444444444446</v>
      </c>
      <c r="M84" s="2" t="s">
        <v>23</v>
      </c>
      <c r="N84" s="3">
        <v>154</v>
      </c>
      <c r="O84" s="3">
        <v>4.7619047620000003</v>
      </c>
      <c r="P84" s="3">
        <v>7.7</v>
      </c>
      <c r="Q84" s="3">
        <v>6.6</v>
      </c>
    </row>
    <row r="85" spans="1:19" ht="15" hidden="1" x14ac:dyDescent="0.25">
      <c r="A85" s="2" t="s">
        <v>119</v>
      </c>
      <c r="B85" s="2" t="s">
        <v>25</v>
      </c>
      <c r="C85" s="2" t="s">
        <v>26</v>
      </c>
      <c r="D85" s="2" t="s">
        <v>20</v>
      </c>
      <c r="E85" s="2" t="s">
        <v>21</v>
      </c>
      <c r="F85" s="2" t="s">
        <v>44</v>
      </c>
      <c r="G85" s="3">
        <v>80.36</v>
      </c>
      <c r="H85" s="3">
        <v>4</v>
      </c>
      <c r="I85" s="3">
        <v>16.071999999999999</v>
      </c>
      <c r="J85" s="3">
        <v>337.512</v>
      </c>
      <c r="K85" s="4">
        <v>43519</v>
      </c>
      <c r="L85" s="5">
        <v>0.78125</v>
      </c>
      <c r="M85" s="2" t="s">
        <v>33</v>
      </c>
      <c r="N85" s="3">
        <v>321.44</v>
      </c>
      <c r="O85" s="3">
        <v>4.7619047620000003</v>
      </c>
      <c r="P85" s="3">
        <v>16.071999999999999</v>
      </c>
      <c r="Q85" s="3">
        <v>8.3000000000000007</v>
      </c>
    </row>
    <row r="86" spans="1:19" ht="15" hidden="1" x14ac:dyDescent="0.25">
      <c r="A86" s="2" t="s">
        <v>120</v>
      </c>
      <c r="B86" s="2" t="s">
        <v>25</v>
      </c>
      <c r="C86" s="2" t="s">
        <v>26</v>
      </c>
      <c r="D86" s="2" t="s">
        <v>20</v>
      </c>
      <c r="E86" s="2" t="s">
        <v>31</v>
      </c>
      <c r="F86" s="2" t="s">
        <v>36</v>
      </c>
      <c r="G86" s="3">
        <v>48.91</v>
      </c>
      <c r="H86" s="3">
        <v>5</v>
      </c>
      <c r="I86" s="3">
        <v>12.227499999999999</v>
      </c>
      <c r="J86" s="3">
        <v>256.77749999999997</v>
      </c>
      <c r="K86" s="4">
        <v>43533</v>
      </c>
      <c r="L86" s="5">
        <v>0.4284722222222222</v>
      </c>
      <c r="M86" s="2" t="s">
        <v>29</v>
      </c>
      <c r="N86" s="3">
        <v>244.55</v>
      </c>
      <c r="O86" s="3">
        <v>4.7619047620000003</v>
      </c>
      <c r="P86" s="3">
        <v>12.227499999999999</v>
      </c>
      <c r="Q86" s="3">
        <v>6.6</v>
      </c>
    </row>
    <row r="87" spans="1:19" ht="15" hidden="1" x14ac:dyDescent="0.25">
      <c r="A87" s="2" t="s">
        <v>121</v>
      </c>
      <c r="B87" s="2" t="s">
        <v>25</v>
      </c>
      <c r="C87" s="2" t="s">
        <v>26</v>
      </c>
      <c r="D87" s="2" t="s">
        <v>27</v>
      </c>
      <c r="E87" s="2" t="s">
        <v>21</v>
      </c>
      <c r="F87" s="2" t="s">
        <v>36</v>
      </c>
      <c r="G87" s="3">
        <v>83.06</v>
      </c>
      <c r="H87" s="3">
        <v>7</v>
      </c>
      <c r="I87" s="3">
        <v>29.071000000000002</v>
      </c>
      <c r="J87" s="3">
        <v>610.49099999999999</v>
      </c>
      <c r="K87" s="4">
        <v>43529</v>
      </c>
      <c r="L87" s="5">
        <v>0.60486111111111118</v>
      </c>
      <c r="M87" s="2" t="s">
        <v>23</v>
      </c>
      <c r="N87" s="3">
        <v>581.41999999999996</v>
      </c>
      <c r="O87" s="3">
        <v>4.7619047620000003</v>
      </c>
      <c r="P87" s="3">
        <v>29.071000000000002</v>
      </c>
      <c r="Q87" s="3">
        <v>4</v>
      </c>
    </row>
    <row r="88" spans="1:19" ht="15" hidden="1" x14ac:dyDescent="0.25">
      <c r="A88" s="2" t="s">
        <v>122</v>
      </c>
      <c r="B88" s="2" t="s">
        <v>25</v>
      </c>
      <c r="C88" s="2" t="s">
        <v>26</v>
      </c>
      <c r="D88" s="2" t="s">
        <v>27</v>
      </c>
      <c r="E88" s="2" t="s">
        <v>31</v>
      </c>
      <c r="F88" s="2" t="s">
        <v>46</v>
      </c>
      <c r="G88" s="3">
        <v>76.52</v>
      </c>
      <c r="H88" s="3">
        <v>5</v>
      </c>
      <c r="I88" s="3">
        <v>19.13</v>
      </c>
      <c r="J88" s="3">
        <v>401.73</v>
      </c>
      <c r="K88" s="4">
        <v>43549</v>
      </c>
      <c r="L88" s="5">
        <v>0.43263888888888885</v>
      </c>
      <c r="M88" s="2" t="s">
        <v>29</v>
      </c>
      <c r="N88" s="3">
        <v>382.6</v>
      </c>
      <c r="O88" s="3">
        <v>4.7619047620000003</v>
      </c>
      <c r="P88" s="3">
        <v>19.13</v>
      </c>
      <c r="Q88" s="3">
        <v>9.9</v>
      </c>
    </row>
    <row r="89" spans="1:19" ht="15" x14ac:dyDescent="0.25">
      <c r="A89" s="2" t="s">
        <v>478</v>
      </c>
      <c r="B89" s="2" t="s">
        <v>18</v>
      </c>
      <c r="C89" s="2" t="s">
        <v>19</v>
      </c>
      <c r="D89" s="2" t="s">
        <v>20</v>
      </c>
      <c r="E89" s="2" t="s">
        <v>21</v>
      </c>
      <c r="F89" s="2" t="s">
        <v>32</v>
      </c>
      <c r="G89" s="3">
        <v>89.21</v>
      </c>
      <c r="H89" s="3">
        <v>9</v>
      </c>
      <c r="I89" s="3">
        <v>40.144500000000001</v>
      </c>
      <c r="J89" s="3">
        <v>843.03449999999998</v>
      </c>
      <c r="K89" s="4">
        <v>43480</v>
      </c>
      <c r="L89" s="5">
        <v>0.65416666666666667</v>
      </c>
      <c r="M89" s="2" t="s">
        <v>33</v>
      </c>
      <c r="N89" s="3">
        <v>802.89</v>
      </c>
      <c r="O89" s="3">
        <v>4.7619047620000003</v>
      </c>
      <c r="P89" s="3">
        <v>40.144500000000001</v>
      </c>
      <c r="Q89" s="3">
        <v>6.5</v>
      </c>
      <c r="R89">
        <f>J89-N89</f>
        <v>40.144499999999994</v>
      </c>
      <c r="S89" t="str">
        <f t="shared" ref="S89:S90" si="7">IF(J89&gt;300,"High Spender","Regular Spender")</f>
        <v>High Spender</v>
      </c>
    </row>
    <row r="90" spans="1:19" ht="15" x14ac:dyDescent="0.25">
      <c r="A90" s="2" t="s">
        <v>480</v>
      </c>
      <c r="B90" s="2" t="s">
        <v>18</v>
      </c>
      <c r="C90" s="2" t="s">
        <v>19</v>
      </c>
      <c r="D90" s="2" t="s">
        <v>27</v>
      </c>
      <c r="E90" s="2" t="s">
        <v>21</v>
      </c>
      <c r="F90" s="2" t="s">
        <v>36</v>
      </c>
      <c r="G90" s="3">
        <v>19.100000000000001</v>
      </c>
      <c r="H90" s="3">
        <v>7</v>
      </c>
      <c r="I90" s="3">
        <v>6.6849999999999996</v>
      </c>
      <c r="J90" s="3">
        <v>140.38499999999999</v>
      </c>
      <c r="K90" s="4">
        <v>43480</v>
      </c>
      <c r="L90" s="5">
        <v>0.4465277777777778</v>
      </c>
      <c r="M90" s="2" t="s">
        <v>29</v>
      </c>
      <c r="N90" s="3">
        <v>133.69999999999999</v>
      </c>
      <c r="O90" s="3">
        <v>4.7619047620000003</v>
      </c>
      <c r="P90" s="3">
        <v>6.6849999999999996</v>
      </c>
      <c r="Q90" s="3">
        <v>9.6999999999999993</v>
      </c>
      <c r="R90">
        <f>J90-N90</f>
        <v>6.6850000000000023</v>
      </c>
      <c r="S90" t="str">
        <f t="shared" si="7"/>
        <v>Regular Spender</v>
      </c>
    </row>
    <row r="91" spans="1:19" ht="15" hidden="1" x14ac:dyDescent="0.25">
      <c r="A91" s="2" t="s">
        <v>125</v>
      </c>
      <c r="B91" s="2" t="s">
        <v>42</v>
      </c>
      <c r="C91" s="2" t="s">
        <v>43</v>
      </c>
      <c r="D91" s="2" t="s">
        <v>27</v>
      </c>
      <c r="E91" s="2" t="s">
        <v>21</v>
      </c>
      <c r="F91" s="2" t="s">
        <v>22</v>
      </c>
      <c r="G91" s="3">
        <v>76.989999999999995</v>
      </c>
      <c r="H91" s="3">
        <v>6</v>
      </c>
      <c r="I91" s="3">
        <v>23.097000000000001</v>
      </c>
      <c r="J91" s="3">
        <v>485.03699999999998</v>
      </c>
      <c r="K91" s="4">
        <v>43523</v>
      </c>
      <c r="L91" s="5">
        <v>0.74652777777777779</v>
      </c>
      <c r="M91" s="2" t="s">
        <v>29</v>
      </c>
      <c r="N91" s="3">
        <v>461.94</v>
      </c>
      <c r="O91" s="3">
        <v>4.7619047620000003</v>
      </c>
      <c r="P91" s="3">
        <v>23.097000000000001</v>
      </c>
      <c r="Q91" s="3">
        <v>6.1</v>
      </c>
    </row>
    <row r="92" spans="1:19" ht="15" hidden="1" x14ac:dyDescent="0.25">
      <c r="A92" s="2" t="s">
        <v>126</v>
      </c>
      <c r="B92" s="2" t="s">
        <v>25</v>
      </c>
      <c r="C92" s="2" t="s">
        <v>26</v>
      </c>
      <c r="D92" s="2" t="s">
        <v>20</v>
      </c>
      <c r="E92" s="2" t="s">
        <v>21</v>
      </c>
      <c r="F92" s="2" t="s">
        <v>32</v>
      </c>
      <c r="G92" s="3">
        <v>47.38</v>
      </c>
      <c r="H92" s="3">
        <v>4</v>
      </c>
      <c r="I92" s="3">
        <v>9.4760000000000009</v>
      </c>
      <c r="J92" s="3">
        <v>198.99600000000001</v>
      </c>
      <c r="K92" s="4">
        <v>43488</v>
      </c>
      <c r="L92" s="5">
        <v>0.43402777777777773</v>
      </c>
      <c r="M92" s="2" t="s">
        <v>29</v>
      </c>
      <c r="N92" s="3">
        <v>189.52</v>
      </c>
      <c r="O92" s="3">
        <v>4.7619047620000003</v>
      </c>
      <c r="P92" s="3">
        <v>9.4760000000000009</v>
      </c>
      <c r="Q92" s="3">
        <v>7.1</v>
      </c>
    </row>
    <row r="93" spans="1:19" ht="15" hidden="1" x14ac:dyDescent="0.25">
      <c r="A93" s="2" t="s">
        <v>127</v>
      </c>
      <c r="B93" s="2" t="s">
        <v>25</v>
      </c>
      <c r="C93" s="2" t="s">
        <v>26</v>
      </c>
      <c r="D93" s="2" t="s">
        <v>27</v>
      </c>
      <c r="E93" s="2" t="s">
        <v>21</v>
      </c>
      <c r="F93" s="2" t="s">
        <v>36</v>
      </c>
      <c r="G93" s="3">
        <v>44.86</v>
      </c>
      <c r="H93" s="3">
        <v>10</v>
      </c>
      <c r="I93" s="3">
        <v>22.43</v>
      </c>
      <c r="J93" s="3">
        <v>471.03</v>
      </c>
      <c r="K93" s="4">
        <v>43491</v>
      </c>
      <c r="L93" s="5">
        <v>0.82916666666666661</v>
      </c>
      <c r="M93" s="2" t="s">
        <v>23</v>
      </c>
      <c r="N93" s="3">
        <v>448.6</v>
      </c>
      <c r="O93" s="3">
        <v>4.7619047620000003</v>
      </c>
      <c r="P93" s="3">
        <v>22.43</v>
      </c>
      <c r="Q93" s="3">
        <v>8.1999999999999993</v>
      </c>
    </row>
    <row r="94" spans="1:19" ht="15" x14ac:dyDescent="0.25">
      <c r="A94" s="2" t="s">
        <v>360</v>
      </c>
      <c r="B94" s="2" t="s">
        <v>18</v>
      </c>
      <c r="C94" s="2" t="s">
        <v>19</v>
      </c>
      <c r="D94" s="2" t="s">
        <v>27</v>
      </c>
      <c r="E94" s="2" t="s">
        <v>31</v>
      </c>
      <c r="F94" s="2" t="s">
        <v>32</v>
      </c>
      <c r="G94" s="3">
        <v>21.52</v>
      </c>
      <c r="H94" s="3">
        <v>6</v>
      </c>
      <c r="I94" s="3">
        <v>6.4560000000000004</v>
      </c>
      <c r="J94" s="3">
        <v>135.57599999999999</v>
      </c>
      <c r="K94" s="4">
        <v>43482</v>
      </c>
      <c r="L94" s="5">
        <v>0.53333333333333333</v>
      </c>
      <c r="M94" s="2" t="s">
        <v>33</v>
      </c>
      <c r="N94" s="3">
        <v>129.12</v>
      </c>
      <c r="O94" s="3">
        <v>4.7619047620000003</v>
      </c>
      <c r="P94" s="3">
        <v>6.4560000000000004</v>
      </c>
      <c r="Q94" s="3">
        <v>9.4</v>
      </c>
      <c r="R94">
        <f>J94-N94</f>
        <v>6.4559999999999889</v>
      </c>
      <c r="S94" t="str">
        <f>IF(J94&gt;300,"High Spender","Regular Spender")</f>
        <v>Regular Spender</v>
      </c>
    </row>
    <row r="95" spans="1:19" ht="15" hidden="1" x14ac:dyDescent="0.25">
      <c r="A95" s="2" t="s">
        <v>129</v>
      </c>
      <c r="B95" s="2" t="s">
        <v>42</v>
      </c>
      <c r="C95" s="2" t="s">
        <v>43</v>
      </c>
      <c r="D95" s="2" t="s">
        <v>20</v>
      </c>
      <c r="E95" s="2" t="s">
        <v>31</v>
      </c>
      <c r="F95" s="2" t="s">
        <v>22</v>
      </c>
      <c r="G95" s="3">
        <v>64.36</v>
      </c>
      <c r="H95" s="3">
        <v>9</v>
      </c>
      <c r="I95" s="3">
        <v>28.962</v>
      </c>
      <c r="J95" s="3">
        <v>608.202</v>
      </c>
      <c r="K95" s="4">
        <v>43536</v>
      </c>
      <c r="L95" s="5">
        <v>0.50624999999999998</v>
      </c>
      <c r="M95" s="2" t="s">
        <v>33</v>
      </c>
      <c r="N95" s="3">
        <v>579.24</v>
      </c>
      <c r="O95" s="3">
        <v>4.7619047620000003</v>
      </c>
      <c r="P95" s="3">
        <v>28.962</v>
      </c>
      <c r="Q95" s="3">
        <v>8.6</v>
      </c>
    </row>
    <row r="96" spans="1:19" ht="15" hidden="1" x14ac:dyDescent="0.25">
      <c r="A96" s="2" t="s">
        <v>130</v>
      </c>
      <c r="B96" s="2" t="s">
        <v>25</v>
      </c>
      <c r="C96" s="2" t="s">
        <v>26</v>
      </c>
      <c r="D96" s="2" t="s">
        <v>27</v>
      </c>
      <c r="E96" s="2" t="s">
        <v>31</v>
      </c>
      <c r="F96" s="2" t="s">
        <v>22</v>
      </c>
      <c r="G96" s="3">
        <v>89.75</v>
      </c>
      <c r="H96" s="3">
        <v>1</v>
      </c>
      <c r="I96" s="3">
        <v>4.4874999999999998</v>
      </c>
      <c r="J96" s="3">
        <v>94.237499999999997</v>
      </c>
      <c r="K96" s="4">
        <v>43502</v>
      </c>
      <c r="L96" s="5">
        <v>0.83680555555555547</v>
      </c>
      <c r="M96" s="2" t="s">
        <v>33</v>
      </c>
      <c r="N96" s="3">
        <v>89.75</v>
      </c>
      <c r="O96" s="3">
        <v>4.7619047620000003</v>
      </c>
      <c r="P96" s="3">
        <v>4.4874999999999998</v>
      </c>
      <c r="Q96" s="3">
        <v>6.6</v>
      </c>
    </row>
    <row r="97" spans="1:19" ht="15" x14ac:dyDescent="0.25">
      <c r="A97" s="2" t="s">
        <v>172</v>
      </c>
      <c r="B97" s="2" t="s">
        <v>18</v>
      </c>
      <c r="C97" s="2" t="s">
        <v>19</v>
      </c>
      <c r="D97" s="2" t="s">
        <v>27</v>
      </c>
      <c r="E97" s="2" t="s">
        <v>21</v>
      </c>
      <c r="F97" s="2" t="s">
        <v>28</v>
      </c>
      <c r="G97" s="3">
        <v>26.31</v>
      </c>
      <c r="H97" s="3">
        <v>5</v>
      </c>
      <c r="I97" s="3">
        <v>6.5774999999999997</v>
      </c>
      <c r="J97" s="3">
        <v>138.1275</v>
      </c>
      <c r="K97" s="4">
        <v>43483</v>
      </c>
      <c r="L97" s="5">
        <v>0.87430555555555556</v>
      </c>
      <c r="M97" s="2" t="s">
        <v>33</v>
      </c>
      <c r="N97" s="3">
        <v>131.55000000000001</v>
      </c>
      <c r="O97" s="3">
        <v>4.7619047620000003</v>
      </c>
      <c r="P97" s="3">
        <v>6.5774999999999997</v>
      </c>
      <c r="Q97" s="3">
        <v>8.8000000000000007</v>
      </c>
      <c r="R97">
        <f>J97-N97</f>
        <v>6.5774999999999864</v>
      </c>
      <c r="S97" t="str">
        <f>IF(J97&gt;300,"High Spender","Regular Spender")</f>
        <v>Regular Spender</v>
      </c>
    </row>
    <row r="98" spans="1:19" ht="15" hidden="1" x14ac:dyDescent="0.25">
      <c r="A98" s="2" t="s">
        <v>132</v>
      </c>
      <c r="B98" s="2" t="s">
        <v>42</v>
      </c>
      <c r="C98" s="2" t="s">
        <v>43</v>
      </c>
      <c r="D98" s="2" t="s">
        <v>27</v>
      </c>
      <c r="E98" s="2" t="s">
        <v>31</v>
      </c>
      <c r="F98" s="2" t="s">
        <v>22</v>
      </c>
      <c r="G98" s="3">
        <v>87.87</v>
      </c>
      <c r="H98" s="3">
        <v>10</v>
      </c>
      <c r="I98" s="3">
        <v>43.935000000000002</v>
      </c>
      <c r="J98" s="3">
        <v>922.63499999999999</v>
      </c>
      <c r="K98" s="4">
        <v>43553</v>
      </c>
      <c r="L98" s="5">
        <v>0.43402777777777773</v>
      </c>
      <c r="M98" s="2" t="s">
        <v>23</v>
      </c>
      <c r="N98" s="3">
        <v>878.7</v>
      </c>
      <c r="O98" s="3">
        <v>4.7619047620000003</v>
      </c>
      <c r="P98" s="3">
        <v>43.935000000000002</v>
      </c>
      <c r="Q98" s="3">
        <v>5.0999999999999996</v>
      </c>
    </row>
    <row r="99" spans="1:19" ht="15" hidden="1" x14ac:dyDescent="0.25">
      <c r="A99" s="2" t="s">
        <v>133</v>
      </c>
      <c r="B99" s="2" t="s">
        <v>25</v>
      </c>
      <c r="C99" s="2" t="s">
        <v>26</v>
      </c>
      <c r="D99" s="2" t="s">
        <v>27</v>
      </c>
      <c r="E99" s="2" t="s">
        <v>21</v>
      </c>
      <c r="F99" s="2" t="s">
        <v>28</v>
      </c>
      <c r="G99" s="3">
        <v>12.45</v>
      </c>
      <c r="H99" s="3">
        <v>6</v>
      </c>
      <c r="I99" s="3">
        <v>3.7349999999999999</v>
      </c>
      <c r="J99" s="3">
        <v>78.435000000000002</v>
      </c>
      <c r="K99" s="4">
        <v>43505</v>
      </c>
      <c r="L99" s="5">
        <v>0.5493055555555556</v>
      </c>
      <c r="M99" s="2" t="s">
        <v>29</v>
      </c>
      <c r="N99" s="3">
        <v>74.7</v>
      </c>
      <c r="O99" s="3">
        <v>4.7619047620000003</v>
      </c>
      <c r="P99" s="3">
        <v>3.7349999999999999</v>
      </c>
      <c r="Q99" s="3">
        <v>4.0999999999999996</v>
      </c>
    </row>
    <row r="100" spans="1:19" ht="15" x14ac:dyDescent="0.25">
      <c r="A100" s="2" t="s">
        <v>149</v>
      </c>
      <c r="B100" s="2" t="s">
        <v>18</v>
      </c>
      <c r="C100" s="2" t="s">
        <v>19</v>
      </c>
      <c r="D100" s="2" t="s">
        <v>20</v>
      </c>
      <c r="E100" s="2" t="s">
        <v>31</v>
      </c>
      <c r="F100" s="2" t="s">
        <v>32</v>
      </c>
      <c r="G100" s="3">
        <v>58.07</v>
      </c>
      <c r="H100" s="3">
        <v>9</v>
      </c>
      <c r="I100" s="3">
        <v>26.131499999999999</v>
      </c>
      <c r="J100" s="3">
        <v>548.76149999999996</v>
      </c>
      <c r="K100" s="4">
        <v>43484</v>
      </c>
      <c r="L100" s="5">
        <v>0.83819444444444446</v>
      </c>
      <c r="M100" s="2" t="s">
        <v>23</v>
      </c>
      <c r="N100" s="3">
        <v>522.63</v>
      </c>
      <c r="O100" s="3">
        <v>4.7619047620000003</v>
      </c>
      <c r="P100" s="3">
        <v>26.131499999999999</v>
      </c>
      <c r="Q100" s="3">
        <v>4.3</v>
      </c>
      <c r="R100">
        <f>J100-N100</f>
        <v>26.13149999999996</v>
      </c>
      <c r="S100" t="str">
        <f>IF(J100&gt;300,"High Spender","Regular Spender")</f>
        <v>High Spender</v>
      </c>
    </row>
    <row r="101" spans="1:19" ht="15" hidden="1" x14ac:dyDescent="0.25">
      <c r="A101" s="2" t="s">
        <v>135</v>
      </c>
      <c r="B101" s="2" t="s">
        <v>42</v>
      </c>
      <c r="C101" s="2" t="s">
        <v>43</v>
      </c>
      <c r="D101" s="2" t="s">
        <v>27</v>
      </c>
      <c r="E101" s="2" t="s">
        <v>31</v>
      </c>
      <c r="F101" s="2" t="s">
        <v>32</v>
      </c>
      <c r="G101" s="3">
        <v>82.7</v>
      </c>
      <c r="H101" s="3">
        <v>6</v>
      </c>
      <c r="I101" s="3">
        <v>24.81</v>
      </c>
      <c r="J101" s="3">
        <v>521.01</v>
      </c>
      <c r="K101" s="4">
        <v>43529</v>
      </c>
      <c r="L101" s="5">
        <v>0.7597222222222223</v>
      </c>
      <c r="M101" s="2" t="s">
        <v>29</v>
      </c>
      <c r="N101" s="3">
        <v>496.2</v>
      </c>
      <c r="O101" s="3">
        <v>4.7619047620000003</v>
      </c>
      <c r="P101" s="3">
        <v>24.81</v>
      </c>
      <c r="Q101" s="3">
        <v>7.4</v>
      </c>
    </row>
    <row r="102" spans="1:19" ht="15" hidden="1" x14ac:dyDescent="0.25">
      <c r="A102" s="2" t="s">
        <v>136</v>
      </c>
      <c r="B102" s="2" t="s">
        <v>25</v>
      </c>
      <c r="C102" s="2" t="s">
        <v>26</v>
      </c>
      <c r="D102" s="2" t="s">
        <v>20</v>
      </c>
      <c r="E102" s="2" t="s">
        <v>31</v>
      </c>
      <c r="F102" s="2" t="s">
        <v>46</v>
      </c>
      <c r="G102" s="3">
        <v>48.71</v>
      </c>
      <c r="H102" s="3">
        <v>1</v>
      </c>
      <c r="I102" s="3">
        <v>2.4355000000000002</v>
      </c>
      <c r="J102" s="3">
        <v>51.145499999999998</v>
      </c>
      <c r="K102" s="4">
        <v>43550</v>
      </c>
      <c r="L102" s="5">
        <v>0.80555555555555547</v>
      </c>
      <c r="M102" s="2" t="s">
        <v>29</v>
      </c>
      <c r="N102" s="3">
        <v>48.71</v>
      </c>
      <c r="O102" s="3">
        <v>4.7619047620000003</v>
      </c>
      <c r="P102" s="3">
        <v>2.4355000000000002</v>
      </c>
      <c r="Q102" s="3">
        <v>4.0999999999999996</v>
      </c>
    </row>
    <row r="103" spans="1:19" ht="15" hidden="1" x14ac:dyDescent="0.25">
      <c r="A103" s="2" t="s">
        <v>137</v>
      </c>
      <c r="B103" s="2" t="s">
        <v>25</v>
      </c>
      <c r="C103" s="2" t="s">
        <v>26</v>
      </c>
      <c r="D103" s="2" t="s">
        <v>27</v>
      </c>
      <c r="E103" s="2" t="s">
        <v>31</v>
      </c>
      <c r="F103" s="2" t="s">
        <v>46</v>
      </c>
      <c r="G103" s="3">
        <v>78.55</v>
      </c>
      <c r="H103" s="3">
        <v>9</v>
      </c>
      <c r="I103" s="3">
        <v>35.347499999999997</v>
      </c>
      <c r="J103" s="3">
        <v>742.29750000000001</v>
      </c>
      <c r="K103" s="4">
        <v>43525</v>
      </c>
      <c r="L103" s="5">
        <v>0.55694444444444446</v>
      </c>
      <c r="M103" s="2" t="s">
        <v>29</v>
      </c>
      <c r="N103" s="3">
        <v>706.95</v>
      </c>
      <c r="O103" s="3">
        <v>4.7619047620000003</v>
      </c>
      <c r="P103" s="3">
        <v>35.347499999999997</v>
      </c>
      <c r="Q103" s="3">
        <v>7.2</v>
      </c>
    </row>
    <row r="104" spans="1:19" ht="15" hidden="1" x14ac:dyDescent="0.25">
      <c r="A104" s="2" t="s">
        <v>138</v>
      </c>
      <c r="B104" s="2" t="s">
        <v>25</v>
      </c>
      <c r="C104" s="2" t="s">
        <v>26</v>
      </c>
      <c r="D104" s="2" t="s">
        <v>27</v>
      </c>
      <c r="E104" s="2" t="s">
        <v>21</v>
      </c>
      <c r="F104" s="2" t="s">
        <v>28</v>
      </c>
      <c r="G104" s="3">
        <v>23.07</v>
      </c>
      <c r="H104" s="3">
        <v>9</v>
      </c>
      <c r="I104" s="3">
        <v>10.381500000000001</v>
      </c>
      <c r="J104" s="3">
        <v>218.01150000000001</v>
      </c>
      <c r="K104" s="4">
        <v>43497</v>
      </c>
      <c r="L104" s="5">
        <v>0.4770833333333333</v>
      </c>
      <c r="M104" s="2" t="s">
        <v>29</v>
      </c>
      <c r="N104" s="3">
        <v>207.63</v>
      </c>
      <c r="O104" s="3">
        <v>4.7619047620000003</v>
      </c>
      <c r="P104" s="3">
        <v>10.381500000000001</v>
      </c>
      <c r="Q104" s="3">
        <v>4.9000000000000004</v>
      </c>
    </row>
    <row r="105" spans="1:19" ht="15" x14ac:dyDescent="0.25">
      <c r="A105" s="2" t="s">
        <v>204</v>
      </c>
      <c r="B105" s="2" t="s">
        <v>18</v>
      </c>
      <c r="C105" s="2" t="s">
        <v>19</v>
      </c>
      <c r="D105" s="2" t="s">
        <v>27</v>
      </c>
      <c r="E105" s="2" t="s">
        <v>31</v>
      </c>
      <c r="F105" s="2" t="s">
        <v>44</v>
      </c>
      <c r="G105" s="3">
        <v>51.28</v>
      </c>
      <c r="H105" s="3">
        <v>6</v>
      </c>
      <c r="I105" s="3">
        <v>15.384</v>
      </c>
      <c r="J105" s="3">
        <v>323.06400000000002</v>
      </c>
      <c r="K105" s="4">
        <v>43484</v>
      </c>
      <c r="L105" s="5">
        <v>0.68819444444444444</v>
      </c>
      <c r="M105" s="2" t="s">
        <v>29</v>
      </c>
      <c r="N105" s="3">
        <v>307.68</v>
      </c>
      <c r="O105" s="3">
        <v>4.7619047620000003</v>
      </c>
      <c r="P105" s="3">
        <v>15.384</v>
      </c>
      <c r="Q105" s="3">
        <v>6.5</v>
      </c>
      <c r="R105">
        <f>J105-N105</f>
        <v>15.384000000000015</v>
      </c>
      <c r="S105" t="str">
        <f>IF(J105&gt;300,"High Spender","Regular Spender")</f>
        <v>High Spender</v>
      </c>
    </row>
    <row r="106" spans="1:19" ht="15" hidden="1" x14ac:dyDescent="0.25">
      <c r="A106" s="2" t="s">
        <v>140</v>
      </c>
      <c r="B106" s="2" t="s">
        <v>42</v>
      </c>
      <c r="C106" s="2" t="s">
        <v>43</v>
      </c>
      <c r="D106" s="2" t="s">
        <v>27</v>
      </c>
      <c r="E106" s="2" t="s">
        <v>31</v>
      </c>
      <c r="F106" s="2" t="s">
        <v>22</v>
      </c>
      <c r="G106" s="3">
        <v>30.35</v>
      </c>
      <c r="H106" s="3">
        <v>7</v>
      </c>
      <c r="I106" s="3">
        <v>10.6225</v>
      </c>
      <c r="J106" s="3">
        <v>223.07249999999999</v>
      </c>
      <c r="K106" s="4">
        <v>43543</v>
      </c>
      <c r="L106" s="5">
        <v>0.7631944444444444</v>
      </c>
      <c r="M106" s="2" t="s">
        <v>29</v>
      </c>
      <c r="N106" s="3">
        <v>212.45</v>
      </c>
      <c r="O106" s="3">
        <v>4.7619047620000003</v>
      </c>
      <c r="P106" s="3">
        <v>10.6225</v>
      </c>
      <c r="Q106" s="3">
        <v>8</v>
      </c>
    </row>
    <row r="107" spans="1:19" ht="15" x14ac:dyDescent="0.25">
      <c r="A107" s="2" t="s">
        <v>441</v>
      </c>
      <c r="B107" s="2" t="s">
        <v>18</v>
      </c>
      <c r="C107" s="2" t="s">
        <v>19</v>
      </c>
      <c r="D107" s="2" t="s">
        <v>20</v>
      </c>
      <c r="E107" s="2" t="s">
        <v>31</v>
      </c>
      <c r="F107" s="2" t="s">
        <v>36</v>
      </c>
      <c r="G107" s="3">
        <v>67.260000000000005</v>
      </c>
      <c r="H107" s="3">
        <v>4</v>
      </c>
      <c r="I107" s="3">
        <v>13.452</v>
      </c>
      <c r="J107" s="3">
        <v>282.49200000000002</v>
      </c>
      <c r="K107" s="4">
        <v>43484</v>
      </c>
      <c r="L107" s="5">
        <v>0.64444444444444449</v>
      </c>
      <c r="M107" s="2" t="s">
        <v>33</v>
      </c>
      <c r="N107" s="3">
        <v>269.04000000000002</v>
      </c>
      <c r="O107" s="3">
        <v>4.7619047620000003</v>
      </c>
      <c r="P107" s="3">
        <v>13.452</v>
      </c>
      <c r="Q107" s="3">
        <v>8</v>
      </c>
      <c r="R107">
        <f>J107-N107</f>
        <v>13.451999999999998</v>
      </c>
      <c r="S107" t="str">
        <f>IF(J107&gt;300,"High Spender","Regular Spender")</f>
        <v>Regular Spender</v>
      </c>
    </row>
    <row r="108" spans="1:19" ht="15" hidden="1" x14ac:dyDescent="0.25">
      <c r="A108" s="2" t="s">
        <v>142</v>
      </c>
      <c r="B108" s="2" t="s">
        <v>25</v>
      </c>
      <c r="C108" s="2" t="s">
        <v>26</v>
      </c>
      <c r="D108" s="2" t="s">
        <v>27</v>
      </c>
      <c r="E108" s="2" t="s">
        <v>31</v>
      </c>
      <c r="F108" s="2" t="s">
        <v>46</v>
      </c>
      <c r="G108" s="3">
        <v>27.38</v>
      </c>
      <c r="H108" s="3">
        <v>6</v>
      </c>
      <c r="I108" s="3">
        <v>8.2140000000000004</v>
      </c>
      <c r="J108" s="3">
        <v>172.494</v>
      </c>
      <c r="K108" s="4">
        <v>43470</v>
      </c>
      <c r="L108" s="5">
        <v>0.87083333333333324</v>
      </c>
      <c r="M108" s="2" t="s">
        <v>33</v>
      </c>
      <c r="N108" s="3">
        <v>164.28</v>
      </c>
      <c r="O108" s="3">
        <v>4.7619047620000003</v>
      </c>
      <c r="P108" s="3">
        <v>8.2140000000000004</v>
      </c>
      <c r="Q108" s="3">
        <v>7.9</v>
      </c>
    </row>
    <row r="109" spans="1:19" ht="15" x14ac:dyDescent="0.25">
      <c r="A109" s="2" t="s">
        <v>94</v>
      </c>
      <c r="B109" s="2" t="s">
        <v>18</v>
      </c>
      <c r="C109" s="2" t="s">
        <v>19</v>
      </c>
      <c r="D109" s="2" t="s">
        <v>20</v>
      </c>
      <c r="E109" s="2" t="s">
        <v>21</v>
      </c>
      <c r="F109" s="2" t="s">
        <v>32</v>
      </c>
      <c r="G109" s="3">
        <v>72.349999999999994</v>
      </c>
      <c r="H109" s="3">
        <v>10</v>
      </c>
      <c r="I109" s="3">
        <v>36.174999999999997</v>
      </c>
      <c r="J109" s="3">
        <v>759.67499999999995</v>
      </c>
      <c r="K109" s="4">
        <v>43485</v>
      </c>
      <c r="L109" s="5">
        <v>0.66319444444444442</v>
      </c>
      <c r="M109" s="2" t="s">
        <v>29</v>
      </c>
      <c r="N109" s="3">
        <v>723.5</v>
      </c>
      <c r="O109" s="3">
        <v>4.7619047620000003</v>
      </c>
      <c r="P109" s="3">
        <v>36.174999999999997</v>
      </c>
      <c r="Q109" s="3">
        <v>5.4</v>
      </c>
      <c r="R109">
        <f>J109-N109</f>
        <v>36.174999999999955</v>
      </c>
      <c r="S109" t="str">
        <f>IF(J109&gt;300,"High Spender","Regular Spender")</f>
        <v>High Spender</v>
      </c>
    </row>
    <row r="110" spans="1:19" ht="15" hidden="1" x14ac:dyDescent="0.25">
      <c r="A110" s="2" t="s">
        <v>144</v>
      </c>
      <c r="B110" s="2" t="s">
        <v>25</v>
      </c>
      <c r="C110" s="2" t="s">
        <v>26</v>
      </c>
      <c r="D110" s="2" t="s">
        <v>27</v>
      </c>
      <c r="E110" s="2" t="s">
        <v>21</v>
      </c>
      <c r="F110" s="2" t="s">
        <v>44</v>
      </c>
      <c r="G110" s="3">
        <v>33.979999999999997</v>
      </c>
      <c r="H110" s="3">
        <v>9</v>
      </c>
      <c r="I110" s="3">
        <v>15.291</v>
      </c>
      <c r="J110" s="3">
        <v>321.11099999999999</v>
      </c>
      <c r="K110" s="4">
        <v>43548</v>
      </c>
      <c r="L110" s="5">
        <v>0.4465277777777778</v>
      </c>
      <c r="M110" s="2" t="s">
        <v>29</v>
      </c>
      <c r="N110" s="3">
        <v>305.82</v>
      </c>
      <c r="O110" s="3">
        <v>4.7619047620000003</v>
      </c>
      <c r="P110" s="3">
        <v>15.291</v>
      </c>
      <c r="Q110" s="3">
        <v>4.2</v>
      </c>
    </row>
    <row r="111" spans="1:19" ht="15" hidden="1" x14ac:dyDescent="0.25">
      <c r="A111" s="2" t="s">
        <v>145</v>
      </c>
      <c r="B111" s="2" t="s">
        <v>25</v>
      </c>
      <c r="C111" s="2" t="s">
        <v>26</v>
      </c>
      <c r="D111" s="2" t="s">
        <v>20</v>
      </c>
      <c r="E111" s="2" t="s">
        <v>31</v>
      </c>
      <c r="F111" s="2" t="s">
        <v>28</v>
      </c>
      <c r="G111" s="3">
        <v>81.97</v>
      </c>
      <c r="H111" s="3">
        <v>10</v>
      </c>
      <c r="I111" s="3">
        <v>40.984999999999999</v>
      </c>
      <c r="J111" s="3">
        <v>860.68499999999995</v>
      </c>
      <c r="K111" s="4">
        <v>43527</v>
      </c>
      <c r="L111" s="5">
        <v>0.60416666666666663</v>
      </c>
      <c r="M111" s="2" t="s">
        <v>29</v>
      </c>
      <c r="N111" s="3">
        <v>819.7</v>
      </c>
      <c r="O111" s="3">
        <v>4.7619047620000003</v>
      </c>
      <c r="P111" s="3">
        <v>40.984999999999999</v>
      </c>
      <c r="Q111" s="3">
        <v>9.1999999999999993</v>
      </c>
    </row>
    <row r="112" spans="1:19" ht="15" hidden="1" x14ac:dyDescent="0.25">
      <c r="A112" s="2" t="s">
        <v>146</v>
      </c>
      <c r="B112" s="2" t="s">
        <v>42</v>
      </c>
      <c r="C112" s="2" t="s">
        <v>43</v>
      </c>
      <c r="D112" s="2" t="s">
        <v>20</v>
      </c>
      <c r="E112" s="2" t="s">
        <v>21</v>
      </c>
      <c r="F112" s="2" t="s">
        <v>36</v>
      </c>
      <c r="G112" s="3">
        <v>16.489999999999998</v>
      </c>
      <c r="H112" s="3">
        <v>2</v>
      </c>
      <c r="I112" s="3">
        <v>1.649</v>
      </c>
      <c r="J112" s="3">
        <v>34.628999999999998</v>
      </c>
      <c r="K112" s="4">
        <v>43501</v>
      </c>
      <c r="L112" s="5">
        <v>0.48055555555555557</v>
      </c>
      <c r="M112" s="2" t="s">
        <v>23</v>
      </c>
      <c r="N112" s="3">
        <v>32.979999999999997</v>
      </c>
      <c r="O112" s="3">
        <v>4.7619047620000003</v>
      </c>
      <c r="P112" s="3">
        <v>1.649</v>
      </c>
      <c r="Q112" s="3">
        <v>4.5999999999999996</v>
      </c>
    </row>
    <row r="113" spans="1:19" ht="15" hidden="1" x14ac:dyDescent="0.25">
      <c r="A113" s="2" t="s">
        <v>147</v>
      </c>
      <c r="B113" s="2" t="s">
        <v>25</v>
      </c>
      <c r="C113" s="2" t="s">
        <v>26</v>
      </c>
      <c r="D113" s="2" t="s">
        <v>20</v>
      </c>
      <c r="E113" s="2" t="s">
        <v>21</v>
      </c>
      <c r="F113" s="2" t="s">
        <v>22</v>
      </c>
      <c r="G113" s="3">
        <v>98.21</v>
      </c>
      <c r="H113" s="3">
        <v>3</v>
      </c>
      <c r="I113" s="3">
        <v>14.7315</v>
      </c>
      <c r="J113" s="3">
        <v>309.36149999999998</v>
      </c>
      <c r="K113" s="4">
        <v>43501</v>
      </c>
      <c r="L113" s="5">
        <v>0.44513888888888892</v>
      </c>
      <c r="M113" s="2" t="s">
        <v>33</v>
      </c>
      <c r="N113" s="3">
        <v>294.63</v>
      </c>
      <c r="O113" s="3">
        <v>4.7619047620000003</v>
      </c>
      <c r="P113" s="3">
        <v>14.7315</v>
      </c>
      <c r="Q113" s="3">
        <v>7.8</v>
      </c>
    </row>
    <row r="114" spans="1:19" ht="15" hidden="1" x14ac:dyDescent="0.25">
      <c r="A114" s="2" t="s">
        <v>148</v>
      </c>
      <c r="B114" s="2" t="s">
        <v>42</v>
      </c>
      <c r="C114" s="2" t="s">
        <v>43</v>
      </c>
      <c r="D114" s="2" t="s">
        <v>27</v>
      </c>
      <c r="E114" s="2" t="s">
        <v>21</v>
      </c>
      <c r="F114" s="2" t="s">
        <v>46</v>
      </c>
      <c r="G114" s="3">
        <v>72.84</v>
      </c>
      <c r="H114" s="3">
        <v>7</v>
      </c>
      <c r="I114" s="3">
        <v>25.494</v>
      </c>
      <c r="J114" s="3">
        <v>535.37400000000002</v>
      </c>
      <c r="K114" s="4">
        <v>43511</v>
      </c>
      <c r="L114" s="5">
        <v>0.53055555555555556</v>
      </c>
      <c r="M114" s="2" t="s">
        <v>29</v>
      </c>
      <c r="N114" s="3">
        <v>509.88</v>
      </c>
      <c r="O114" s="3">
        <v>4.7619047620000003</v>
      </c>
      <c r="P114" s="3">
        <v>25.494</v>
      </c>
      <c r="Q114" s="3">
        <v>8.4</v>
      </c>
    </row>
    <row r="115" spans="1:19" ht="15" x14ac:dyDescent="0.25">
      <c r="A115" s="2" t="s">
        <v>271</v>
      </c>
      <c r="B115" s="2" t="s">
        <v>18</v>
      </c>
      <c r="C115" s="2" t="s">
        <v>19</v>
      </c>
      <c r="D115" s="2" t="s">
        <v>27</v>
      </c>
      <c r="E115" s="2" t="s">
        <v>21</v>
      </c>
      <c r="F115" s="2" t="s">
        <v>36</v>
      </c>
      <c r="G115" s="3">
        <v>93.14</v>
      </c>
      <c r="H115" s="3">
        <v>2</v>
      </c>
      <c r="I115" s="3">
        <v>9.3140000000000001</v>
      </c>
      <c r="J115" s="3">
        <v>195.59399999999999</v>
      </c>
      <c r="K115" s="4">
        <v>43485</v>
      </c>
      <c r="L115" s="5">
        <v>0.75624999999999998</v>
      </c>
      <c r="M115" s="2" t="s">
        <v>23</v>
      </c>
      <c r="N115" s="3">
        <v>186.28</v>
      </c>
      <c r="O115" s="3">
        <v>4.7619047620000003</v>
      </c>
      <c r="P115" s="3">
        <v>9.3140000000000001</v>
      </c>
      <c r="Q115" s="3">
        <v>4.0999999999999996</v>
      </c>
      <c r="R115">
        <f>J115-N115</f>
        <v>9.313999999999993</v>
      </c>
      <c r="S115" t="str">
        <f>IF(J115&gt;300,"High Spender","Regular Spender")</f>
        <v>Regular Spender</v>
      </c>
    </row>
    <row r="116" spans="1:19" ht="15" hidden="1" x14ac:dyDescent="0.25">
      <c r="A116" s="2" t="s">
        <v>150</v>
      </c>
      <c r="B116" s="2" t="s">
        <v>25</v>
      </c>
      <c r="C116" s="2" t="s">
        <v>26</v>
      </c>
      <c r="D116" s="2" t="s">
        <v>20</v>
      </c>
      <c r="E116" s="2" t="s">
        <v>21</v>
      </c>
      <c r="F116" s="2" t="s">
        <v>32</v>
      </c>
      <c r="G116" s="3">
        <v>80.790000000000006</v>
      </c>
      <c r="H116" s="3">
        <v>9</v>
      </c>
      <c r="I116" s="3">
        <v>36.355499999999999</v>
      </c>
      <c r="J116" s="3">
        <v>763.46550000000002</v>
      </c>
      <c r="K116" s="4">
        <v>43497</v>
      </c>
      <c r="L116" s="5">
        <v>0.85486111111111107</v>
      </c>
      <c r="M116" s="2" t="s">
        <v>33</v>
      </c>
      <c r="N116" s="3">
        <v>727.11</v>
      </c>
      <c r="O116" s="3">
        <v>4.7619047620000003</v>
      </c>
      <c r="P116" s="3">
        <v>36.355499999999999</v>
      </c>
      <c r="Q116" s="3">
        <v>9.5</v>
      </c>
    </row>
    <row r="117" spans="1:19" ht="15" hidden="1" x14ac:dyDescent="0.25">
      <c r="A117" s="2" t="s">
        <v>151</v>
      </c>
      <c r="B117" s="2" t="s">
        <v>25</v>
      </c>
      <c r="C117" s="2" t="s">
        <v>26</v>
      </c>
      <c r="D117" s="2" t="s">
        <v>27</v>
      </c>
      <c r="E117" s="2" t="s">
        <v>21</v>
      </c>
      <c r="F117" s="2" t="s">
        <v>46</v>
      </c>
      <c r="G117" s="3">
        <v>27.02</v>
      </c>
      <c r="H117" s="3">
        <v>3</v>
      </c>
      <c r="I117" s="3">
        <v>4.0529999999999999</v>
      </c>
      <c r="J117" s="3">
        <v>85.113</v>
      </c>
      <c r="K117" s="4">
        <v>43526</v>
      </c>
      <c r="L117" s="5">
        <v>0.54236111111111118</v>
      </c>
      <c r="M117" s="2" t="s">
        <v>33</v>
      </c>
      <c r="N117" s="3">
        <v>81.06</v>
      </c>
      <c r="O117" s="3">
        <v>4.7619047620000003</v>
      </c>
      <c r="P117" s="3">
        <v>4.0529999999999999</v>
      </c>
      <c r="Q117" s="3">
        <v>7.1</v>
      </c>
    </row>
    <row r="118" spans="1:19" ht="15" hidden="1" x14ac:dyDescent="0.25">
      <c r="A118" s="2" t="s">
        <v>152</v>
      </c>
      <c r="B118" s="2" t="s">
        <v>42</v>
      </c>
      <c r="C118" s="2" t="s">
        <v>43</v>
      </c>
      <c r="D118" s="2" t="s">
        <v>20</v>
      </c>
      <c r="E118" s="2" t="s">
        <v>31</v>
      </c>
      <c r="F118" s="2" t="s">
        <v>46</v>
      </c>
      <c r="G118" s="3">
        <v>21.94</v>
      </c>
      <c r="H118" s="3">
        <v>5</v>
      </c>
      <c r="I118" s="3">
        <v>5.4850000000000003</v>
      </c>
      <c r="J118" s="3">
        <v>115.185</v>
      </c>
      <c r="K118" s="4">
        <v>43529</v>
      </c>
      <c r="L118" s="5">
        <v>0.52013888888888882</v>
      </c>
      <c r="M118" s="2" t="s">
        <v>23</v>
      </c>
      <c r="N118" s="3">
        <v>109.7</v>
      </c>
      <c r="O118" s="3">
        <v>4.7619047620000003</v>
      </c>
      <c r="P118" s="3">
        <v>5.4850000000000003</v>
      </c>
      <c r="Q118" s="3">
        <v>5.3</v>
      </c>
    </row>
    <row r="119" spans="1:19" ht="15" hidden="1" x14ac:dyDescent="0.25">
      <c r="A119" s="2" t="s">
        <v>153</v>
      </c>
      <c r="B119" s="2" t="s">
        <v>42</v>
      </c>
      <c r="C119" s="2" t="s">
        <v>43</v>
      </c>
      <c r="D119" s="2" t="s">
        <v>20</v>
      </c>
      <c r="E119" s="2" t="s">
        <v>31</v>
      </c>
      <c r="F119" s="2" t="s">
        <v>46</v>
      </c>
      <c r="G119" s="3">
        <v>51.36</v>
      </c>
      <c r="H119" s="3">
        <v>1</v>
      </c>
      <c r="I119" s="3">
        <v>2.5680000000000001</v>
      </c>
      <c r="J119" s="3">
        <v>53.927999999999997</v>
      </c>
      <c r="K119" s="4">
        <v>43481</v>
      </c>
      <c r="L119" s="5">
        <v>0.6430555555555556</v>
      </c>
      <c r="M119" s="2" t="s">
        <v>23</v>
      </c>
      <c r="N119" s="3">
        <v>51.36</v>
      </c>
      <c r="O119" s="3">
        <v>4.7619047620000003</v>
      </c>
      <c r="P119" s="3">
        <v>2.5680000000000001</v>
      </c>
      <c r="Q119" s="3">
        <v>5.2</v>
      </c>
    </row>
    <row r="120" spans="1:19" ht="15" x14ac:dyDescent="0.25">
      <c r="A120" s="2" t="s">
        <v>54</v>
      </c>
      <c r="B120" s="2" t="s">
        <v>18</v>
      </c>
      <c r="C120" s="2" t="s">
        <v>19</v>
      </c>
      <c r="D120" s="2" t="s">
        <v>27</v>
      </c>
      <c r="E120" s="2" t="s">
        <v>31</v>
      </c>
      <c r="F120" s="2" t="s">
        <v>44</v>
      </c>
      <c r="G120" s="3">
        <v>54.67</v>
      </c>
      <c r="H120" s="3">
        <v>3</v>
      </c>
      <c r="I120" s="3">
        <v>8.2004999999999999</v>
      </c>
      <c r="J120" s="3">
        <v>172.2105</v>
      </c>
      <c r="K120" s="4">
        <v>43486</v>
      </c>
      <c r="L120" s="5">
        <v>0.75</v>
      </c>
      <c r="M120" s="2" t="s">
        <v>33</v>
      </c>
      <c r="N120" s="3">
        <v>164.01</v>
      </c>
      <c r="O120" s="3">
        <v>4.7619047620000003</v>
      </c>
      <c r="P120" s="3">
        <v>8.2004999999999999</v>
      </c>
      <c r="Q120" s="3">
        <v>8.6</v>
      </c>
      <c r="R120">
        <f>J120-N120</f>
        <v>8.2005000000000052</v>
      </c>
      <c r="S120" t="str">
        <f>IF(J120&gt;300,"High Spender","Regular Spender")</f>
        <v>Regular Spender</v>
      </c>
    </row>
    <row r="121" spans="1:19" ht="15" hidden="1" x14ac:dyDescent="0.25">
      <c r="A121" s="2" t="s">
        <v>155</v>
      </c>
      <c r="B121" s="2" t="s">
        <v>42</v>
      </c>
      <c r="C121" s="2" t="s">
        <v>43</v>
      </c>
      <c r="D121" s="2" t="s">
        <v>27</v>
      </c>
      <c r="E121" s="2" t="s">
        <v>31</v>
      </c>
      <c r="F121" s="2" t="s">
        <v>32</v>
      </c>
      <c r="G121" s="3">
        <v>53.44</v>
      </c>
      <c r="H121" s="3">
        <v>2</v>
      </c>
      <c r="I121" s="3">
        <v>5.3440000000000003</v>
      </c>
      <c r="J121" s="3">
        <v>112.224</v>
      </c>
      <c r="K121" s="4">
        <v>43485</v>
      </c>
      <c r="L121" s="5">
        <v>0.85972222222222217</v>
      </c>
      <c r="M121" s="2" t="s">
        <v>23</v>
      </c>
      <c r="N121" s="3">
        <v>106.88</v>
      </c>
      <c r="O121" s="3">
        <v>4.7619047620000003</v>
      </c>
      <c r="P121" s="3">
        <v>5.3440000000000003</v>
      </c>
      <c r="Q121" s="3">
        <v>4.0999999999999996</v>
      </c>
    </row>
    <row r="122" spans="1:19" ht="15" x14ac:dyDescent="0.25">
      <c r="A122" s="2" t="s">
        <v>180</v>
      </c>
      <c r="B122" s="2" t="s">
        <v>18</v>
      </c>
      <c r="C122" s="2" t="s">
        <v>19</v>
      </c>
      <c r="D122" s="2" t="s">
        <v>27</v>
      </c>
      <c r="E122" s="2" t="s">
        <v>21</v>
      </c>
      <c r="F122" s="2" t="s">
        <v>32</v>
      </c>
      <c r="G122" s="3">
        <v>77.95</v>
      </c>
      <c r="H122" s="3">
        <v>6</v>
      </c>
      <c r="I122" s="3">
        <v>23.385000000000002</v>
      </c>
      <c r="J122" s="3">
        <v>491.08499999999998</v>
      </c>
      <c r="K122" s="4">
        <v>43486</v>
      </c>
      <c r="L122" s="5">
        <v>0.69236111111111109</v>
      </c>
      <c r="M122" s="2" t="s">
        <v>23</v>
      </c>
      <c r="N122" s="3">
        <v>467.7</v>
      </c>
      <c r="O122" s="3">
        <v>4.7619047620000003</v>
      </c>
      <c r="P122" s="3">
        <v>23.385000000000002</v>
      </c>
      <c r="Q122" s="3">
        <v>8</v>
      </c>
      <c r="R122">
        <f>J122-N122</f>
        <v>23.384999999999991</v>
      </c>
      <c r="S122" t="str">
        <f>IF(J122&gt;300,"High Spender","Regular Spender")</f>
        <v>High Spender</v>
      </c>
    </row>
    <row r="123" spans="1:19" ht="15" hidden="1" x14ac:dyDescent="0.25">
      <c r="A123" s="2" t="s">
        <v>157</v>
      </c>
      <c r="B123" s="2" t="s">
        <v>25</v>
      </c>
      <c r="C123" s="2" t="s">
        <v>26</v>
      </c>
      <c r="D123" s="2" t="s">
        <v>20</v>
      </c>
      <c r="E123" s="2" t="s">
        <v>31</v>
      </c>
      <c r="F123" s="2" t="s">
        <v>36</v>
      </c>
      <c r="G123" s="3">
        <v>57.12</v>
      </c>
      <c r="H123" s="3">
        <v>7</v>
      </c>
      <c r="I123" s="3">
        <v>19.992000000000001</v>
      </c>
      <c r="J123" s="3">
        <v>419.83199999999999</v>
      </c>
      <c r="K123" s="4">
        <v>43477</v>
      </c>
      <c r="L123" s="5">
        <v>0.50138888888888888</v>
      </c>
      <c r="M123" s="2" t="s">
        <v>33</v>
      </c>
      <c r="N123" s="3">
        <v>399.84</v>
      </c>
      <c r="O123" s="3">
        <v>4.7619047620000003</v>
      </c>
      <c r="P123" s="3">
        <v>19.992000000000001</v>
      </c>
      <c r="Q123" s="3">
        <v>6.5</v>
      </c>
    </row>
    <row r="124" spans="1:19" ht="15" hidden="1" x14ac:dyDescent="0.25">
      <c r="A124" s="2" t="s">
        <v>158</v>
      </c>
      <c r="B124" s="2" t="s">
        <v>42</v>
      </c>
      <c r="C124" s="2" t="s">
        <v>43</v>
      </c>
      <c r="D124" s="2" t="s">
        <v>20</v>
      </c>
      <c r="E124" s="2" t="s">
        <v>31</v>
      </c>
      <c r="F124" s="2" t="s">
        <v>36</v>
      </c>
      <c r="G124" s="3">
        <v>99.96</v>
      </c>
      <c r="H124" s="3">
        <v>9</v>
      </c>
      <c r="I124" s="3">
        <v>44.981999999999999</v>
      </c>
      <c r="J124" s="3">
        <v>944.62199999999996</v>
      </c>
      <c r="K124" s="4">
        <v>43533</v>
      </c>
      <c r="L124" s="5">
        <v>0.72638888888888886</v>
      </c>
      <c r="M124" s="2" t="s">
        <v>33</v>
      </c>
      <c r="N124" s="3">
        <v>899.64</v>
      </c>
      <c r="O124" s="3">
        <v>4.7619047620000003</v>
      </c>
      <c r="P124" s="3">
        <v>44.981999999999999</v>
      </c>
      <c r="Q124" s="3">
        <v>4.2</v>
      </c>
    </row>
    <row r="125" spans="1:19" ht="15" hidden="1" x14ac:dyDescent="0.25">
      <c r="A125" s="2" t="s">
        <v>159</v>
      </c>
      <c r="B125" s="2" t="s">
        <v>25</v>
      </c>
      <c r="C125" s="2" t="s">
        <v>26</v>
      </c>
      <c r="D125" s="2" t="s">
        <v>20</v>
      </c>
      <c r="E125" s="2" t="s">
        <v>31</v>
      </c>
      <c r="F125" s="2" t="s">
        <v>32</v>
      </c>
      <c r="G125" s="3">
        <v>63.91</v>
      </c>
      <c r="H125" s="3">
        <v>8</v>
      </c>
      <c r="I125" s="3">
        <v>25.564</v>
      </c>
      <c r="J125" s="3">
        <v>536.84400000000005</v>
      </c>
      <c r="K125" s="4">
        <v>43537</v>
      </c>
      <c r="L125" s="5">
        <v>0.82777777777777783</v>
      </c>
      <c r="M125" s="2" t="s">
        <v>33</v>
      </c>
      <c r="N125" s="3">
        <v>511.28</v>
      </c>
      <c r="O125" s="3">
        <v>4.7619047620000003</v>
      </c>
      <c r="P125" s="3">
        <v>25.564</v>
      </c>
      <c r="Q125" s="3">
        <v>4.5999999999999996</v>
      </c>
    </row>
    <row r="126" spans="1:19" ht="15" hidden="1" x14ac:dyDescent="0.25">
      <c r="A126" s="2" t="s">
        <v>160</v>
      </c>
      <c r="B126" s="2" t="s">
        <v>42</v>
      </c>
      <c r="C126" s="2" t="s">
        <v>43</v>
      </c>
      <c r="D126" s="2" t="s">
        <v>20</v>
      </c>
      <c r="E126" s="2" t="s">
        <v>21</v>
      </c>
      <c r="F126" s="2" t="s">
        <v>46</v>
      </c>
      <c r="G126" s="3">
        <v>56.47</v>
      </c>
      <c r="H126" s="3">
        <v>8</v>
      </c>
      <c r="I126" s="3">
        <v>22.588000000000001</v>
      </c>
      <c r="J126" s="3">
        <v>474.34800000000001</v>
      </c>
      <c r="K126" s="4">
        <v>43533</v>
      </c>
      <c r="L126" s="5">
        <v>0.62291666666666667</v>
      </c>
      <c r="M126" s="2" t="s">
        <v>23</v>
      </c>
      <c r="N126" s="3">
        <v>451.76</v>
      </c>
      <c r="O126" s="3">
        <v>4.7619047620000003</v>
      </c>
      <c r="P126" s="3">
        <v>22.588000000000001</v>
      </c>
      <c r="Q126" s="3">
        <v>7.3</v>
      </c>
    </row>
    <row r="127" spans="1:19" ht="15" x14ac:dyDescent="0.25">
      <c r="A127" s="2" t="s">
        <v>329</v>
      </c>
      <c r="B127" s="2" t="s">
        <v>18</v>
      </c>
      <c r="C127" s="2" t="s">
        <v>19</v>
      </c>
      <c r="D127" s="2" t="s">
        <v>20</v>
      </c>
      <c r="E127" s="2" t="s">
        <v>21</v>
      </c>
      <c r="F127" s="2" t="s">
        <v>44</v>
      </c>
      <c r="G127" s="3">
        <v>36.36</v>
      </c>
      <c r="H127" s="3">
        <v>2</v>
      </c>
      <c r="I127" s="3">
        <v>3.6360000000000001</v>
      </c>
      <c r="J127" s="3">
        <v>76.355999999999995</v>
      </c>
      <c r="K127" s="4">
        <v>43486</v>
      </c>
      <c r="L127" s="5">
        <v>0.41666666666666669</v>
      </c>
      <c r="M127" s="2" t="s">
        <v>29</v>
      </c>
      <c r="N127" s="3">
        <v>72.72</v>
      </c>
      <c r="O127" s="3">
        <v>4.7619047620000003</v>
      </c>
      <c r="P127" s="3">
        <v>3.6360000000000001</v>
      </c>
      <c r="Q127" s="3">
        <v>7.1</v>
      </c>
      <c r="R127">
        <f>J127-N127</f>
        <v>3.6359999999999957</v>
      </c>
      <c r="S127" t="str">
        <f t="shared" ref="S127:S128" si="8">IF(J127&gt;300,"High Spender","Regular Spender")</f>
        <v>Regular Spender</v>
      </c>
    </row>
    <row r="128" spans="1:19" ht="15" x14ac:dyDescent="0.25">
      <c r="A128" s="2" t="s">
        <v>399</v>
      </c>
      <c r="B128" s="2" t="s">
        <v>18</v>
      </c>
      <c r="C128" s="2" t="s">
        <v>19</v>
      </c>
      <c r="D128" s="2" t="s">
        <v>27</v>
      </c>
      <c r="E128" s="2" t="s">
        <v>31</v>
      </c>
      <c r="F128" s="2" t="s">
        <v>32</v>
      </c>
      <c r="G128" s="3">
        <v>73.22</v>
      </c>
      <c r="H128" s="3">
        <v>6</v>
      </c>
      <c r="I128" s="3">
        <v>21.966000000000001</v>
      </c>
      <c r="J128" s="3">
        <v>461.286</v>
      </c>
      <c r="K128" s="4">
        <v>43486</v>
      </c>
      <c r="L128" s="5">
        <v>0.73888888888888893</v>
      </c>
      <c r="M128" s="2" t="s">
        <v>29</v>
      </c>
      <c r="N128" s="3">
        <v>439.32</v>
      </c>
      <c r="O128" s="3">
        <v>4.7619047620000003</v>
      </c>
      <c r="P128" s="3">
        <v>21.966000000000001</v>
      </c>
      <c r="Q128" s="3">
        <v>7.2</v>
      </c>
      <c r="R128">
        <f>J128-N128</f>
        <v>21.966000000000008</v>
      </c>
      <c r="S128" t="str">
        <f t="shared" si="8"/>
        <v>High Spender</v>
      </c>
    </row>
    <row r="129" spans="1:19" ht="15" hidden="1" x14ac:dyDescent="0.25">
      <c r="A129" s="2" t="s">
        <v>163</v>
      </c>
      <c r="B129" s="2" t="s">
        <v>25</v>
      </c>
      <c r="C129" s="2" t="s">
        <v>26</v>
      </c>
      <c r="D129" s="2" t="s">
        <v>27</v>
      </c>
      <c r="E129" s="2" t="s">
        <v>21</v>
      </c>
      <c r="F129" s="2" t="s">
        <v>46</v>
      </c>
      <c r="G129" s="3">
        <v>31.73</v>
      </c>
      <c r="H129" s="3">
        <v>9</v>
      </c>
      <c r="I129" s="3">
        <v>14.278499999999999</v>
      </c>
      <c r="J129" s="3">
        <v>299.8485</v>
      </c>
      <c r="K129" s="4">
        <v>43473</v>
      </c>
      <c r="L129" s="5">
        <v>0.67847222222222225</v>
      </c>
      <c r="M129" s="2" t="s">
        <v>33</v>
      </c>
      <c r="N129" s="3">
        <v>285.57</v>
      </c>
      <c r="O129" s="3">
        <v>4.7619047620000003</v>
      </c>
      <c r="P129" s="3">
        <v>14.278499999999999</v>
      </c>
      <c r="Q129" s="3">
        <v>5.9</v>
      </c>
    </row>
    <row r="130" spans="1:19" ht="15" hidden="1" x14ac:dyDescent="0.25">
      <c r="A130" s="2" t="s">
        <v>164</v>
      </c>
      <c r="B130" s="2" t="s">
        <v>25</v>
      </c>
      <c r="C130" s="2" t="s">
        <v>26</v>
      </c>
      <c r="D130" s="2" t="s">
        <v>20</v>
      </c>
      <c r="E130" s="2" t="s">
        <v>21</v>
      </c>
      <c r="F130" s="2" t="s">
        <v>44</v>
      </c>
      <c r="G130" s="3">
        <v>68.540000000000006</v>
      </c>
      <c r="H130" s="3">
        <v>8</v>
      </c>
      <c r="I130" s="3">
        <v>27.416</v>
      </c>
      <c r="J130" s="3">
        <v>575.73599999999999</v>
      </c>
      <c r="K130" s="4">
        <v>43473</v>
      </c>
      <c r="L130" s="5">
        <v>0.6645833333333333</v>
      </c>
      <c r="M130" s="2" t="s">
        <v>23</v>
      </c>
      <c r="N130" s="3">
        <v>548.32000000000005</v>
      </c>
      <c r="O130" s="3">
        <v>4.7619047620000003</v>
      </c>
      <c r="P130" s="3">
        <v>27.416</v>
      </c>
      <c r="Q130" s="3">
        <v>8.5</v>
      </c>
    </row>
    <row r="131" spans="1:19" ht="15" hidden="1" x14ac:dyDescent="0.25">
      <c r="A131" s="2" t="s">
        <v>165</v>
      </c>
      <c r="B131" s="2" t="s">
        <v>42</v>
      </c>
      <c r="C131" s="2" t="s">
        <v>43</v>
      </c>
      <c r="D131" s="2" t="s">
        <v>27</v>
      </c>
      <c r="E131" s="2" t="s">
        <v>21</v>
      </c>
      <c r="F131" s="2" t="s">
        <v>36</v>
      </c>
      <c r="G131" s="3">
        <v>90.28</v>
      </c>
      <c r="H131" s="3">
        <v>9</v>
      </c>
      <c r="I131" s="3">
        <v>40.625999999999998</v>
      </c>
      <c r="J131" s="3">
        <v>853.14599999999996</v>
      </c>
      <c r="K131" s="4">
        <v>43504</v>
      </c>
      <c r="L131" s="5">
        <v>0.46875</v>
      </c>
      <c r="M131" s="2" t="s">
        <v>23</v>
      </c>
      <c r="N131" s="3">
        <v>812.52</v>
      </c>
      <c r="O131" s="3">
        <v>4.7619047620000003</v>
      </c>
      <c r="P131" s="3">
        <v>40.625999999999998</v>
      </c>
      <c r="Q131" s="3">
        <v>7.2</v>
      </c>
    </row>
    <row r="132" spans="1:19" ht="15" hidden="1" x14ac:dyDescent="0.25">
      <c r="A132" s="2" t="s">
        <v>166</v>
      </c>
      <c r="B132" s="2" t="s">
        <v>42</v>
      </c>
      <c r="C132" s="2" t="s">
        <v>43</v>
      </c>
      <c r="D132" s="2" t="s">
        <v>27</v>
      </c>
      <c r="E132" s="2" t="s">
        <v>21</v>
      </c>
      <c r="F132" s="2" t="s">
        <v>46</v>
      </c>
      <c r="G132" s="3">
        <v>39.619999999999997</v>
      </c>
      <c r="H132" s="3">
        <v>7</v>
      </c>
      <c r="I132" s="3">
        <v>13.867000000000001</v>
      </c>
      <c r="J132" s="3">
        <v>291.20699999999999</v>
      </c>
      <c r="K132" s="4">
        <v>43490</v>
      </c>
      <c r="L132" s="5">
        <v>0.5541666666666667</v>
      </c>
      <c r="M132" s="2" t="s">
        <v>29</v>
      </c>
      <c r="N132" s="3">
        <v>277.33999999999997</v>
      </c>
      <c r="O132" s="3">
        <v>4.7619047620000003</v>
      </c>
      <c r="P132" s="3">
        <v>13.867000000000001</v>
      </c>
      <c r="Q132" s="3">
        <v>7.5</v>
      </c>
    </row>
    <row r="133" spans="1:19" ht="15" x14ac:dyDescent="0.25">
      <c r="A133" s="2" t="s">
        <v>462</v>
      </c>
      <c r="B133" s="2" t="s">
        <v>18</v>
      </c>
      <c r="C133" s="2" t="s">
        <v>19</v>
      </c>
      <c r="D133" s="2" t="s">
        <v>20</v>
      </c>
      <c r="E133" s="2" t="s">
        <v>31</v>
      </c>
      <c r="F133" s="2" t="s">
        <v>22</v>
      </c>
      <c r="G133" s="3">
        <v>53.17</v>
      </c>
      <c r="H133" s="3">
        <v>7</v>
      </c>
      <c r="I133" s="3">
        <v>18.609500000000001</v>
      </c>
      <c r="J133" s="3">
        <v>390.79950000000002</v>
      </c>
      <c r="K133" s="4">
        <v>43486</v>
      </c>
      <c r="L133" s="5">
        <v>0.75069444444444444</v>
      </c>
      <c r="M133" s="2" t="s">
        <v>29</v>
      </c>
      <c r="N133" s="3">
        <v>372.19</v>
      </c>
      <c r="O133" s="3">
        <v>4.7619047620000003</v>
      </c>
      <c r="P133" s="3">
        <v>18.609500000000001</v>
      </c>
      <c r="Q133" s="3">
        <v>8.9</v>
      </c>
      <c r="R133">
        <f>J133-N133</f>
        <v>18.609500000000025</v>
      </c>
      <c r="S133" t="str">
        <f>IF(J133&gt;300,"High Spender","Regular Spender")</f>
        <v>High Spender</v>
      </c>
    </row>
    <row r="134" spans="1:19" ht="15" hidden="1" x14ac:dyDescent="0.25">
      <c r="A134" s="2" t="s">
        <v>168</v>
      </c>
      <c r="B134" s="2" t="s">
        <v>42</v>
      </c>
      <c r="C134" s="2" t="s">
        <v>43</v>
      </c>
      <c r="D134" s="2" t="s">
        <v>27</v>
      </c>
      <c r="E134" s="2" t="s">
        <v>21</v>
      </c>
      <c r="F134" s="2" t="s">
        <v>36</v>
      </c>
      <c r="G134" s="3">
        <v>34.840000000000003</v>
      </c>
      <c r="H134" s="3">
        <v>4</v>
      </c>
      <c r="I134" s="3">
        <v>6.968</v>
      </c>
      <c r="J134" s="3">
        <v>146.328</v>
      </c>
      <c r="K134" s="4">
        <v>43506</v>
      </c>
      <c r="L134" s="5">
        <v>0.77500000000000002</v>
      </c>
      <c r="M134" s="2" t="s">
        <v>29</v>
      </c>
      <c r="N134" s="3">
        <v>139.36000000000001</v>
      </c>
      <c r="O134" s="3">
        <v>4.7619047620000003</v>
      </c>
      <c r="P134" s="3">
        <v>6.968</v>
      </c>
      <c r="Q134" s="3">
        <v>7.4</v>
      </c>
    </row>
    <row r="135" spans="1:19" ht="15" hidden="1" x14ac:dyDescent="0.25">
      <c r="A135" s="2" t="s">
        <v>169</v>
      </c>
      <c r="B135" s="2" t="s">
        <v>42</v>
      </c>
      <c r="C135" s="2" t="s">
        <v>43</v>
      </c>
      <c r="D135" s="2" t="s">
        <v>20</v>
      </c>
      <c r="E135" s="2" t="s">
        <v>31</v>
      </c>
      <c r="F135" s="2" t="s">
        <v>28</v>
      </c>
      <c r="G135" s="3">
        <v>87.45</v>
      </c>
      <c r="H135" s="3">
        <v>6</v>
      </c>
      <c r="I135" s="3">
        <v>26.234999999999999</v>
      </c>
      <c r="J135" s="3">
        <v>550.93499999999995</v>
      </c>
      <c r="K135" s="4">
        <v>43513</v>
      </c>
      <c r="L135" s="5">
        <v>0.61111111111111105</v>
      </c>
      <c r="M135" s="2" t="s">
        <v>33</v>
      </c>
      <c r="N135" s="3">
        <v>524.70000000000005</v>
      </c>
      <c r="O135" s="3">
        <v>4.7619047620000003</v>
      </c>
      <c r="P135" s="3">
        <v>26.234999999999999</v>
      </c>
      <c r="Q135" s="3">
        <v>8.8000000000000007</v>
      </c>
    </row>
    <row r="136" spans="1:19" ht="15" hidden="1" x14ac:dyDescent="0.25">
      <c r="A136" s="2" t="s">
        <v>170</v>
      </c>
      <c r="B136" s="2" t="s">
        <v>25</v>
      </c>
      <c r="C136" s="2" t="s">
        <v>26</v>
      </c>
      <c r="D136" s="2" t="s">
        <v>27</v>
      </c>
      <c r="E136" s="2" t="s">
        <v>21</v>
      </c>
      <c r="F136" s="2" t="s">
        <v>22</v>
      </c>
      <c r="G136" s="3">
        <v>81.3</v>
      </c>
      <c r="H136" s="3">
        <v>6</v>
      </c>
      <c r="I136" s="3">
        <v>24.39</v>
      </c>
      <c r="J136" s="3">
        <v>512.19000000000005</v>
      </c>
      <c r="K136" s="4">
        <v>43532</v>
      </c>
      <c r="L136" s="5">
        <v>0.69652777777777775</v>
      </c>
      <c r="M136" s="2" t="s">
        <v>23</v>
      </c>
      <c r="N136" s="3">
        <v>487.8</v>
      </c>
      <c r="O136" s="3">
        <v>4.7619047620000003</v>
      </c>
      <c r="P136" s="3">
        <v>24.39</v>
      </c>
      <c r="Q136" s="3">
        <v>5.3</v>
      </c>
    </row>
    <row r="137" spans="1:19" ht="15" hidden="1" x14ac:dyDescent="0.25">
      <c r="A137" s="2" t="s">
        <v>171</v>
      </c>
      <c r="B137" s="2" t="s">
        <v>25</v>
      </c>
      <c r="C137" s="2" t="s">
        <v>26</v>
      </c>
      <c r="D137" s="2" t="s">
        <v>27</v>
      </c>
      <c r="E137" s="2" t="s">
        <v>31</v>
      </c>
      <c r="F137" s="2" t="s">
        <v>46</v>
      </c>
      <c r="G137" s="3">
        <v>90.22</v>
      </c>
      <c r="H137" s="3">
        <v>3</v>
      </c>
      <c r="I137" s="3">
        <v>13.532999999999999</v>
      </c>
      <c r="J137" s="3">
        <v>284.19299999999998</v>
      </c>
      <c r="K137" s="4">
        <v>43514</v>
      </c>
      <c r="L137" s="5">
        <v>0.81874999999999998</v>
      </c>
      <c r="M137" s="2" t="s">
        <v>29</v>
      </c>
      <c r="N137" s="3">
        <v>270.66000000000003</v>
      </c>
      <c r="O137" s="3">
        <v>4.7619047620000003</v>
      </c>
      <c r="P137" s="3">
        <v>13.532999999999999</v>
      </c>
      <c r="Q137" s="3">
        <v>6.2</v>
      </c>
    </row>
    <row r="138" spans="1:19" ht="15" x14ac:dyDescent="0.25">
      <c r="A138" s="2" t="s">
        <v>110</v>
      </c>
      <c r="B138" s="2" t="s">
        <v>18</v>
      </c>
      <c r="C138" s="2" t="s">
        <v>19</v>
      </c>
      <c r="D138" s="2" t="s">
        <v>27</v>
      </c>
      <c r="E138" s="2" t="s">
        <v>31</v>
      </c>
      <c r="F138" s="2" t="s">
        <v>32</v>
      </c>
      <c r="G138" s="3">
        <v>74.67</v>
      </c>
      <c r="H138" s="3">
        <v>9</v>
      </c>
      <c r="I138" s="3">
        <v>33.601500000000001</v>
      </c>
      <c r="J138" s="3">
        <v>705.63149999999996</v>
      </c>
      <c r="K138" s="4">
        <v>43487</v>
      </c>
      <c r="L138" s="5">
        <v>0.4548611111111111</v>
      </c>
      <c r="M138" s="2" t="s">
        <v>23</v>
      </c>
      <c r="N138" s="3">
        <v>672.03</v>
      </c>
      <c r="O138" s="3">
        <v>4.7619047620000003</v>
      </c>
      <c r="P138" s="3">
        <v>33.601500000000001</v>
      </c>
      <c r="Q138" s="3">
        <v>9.4</v>
      </c>
      <c r="R138">
        <f>J138-N138</f>
        <v>33.601499999999987</v>
      </c>
      <c r="S138" t="str">
        <f t="shared" ref="S138:S139" si="9">IF(J138&gt;300,"High Spender","Regular Spender")</f>
        <v>High Spender</v>
      </c>
    </row>
    <row r="139" spans="1:19" ht="15" x14ac:dyDescent="0.25">
      <c r="A139" s="2" t="s">
        <v>283</v>
      </c>
      <c r="B139" s="2" t="s">
        <v>18</v>
      </c>
      <c r="C139" s="2" t="s">
        <v>19</v>
      </c>
      <c r="D139" s="2" t="s">
        <v>20</v>
      </c>
      <c r="E139" s="2" t="s">
        <v>31</v>
      </c>
      <c r="F139" s="2" t="s">
        <v>46</v>
      </c>
      <c r="G139" s="3">
        <v>17.940000000000001</v>
      </c>
      <c r="H139" s="3">
        <v>5</v>
      </c>
      <c r="I139" s="3">
        <v>4.4850000000000003</v>
      </c>
      <c r="J139" s="3">
        <v>94.185000000000002</v>
      </c>
      <c r="K139" s="4">
        <v>43488</v>
      </c>
      <c r="L139" s="5">
        <v>0.58611111111111114</v>
      </c>
      <c r="M139" s="2" t="s">
        <v>23</v>
      </c>
      <c r="N139" s="3">
        <v>89.7</v>
      </c>
      <c r="O139" s="3">
        <v>4.7619047620000003</v>
      </c>
      <c r="P139" s="3">
        <v>4.4850000000000003</v>
      </c>
      <c r="Q139" s="3">
        <v>6.8</v>
      </c>
      <c r="R139">
        <f>J139-N139</f>
        <v>4.4849999999999994</v>
      </c>
      <c r="S139" t="str">
        <f t="shared" si="9"/>
        <v>Regular Spender</v>
      </c>
    </row>
    <row r="140" spans="1:19" ht="15" hidden="1" x14ac:dyDescent="0.25">
      <c r="A140" s="2" t="s">
        <v>174</v>
      </c>
      <c r="B140" s="2" t="s">
        <v>42</v>
      </c>
      <c r="C140" s="2" t="s">
        <v>43</v>
      </c>
      <c r="D140" s="2" t="s">
        <v>27</v>
      </c>
      <c r="E140" s="2" t="s">
        <v>31</v>
      </c>
      <c r="F140" s="2" t="s">
        <v>36</v>
      </c>
      <c r="G140" s="3">
        <v>51.91</v>
      </c>
      <c r="H140" s="3">
        <v>10</v>
      </c>
      <c r="I140" s="3">
        <v>25.954999999999998</v>
      </c>
      <c r="J140" s="3">
        <v>545.05499999999995</v>
      </c>
      <c r="K140" s="4">
        <v>43512</v>
      </c>
      <c r="L140" s="5">
        <v>0.51458333333333328</v>
      </c>
      <c r="M140" s="2" t="s">
        <v>29</v>
      </c>
      <c r="N140" s="3">
        <v>519.1</v>
      </c>
      <c r="O140" s="3">
        <v>4.7619047620000003</v>
      </c>
      <c r="P140" s="3">
        <v>25.954999999999998</v>
      </c>
      <c r="Q140" s="3">
        <v>8.1999999999999993</v>
      </c>
    </row>
    <row r="141" spans="1:19" ht="15" x14ac:dyDescent="0.25">
      <c r="A141" s="2" t="s">
        <v>104</v>
      </c>
      <c r="B141" s="2" t="s">
        <v>18</v>
      </c>
      <c r="C141" s="2" t="s">
        <v>19</v>
      </c>
      <c r="D141" s="2" t="s">
        <v>27</v>
      </c>
      <c r="E141" s="2" t="s">
        <v>31</v>
      </c>
      <c r="F141" s="2" t="s">
        <v>36</v>
      </c>
      <c r="G141" s="3">
        <v>78.77</v>
      </c>
      <c r="H141" s="3">
        <v>10</v>
      </c>
      <c r="I141" s="3">
        <v>39.384999999999998</v>
      </c>
      <c r="J141" s="3">
        <v>827.08500000000004</v>
      </c>
      <c r="K141" s="4">
        <v>43489</v>
      </c>
      <c r="L141" s="5">
        <v>0.41944444444444445</v>
      </c>
      <c r="M141" s="2" t="s">
        <v>29</v>
      </c>
      <c r="N141" s="3">
        <v>787.7</v>
      </c>
      <c r="O141" s="3">
        <v>4.7619047620000003</v>
      </c>
      <c r="P141" s="3">
        <v>39.384999999999998</v>
      </c>
      <c r="Q141" s="3">
        <v>6.4</v>
      </c>
      <c r="R141">
        <f>J141-N141</f>
        <v>39.384999999999991</v>
      </c>
      <c r="S141" t="str">
        <f>IF(J141&gt;300,"High Spender","Regular Spender")</f>
        <v>High Spender</v>
      </c>
    </row>
    <row r="142" spans="1:19" ht="15" hidden="1" x14ac:dyDescent="0.25">
      <c r="A142" s="2" t="s">
        <v>176</v>
      </c>
      <c r="B142" s="2" t="s">
        <v>25</v>
      </c>
      <c r="C142" s="2" t="s">
        <v>26</v>
      </c>
      <c r="D142" s="2" t="s">
        <v>20</v>
      </c>
      <c r="E142" s="2" t="s">
        <v>21</v>
      </c>
      <c r="F142" s="2" t="s">
        <v>36</v>
      </c>
      <c r="G142" s="3">
        <v>89.8</v>
      </c>
      <c r="H142" s="3">
        <v>10</v>
      </c>
      <c r="I142" s="3">
        <v>44.9</v>
      </c>
      <c r="J142" s="3">
        <v>942.9</v>
      </c>
      <c r="K142" s="4">
        <v>43488</v>
      </c>
      <c r="L142" s="5">
        <v>0.54166666666666663</v>
      </c>
      <c r="M142" s="2" t="s">
        <v>33</v>
      </c>
      <c r="N142" s="3">
        <v>898</v>
      </c>
      <c r="O142" s="3">
        <v>4.7619047620000003</v>
      </c>
      <c r="P142" s="3">
        <v>44.9</v>
      </c>
      <c r="Q142" s="3">
        <v>5.4</v>
      </c>
    </row>
    <row r="143" spans="1:19" ht="15" hidden="1" x14ac:dyDescent="0.25">
      <c r="A143" s="2" t="s">
        <v>177</v>
      </c>
      <c r="B143" s="2" t="s">
        <v>25</v>
      </c>
      <c r="C143" s="2" t="s">
        <v>26</v>
      </c>
      <c r="D143" s="2" t="s">
        <v>20</v>
      </c>
      <c r="E143" s="2" t="s">
        <v>31</v>
      </c>
      <c r="F143" s="2" t="s">
        <v>22</v>
      </c>
      <c r="G143" s="3">
        <v>90.5</v>
      </c>
      <c r="H143" s="3">
        <v>10</v>
      </c>
      <c r="I143" s="3">
        <v>45.25</v>
      </c>
      <c r="J143" s="3">
        <v>950.25</v>
      </c>
      <c r="K143" s="4">
        <v>43490</v>
      </c>
      <c r="L143" s="5">
        <v>0.57500000000000007</v>
      </c>
      <c r="M143" s="2" t="s">
        <v>29</v>
      </c>
      <c r="N143" s="3">
        <v>905</v>
      </c>
      <c r="O143" s="3">
        <v>4.7619047620000003</v>
      </c>
      <c r="P143" s="3">
        <v>45.25</v>
      </c>
      <c r="Q143" s="3">
        <v>8.1</v>
      </c>
    </row>
    <row r="144" spans="1:19" ht="15" hidden="1" x14ac:dyDescent="0.25">
      <c r="A144" s="2" t="s">
        <v>178</v>
      </c>
      <c r="B144" s="2" t="s">
        <v>25</v>
      </c>
      <c r="C144" s="2" t="s">
        <v>26</v>
      </c>
      <c r="D144" s="2" t="s">
        <v>20</v>
      </c>
      <c r="E144" s="2" t="s">
        <v>21</v>
      </c>
      <c r="F144" s="2" t="s">
        <v>22</v>
      </c>
      <c r="G144" s="3">
        <v>68.599999999999994</v>
      </c>
      <c r="H144" s="3">
        <v>10</v>
      </c>
      <c r="I144" s="3">
        <v>34.299999999999997</v>
      </c>
      <c r="J144" s="3">
        <v>720.3</v>
      </c>
      <c r="K144" s="4">
        <v>43501</v>
      </c>
      <c r="L144" s="5">
        <v>0.83124999999999993</v>
      </c>
      <c r="M144" s="2" t="s">
        <v>29</v>
      </c>
      <c r="N144" s="3">
        <v>686</v>
      </c>
      <c r="O144" s="3">
        <v>4.7619047620000003</v>
      </c>
      <c r="P144" s="3">
        <v>34.299999999999997</v>
      </c>
      <c r="Q144" s="3">
        <v>9.1</v>
      </c>
    </row>
    <row r="145" spans="1:19" ht="15" hidden="1" x14ac:dyDescent="0.25">
      <c r="A145" s="2" t="s">
        <v>179</v>
      </c>
      <c r="B145" s="2" t="s">
        <v>25</v>
      </c>
      <c r="C145" s="2" t="s">
        <v>26</v>
      </c>
      <c r="D145" s="2" t="s">
        <v>20</v>
      </c>
      <c r="E145" s="2" t="s">
        <v>21</v>
      </c>
      <c r="F145" s="2" t="s">
        <v>44</v>
      </c>
      <c r="G145" s="3">
        <v>30.41</v>
      </c>
      <c r="H145" s="3">
        <v>1</v>
      </c>
      <c r="I145" s="3">
        <v>1.5205</v>
      </c>
      <c r="J145" s="3">
        <v>31.930499999999999</v>
      </c>
      <c r="K145" s="4">
        <v>43518</v>
      </c>
      <c r="L145" s="5">
        <v>0.44166666666666665</v>
      </c>
      <c r="M145" s="2" t="s">
        <v>33</v>
      </c>
      <c r="N145" s="3">
        <v>30.41</v>
      </c>
      <c r="O145" s="3">
        <v>4.7619047620000003</v>
      </c>
      <c r="P145" s="3">
        <v>1.5205</v>
      </c>
      <c r="Q145" s="3">
        <v>8.4</v>
      </c>
    </row>
    <row r="146" spans="1:19" ht="15" x14ac:dyDescent="0.25">
      <c r="A146" s="2" t="s">
        <v>431</v>
      </c>
      <c r="B146" s="2" t="s">
        <v>18</v>
      </c>
      <c r="C146" s="2" t="s">
        <v>19</v>
      </c>
      <c r="D146" s="2" t="s">
        <v>27</v>
      </c>
      <c r="E146" s="2" t="s">
        <v>21</v>
      </c>
      <c r="F146" s="2" t="s">
        <v>22</v>
      </c>
      <c r="G146" s="3">
        <v>77.5</v>
      </c>
      <c r="H146" s="3">
        <v>5</v>
      </c>
      <c r="I146" s="3">
        <v>19.375</v>
      </c>
      <c r="J146" s="3">
        <v>406.875</v>
      </c>
      <c r="K146" s="4">
        <v>43489</v>
      </c>
      <c r="L146" s="5">
        <v>0.85833333333333339</v>
      </c>
      <c r="M146" s="2" t="s">
        <v>23</v>
      </c>
      <c r="N146" s="3">
        <v>387.5</v>
      </c>
      <c r="O146" s="3">
        <v>4.7619047620000003</v>
      </c>
      <c r="P146" s="3">
        <v>19.375</v>
      </c>
      <c r="Q146" s="3">
        <v>4.3</v>
      </c>
      <c r="R146">
        <f>J146-N146</f>
        <v>19.375</v>
      </c>
      <c r="S146" t="str">
        <f>IF(J146&gt;300,"High Spender","Regular Spender")</f>
        <v>High Spender</v>
      </c>
    </row>
    <row r="147" spans="1:19" ht="15" hidden="1" x14ac:dyDescent="0.25">
      <c r="A147" s="2" t="s">
        <v>181</v>
      </c>
      <c r="B147" s="2" t="s">
        <v>25</v>
      </c>
      <c r="C147" s="2" t="s">
        <v>26</v>
      </c>
      <c r="D147" s="2" t="s">
        <v>27</v>
      </c>
      <c r="E147" s="2" t="s">
        <v>21</v>
      </c>
      <c r="F147" s="2" t="s">
        <v>22</v>
      </c>
      <c r="G147" s="3">
        <v>46.26</v>
      </c>
      <c r="H147" s="3">
        <v>6</v>
      </c>
      <c r="I147" s="3">
        <v>13.878</v>
      </c>
      <c r="J147" s="3">
        <v>291.43799999999999</v>
      </c>
      <c r="K147" s="4">
        <v>43532</v>
      </c>
      <c r="L147" s="5">
        <v>0.71597222222222223</v>
      </c>
      <c r="M147" s="2" t="s">
        <v>33</v>
      </c>
      <c r="N147" s="3">
        <v>277.56</v>
      </c>
      <c r="O147" s="3">
        <v>4.7619047620000003</v>
      </c>
      <c r="P147" s="3">
        <v>13.878</v>
      </c>
      <c r="Q147" s="3">
        <v>9.5</v>
      </c>
    </row>
    <row r="148" spans="1:19" ht="15" x14ac:dyDescent="0.25">
      <c r="A148" s="2" t="s">
        <v>567</v>
      </c>
      <c r="B148" s="2" t="s">
        <v>18</v>
      </c>
      <c r="C148" s="2" t="s">
        <v>19</v>
      </c>
      <c r="D148" s="2" t="s">
        <v>20</v>
      </c>
      <c r="E148" s="2" t="s">
        <v>31</v>
      </c>
      <c r="F148" s="2" t="s">
        <v>46</v>
      </c>
      <c r="G148" s="3">
        <v>86.68</v>
      </c>
      <c r="H148" s="3">
        <v>8</v>
      </c>
      <c r="I148" s="3">
        <v>34.671999999999997</v>
      </c>
      <c r="J148" s="3">
        <v>728.11199999999997</v>
      </c>
      <c r="K148" s="4">
        <v>43489</v>
      </c>
      <c r="L148" s="5">
        <v>0.75277777777777777</v>
      </c>
      <c r="M148" s="2" t="s">
        <v>33</v>
      </c>
      <c r="N148" s="3">
        <v>693.44</v>
      </c>
      <c r="O148" s="3">
        <v>4.7619047620000003</v>
      </c>
      <c r="P148" s="3">
        <v>34.671999999999997</v>
      </c>
      <c r="Q148" s="3">
        <v>7.2</v>
      </c>
      <c r="R148">
        <f>J148-N148</f>
        <v>34.671999999999912</v>
      </c>
      <c r="S148" t="str">
        <f>IF(J148&gt;300,"High Spender","Regular Spender")</f>
        <v>High Spender</v>
      </c>
    </row>
    <row r="149" spans="1:19" ht="15" hidden="1" x14ac:dyDescent="0.25">
      <c r="A149" s="2" t="s">
        <v>183</v>
      </c>
      <c r="B149" s="2" t="s">
        <v>25</v>
      </c>
      <c r="C149" s="2" t="s">
        <v>26</v>
      </c>
      <c r="D149" s="2" t="s">
        <v>27</v>
      </c>
      <c r="E149" s="2" t="s">
        <v>31</v>
      </c>
      <c r="F149" s="2" t="s">
        <v>22</v>
      </c>
      <c r="G149" s="3">
        <v>66.14</v>
      </c>
      <c r="H149" s="3">
        <v>4</v>
      </c>
      <c r="I149" s="3">
        <v>13.228</v>
      </c>
      <c r="J149" s="3">
        <v>277.78800000000001</v>
      </c>
      <c r="K149" s="4">
        <v>43543</v>
      </c>
      <c r="L149" s="5">
        <v>0.53194444444444444</v>
      </c>
      <c r="M149" s="2" t="s">
        <v>33</v>
      </c>
      <c r="N149" s="3">
        <v>264.56</v>
      </c>
      <c r="O149" s="3">
        <v>4.7619047620000003</v>
      </c>
      <c r="P149" s="3">
        <v>13.228</v>
      </c>
      <c r="Q149" s="3">
        <v>5.6</v>
      </c>
    </row>
    <row r="150" spans="1:19" ht="15" hidden="1" x14ac:dyDescent="0.25">
      <c r="A150" s="2" t="s">
        <v>184</v>
      </c>
      <c r="B150" s="2" t="s">
        <v>42</v>
      </c>
      <c r="C150" s="2" t="s">
        <v>43</v>
      </c>
      <c r="D150" s="2" t="s">
        <v>20</v>
      </c>
      <c r="E150" s="2" t="s">
        <v>31</v>
      </c>
      <c r="F150" s="2" t="s">
        <v>32</v>
      </c>
      <c r="G150" s="3">
        <v>71.86</v>
      </c>
      <c r="H150" s="3">
        <v>8</v>
      </c>
      <c r="I150" s="3">
        <v>28.744</v>
      </c>
      <c r="J150" s="3">
        <v>603.62400000000002</v>
      </c>
      <c r="K150" s="4">
        <v>43530</v>
      </c>
      <c r="L150" s="5">
        <v>0.62986111111111109</v>
      </c>
      <c r="M150" s="2" t="s">
        <v>33</v>
      </c>
      <c r="N150" s="3">
        <v>574.88</v>
      </c>
      <c r="O150" s="3">
        <v>4.7619047620000003</v>
      </c>
      <c r="P150" s="3">
        <v>28.744</v>
      </c>
      <c r="Q150" s="3">
        <v>6.2</v>
      </c>
    </row>
    <row r="151" spans="1:19" ht="15" x14ac:dyDescent="0.25">
      <c r="A151" s="2" t="s">
        <v>246</v>
      </c>
      <c r="B151" s="2" t="s">
        <v>18</v>
      </c>
      <c r="C151" s="2" t="s">
        <v>19</v>
      </c>
      <c r="D151" s="2" t="s">
        <v>27</v>
      </c>
      <c r="E151" s="2" t="s">
        <v>31</v>
      </c>
      <c r="F151" s="2" t="s">
        <v>28</v>
      </c>
      <c r="G151" s="3">
        <v>26.23</v>
      </c>
      <c r="H151" s="3">
        <v>9</v>
      </c>
      <c r="I151" s="3">
        <v>11.8035</v>
      </c>
      <c r="J151" s="3">
        <v>247.87350000000001</v>
      </c>
      <c r="K151" s="4">
        <v>43490</v>
      </c>
      <c r="L151" s="5">
        <v>0.85</v>
      </c>
      <c r="M151" s="2" t="s">
        <v>23</v>
      </c>
      <c r="N151" s="3">
        <v>236.07</v>
      </c>
      <c r="O151" s="3">
        <v>4.7619047620000003</v>
      </c>
      <c r="P151" s="3">
        <v>11.8035</v>
      </c>
      <c r="Q151" s="3">
        <v>5.9</v>
      </c>
      <c r="R151">
        <f>J151-N151</f>
        <v>11.803500000000014</v>
      </c>
      <c r="S151" t="str">
        <f>IF(J151&gt;300,"High Spender","Regular Spender")</f>
        <v>Regular Spender</v>
      </c>
    </row>
    <row r="152" spans="1:19" ht="15" hidden="1" x14ac:dyDescent="0.25">
      <c r="A152" s="2" t="s">
        <v>186</v>
      </c>
      <c r="B152" s="2" t="s">
        <v>42</v>
      </c>
      <c r="C152" s="2" t="s">
        <v>43</v>
      </c>
      <c r="D152" s="2" t="s">
        <v>20</v>
      </c>
      <c r="E152" s="2" t="s">
        <v>21</v>
      </c>
      <c r="F152" s="2" t="s">
        <v>46</v>
      </c>
      <c r="G152" s="3">
        <v>91.54</v>
      </c>
      <c r="H152" s="3">
        <v>4</v>
      </c>
      <c r="I152" s="3">
        <v>18.308</v>
      </c>
      <c r="J152" s="3">
        <v>384.46800000000002</v>
      </c>
      <c r="K152" s="4">
        <v>43547</v>
      </c>
      <c r="L152" s="5">
        <v>0.80555555555555547</v>
      </c>
      <c r="M152" s="2" t="s">
        <v>33</v>
      </c>
      <c r="N152" s="3">
        <v>366.16</v>
      </c>
      <c r="O152" s="3">
        <v>4.7619047620000003</v>
      </c>
      <c r="P152" s="3">
        <v>18.308</v>
      </c>
      <c r="Q152" s="3">
        <v>4.8</v>
      </c>
    </row>
    <row r="153" spans="1:19" ht="15" hidden="1" x14ac:dyDescent="0.25">
      <c r="A153" s="2" t="s">
        <v>187</v>
      </c>
      <c r="B153" s="2" t="s">
        <v>25</v>
      </c>
      <c r="C153" s="2" t="s">
        <v>26</v>
      </c>
      <c r="D153" s="2" t="s">
        <v>20</v>
      </c>
      <c r="E153" s="2" t="s">
        <v>31</v>
      </c>
      <c r="F153" s="2" t="s">
        <v>36</v>
      </c>
      <c r="G153" s="3">
        <v>34.56</v>
      </c>
      <c r="H153" s="3">
        <v>7</v>
      </c>
      <c r="I153" s="3">
        <v>12.096</v>
      </c>
      <c r="J153" s="3">
        <v>254.01599999999999</v>
      </c>
      <c r="K153" s="4">
        <v>43535</v>
      </c>
      <c r="L153" s="5">
        <v>0.67152777777777783</v>
      </c>
      <c r="M153" s="2" t="s">
        <v>33</v>
      </c>
      <c r="N153" s="3">
        <v>241.92</v>
      </c>
      <c r="O153" s="3">
        <v>4.7619047620000003</v>
      </c>
      <c r="P153" s="3">
        <v>12.096</v>
      </c>
      <c r="Q153" s="3">
        <v>7.3</v>
      </c>
    </row>
    <row r="154" spans="1:19" ht="15" x14ac:dyDescent="0.25">
      <c r="A154" s="2" t="s">
        <v>334</v>
      </c>
      <c r="B154" s="2" t="s">
        <v>18</v>
      </c>
      <c r="C154" s="2" t="s">
        <v>19</v>
      </c>
      <c r="D154" s="2" t="s">
        <v>20</v>
      </c>
      <c r="E154" s="2" t="s">
        <v>31</v>
      </c>
      <c r="F154" s="2" t="s">
        <v>32</v>
      </c>
      <c r="G154" s="3">
        <v>60.01</v>
      </c>
      <c r="H154" s="3">
        <v>4</v>
      </c>
      <c r="I154" s="3">
        <v>12.002000000000001</v>
      </c>
      <c r="J154" s="3">
        <v>252.042</v>
      </c>
      <c r="K154" s="4">
        <v>43490</v>
      </c>
      <c r="L154" s="5">
        <v>0.66249999999999998</v>
      </c>
      <c r="M154" s="2" t="s">
        <v>29</v>
      </c>
      <c r="N154" s="3">
        <v>240.04</v>
      </c>
      <c r="O154" s="3">
        <v>4.7619047620000003</v>
      </c>
      <c r="P154" s="3">
        <v>12.002000000000001</v>
      </c>
      <c r="Q154" s="3">
        <v>4.5</v>
      </c>
      <c r="R154">
        <f>J154-N154</f>
        <v>12.00200000000001</v>
      </c>
      <c r="S154" t="str">
        <f>IF(J154&gt;300,"High Spender","Regular Spender")</f>
        <v>Regular Spender</v>
      </c>
    </row>
    <row r="155" spans="1:19" ht="15" hidden="1" x14ac:dyDescent="0.25">
      <c r="A155" s="2" t="s">
        <v>189</v>
      </c>
      <c r="B155" s="2" t="s">
        <v>25</v>
      </c>
      <c r="C155" s="2" t="s">
        <v>26</v>
      </c>
      <c r="D155" s="2" t="s">
        <v>27</v>
      </c>
      <c r="E155" s="2" t="s">
        <v>21</v>
      </c>
      <c r="F155" s="2" t="s">
        <v>44</v>
      </c>
      <c r="G155" s="3">
        <v>16.48</v>
      </c>
      <c r="H155" s="3">
        <v>6</v>
      </c>
      <c r="I155" s="3">
        <v>4.944</v>
      </c>
      <c r="J155" s="3">
        <v>103.824</v>
      </c>
      <c r="K155" s="4">
        <v>43503</v>
      </c>
      <c r="L155" s="5">
        <v>0.76597222222222217</v>
      </c>
      <c r="M155" s="2" t="s">
        <v>23</v>
      </c>
      <c r="N155" s="3">
        <v>98.88</v>
      </c>
      <c r="O155" s="3">
        <v>4.7619047620000003</v>
      </c>
      <c r="P155" s="3">
        <v>4.944</v>
      </c>
      <c r="Q155" s="3">
        <v>9.9</v>
      </c>
    </row>
    <row r="156" spans="1:19" ht="15" hidden="1" x14ac:dyDescent="0.25">
      <c r="A156" s="2" t="s">
        <v>190</v>
      </c>
      <c r="B156" s="2" t="s">
        <v>25</v>
      </c>
      <c r="C156" s="2" t="s">
        <v>26</v>
      </c>
      <c r="D156" s="2" t="s">
        <v>27</v>
      </c>
      <c r="E156" s="2" t="s">
        <v>21</v>
      </c>
      <c r="F156" s="2" t="s">
        <v>36</v>
      </c>
      <c r="G156" s="3">
        <v>80.97</v>
      </c>
      <c r="H156" s="3">
        <v>8</v>
      </c>
      <c r="I156" s="3">
        <v>32.387999999999998</v>
      </c>
      <c r="J156" s="3">
        <v>680.14800000000002</v>
      </c>
      <c r="K156" s="4">
        <v>43493</v>
      </c>
      <c r="L156" s="5">
        <v>0.54513888888888895</v>
      </c>
      <c r="M156" s="2" t="s">
        <v>29</v>
      </c>
      <c r="N156" s="3">
        <v>647.76</v>
      </c>
      <c r="O156" s="3">
        <v>4.7619047620000003</v>
      </c>
      <c r="P156" s="3">
        <v>32.387999999999998</v>
      </c>
      <c r="Q156" s="3">
        <v>9.3000000000000007</v>
      </c>
    </row>
    <row r="157" spans="1:19" ht="15" x14ac:dyDescent="0.25">
      <c r="A157" s="2" t="s">
        <v>507</v>
      </c>
      <c r="B157" s="2" t="s">
        <v>18</v>
      </c>
      <c r="C157" s="2" t="s">
        <v>19</v>
      </c>
      <c r="D157" s="2" t="s">
        <v>20</v>
      </c>
      <c r="E157" s="2" t="s">
        <v>21</v>
      </c>
      <c r="F157" s="2" t="s">
        <v>36</v>
      </c>
      <c r="G157" s="3">
        <v>40.049999999999997</v>
      </c>
      <c r="H157" s="3">
        <v>4</v>
      </c>
      <c r="I157" s="3">
        <v>8.01</v>
      </c>
      <c r="J157" s="3">
        <v>168.21</v>
      </c>
      <c r="K157" s="4">
        <v>43490</v>
      </c>
      <c r="L157" s="5">
        <v>0.4861111111111111</v>
      </c>
      <c r="M157" s="2" t="s">
        <v>29</v>
      </c>
      <c r="N157" s="3">
        <v>160.19999999999999</v>
      </c>
      <c r="O157" s="3">
        <v>4.7619047620000003</v>
      </c>
      <c r="P157" s="3">
        <v>8.01</v>
      </c>
      <c r="Q157" s="3">
        <v>9.6999999999999993</v>
      </c>
      <c r="R157">
        <f>J157-N157</f>
        <v>8.0100000000000193</v>
      </c>
      <c r="S157" t="str">
        <f>IF(J157&gt;300,"High Spender","Regular Spender")</f>
        <v>Regular Spender</v>
      </c>
    </row>
    <row r="158" spans="1:19" ht="15" hidden="1" x14ac:dyDescent="0.25">
      <c r="A158" s="2" t="s">
        <v>192</v>
      </c>
      <c r="B158" s="2" t="s">
        <v>42</v>
      </c>
      <c r="C158" s="2" t="s">
        <v>43</v>
      </c>
      <c r="D158" s="2" t="s">
        <v>20</v>
      </c>
      <c r="E158" s="2" t="s">
        <v>31</v>
      </c>
      <c r="F158" s="2" t="s">
        <v>28</v>
      </c>
      <c r="G158" s="3">
        <v>72.17</v>
      </c>
      <c r="H158" s="3">
        <v>1</v>
      </c>
      <c r="I158" s="3">
        <v>3.6084999999999998</v>
      </c>
      <c r="J158" s="3">
        <v>75.778499999999994</v>
      </c>
      <c r="K158" s="4">
        <v>43469</v>
      </c>
      <c r="L158" s="5">
        <v>0.81944444444444453</v>
      </c>
      <c r="M158" s="2" t="s">
        <v>29</v>
      </c>
      <c r="N158" s="3">
        <v>72.17</v>
      </c>
      <c r="O158" s="3">
        <v>4.7619047620000003</v>
      </c>
      <c r="P158" s="3">
        <v>3.6084999999999998</v>
      </c>
      <c r="Q158" s="3">
        <v>6.1</v>
      </c>
    </row>
    <row r="159" spans="1:19" ht="15" hidden="1" x14ac:dyDescent="0.25">
      <c r="A159" s="2" t="s">
        <v>193</v>
      </c>
      <c r="B159" s="2" t="s">
        <v>42</v>
      </c>
      <c r="C159" s="2" t="s">
        <v>43</v>
      </c>
      <c r="D159" s="2" t="s">
        <v>27</v>
      </c>
      <c r="E159" s="2" t="s">
        <v>31</v>
      </c>
      <c r="F159" s="2" t="s">
        <v>32</v>
      </c>
      <c r="G159" s="3">
        <v>50.28</v>
      </c>
      <c r="H159" s="3">
        <v>5</v>
      </c>
      <c r="I159" s="3">
        <v>12.57</v>
      </c>
      <c r="J159" s="3">
        <v>263.97000000000003</v>
      </c>
      <c r="K159" s="4">
        <v>43531</v>
      </c>
      <c r="L159" s="5">
        <v>0.58194444444444449</v>
      </c>
      <c r="M159" s="2" t="s">
        <v>23</v>
      </c>
      <c r="N159" s="3">
        <v>251.4</v>
      </c>
      <c r="O159" s="3">
        <v>4.7619047620000003</v>
      </c>
      <c r="P159" s="3">
        <v>12.57</v>
      </c>
      <c r="Q159" s="3">
        <v>9.6999999999999993</v>
      </c>
    </row>
    <row r="160" spans="1:19" ht="15" hidden="1" x14ac:dyDescent="0.25">
      <c r="A160" s="2" t="s">
        <v>194</v>
      </c>
      <c r="B160" s="2" t="s">
        <v>42</v>
      </c>
      <c r="C160" s="2" t="s">
        <v>43</v>
      </c>
      <c r="D160" s="2" t="s">
        <v>20</v>
      </c>
      <c r="E160" s="2" t="s">
        <v>31</v>
      </c>
      <c r="F160" s="2" t="s">
        <v>22</v>
      </c>
      <c r="G160" s="3">
        <v>97.22</v>
      </c>
      <c r="H160" s="3">
        <v>9</v>
      </c>
      <c r="I160" s="3">
        <v>43.749000000000002</v>
      </c>
      <c r="J160" s="3">
        <v>918.72900000000004</v>
      </c>
      <c r="K160" s="4">
        <v>43554</v>
      </c>
      <c r="L160" s="5">
        <v>0.61319444444444449</v>
      </c>
      <c r="M160" s="2" t="s">
        <v>23</v>
      </c>
      <c r="N160" s="3">
        <v>874.98</v>
      </c>
      <c r="O160" s="3">
        <v>4.7619047620000003</v>
      </c>
      <c r="P160" s="3">
        <v>43.749000000000002</v>
      </c>
      <c r="Q160" s="3">
        <v>6</v>
      </c>
    </row>
    <row r="161" spans="1:19" ht="15" hidden="1" x14ac:dyDescent="0.25">
      <c r="A161" s="2" t="s">
        <v>195</v>
      </c>
      <c r="B161" s="2" t="s">
        <v>42</v>
      </c>
      <c r="C161" s="2" t="s">
        <v>43</v>
      </c>
      <c r="D161" s="2" t="s">
        <v>27</v>
      </c>
      <c r="E161" s="2" t="s">
        <v>31</v>
      </c>
      <c r="F161" s="2" t="s">
        <v>36</v>
      </c>
      <c r="G161" s="3">
        <v>93.39</v>
      </c>
      <c r="H161" s="3">
        <v>6</v>
      </c>
      <c r="I161" s="3">
        <v>28.016999999999999</v>
      </c>
      <c r="J161" s="3">
        <v>588.35699999999997</v>
      </c>
      <c r="K161" s="4">
        <v>43551</v>
      </c>
      <c r="L161" s="5">
        <v>0.8041666666666667</v>
      </c>
      <c r="M161" s="2" t="s">
        <v>23</v>
      </c>
      <c r="N161" s="3">
        <v>560.34</v>
      </c>
      <c r="O161" s="3">
        <v>4.7619047620000003</v>
      </c>
      <c r="P161" s="3">
        <v>28.016999999999999</v>
      </c>
      <c r="Q161" s="3">
        <v>10</v>
      </c>
    </row>
    <row r="162" spans="1:19" ht="15" hidden="1" x14ac:dyDescent="0.25">
      <c r="A162" s="2" t="s">
        <v>196</v>
      </c>
      <c r="B162" s="2" t="s">
        <v>25</v>
      </c>
      <c r="C162" s="2" t="s">
        <v>26</v>
      </c>
      <c r="D162" s="2" t="s">
        <v>27</v>
      </c>
      <c r="E162" s="2" t="s">
        <v>21</v>
      </c>
      <c r="F162" s="2" t="s">
        <v>44</v>
      </c>
      <c r="G162" s="3">
        <v>43.18</v>
      </c>
      <c r="H162" s="3">
        <v>8</v>
      </c>
      <c r="I162" s="3">
        <v>17.271999999999998</v>
      </c>
      <c r="J162" s="3">
        <v>362.71199999999999</v>
      </c>
      <c r="K162" s="4">
        <v>43484</v>
      </c>
      <c r="L162" s="5">
        <v>0.81874999999999998</v>
      </c>
      <c r="M162" s="2" t="s">
        <v>33</v>
      </c>
      <c r="N162" s="3">
        <v>345.44</v>
      </c>
      <c r="O162" s="3">
        <v>4.7619047620000003</v>
      </c>
      <c r="P162" s="3">
        <v>17.271999999999998</v>
      </c>
      <c r="Q162" s="3">
        <v>8.3000000000000007</v>
      </c>
    </row>
    <row r="163" spans="1:19" ht="15" x14ac:dyDescent="0.25">
      <c r="A163" s="2" t="s">
        <v>387</v>
      </c>
      <c r="B163" s="2" t="s">
        <v>18</v>
      </c>
      <c r="C163" s="2" t="s">
        <v>19</v>
      </c>
      <c r="D163" s="2" t="s">
        <v>27</v>
      </c>
      <c r="E163" s="2" t="s">
        <v>31</v>
      </c>
      <c r="F163" s="2" t="s">
        <v>28</v>
      </c>
      <c r="G163" s="3">
        <v>51.69</v>
      </c>
      <c r="H163" s="3">
        <v>7</v>
      </c>
      <c r="I163" s="3">
        <v>18.0915</v>
      </c>
      <c r="J163" s="3">
        <v>379.92149999999998</v>
      </c>
      <c r="K163" s="4">
        <v>43491</v>
      </c>
      <c r="L163" s="5">
        <v>0.76527777777777783</v>
      </c>
      <c r="M163" s="2" t="s">
        <v>29</v>
      </c>
      <c r="N163" s="3">
        <v>361.83</v>
      </c>
      <c r="O163" s="3">
        <v>4.7619047620000003</v>
      </c>
      <c r="P163" s="3">
        <v>18.0915</v>
      </c>
      <c r="Q163" s="3">
        <v>5.5</v>
      </c>
      <c r="R163">
        <f>J163-N163</f>
        <v>18.091499999999996</v>
      </c>
      <c r="S163" t="str">
        <f t="shared" ref="S163:S164" si="10">IF(J163&gt;300,"High Spender","Regular Spender")</f>
        <v>High Spender</v>
      </c>
    </row>
    <row r="164" spans="1:19" ht="15" x14ac:dyDescent="0.25">
      <c r="A164" s="2" t="s">
        <v>34</v>
      </c>
      <c r="B164" s="2" t="s">
        <v>18</v>
      </c>
      <c r="C164" s="2" t="s">
        <v>19</v>
      </c>
      <c r="D164" s="2" t="s">
        <v>20</v>
      </c>
      <c r="E164" s="2" t="s">
        <v>31</v>
      </c>
      <c r="F164" s="2" t="s">
        <v>22</v>
      </c>
      <c r="G164" s="3">
        <v>58.22</v>
      </c>
      <c r="H164" s="3">
        <v>8</v>
      </c>
      <c r="I164" s="3">
        <v>23.288</v>
      </c>
      <c r="J164" s="3">
        <v>489.048</v>
      </c>
      <c r="K164" s="4">
        <v>43492</v>
      </c>
      <c r="L164" s="5">
        <v>0.85625000000000007</v>
      </c>
      <c r="M164" s="2" t="s">
        <v>23</v>
      </c>
      <c r="N164" s="3">
        <v>465.76</v>
      </c>
      <c r="O164" s="3">
        <v>4.7619047620000003</v>
      </c>
      <c r="P164" s="3">
        <v>23.288</v>
      </c>
      <c r="Q164" s="3">
        <v>8.4</v>
      </c>
      <c r="R164">
        <f>J164-N164</f>
        <v>23.288000000000011</v>
      </c>
      <c r="S164" t="str">
        <f t="shared" si="10"/>
        <v>High Spender</v>
      </c>
    </row>
    <row r="165" spans="1:19" ht="15" hidden="1" x14ac:dyDescent="0.25">
      <c r="A165" s="2" t="s">
        <v>199</v>
      </c>
      <c r="B165" s="2" t="s">
        <v>25</v>
      </c>
      <c r="C165" s="2" t="s">
        <v>26</v>
      </c>
      <c r="D165" s="2" t="s">
        <v>27</v>
      </c>
      <c r="E165" s="2" t="s">
        <v>31</v>
      </c>
      <c r="F165" s="2" t="s">
        <v>36</v>
      </c>
      <c r="G165" s="3">
        <v>76.400000000000006</v>
      </c>
      <c r="H165" s="3">
        <v>2</v>
      </c>
      <c r="I165" s="3">
        <v>7.64</v>
      </c>
      <c r="J165" s="3">
        <v>160.44</v>
      </c>
      <c r="K165" s="4">
        <v>43495</v>
      </c>
      <c r="L165" s="5">
        <v>0.8208333333333333</v>
      </c>
      <c r="M165" s="2" t="s">
        <v>23</v>
      </c>
      <c r="N165" s="3">
        <v>152.80000000000001</v>
      </c>
      <c r="O165" s="3">
        <v>4.7619047620000003</v>
      </c>
      <c r="P165" s="3">
        <v>7.64</v>
      </c>
      <c r="Q165" s="3">
        <v>6.5</v>
      </c>
    </row>
    <row r="166" spans="1:19" ht="15" hidden="1" x14ac:dyDescent="0.25">
      <c r="A166" s="2" t="s">
        <v>200</v>
      </c>
      <c r="B166" s="2" t="s">
        <v>42</v>
      </c>
      <c r="C166" s="2" t="s">
        <v>43</v>
      </c>
      <c r="D166" s="2" t="s">
        <v>27</v>
      </c>
      <c r="E166" s="2" t="s">
        <v>31</v>
      </c>
      <c r="F166" s="2" t="s">
        <v>44</v>
      </c>
      <c r="G166" s="3">
        <v>39.9</v>
      </c>
      <c r="H166" s="3">
        <v>10</v>
      </c>
      <c r="I166" s="3">
        <v>19.95</v>
      </c>
      <c r="J166" s="3">
        <v>418.95</v>
      </c>
      <c r="K166" s="4">
        <v>43516</v>
      </c>
      <c r="L166" s="5">
        <v>0.64166666666666672</v>
      </c>
      <c r="M166" s="2" t="s">
        <v>33</v>
      </c>
      <c r="N166" s="3">
        <v>399</v>
      </c>
      <c r="O166" s="3">
        <v>4.7619047620000003</v>
      </c>
      <c r="P166" s="3">
        <v>19.95</v>
      </c>
      <c r="Q166" s="3">
        <v>5.9</v>
      </c>
    </row>
    <row r="167" spans="1:19" ht="15" hidden="1" x14ac:dyDescent="0.25">
      <c r="A167" s="2" t="s">
        <v>201</v>
      </c>
      <c r="B167" s="2" t="s">
        <v>42</v>
      </c>
      <c r="C167" s="2" t="s">
        <v>43</v>
      </c>
      <c r="D167" s="2" t="s">
        <v>20</v>
      </c>
      <c r="E167" s="2" t="s">
        <v>31</v>
      </c>
      <c r="F167" s="2" t="s">
        <v>22</v>
      </c>
      <c r="G167" s="3">
        <v>42.57</v>
      </c>
      <c r="H167" s="3">
        <v>8</v>
      </c>
      <c r="I167" s="3">
        <v>17.027999999999999</v>
      </c>
      <c r="J167" s="3">
        <v>357.58800000000002</v>
      </c>
      <c r="K167" s="4">
        <v>43521</v>
      </c>
      <c r="L167" s="5">
        <v>0.59166666666666667</v>
      </c>
      <c r="M167" s="2" t="s">
        <v>23</v>
      </c>
      <c r="N167" s="3">
        <v>340.56</v>
      </c>
      <c r="O167" s="3">
        <v>4.7619047620000003</v>
      </c>
      <c r="P167" s="3">
        <v>17.027999999999999</v>
      </c>
      <c r="Q167" s="3">
        <v>5.6</v>
      </c>
    </row>
    <row r="168" spans="1:19" ht="15" hidden="1" x14ac:dyDescent="0.25">
      <c r="A168" s="2" t="s">
        <v>202</v>
      </c>
      <c r="B168" s="2" t="s">
        <v>25</v>
      </c>
      <c r="C168" s="2" t="s">
        <v>26</v>
      </c>
      <c r="D168" s="2" t="s">
        <v>27</v>
      </c>
      <c r="E168" s="2" t="s">
        <v>31</v>
      </c>
      <c r="F168" s="2" t="s">
        <v>32</v>
      </c>
      <c r="G168" s="3">
        <v>95.58</v>
      </c>
      <c r="H168" s="3">
        <v>10</v>
      </c>
      <c r="I168" s="3">
        <v>47.79</v>
      </c>
      <c r="J168" s="3">
        <v>1003.59</v>
      </c>
      <c r="K168" s="4">
        <v>43481</v>
      </c>
      <c r="L168" s="5">
        <v>0.56388888888888888</v>
      </c>
      <c r="M168" s="2" t="s">
        <v>29</v>
      </c>
      <c r="N168" s="3">
        <v>955.8</v>
      </c>
      <c r="O168" s="3">
        <v>4.7619047620000003</v>
      </c>
      <c r="P168" s="3">
        <v>47.79</v>
      </c>
      <c r="Q168" s="3">
        <v>4.8</v>
      </c>
    </row>
    <row r="169" spans="1:19" ht="15" x14ac:dyDescent="0.25">
      <c r="A169" s="2" t="s">
        <v>162</v>
      </c>
      <c r="B169" s="2" t="s">
        <v>18</v>
      </c>
      <c r="C169" s="2" t="s">
        <v>19</v>
      </c>
      <c r="D169" s="2" t="s">
        <v>27</v>
      </c>
      <c r="E169" s="2" t="s">
        <v>21</v>
      </c>
      <c r="F169" s="2" t="s">
        <v>36</v>
      </c>
      <c r="G169" s="3">
        <v>32.25</v>
      </c>
      <c r="H169" s="3">
        <v>5</v>
      </c>
      <c r="I169" s="3">
        <v>8.0625</v>
      </c>
      <c r="J169" s="3">
        <v>169.3125</v>
      </c>
      <c r="K169" s="4">
        <v>43492</v>
      </c>
      <c r="L169" s="5">
        <v>0.55972222222222223</v>
      </c>
      <c r="M169" s="2" t="s">
        <v>29</v>
      </c>
      <c r="N169" s="3">
        <v>161.25</v>
      </c>
      <c r="O169" s="3">
        <v>4.7619047620000003</v>
      </c>
      <c r="P169" s="3">
        <v>8.0625</v>
      </c>
      <c r="Q169" s="3">
        <v>9</v>
      </c>
      <c r="R169">
        <f>J169-N169</f>
        <v>8.0625</v>
      </c>
      <c r="S169" t="str">
        <f t="shared" ref="S169:S172" si="11">IF(J169&gt;300,"High Spender","Regular Spender")</f>
        <v>Regular Spender</v>
      </c>
    </row>
    <row r="170" spans="1:19" ht="15" x14ac:dyDescent="0.25">
      <c r="A170" s="2" t="s">
        <v>309</v>
      </c>
      <c r="B170" s="2" t="s">
        <v>18</v>
      </c>
      <c r="C170" s="2" t="s">
        <v>19</v>
      </c>
      <c r="D170" s="2" t="s">
        <v>27</v>
      </c>
      <c r="E170" s="2" t="s">
        <v>21</v>
      </c>
      <c r="F170" s="2" t="s">
        <v>32</v>
      </c>
      <c r="G170" s="3">
        <v>12.03</v>
      </c>
      <c r="H170" s="3">
        <v>2</v>
      </c>
      <c r="I170" s="3">
        <v>1.2030000000000001</v>
      </c>
      <c r="J170" s="3">
        <v>25.263000000000002</v>
      </c>
      <c r="K170" s="4">
        <v>43492</v>
      </c>
      <c r="L170" s="5">
        <v>0.66041666666666665</v>
      </c>
      <c r="M170" s="2" t="s">
        <v>29</v>
      </c>
      <c r="N170" s="3">
        <v>24.06</v>
      </c>
      <c r="O170" s="3">
        <v>4.7619047620000003</v>
      </c>
      <c r="P170" s="3">
        <v>1.2030000000000001</v>
      </c>
      <c r="Q170" s="3">
        <v>5.0999999999999996</v>
      </c>
      <c r="R170">
        <f>J170-N170</f>
        <v>1.203000000000003</v>
      </c>
      <c r="S170" t="str">
        <f t="shared" si="11"/>
        <v>Regular Spender</v>
      </c>
    </row>
    <row r="171" spans="1:19" ht="15" x14ac:dyDescent="0.25">
      <c r="A171" s="2" t="s">
        <v>548</v>
      </c>
      <c r="B171" s="2" t="s">
        <v>18</v>
      </c>
      <c r="C171" s="2" t="s">
        <v>19</v>
      </c>
      <c r="D171" s="2" t="s">
        <v>27</v>
      </c>
      <c r="E171" s="2" t="s">
        <v>21</v>
      </c>
      <c r="F171" s="2" t="s">
        <v>46</v>
      </c>
      <c r="G171" s="3">
        <v>54.28</v>
      </c>
      <c r="H171" s="3">
        <v>7</v>
      </c>
      <c r="I171" s="3">
        <v>18.998000000000001</v>
      </c>
      <c r="J171" s="3">
        <v>398.95800000000003</v>
      </c>
      <c r="K171" s="4">
        <v>43492</v>
      </c>
      <c r="L171" s="5">
        <v>0.75347222222222221</v>
      </c>
      <c r="M171" s="2" t="s">
        <v>23</v>
      </c>
      <c r="N171" s="3">
        <v>379.96</v>
      </c>
      <c r="O171" s="3">
        <v>4.7619047620000003</v>
      </c>
      <c r="P171" s="3">
        <v>18.998000000000001</v>
      </c>
      <c r="Q171" s="3">
        <v>9.3000000000000007</v>
      </c>
      <c r="R171">
        <f>J171-N171</f>
        <v>18.998000000000047</v>
      </c>
      <c r="S171" t="str">
        <f t="shared" si="11"/>
        <v>High Spender</v>
      </c>
    </row>
    <row r="172" spans="1:19" ht="15" x14ac:dyDescent="0.25">
      <c r="A172" s="2" t="s">
        <v>560</v>
      </c>
      <c r="B172" s="2" t="s">
        <v>18</v>
      </c>
      <c r="C172" s="2" t="s">
        <v>19</v>
      </c>
      <c r="D172" s="2" t="s">
        <v>27</v>
      </c>
      <c r="E172" s="2" t="s">
        <v>31</v>
      </c>
      <c r="F172" s="2" t="s">
        <v>44</v>
      </c>
      <c r="G172" s="3">
        <v>81.709999999999994</v>
      </c>
      <c r="H172" s="3">
        <v>6</v>
      </c>
      <c r="I172" s="3">
        <v>24.513000000000002</v>
      </c>
      <c r="J172" s="3">
        <v>514.77300000000002</v>
      </c>
      <c r="K172" s="4">
        <v>43492</v>
      </c>
      <c r="L172" s="5">
        <v>0.60833333333333328</v>
      </c>
      <c r="M172" s="2" t="s">
        <v>33</v>
      </c>
      <c r="N172" s="3">
        <v>490.26</v>
      </c>
      <c r="O172" s="3">
        <v>4.7619047620000003</v>
      </c>
      <c r="P172" s="3">
        <v>24.513000000000002</v>
      </c>
      <c r="Q172" s="3">
        <v>8</v>
      </c>
      <c r="R172">
        <f>J172-N172</f>
        <v>24.513000000000034</v>
      </c>
      <c r="S172" t="str">
        <f t="shared" si="11"/>
        <v>High Spender</v>
      </c>
    </row>
    <row r="173" spans="1:19" ht="15" hidden="1" x14ac:dyDescent="0.25">
      <c r="A173" s="2" t="s">
        <v>207</v>
      </c>
      <c r="B173" s="2" t="s">
        <v>42</v>
      </c>
      <c r="C173" s="2" t="s">
        <v>43</v>
      </c>
      <c r="D173" s="2" t="s">
        <v>20</v>
      </c>
      <c r="E173" s="2" t="s">
        <v>31</v>
      </c>
      <c r="F173" s="2" t="s">
        <v>44</v>
      </c>
      <c r="G173" s="3">
        <v>80.05</v>
      </c>
      <c r="H173" s="3">
        <v>5</v>
      </c>
      <c r="I173" s="3">
        <v>20.012499999999999</v>
      </c>
      <c r="J173" s="3">
        <v>420.26249999999999</v>
      </c>
      <c r="K173" s="4">
        <v>43491</v>
      </c>
      <c r="L173" s="5">
        <v>0.53125</v>
      </c>
      <c r="M173" s="2" t="s">
        <v>33</v>
      </c>
      <c r="N173" s="3">
        <v>400.25</v>
      </c>
      <c r="O173" s="3">
        <v>4.7619047620000003</v>
      </c>
      <c r="P173" s="3">
        <v>20.012499999999999</v>
      </c>
      <c r="Q173" s="3">
        <v>9.4</v>
      </c>
    </row>
    <row r="174" spans="1:19" ht="15" hidden="1" x14ac:dyDescent="0.25">
      <c r="A174" s="2" t="s">
        <v>208</v>
      </c>
      <c r="B174" s="2" t="s">
        <v>25</v>
      </c>
      <c r="C174" s="2" t="s">
        <v>26</v>
      </c>
      <c r="D174" s="2" t="s">
        <v>27</v>
      </c>
      <c r="E174" s="2" t="s">
        <v>31</v>
      </c>
      <c r="F174" s="2" t="s">
        <v>28</v>
      </c>
      <c r="G174" s="3">
        <v>20.85</v>
      </c>
      <c r="H174" s="3">
        <v>8</v>
      </c>
      <c r="I174" s="3">
        <v>8.34</v>
      </c>
      <c r="J174" s="3">
        <v>175.14</v>
      </c>
      <c r="K174" s="4">
        <v>43527</v>
      </c>
      <c r="L174" s="5">
        <v>0.80347222222222225</v>
      </c>
      <c r="M174" s="2" t="s">
        <v>29</v>
      </c>
      <c r="N174" s="3">
        <v>166.8</v>
      </c>
      <c r="O174" s="3">
        <v>4.7619047620000003</v>
      </c>
      <c r="P174" s="3">
        <v>8.34</v>
      </c>
      <c r="Q174" s="3">
        <v>6.3</v>
      </c>
    </row>
    <row r="175" spans="1:19" ht="15" hidden="1" x14ac:dyDescent="0.25">
      <c r="A175" s="2" t="s">
        <v>209</v>
      </c>
      <c r="B175" s="2" t="s">
        <v>42</v>
      </c>
      <c r="C175" s="2" t="s">
        <v>43</v>
      </c>
      <c r="D175" s="2" t="s">
        <v>20</v>
      </c>
      <c r="E175" s="2" t="s">
        <v>31</v>
      </c>
      <c r="F175" s="2" t="s">
        <v>28</v>
      </c>
      <c r="G175" s="3">
        <v>52.89</v>
      </c>
      <c r="H175" s="3">
        <v>6</v>
      </c>
      <c r="I175" s="3">
        <v>15.867000000000001</v>
      </c>
      <c r="J175" s="3">
        <v>333.20699999999999</v>
      </c>
      <c r="K175" s="4">
        <v>43484</v>
      </c>
      <c r="L175" s="5">
        <v>0.7319444444444444</v>
      </c>
      <c r="M175" s="2" t="s">
        <v>33</v>
      </c>
      <c r="N175" s="3">
        <v>317.33999999999997</v>
      </c>
      <c r="O175" s="3">
        <v>4.7619047620000003</v>
      </c>
      <c r="P175" s="3">
        <v>15.867000000000001</v>
      </c>
      <c r="Q175" s="3">
        <v>9.8000000000000007</v>
      </c>
    </row>
    <row r="176" spans="1:19" ht="15" hidden="1" x14ac:dyDescent="0.25">
      <c r="A176" s="2" t="s">
        <v>210</v>
      </c>
      <c r="B176" s="2" t="s">
        <v>42</v>
      </c>
      <c r="C176" s="2" t="s">
        <v>43</v>
      </c>
      <c r="D176" s="2" t="s">
        <v>27</v>
      </c>
      <c r="E176" s="2" t="s">
        <v>31</v>
      </c>
      <c r="F176" s="2" t="s">
        <v>44</v>
      </c>
      <c r="G176" s="3">
        <v>19.79</v>
      </c>
      <c r="H176" s="3">
        <v>8</v>
      </c>
      <c r="I176" s="3">
        <v>7.9160000000000004</v>
      </c>
      <c r="J176" s="3">
        <v>166.23599999999999</v>
      </c>
      <c r="K176" s="4">
        <v>43483</v>
      </c>
      <c r="L176" s="5">
        <v>0.50277777777777777</v>
      </c>
      <c r="M176" s="2" t="s">
        <v>23</v>
      </c>
      <c r="N176" s="3">
        <v>158.32</v>
      </c>
      <c r="O176" s="3">
        <v>4.7619047620000003</v>
      </c>
      <c r="P176" s="3">
        <v>7.9160000000000004</v>
      </c>
      <c r="Q176" s="3">
        <v>8.6999999999999993</v>
      </c>
    </row>
    <row r="177" spans="1:19" ht="15" x14ac:dyDescent="0.25">
      <c r="A177" s="2" t="s">
        <v>541</v>
      </c>
      <c r="B177" s="2" t="s">
        <v>18</v>
      </c>
      <c r="C177" s="2" t="s">
        <v>19</v>
      </c>
      <c r="D177" s="2" t="s">
        <v>20</v>
      </c>
      <c r="E177" s="2" t="s">
        <v>31</v>
      </c>
      <c r="F177" s="2" t="s">
        <v>28</v>
      </c>
      <c r="G177" s="3">
        <v>24.18</v>
      </c>
      <c r="H177" s="3">
        <v>8</v>
      </c>
      <c r="I177" s="3">
        <v>9.6720000000000006</v>
      </c>
      <c r="J177" s="3">
        <v>203.11199999999999</v>
      </c>
      <c r="K177" s="4">
        <v>43493</v>
      </c>
      <c r="L177" s="5">
        <v>0.87083333333333324</v>
      </c>
      <c r="M177" s="2" t="s">
        <v>23</v>
      </c>
      <c r="N177" s="3">
        <v>193.44</v>
      </c>
      <c r="O177" s="3">
        <v>4.7619047620000003</v>
      </c>
      <c r="P177" s="3">
        <v>9.6720000000000006</v>
      </c>
      <c r="Q177" s="3">
        <v>9.8000000000000007</v>
      </c>
      <c r="R177">
        <f>J177-N177</f>
        <v>9.671999999999997</v>
      </c>
      <c r="S177" t="str">
        <f t="shared" ref="S177:S178" si="12">IF(J177&gt;300,"High Spender","Regular Spender")</f>
        <v>Regular Spender</v>
      </c>
    </row>
    <row r="178" spans="1:19" ht="15" x14ac:dyDescent="0.25">
      <c r="A178" s="2" t="s">
        <v>188</v>
      </c>
      <c r="B178" s="2" t="s">
        <v>18</v>
      </c>
      <c r="C178" s="2" t="s">
        <v>19</v>
      </c>
      <c r="D178" s="2" t="s">
        <v>27</v>
      </c>
      <c r="E178" s="2" t="s">
        <v>31</v>
      </c>
      <c r="F178" s="2" t="s">
        <v>46</v>
      </c>
      <c r="G178" s="3">
        <v>83.24</v>
      </c>
      <c r="H178" s="3">
        <v>9</v>
      </c>
      <c r="I178" s="3">
        <v>37.457999999999998</v>
      </c>
      <c r="J178" s="3">
        <v>786.61800000000005</v>
      </c>
      <c r="K178" s="4">
        <v>43494</v>
      </c>
      <c r="L178" s="5">
        <v>0.49722222222222223</v>
      </c>
      <c r="M178" s="2" t="s">
        <v>33</v>
      </c>
      <c r="N178" s="3">
        <v>749.16</v>
      </c>
      <c r="O178" s="3">
        <v>4.7619047620000003</v>
      </c>
      <c r="P178" s="3">
        <v>37.457999999999998</v>
      </c>
      <c r="Q178" s="3">
        <v>7.4</v>
      </c>
      <c r="R178">
        <f>J178-N178</f>
        <v>37.458000000000084</v>
      </c>
      <c r="S178" t="str">
        <f t="shared" si="12"/>
        <v>High Spender</v>
      </c>
    </row>
    <row r="179" spans="1:19" ht="15" hidden="1" x14ac:dyDescent="0.25">
      <c r="A179" s="2" t="s">
        <v>213</v>
      </c>
      <c r="B179" s="2" t="s">
        <v>25</v>
      </c>
      <c r="C179" s="2" t="s">
        <v>26</v>
      </c>
      <c r="D179" s="2" t="s">
        <v>27</v>
      </c>
      <c r="E179" s="2" t="s">
        <v>21</v>
      </c>
      <c r="F179" s="2" t="s">
        <v>46</v>
      </c>
      <c r="G179" s="3">
        <v>22.51</v>
      </c>
      <c r="H179" s="3">
        <v>7</v>
      </c>
      <c r="I179" s="3">
        <v>7.8784999999999998</v>
      </c>
      <c r="J179" s="3">
        <v>165.4485</v>
      </c>
      <c r="K179" s="4">
        <v>43509</v>
      </c>
      <c r="L179" s="5">
        <v>0.4513888888888889</v>
      </c>
      <c r="M179" s="2" t="s">
        <v>33</v>
      </c>
      <c r="N179" s="3">
        <v>157.57</v>
      </c>
      <c r="O179" s="3">
        <v>4.7619047620000003</v>
      </c>
      <c r="P179" s="3">
        <v>7.8784999999999998</v>
      </c>
      <c r="Q179" s="3">
        <v>4.8</v>
      </c>
    </row>
    <row r="180" spans="1:19" ht="15" x14ac:dyDescent="0.25">
      <c r="A180" s="2" t="s">
        <v>515</v>
      </c>
      <c r="B180" s="2" t="s">
        <v>18</v>
      </c>
      <c r="C180" s="2" t="s">
        <v>19</v>
      </c>
      <c r="D180" s="2" t="s">
        <v>27</v>
      </c>
      <c r="E180" s="2" t="s">
        <v>31</v>
      </c>
      <c r="F180" s="2" t="s">
        <v>28</v>
      </c>
      <c r="G180" s="3">
        <v>38.6</v>
      </c>
      <c r="H180" s="3">
        <v>1</v>
      </c>
      <c r="I180" s="3">
        <v>1.93</v>
      </c>
      <c r="J180" s="3">
        <v>40.53</v>
      </c>
      <c r="K180" s="4">
        <v>43494</v>
      </c>
      <c r="L180" s="5">
        <v>0.47638888888888892</v>
      </c>
      <c r="M180" s="2" t="s">
        <v>23</v>
      </c>
      <c r="N180" s="3">
        <v>38.6</v>
      </c>
      <c r="O180" s="3">
        <v>4.7619047620000003</v>
      </c>
      <c r="P180" s="3">
        <v>1.93</v>
      </c>
      <c r="Q180" s="3">
        <v>6.7</v>
      </c>
      <c r="R180">
        <f>J180-N180</f>
        <v>1.9299999999999997</v>
      </c>
      <c r="S180" t="str">
        <f>IF(J180&gt;300,"High Spender","Regular Spender")</f>
        <v>Regular Spender</v>
      </c>
    </row>
    <row r="181" spans="1:19" ht="15" hidden="1" x14ac:dyDescent="0.25">
      <c r="A181" s="2" t="s">
        <v>215</v>
      </c>
      <c r="B181" s="2" t="s">
        <v>25</v>
      </c>
      <c r="C181" s="2" t="s">
        <v>26</v>
      </c>
      <c r="D181" s="2" t="s">
        <v>20</v>
      </c>
      <c r="E181" s="2" t="s">
        <v>31</v>
      </c>
      <c r="F181" s="2" t="s">
        <v>22</v>
      </c>
      <c r="G181" s="3">
        <v>86.8</v>
      </c>
      <c r="H181" s="3">
        <v>3</v>
      </c>
      <c r="I181" s="3">
        <v>13.02</v>
      </c>
      <c r="J181" s="3">
        <v>273.42</v>
      </c>
      <c r="K181" s="4">
        <v>43493</v>
      </c>
      <c r="L181" s="5">
        <v>0.69930555555555562</v>
      </c>
      <c r="M181" s="2" t="s">
        <v>23</v>
      </c>
      <c r="N181" s="3">
        <v>260.39999999999998</v>
      </c>
      <c r="O181" s="3">
        <v>4.7619047620000003</v>
      </c>
      <c r="P181" s="3">
        <v>13.02</v>
      </c>
      <c r="Q181" s="3">
        <v>9.9</v>
      </c>
    </row>
    <row r="182" spans="1:19" ht="15" hidden="1" x14ac:dyDescent="0.25">
      <c r="A182" s="2" t="s">
        <v>216</v>
      </c>
      <c r="B182" s="2" t="s">
        <v>25</v>
      </c>
      <c r="C182" s="2" t="s">
        <v>26</v>
      </c>
      <c r="D182" s="2" t="s">
        <v>27</v>
      </c>
      <c r="E182" s="2" t="s">
        <v>31</v>
      </c>
      <c r="F182" s="2" t="s">
        <v>46</v>
      </c>
      <c r="G182" s="3">
        <v>64.260000000000005</v>
      </c>
      <c r="H182" s="3">
        <v>7</v>
      </c>
      <c r="I182" s="3">
        <v>22.491</v>
      </c>
      <c r="J182" s="3">
        <v>472.31099999999998</v>
      </c>
      <c r="K182" s="4">
        <v>43505</v>
      </c>
      <c r="L182" s="5">
        <v>0.41666666666666669</v>
      </c>
      <c r="M182" s="2" t="s">
        <v>29</v>
      </c>
      <c r="N182" s="3">
        <v>449.82</v>
      </c>
      <c r="O182" s="3">
        <v>4.7619047620000003</v>
      </c>
      <c r="P182" s="3">
        <v>22.491</v>
      </c>
      <c r="Q182" s="3">
        <v>5.7</v>
      </c>
    </row>
    <row r="183" spans="1:19" ht="15" hidden="1" x14ac:dyDescent="0.25">
      <c r="A183" s="2" t="s">
        <v>217</v>
      </c>
      <c r="B183" s="2" t="s">
        <v>25</v>
      </c>
      <c r="C183" s="2" t="s">
        <v>26</v>
      </c>
      <c r="D183" s="2" t="s">
        <v>20</v>
      </c>
      <c r="E183" s="2" t="s">
        <v>31</v>
      </c>
      <c r="F183" s="2" t="s">
        <v>44</v>
      </c>
      <c r="G183" s="3">
        <v>38.47</v>
      </c>
      <c r="H183" s="3">
        <v>8</v>
      </c>
      <c r="I183" s="3">
        <v>15.388</v>
      </c>
      <c r="J183" s="3">
        <v>323.14800000000002</v>
      </c>
      <c r="K183" s="4">
        <v>43488</v>
      </c>
      <c r="L183" s="5">
        <v>0.49374999999999997</v>
      </c>
      <c r="M183" s="2" t="s">
        <v>29</v>
      </c>
      <c r="N183" s="3">
        <v>307.76</v>
      </c>
      <c r="O183" s="3">
        <v>4.7619047620000003</v>
      </c>
      <c r="P183" s="3">
        <v>15.388</v>
      </c>
      <c r="Q183" s="3">
        <v>7.7</v>
      </c>
    </row>
    <row r="184" spans="1:19" ht="15" x14ac:dyDescent="0.25">
      <c r="A184" s="2" t="s">
        <v>292</v>
      </c>
      <c r="B184" s="2" t="s">
        <v>18</v>
      </c>
      <c r="C184" s="2" t="s">
        <v>19</v>
      </c>
      <c r="D184" s="2" t="s">
        <v>20</v>
      </c>
      <c r="E184" s="2" t="s">
        <v>31</v>
      </c>
      <c r="F184" s="2" t="s">
        <v>28</v>
      </c>
      <c r="G184" s="3">
        <v>66.349999999999994</v>
      </c>
      <c r="H184" s="3">
        <v>1</v>
      </c>
      <c r="I184" s="3">
        <v>3.3174999999999999</v>
      </c>
      <c r="J184" s="3">
        <v>69.667500000000004</v>
      </c>
      <c r="K184" s="4">
        <v>43496</v>
      </c>
      <c r="L184" s="5">
        <v>0.44861111111111113</v>
      </c>
      <c r="M184" s="2" t="s">
        <v>33</v>
      </c>
      <c r="N184" s="3">
        <v>66.349999999999994</v>
      </c>
      <c r="O184" s="3">
        <v>4.7619047620000003</v>
      </c>
      <c r="P184" s="3">
        <v>3.3174999999999999</v>
      </c>
      <c r="Q184" s="3">
        <v>9.6999999999999993</v>
      </c>
      <c r="R184">
        <f>J184-N184</f>
        <v>3.3175000000000097</v>
      </c>
      <c r="S184" t="str">
        <f>IF(J184&gt;300,"High Spender","Regular Spender")</f>
        <v>Regular Spender</v>
      </c>
    </row>
    <row r="185" spans="1:19" ht="15" hidden="1" x14ac:dyDescent="0.25">
      <c r="A185" s="2" t="s">
        <v>219</v>
      </c>
      <c r="B185" s="2" t="s">
        <v>25</v>
      </c>
      <c r="C185" s="2" t="s">
        <v>26</v>
      </c>
      <c r="D185" s="2" t="s">
        <v>27</v>
      </c>
      <c r="E185" s="2" t="s">
        <v>31</v>
      </c>
      <c r="F185" s="2" t="s">
        <v>22</v>
      </c>
      <c r="G185" s="3">
        <v>34.31</v>
      </c>
      <c r="H185" s="3">
        <v>8</v>
      </c>
      <c r="I185" s="3">
        <v>13.724</v>
      </c>
      <c r="J185" s="3">
        <v>288.20400000000001</v>
      </c>
      <c r="K185" s="4">
        <v>43490</v>
      </c>
      <c r="L185" s="5">
        <v>0.625</v>
      </c>
      <c r="M185" s="2" t="s">
        <v>23</v>
      </c>
      <c r="N185" s="3">
        <v>274.48</v>
      </c>
      <c r="O185" s="3">
        <v>4.7619047620000003</v>
      </c>
      <c r="P185" s="3">
        <v>13.724</v>
      </c>
      <c r="Q185" s="3">
        <v>5.7</v>
      </c>
    </row>
    <row r="186" spans="1:19" ht="15" x14ac:dyDescent="0.25">
      <c r="A186" s="2" t="s">
        <v>490</v>
      </c>
      <c r="B186" s="2" t="s">
        <v>18</v>
      </c>
      <c r="C186" s="2" t="s">
        <v>19</v>
      </c>
      <c r="D186" s="2" t="s">
        <v>20</v>
      </c>
      <c r="E186" s="2" t="s">
        <v>31</v>
      </c>
      <c r="F186" s="2" t="s">
        <v>28</v>
      </c>
      <c r="G186" s="3">
        <v>20.77</v>
      </c>
      <c r="H186" s="3">
        <v>4</v>
      </c>
      <c r="I186" s="3">
        <v>4.1539999999999999</v>
      </c>
      <c r="J186" s="3">
        <v>87.233999999999995</v>
      </c>
      <c r="K186" s="4">
        <v>43496</v>
      </c>
      <c r="L186" s="5">
        <v>0.57430555555555551</v>
      </c>
      <c r="M186" s="2" t="s">
        <v>29</v>
      </c>
      <c r="N186" s="3">
        <v>83.08</v>
      </c>
      <c r="O186" s="3">
        <v>4.7619047620000003</v>
      </c>
      <c r="P186" s="3">
        <v>4.1539999999999999</v>
      </c>
      <c r="Q186" s="3">
        <v>4.7</v>
      </c>
      <c r="R186">
        <f>J186-N186</f>
        <v>4.1539999999999964</v>
      </c>
      <c r="S186" t="str">
        <f>IF(J186&gt;300,"High Spender","Regular Spender")</f>
        <v>Regular Spender</v>
      </c>
    </row>
    <row r="187" spans="1:19" ht="15" hidden="1" x14ac:dyDescent="0.25">
      <c r="A187" s="2" t="s">
        <v>221</v>
      </c>
      <c r="B187" s="2" t="s">
        <v>42</v>
      </c>
      <c r="C187" s="2" t="s">
        <v>43</v>
      </c>
      <c r="D187" s="2" t="s">
        <v>20</v>
      </c>
      <c r="E187" s="2" t="s">
        <v>31</v>
      </c>
      <c r="F187" s="2" t="s">
        <v>44</v>
      </c>
      <c r="G187" s="3">
        <v>18.079999999999998</v>
      </c>
      <c r="H187" s="3">
        <v>3</v>
      </c>
      <c r="I187" s="3">
        <v>2.7120000000000002</v>
      </c>
      <c r="J187" s="3">
        <v>56.951999999999998</v>
      </c>
      <c r="K187" s="4">
        <v>43529</v>
      </c>
      <c r="L187" s="5">
        <v>0.82361111111111107</v>
      </c>
      <c r="M187" s="2" t="s">
        <v>23</v>
      </c>
      <c r="N187" s="3">
        <v>54.24</v>
      </c>
      <c r="O187" s="3">
        <v>4.7619047620000003</v>
      </c>
      <c r="P187" s="3">
        <v>2.7120000000000002</v>
      </c>
      <c r="Q187" s="3">
        <v>8</v>
      </c>
    </row>
    <row r="188" spans="1:19" ht="15" hidden="1" x14ac:dyDescent="0.25">
      <c r="A188" s="2" t="s">
        <v>222</v>
      </c>
      <c r="B188" s="2" t="s">
        <v>42</v>
      </c>
      <c r="C188" s="2" t="s">
        <v>43</v>
      </c>
      <c r="D188" s="2" t="s">
        <v>20</v>
      </c>
      <c r="E188" s="2" t="s">
        <v>21</v>
      </c>
      <c r="F188" s="2" t="s">
        <v>32</v>
      </c>
      <c r="G188" s="3">
        <v>94.49</v>
      </c>
      <c r="H188" s="3">
        <v>8</v>
      </c>
      <c r="I188" s="3">
        <v>37.795999999999999</v>
      </c>
      <c r="J188" s="3">
        <v>793.71600000000001</v>
      </c>
      <c r="K188" s="4">
        <v>43527</v>
      </c>
      <c r="L188" s="5">
        <v>0.79166666666666663</v>
      </c>
      <c r="M188" s="2" t="s">
        <v>23</v>
      </c>
      <c r="N188" s="3">
        <v>755.92</v>
      </c>
      <c r="O188" s="3">
        <v>4.7619047620000003</v>
      </c>
      <c r="P188" s="3">
        <v>37.795999999999999</v>
      </c>
      <c r="Q188" s="3">
        <v>7.5</v>
      </c>
    </row>
    <row r="189" spans="1:19" ht="15" hidden="1" x14ac:dyDescent="0.25">
      <c r="A189" s="2" t="s">
        <v>223</v>
      </c>
      <c r="B189" s="2" t="s">
        <v>42</v>
      </c>
      <c r="C189" s="2" t="s">
        <v>43</v>
      </c>
      <c r="D189" s="2" t="s">
        <v>20</v>
      </c>
      <c r="E189" s="2" t="s">
        <v>31</v>
      </c>
      <c r="F189" s="2" t="s">
        <v>32</v>
      </c>
      <c r="G189" s="3">
        <v>46.47</v>
      </c>
      <c r="H189" s="3">
        <v>4</v>
      </c>
      <c r="I189" s="3">
        <v>9.2940000000000005</v>
      </c>
      <c r="J189" s="3">
        <v>195.17400000000001</v>
      </c>
      <c r="K189" s="4">
        <v>43504</v>
      </c>
      <c r="L189" s="5">
        <v>0.45347222222222222</v>
      </c>
      <c r="M189" s="2" t="s">
        <v>29</v>
      </c>
      <c r="N189" s="3">
        <v>185.88</v>
      </c>
      <c r="O189" s="3">
        <v>4.7619047620000003</v>
      </c>
      <c r="P189" s="3">
        <v>9.2940000000000005</v>
      </c>
      <c r="Q189" s="3">
        <v>7</v>
      </c>
    </row>
    <row r="190" spans="1:19" ht="15" x14ac:dyDescent="0.25">
      <c r="A190" s="2" t="s">
        <v>205</v>
      </c>
      <c r="B190" s="2" t="s">
        <v>18</v>
      </c>
      <c r="C190" s="2" t="s">
        <v>19</v>
      </c>
      <c r="D190" s="2" t="s">
        <v>20</v>
      </c>
      <c r="E190" s="2" t="s">
        <v>31</v>
      </c>
      <c r="F190" s="2" t="s">
        <v>36</v>
      </c>
      <c r="G190" s="3">
        <v>69.52</v>
      </c>
      <c r="H190" s="3">
        <v>7</v>
      </c>
      <c r="I190" s="3">
        <v>24.332000000000001</v>
      </c>
      <c r="J190" s="3">
        <v>510.97199999999998</v>
      </c>
      <c r="K190" s="4">
        <v>43497</v>
      </c>
      <c r="L190" s="5">
        <v>0.63194444444444442</v>
      </c>
      <c r="M190" s="2" t="s">
        <v>33</v>
      </c>
      <c r="N190" s="3">
        <v>486.64</v>
      </c>
      <c r="O190" s="3">
        <v>4.7619047620000003</v>
      </c>
      <c r="P190" s="3">
        <v>24.332000000000001</v>
      </c>
      <c r="Q190" s="3">
        <v>8.5</v>
      </c>
      <c r="R190">
        <f>J190-N190</f>
        <v>24.331999999999994</v>
      </c>
      <c r="S190" t="str">
        <f>IF(J190&gt;300,"High Spender","Regular Spender")</f>
        <v>High Spender</v>
      </c>
    </row>
    <row r="191" spans="1:19" ht="15" hidden="1" x14ac:dyDescent="0.25">
      <c r="A191" s="2" t="s">
        <v>225</v>
      </c>
      <c r="B191" s="2" t="s">
        <v>25</v>
      </c>
      <c r="C191" s="2" t="s">
        <v>26</v>
      </c>
      <c r="D191" s="2" t="s">
        <v>27</v>
      </c>
      <c r="E191" s="2" t="s">
        <v>21</v>
      </c>
      <c r="F191" s="2" t="s">
        <v>32</v>
      </c>
      <c r="G191" s="3">
        <v>69.81</v>
      </c>
      <c r="H191" s="3">
        <v>4</v>
      </c>
      <c r="I191" s="3">
        <v>13.962</v>
      </c>
      <c r="J191" s="3">
        <v>293.202</v>
      </c>
      <c r="K191" s="4">
        <v>43493</v>
      </c>
      <c r="L191" s="5">
        <v>0.86805555555555547</v>
      </c>
      <c r="M191" s="2" t="s">
        <v>33</v>
      </c>
      <c r="N191" s="3">
        <v>279.24</v>
      </c>
      <c r="O191" s="3">
        <v>4.7619047620000003</v>
      </c>
      <c r="P191" s="3">
        <v>13.962</v>
      </c>
      <c r="Q191" s="3">
        <v>5.9</v>
      </c>
    </row>
    <row r="192" spans="1:19" ht="15" hidden="1" x14ac:dyDescent="0.25">
      <c r="A192" s="2" t="s">
        <v>226</v>
      </c>
      <c r="B192" s="2" t="s">
        <v>42</v>
      </c>
      <c r="C192" s="2" t="s">
        <v>43</v>
      </c>
      <c r="D192" s="2" t="s">
        <v>27</v>
      </c>
      <c r="E192" s="2" t="s">
        <v>21</v>
      </c>
      <c r="F192" s="2" t="s">
        <v>32</v>
      </c>
      <c r="G192" s="3">
        <v>77.040000000000006</v>
      </c>
      <c r="H192" s="3">
        <v>3</v>
      </c>
      <c r="I192" s="3">
        <v>11.555999999999999</v>
      </c>
      <c r="J192" s="3">
        <v>242.67599999999999</v>
      </c>
      <c r="K192" s="4">
        <v>43507</v>
      </c>
      <c r="L192" s="5">
        <v>0.44375000000000003</v>
      </c>
      <c r="M192" s="2" t="s">
        <v>33</v>
      </c>
      <c r="N192" s="3">
        <v>231.12</v>
      </c>
      <c r="O192" s="3">
        <v>4.7619047620000003</v>
      </c>
      <c r="P192" s="3">
        <v>11.555999999999999</v>
      </c>
      <c r="Q192" s="3">
        <v>7.2</v>
      </c>
    </row>
    <row r="193" spans="1:19" ht="15" hidden="1" x14ac:dyDescent="0.25">
      <c r="A193" s="2" t="s">
        <v>227</v>
      </c>
      <c r="B193" s="2" t="s">
        <v>42</v>
      </c>
      <c r="C193" s="2" t="s">
        <v>43</v>
      </c>
      <c r="D193" s="2" t="s">
        <v>27</v>
      </c>
      <c r="E193" s="2" t="s">
        <v>21</v>
      </c>
      <c r="F193" s="2" t="s">
        <v>46</v>
      </c>
      <c r="G193" s="3">
        <v>73.52</v>
      </c>
      <c r="H193" s="3">
        <v>2</v>
      </c>
      <c r="I193" s="3">
        <v>7.3520000000000003</v>
      </c>
      <c r="J193" s="3">
        <v>154.392</v>
      </c>
      <c r="K193" s="4">
        <v>43480</v>
      </c>
      <c r="L193" s="5">
        <v>0.57013888888888886</v>
      </c>
      <c r="M193" s="2" t="s">
        <v>23</v>
      </c>
      <c r="N193" s="3">
        <v>147.04</v>
      </c>
      <c r="O193" s="3">
        <v>4.7619047620000003</v>
      </c>
      <c r="P193" s="3">
        <v>7.3520000000000003</v>
      </c>
      <c r="Q193" s="3">
        <v>4.5999999999999996</v>
      </c>
    </row>
    <row r="194" spans="1:19" ht="15" hidden="1" x14ac:dyDescent="0.25">
      <c r="A194" s="2" t="s">
        <v>228</v>
      </c>
      <c r="B194" s="2" t="s">
        <v>25</v>
      </c>
      <c r="C194" s="2" t="s">
        <v>26</v>
      </c>
      <c r="D194" s="2" t="s">
        <v>27</v>
      </c>
      <c r="E194" s="2" t="s">
        <v>21</v>
      </c>
      <c r="F194" s="2" t="s">
        <v>44</v>
      </c>
      <c r="G194" s="3">
        <v>87.8</v>
      </c>
      <c r="H194" s="3">
        <v>9</v>
      </c>
      <c r="I194" s="3">
        <v>39.51</v>
      </c>
      <c r="J194" s="3">
        <v>829.71</v>
      </c>
      <c r="K194" s="4">
        <v>43540</v>
      </c>
      <c r="L194" s="5">
        <v>0.79722222222222217</v>
      </c>
      <c r="M194" s="2" t="s">
        <v>29</v>
      </c>
      <c r="N194" s="3">
        <v>790.2</v>
      </c>
      <c r="O194" s="3">
        <v>4.7619047620000003</v>
      </c>
      <c r="P194" s="3">
        <v>39.51</v>
      </c>
      <c r="Q194" s="3">
        <v>9.1999999999999993</v>
      </c>
    </row>
    <row r="195" spans="1:19" ht="15" hidden="1" x14ac:dyDescent="0.25">
      <c r="A195" s="2" t="s">
        <v>229</v>
      </c>
      <c r="B195" s="2" t="s">
        <v>42</v>
      </c>
      <c r="C195" s="2" t="s">
        <v>43</v>
      </c>
      <c r="D195" s="2" t="s">
        <v>27</v>
      </c>
      <c r="E195" s="2" t="s">
        <v>31</v>
      </c>
      <c r="F195" s="2" t="s">
        <v>32</v>
      </c>
      <c r="G195" s="3">
        <v>25.55</v>
      </c>
      <c r="H195" s="3">
        <v>4</v>
      </c>
      <c r="I195" s="3">
        <v>5.1100000000000003</v>
      </c>
      <c r="J195" s="3">
        <v>107.31</v>
      </c>
      <c r="K195" s="4">
        <v>43491</v>
      </c>
      <c r="L195" s="5">
        <v>0.84930555555555554</v>
      </c>
      <c r="M195" s="2" t="s">
        <v>23</v>
      </c>
      <c r="N195" s="3">
        <v>102.2</v>
      </c>
      <c r="O195" s="3">
        <v>4.7619047620000003</v>
      </c>
      <c r="P195" s="3">
        <v>5.1100000000000003</v>
      </c>
      <c r="Q195" s="3">
        <v>5.7</v>
      </c>
    </row>
    <row r="196" spans="1:19" ht="15" x14ac:dyDescent="0.25">
      <c r="A196" s="2" t="s">
        <v>348</v>
      </c>
      <c r="B196" s="2" t="s">
        <v>18</v>
      </c>
      <c r="C196" s="2" t="s">
        <v>19</v>
      </c>
      <c r="D196" s="2" t="s">
        <v>20</v>
      </c>
      <c r="E196" s="2" t="s">
        <v>21</v>
      </c>
      <c r="F196" s="2" t="s">
        <v>44</v>
      </c>
      <c r="G196" s="3">
        <v>14.23</v>
      </c>
      <c r="H196" s="3">
        <v>5</v>
      </c>
      <c r="I196" s="3">
        <v>3.5575000000000001</v>
      </c>
      <c r="J196" s="3">
        <v>74.707499999999996</v>
      </c>
      <c r="K196" s="4">
        <v>43497</v>
      </c>
      <c r="L196" s="5">
        <v>0.42222222222222222</v>
      </c>
      <c r="M196" s="2" t="s">
        <v>33</v>
      </c>
      <c r="N196" s="3">
        <v>71.150000000000006</v>
      </c>
      <c r="O196" s="3">
        <v>4.7619047620000003</v>
      </c>
      <c r="P196" s="3">
        <v>3.5575000000000001</v>
      </c>
      <c r="Q196" s="3">
        <v>4.4000000000000004</v>
      </c>
      <c r="R196">
        <f>J196-N196</f>
        <v>3.5574999999999903</v>
      </c>
      <c r="S196" t="str">
        <f>IF(J196&gt;300,"High Spender","Regular Spender")</f>
        <v>Regular Spender</v>
      </c>
    </row>
    <row r="197" spans="1:19" ht="15" hidden="1" x14ac:dyDescent="0.25">
      <c r="A197" s="2" t="s">
        <v>231</v>
      </c>
      <c r="B197" s="2" t="s">
        <v>25</v>
      </c>
      <c r="C197" s="2" t="s">
        <v>26</v>
      </c>
      <c r="D197" s="2" t="s">
        <v>20</v>
      </c>
      <c r="E197" s="2" t="s">
        <v>21</v>
      </c>
      <c r="F197" s="2" t="s">
        <v>46</v>
      </c>
      <c r="G197" s="3">
        <v>74.290000000000006</v>
      </c>
      <c r="H197" s="3">
        <v>1</v>
      </c>
      <c r="I197" s="3">
        <v>3.7145000000000001</v>
      </c>
      <c r="J197" s="3">
        <v>78.004499999999993</v>
      </c>
      <c r="K197" s="4">
        <v>43478</v>
      </c>
      <c r="L197" s="5">
        <v>0.8125</v>
      </c>
      <c r="M197" s="2" t="s">
        <v>29</v>
      </c>
      <c r="N197" s="3">
        <v>74.290000000000006</v>
      </c>
      <c r="O197" s="3">
        <v>4.7619047620000003</v>
      </c>
      <c r="P197" s="3">
        <v>3.7145000000000001</v>
      </c>
      <c r="Q197" s="3">
        <v>5</v>
      </c>
    </row>
    <row r="198" spans="1:19" ht="15" hidden="1" x14ac:dyDescent="0.25">
      <c r="A198" s="2" t="s">
        <v>232</v>
      </c>
      <c r="B198" s="2" t="s">
        <v>25</v>
      </c>
      <c r="C198" s="2" t="s">
        <v>26</v>
      </c>
      <c r="D198" s="2" t="s">
        <v>20</v>
      </c>
      <c r="E198" s="2" t="s">
        <v>31</v>
      </c>
      <c r="F198" s="2" t="s">
        <v>22</v>
      </c>
      <c r="G198" s="3">
        <v>43.7</v>
      </c>
      <c r="H198" s="3">
        <v>2</v>
      </c>
      <c r="I198" s="3">
        <v>4.37</v>
      </c>
      <c r="J198" s="3">
        <v>91.77</v>
      </c>
      <c r="K198" s="4">
        <v>43550</v>
      </c>
      <c r="L198" s="5">
        <v>0.75208333333333333</v>
      </c>
      <c r="M198" s="2" t="s">
        <v>29</v>
      </c>
      <c r="N198" s="3">
        <v>87.4</v>
      </c>
      <c r="O198" s="3">
        <v>4.7619047620000003</v>
      </c>
      <c r="P198" s="3">
        <v>4.37</v>
      </c>
      <c r="Q198" s="3">
        <v>4.9000000000000004</v>
      </c>
    </row>
    <row r="199" spans="1:19" ht="15" x14ac:dyDescent="0.25">
      <c r="A199" s="2" t="s">
        <v>105</v>
      </c>
      <c r="B199" s="2" t="s">
        <v>18</v>
      </c>
      <c r="C199" s="2" t="s">
        <v>19</v>
      </c>
      <c r="D199" s="2" t="s">
        <v>20</v>
      </c>
      <c r="E199" s="2" t="s">
        <v>21</v>
      </c>
      <c r="F199" s="2" t="s">
        <v>22</v>
      </c>
      <c r="G199" s="3">
        <v>18.329999999999998</v>
      </c>
      <c r="H199" s="3">
        <v>1</v>
      </c>
      <c r="I199" s="3">
        <v>0.91649999999999998</v>
      </c>
      <c r="J199" s="3">
        <v>19.246500000000001</v>
      </c>
      <c r="K199" s="4">
        <v>43498</v>
      </c>
      <c r="L199" s="5">
        <v>0.78472222222222221</v>
      </c>
      <c r="M199" s="2" t="s">
        <v>29</v>
      </c>
      <c r="N199" s="3">
        <v>18.329999999999998</v>
      </c>
      <c r="O199" s="3">
        <v>4.7619047620000003</v>
      </c>
      <c r="P199" s="3">
        <v>0.91649999999999998</v>
      </c>
      <c r="Q199" s="3">
        <v>4.3</v>
      </c>
      <c r="R199">
        <f>J199-N199</f>
        <v>0.91650000000000276</v>
      </c>
      <c r="S199" t="str">
        <f>IF(J199&gt;300,"High Spender","Regular Spender")</f>
        <v>Regular Spender</v>
      </c>
    </row>
    <row r="200" spans="1:19" ht="15" hidden="1" x14ac:dyDescent="0.25">
      <c r="A200" s="2" t="s">
        <v>234</v>
      </c>
      <c r="B200" s="2" t="s">
        <v>25</v>
      </c>
      <c r="C200" s="2" t="s">
        <v>26</v>
      </c>
      <c r="D200" s="2" t="s">
        <v>27</v>
      </c>
      <c r="E200" s="2" t="s">
        <v>31</v>
      </c>
      <c r="F200" s="2" t="s">
        <v>22</v>
      </c>
      <c r="G200" s="3">
        <v>41.5</v>
      </c>
      <c r="H200" s="3">
        <v>4</v>
      </c>
      <c r="I200" s="3">
        <v>8.3000000000000007</v>
      </c>
      <c r="J200" s="3">
        <v>174.3</v>
      </c>
      <c r="K200" s="4">
        <v>43536</v>
      </c>
      <c r="L200" s="5">
        <v>0.83194444444444438</v>
      </c>
      <c r="M200" s="2" t="s">
        <v>33</v>
      </c>
      <c r="N200" s="3">
        <v>166</v>
      </c>
      <c r="O200" s="3">
        <v>4.7619047620000003</v>
      </c>
      <c r="P200" s="3">
        <v>8.3000000000000007</v>
      </c>
      <c r="Q200" s="3">
        <v>8.1999999999999993</v>
      </c>
    </row>
    <row r="201" spans="1:19" ht="15" hidden="1" x14ac:dyDescent="0.25">
      <c r="A201" s="2" t="s">
        <v>235</v>
      </c>
      <c r="B201" s="2" t="s">
        <v>25</v>
      </c>
      <c r="C201" s="2" t="s">
        <v>26</v>
      </c>
      <c r="D201" s="2" t="s">
        <v>20</v>
      </c>
      <c r="E201" s="2" t="s">
        <v>21</v>
      </c>
      <c r="F201" s="2" t="s">
        <v>44</v>
      </c>
      <c r="G201" s="3">
        <v>71.39</v>
      </c>
      <c r="H201" s="3">
        <v>5</v>
      </c>
      <c r="I201" s="3">
        <v>17.8475</v>
      </c>
      <c r="J201" s="3">
        <v>374.79750000000001</v>
      </c>
      <c r="K201" s="4">
        <v>43513</v>
      </c>
      <c r="L201" s="5">
        <v>0.83124999999999993</v>
      </c>
      <c r="M201" s="2" t="s">
        <v>33</v>
      </c>
      <c r="N201" s="3">
        <v>356.95</v>
      </c>
      <c r="O201" s="3">
        <v>4.7619047620000003</v>
      </c>
      <c r="P201" s="3">
        <v>17.8475</v>
      </c>
      <c r="Q201" s="3">
        <v>5.5</v>
      </c>
    </row>
    <row r="202" spans="1:19" ht="15" hidden="1" x14ac:dyDescent="0.25">
      <c r="A202" s="2" t="s">
        <v>236</v>
      </c>
      <c r="B202" s="2" t="s">
        <v>25</v>
      </c>
      <c r="C202" s="2" t="s">
        <v>26</v>
      </c>
      <c r="D202" s="2" t="s">
        <v>20</v>
      </c>
      <c r="E202" s="2" t="s">
        <v>21</v>
      </c>
      <c r="F202" s="2" t="s">
        <v>36</v>
      </c>
      <c r="G202" s="3">
        <v>19.149999999999999</v>
      </c>
      <c r="H202" s="3">
        <v>6</v>
      </c>
      <c r="I202" s="3">
        <v>5.7450000000000001</v>
      </c>
      <c r="J202" s="3">
        <v>120.645</v>
      </c>
      <c r="K202" s="4">
        <v>43494</v>
      </c>
      <c r="L202" s="5">
        <v>0.41736111111111113</v>
      </c>
      <c r="M202" s="2" t="s">
        <v>33</v>
      </c>
      <c r="N202" s="3">
        <v>114.9</v>
      </c>
      <c r="O202" s="3">
        <v>4.7619047620000003</v>
      </c>
      <c r="P202" s="3">
        <v>5.7450000000000001</v>
      </c>
      <c r="Q202" s="3">
        <v>6.8</v>
      </c>
    </row>
    <row r="203" spans="1:19" ht="15" hidden="1" x14ac:dyDescent="0.25">
      <c r="A203" s="2" t="s">
        <v>237</v>
      </c>
      <c r="B203" s="2" t="s">
        <v>42</v>
      </c>
      <c r="C203" s="2" t="s">
        <v>43</v>
      </c>
      <c r="D203" s="2" t="s">
        <v>20</v>
      </c>
      <c r="E203" s="2" t="s">
        <v>21</v>
      </c>
      <c r="F203" s="2" t="s">
        <v>28</v>
      </c>
      <c r="G203" s="3">
        <v>57.49</v>
      </c>
      <c r="H203" s="3">
        <v>4</v>
      </c>
      <c r="I203" s="3">
        <v>11.497999999999999</v>
      </c>
      <c r="J203" s="3">
        <v>241.458</v>
      </c>
      <c r="K203" s="4">
        <v>43539</v>
      </c>
      <c r="L203" s="5">
        <v>0.49791666666666662</v>
      </c>
      <c r="M203" s="2" t="s">
        <v>29</v>
      </c>
      <c r="N203" s="3">
        <v>229.96</v>
      </c>
      <c r="O203" s="3">
        <v>4.7619047620000003</v>
      </c>
      <c r="P203" s="3">
        <v>11.497999999999999</v>
      </c>
      <c r="Q203" s="3">
        <v>6.6</v>
      </c>
    </row>
    <row r="204" spans="1:19" ht="15" hidden="1" x14ac:dyDescent="0.25">
      <c r="A204" s="2" t="s">
        <v>238</v>
      </c>
      <c r="B204" s="2" t="s">
        <v>25</v>
      </c>
      <c r="C204" s="2" t="s">
        <v>26</v>
      </c>
      <c r="D204" s="2" t="s">
        <v>27</v>
      </c>
      <c r="E204" s="2" t="s">
        <v>31</v>
      </c>
      <c r="F204" s="2" t="s">
        <v>28</v>
      </c>
      <c r="G204" s="3">
        <v>61.41</v>
      </c>
      <c r="H204" s="3">
        <v>7</v>
      </c>
      <c r="I204" s="3">
        <v>21.493500000000001</v>
      </c>
      <c r="J204" s="3">
        <v>451.36349999999999</v>
      </c>
      <c r="K204" s="4">
        <v>43479</v>
      </c>
      <c r="L204" s="5">
        <v>0.41805555555555557</v>
      </c>
      <c r="M204" s="2" t="s">
        <v>29</v>
      </c>
      <c r="N204" s="3">
        <v>429.87</v>
      </c>
      <c r="O204" s="3">
        <v>4.7619047620000003</v>
      </c>
      <c r="P204" s="3">
        <v>21.493500000000001</v>
      </c>
      <c r="Q204" s="3">
        <v>9.8000000000000007</v>
      </c>
    </row>
    <row r="205" spans="1:19" ht="15" hidden="1" x14ac:dyDescent="0.25">
      <c r="A205" s="2" t="s">
        <v>239</v>
      </c>
      <c r="B205" s="2" t="s">
        <v>42</v>
      </c>
      <c r="C205" s="2" t="s">
        <v>43</v>
      </c>
      <c r="D205" s="2" t="s">
        <v>20</v>
      </c>
      <c r="E205" s="2" t="s">
        <v>31</v>
      </c>
      <c r="F205" s="2" t="s">
        <v>22</v>
      </c>
      <c r="G205" s="3">
        <v>25.9</v>
      </c>
      <c r="H205" s="3">
        <v>10</v>
      </c>
      <c r="I205" s="3">
        <v>12.95</v>
      </c>
      <c r="J205" s="3">
        <v>271.95</v>
      </c>
      <c r="K205" s="4">
        <v>43502</v>
      </c>
      <c r="L205" s="5">
        <v>0.61875000000000002</v>
      </c>
      <c r="M205" s="2" t="s">
        <v>23</v>
      </c>
      <c r="N205" s="3">
        <v>259</v>
      </c>
      <c r="O205" s="3">
        <v>4.7619047620000003</v>
      </c>
      <c r="P205" s="3">
        <v>12.95</v>
      </c>
      <c r="Q205" s="3">
        <v>8.6999999999999993</v>
      </c>
    </row>
    <row r="206" spans="1:19" ht="15" hidden="1" x14ac:dyDescent="0.25">
      <c r="A206" s="2" t="s">
        <v>240</v>
      </c>
      <c r="B206" s="2" t="s">
        <v>42</v>
      </c>
      <c r="C206" s="2" t="s">
        <v>43</v>
      </c>
      <c r="D206" s="2" t="s">
        <v>20</v>
      </c>
      <c r="E206" s="2" t="s">
        <v>31</v>
      </c>
      <c r="F206" s="2" t="s">
        <v>32</v>
      </c>
      <c r="G206" s="3">
        <v>17.77</v>
      </c>
      <c r="H206" s="3">
        <v>5</v>
      </c>
      <c r="I206" s="3">
        <v>4.4424999999999999</v>
      </c>
      <c r="J206" s="3">
        <v>93.292500000000004</v>
      </c>
      <c r="K206" s="4">
        <v>43511</v>
      </c>
      <c r="L206" s="5">
        <v>0.52916666666666667</v>
      </c>
      <c r="M206" s="2" t="s">
        <v>33</v>
      </c>
      <c r="N206" s="3">
        <v>88.85</v>
      </c>
      <c r="O206" s="3">
        <v>4.7619047620000003</v>
      </c>
      <c r="P206" s="3">
        <v>4.4424999999999999</v>
      </c>
      <c r="Q206" s="3">
        <v>5.4</v>
      </c>
    </row>
    <row r="207" spans="1:19" ht="15" x14ac:dyDescent="0.25">
      <c r="A207" s="2" t="s">
        <v>154</v>
      </c>
      <c r="B207" s="2" t="s">
        <v>18</v>
      </c>
      <c r="C207" s="2" t="s">
        <v>19</v>
      </c>
      <c r="D207" s="2" t="s">
        <v>27</v>
      </c>
      <c r="E207" s="2" t="s">
        <v>21</v>
      </c>
      <c r="F207" s="2" t="s">
        <v>44</v>
      </c>
      <c r="G207" s="3">
        <v>10.96</v>
      </c>
      <c r="H207" s="3">
        <v>10</v>
      </c>
      <c r="I207" s="3">
        <v>5.48</v>
      </c>
      <c r="J207" s="3">
        <v>115.08</v>
      </c>
      <c r="K207" s="4">
        <v>43498</v>
      </c>
      <c r="L207" s="5">
        <v>0.8666666666666667</v>
      </c>
      <c r="M207" s="2" t="s">
        <v>23</v>
      </c>
      <c r="N207" s="3">
        <v>109.6</v>
      </c>
      <c r="O207" s="3">
        <v>4.7619047620000003</v>
      </c>
      <c r="P207" s="3">
        <v>5.48</v>
      </c>
      <c r="Q207" s="3">
        <v>6</v>
      </c>
      <c r="R207">
        <f>J207-N207</f>
        <v>5.480000000000004</v>
      </c>
      <c r="S207" t="str">
        <f>IF(J207&gt;300,"High Spender","Regular Spender")</f>
        <v>Regular Spender</v>
      </c>
    </row>
    <row r="208" spans="1:19" ht="15" hidden="1" x14ac:dyDescent="0.25">
      <c r="A208" s="2" t="s">
        <v>242</v>
      </c>
      <c r="B208" s="2" t="s">
        <v>25</v>
      </c>
      <c r="C208" s="2" t="s">
        <v>26</v>
      </c>
      <c r="D208" s="2" t="s">
        <v>20</v>
      </c>
      <c r="E208" s="2" t="s">
        <v>21</v>
      </c>
      <c r="F208" s="2" t="s">
        <v>28</v>
      </c>
      <c r="G208" s="3">
        <v>66.650000000000006</v>
      </c>
      <c r="H208" s="3">
        <v>9</v>
      </c>
      <c r="I208" s="3">
        <v>29.9925</v>
      </c>
      <c r="J208" s="3">
        <v>629.84249999999997</v>
      </c>
      <c r="K208" s="4">
        <v>43469</v>
      </c>
      <c r="L208" s="5">
        <v>0.7631944444444444</v>
      </c>
      <c r="M208" s="2" t="s">
        <v>33</v>
      </c>
      <c r="N208" s="3">
        <v>599.85</v>
      </c>
      <c r="O208" s="3">
        <v>4.7619047620000003</v>
      </c>
      <c r="P208" s="3">
        <v>29.9925</v>
      </c>
      <c r="Q208" s="3">
        <v>9.6999999999999993</v>
      </c>
    </row>
    <row r="209" spans="1:19" ht="15" hidden="1" x14ac:dyDescent="0.25">
      <c r="A209" s="2" t="s">
        <v>243</v>
      </c>
      <c r="B209" s="2" t="s">
        <v>25</v>
      </c>
      <c r="C209" s="2" t="s">
        <v>26</v>
      </c>
      <c r="D209" s="2" t="s">
        <v>20</v>
      </c>
      <c r="E209" s="2" t="s">
        <v>21</v>
      </c>
      <c r="F209" s="2" t="s">
        <v>32</v>
      </c>
      <c r="G209" s="3">
        <v>28.53</v>
      </c>
      <c r="H209" s="3">
        <v>10</v>
      </c>
      <c r="I209" s="3">
        <v>14.265000000000001</v>
      </c>
      <c r="J209" s="3">
        <v>299.565</v>
      </c>
      <c r="K209" s="4">
        <v>43542</v>
      </c>
      <c r="L209" s="5">
        <v>0.73472222222222217</v>
      </c>
      <c r="M209" s="2" t="s">
        <v>23</v>
      </c>
      <c r="N209" s="3">
        <v>285.3</v>
      </c>
      <c r="O209" s="3">
        <v>4.7619047620000003</v>
      </c>
      <c r="P209" s="3">
        <v>14.265000000000001</v>
      </c>
      <c r="Q209" s="3">
        <v>7.8</v>
      </c>
    </row>
    <row r="210" spans="1:19" ht="15" hidden="1" x14ac:dyDescent="0.25">
      <c r="A210" s="2" t="s">
        <v>244</v>
      </c>
      <c r="B210" s="2" t="s">
        <v>42</v>
      </c>
      <c r="C210" s="2" t="s">
        <v>43</v>
      </c>
      <c r="D210" s="2" t="s">
        <v>27</v>
      </c>
      <c r="E210" s="2" t="s">
        <v>21</v>
      </c>
      <c r="F210" s="2" t="s">
        <v>46</v>
      </c>
      <c r="G210" s="3">
        <v>30.37</v>
      </c>
      <c r="H210" s="3">
        <v>3</v>
      </c>
      <c r="I210" s="3">
        <v>4.5555000000000003</v>
      </c>
      <c r="J210" s="3">
        <v>95.665499999999994</v>
      </c>
      <c r="K210" s="4">
        <v>43552</v>
      </c>
      <c r="L210" s="5">
        <v>0.57013888888888886</v>
      </c>
      <c r="M210" s="2" t="s">
        <v>23</v>
      </c>
      <c r="N210" s="3">
        <v>91.11</v>
      </c>
      <c r="O210" s="3">
        <v>4.7619047620000003</v>
      </c>
      <c r="P210" s="3">
        <v>4.5555000000000003</v>
      </c>
      <c r="Q210" s="3">
        <v>5.0999999999999996</v>
      </c>
    </row>
    <row r="211" spans="1:19" ht="15" hidden="1" x14ac:dyDescent="0.25">
      <c r="A211" s="2" t="s">
        <v>245</v>
      </c>
      <c r="B211" s="2" t="s">
        <v>42</v>
      </c>
      <c r="C211" s="2" t="s">
        <v>43</v>
      </c>
      <c r="D211" s="2" t="s">
        <v>27</v>
      </c>
      <c r="E211" s="2" t="s">
        <v>21</v>
      </c>
      <c r="F211" s="2" t="s">
        <v>28</v>
      </c>
      <c r="G211" s="3">
        <v>99.73</v>
      </c>
      <c r="H211" s="3">
        <v>9</v>
      </c>
      <c r="I211" s="3">
        <v>44.878500000000003</v>
      </c>
      <c r="J211" s="3">
        <v>942.44849999999997</v>
      </c>
      <c r="K211" s="4">
        <v>43526</v>
      </c>
      <c r="L211" s="5">
        <v>0.8208333333333333</v>
      </c>
      <c r="M211" s="2" t="s">
        <v>33</v>
      </c>
      <c r="N211" s="3">
        <v>897.57</v>
      </c>
      <c r="O211" s="3">
        <v>4.7619047620000003</v>
      </c>
      <c r="P211" s="3">
        <v>44.878500000000003</v>
      </c>
      <c r="Q211" s="3">
        <v>6.5</v>
      </c>
    </row>
    <row r="212" spans="1:19" ht="15" x14ac:dyDescent="0.25">
      <c r="A212" s="2" t="s">
        <v>508</v>
      </c>
      <c r="B212" s="2" t="s">
        <v>18</v>
      </c>
      <c r="C212" s="2" t="s">
        <v>19</v>
      </c>
      <c r="D212" s="2" t="s">
        <v>20</v>
      </c>
      <c r="E212" s="2" t="s">
        <v>31</v>
      </c>
      <c r="F212" s="2" t="s">
        <v>46</v>
      </c>
      <c r="G212" s="3">
        <v>43.13</v>
      </c>
      <c r="H212" s="3">
        <v>10</v>
      </c>
      <c r="I212" s="3">
        <v>21.565000000000001</v>
      </c>
      <c r="J212" s="3">
        <v>452.86500000000001</v>
      </c>
      <c r="K212" s="4">
        <v>43498</v>
      </c>
      <c r="L212" s="5">
        <v>0.7715277777777777</v>
      </c>
      <c r="M212" s="2" t="s">
        <v>33</v>
      </c>
      <c r="N212" s="3">
        <v>431.3</v>
      </c>
      <c r="O212" s="3">
        <v>4.7619047620000003</v>
      </c>
      <c r="P212" s="3">
        <v>21.565000000000001</v>
      </c>
      <c r="Q212" s="3">
        <v>5.5</v>
      </c>
      <c r="R212">
        <f>J212-N212</f>
        <v>21.564999999999998</v>
      </c>
      <c r="S212" t="str">
        <f>IF(J212&gt;300,"High Spender","Regular Spender")</f>
        <v>High Spender</v>
      </c>
    </row>
    <row r="213" spans="1:19" ht="15" hidden="1" x14ac:dyDescent="0.25">
      <c r="A213" s="2" t="s">
        <v>247</v>
      </c>
      <c r="B213" s="2" t="s">
        <v>25</v>
      </c>
      <c r="C213" s="2" t="s">
        <v>26</v>
      </c>
      <c r="D213" s="2" t="s">
        <v>27</v>
      </c>
      <c r="E213" s="2" t="s">
        <v>21</v>
      </c>
      <c r="F213" s="2" t="s">
        <v>44</v>
      </c>
      <c r="G213" s="3">
        <v>93.26</v>
      </c>
      <c r="H213" s="3">
        <v>9</v>
      </c>
      <c r="I213" s="3">
        <v>41.966999999999999</v>
      </c>
      <c r="J213" s="3">
        <v>881.30700000000002</v>
      </c>
      <c r="K213" s="4">
        <v>43481</v>
      </c>
      <c r="L213" s="5">
        <v>0.75555555555555554</v>
      </c>
      <c r="M213" s="2" t="s">
        <v>29</v>
      </c>
      <c r="N213" s="3">
        <v>839.34</v>
      </c>
      <c r="O213" s="3">
        <v>4.7619047620000003</v>
      </c>
      <c r="P213" s="3">
        <v>41.966999999999999</v>
      </c>
      <c r="Q213" s="3">
        <v>8.8000000000000007</v>
      </c>
    </row>
    <row r="214" spans="1:19" ht="15" hidden="1" x14ac:dyDescent="0.25">
      <c r="A214" s="2" t="s">
        <v>248</v>
      </c>
      <c r="B214" s="2" t="s">
        <v>42</v>
      </c>
      <c r="C214" s="2" t="s">
        <v>43</v>
      </c>
      <c r="D214" s="2" t="s">
        <v>27</v>
      </c>
      <c r="E214" s="2" t="s">
        <v>31</v>
      </c>
      <c r="F214" s="2" t="s">
        <v>32</v>
      </c>
      <c r="G214" s="3">
        <v>92.36</v>
      </c>
      <c r="H214" s="3">
        <v>5</v>
      </c>
      <c r="I214" s="3">
        <v>23.09</v>
      </c>
      <c r="J214" s="3">
        <v>484.89</v>
      </c>
      <c r="K214" s="4">
        <v>43544</v>
      </c>
      <c r="L214" s="5">
        <v>0.80347222222222225</v>
      </c>
      <c r="M214" s="2" t="s">
        <v>23</v>
      </c>
      <c r="N214" s="3">
        <v>461.8</v>
      </c>
      <c r="O214" s="3">
        <v>4.7619047620000003</v>
      </c>
      <c r="P214" s="3">
        <v>23.09</v>
      </c>
      <c r="Q214" s="3">
        <v>4.9000000000000004</v>
      </c>
    </row>
    <row r="215" spans="1:19" ht="15" hidden="1" x14ac:dyDescent="0.25">
      <c r="A215" s="2" t="s">
        <v>249</v>
      </c>
      <c r="B215" s="2" t="s">
        <v>42</v>
      </c>
      <c r="C215" s="2" t="s">
        <v>43</v>
      </c>
      <c r="D215" s="2" t="s">
        <v>27</v>
      </c>
      <c r="E215" s="2" t="s">
        <v>31</v>
      </c>
      <c r="F215" s="2" t="s">
        <v>36</v>
      </c>
      <c r="G215" s="3">
        <v>46.42</v>
      </c>
      <c r="H215" s="3">
        <v>3</v>
      </c>
      <c r="I215" s="3">
        <v>6.9630000000000001</v>
      </c>
      <c r="J215" s="3">
        <v>146.22300000000001</v>
      </c>
      <c r="K215" s="4">
        <v>43469</v>
      </c>
      <c r="L215" s="5">
        <v>0.55833333333333335</v>
      </c>
      <c r="M215" s="2" t="s">
        <v>33</v>
      </c>
      <c r="N215" s="3">
        <v>139.26</v>
      </c>
      <c r="O215" s="3">
        <v>4.7619047620000003</v>
      </c>
      <c r="P215" s="3">
        <v>6.9630000000000001</v>
      </c>
      <c r="Q215" s="3">
        <v>4.4000000000000004</v>
      </c>
    </row>
    <row r="216" spans="1:19" ht="15" hidden="1" x14ac:dyDescent="0.25">
      <c r="A216" s="2" t="s">
        <v>250</v>
      </c>
      <c r="B216" s="2" t="s">
        <v>42</v>
      </c>
      <c r="C216" s="2" t="s">
        <v>43</v>
      </c>
      <c r="D216" s="2" t="s">
        <v>20</v>
      </c>
      <c r="E216" s="2" t="s">
        <v>21</v>
      </c>
      <c r="F216" s="2" t="s">
        <v>36</v>
      </c>
      <c r="G216" s="3">
        <v>29.61</v>
      </c>
      <c r="H216" s="3">
        <v>7</v>
      </c>
      <c r="I216" s="3">
        <v>10.3635</v>
      </c>
      <c r="J216" s="3">
        <v>217.6335</v>
      </c>
      <c r="K216" s="4">
        <v>43535</v>
      </c>
      <c r="L216" s="5">
        <v>0.66180555555555554</v>
      </c>
      <c r="M216" s="2" t="s">
        <v>29</v>
      </c>
      <c r="N216" s="3">
        <v>207.27</v>
      </c>
      <c r="O216" s="3">
        <v>4.7619047620000003</v>
      </c>
      <c r="P216" s="3">
        <v>10.3635</v>
      </c>
      <c r="Q216" s="3">
        <v>6.5</v>
      </c>
    </row>
    <row r="217" spans="1:19" ht="15" x14ac:dyDescent="0.25">
      <c r="A217" s="2" t="s">
        <v>535</v>
      </c>
      <c r="B217" s="2" t="s">
        <v>18</v>
      </c>
      <c r="C217" s="2" t="s">
        <v>19</v>
      </c>
      <c r="D217" s="2" t="s">
        <v>20</v>
      </c>
      <c r="E217" s="2" t="s">
        <v>21</v>
      </c>
      <c r="F217" s="2" t="s">
        <v>36</v>
      </c>
      <c r="G217" s="3">
        <v>51.52</v>
      </c>
      <c r="H217" s="3">
        <v>8</v>
      </c>
      <c r="I217" s="3">
        <v>20.608000000000001</v>
      </c>
      <c r="J217" s="3">
        <v>432.76799999999997</v>
      </c>
      <c r="K217" s="4">
        <v>43498</v>
      </c>
      <c r="L217" s="5">
        <v>0.65763888888888888</v>
      </c>
      <c r="M217" s="2" t="s">
        <v>29</v>
      </c>
      <c r="N217" s="3">
        <v>412.16</v>
      </c>
      <c r="O217" s="3">
        <v>4.7619047620000003</v>
      </c>
      <c r="P217" s="3">
        <v>20.608000000000001</v>
      </c>
      <c r="Q217" s="3">
        <v>9.6</v>
      </c>
      <c r="R217">
        <f>J217-N217</f>
        <v>20.607999999999947</v>
      </c>
      <c r="S217" t="str">
        <f>IF(J217&gt;300,"High Spender","Regular Spender")</f>
        <v>High Spender</v>
      </c>
    </row>
    <row r="218" spans="1:19" ht="15" hidden="1" x14ac:dyDescent="0.25">
      <c r="A218" s="2" t="s">
        <v>252</v>
      </c>
      <c r="B218" s="2" t="s">
        <v>42</v>
      </c>
      <c r="C218" s="2" t="s">
        <v>43</v>
      </c>
      <c r="D218" s="2" t="s">
        <v>27</v>
      </c>
      <c r="E218" s="2" t="s">
        <v>21</v>
      </c>
      <c r="F218" s="2" t="s">
        <v>36</v>
      </c>
      <c r="G218" s="3">
        <v>24.77</v>
      </c>
      <c r="H218" s="3">
        <v>5</v>
      </c>
      <c r="I218" s="3">
        <v>6.1924999999999999</v>
      </c>
      <c r="J218" s="3">
        <v>130.04249999999999</v>
      </c>
      <c r="K218" s="4">
        <v>43548</v>
      </c>
      <c r="L218" s="5">
        <v>0.76874999999999993</v>
      </c>
      <c r="M218" s="2" t="s">
        <v>29</v>
      </c>
      <c r="N218" s="3">
        <v>123.85</v>
      </c>
      <c r="O218" s="3">
        <v>4.7619047620000003</v>
      </c>
      <c r="P218" s="3">
        <v>6.1924999999999999</v>
      </c>
      <c r="Q218" s="3">
        <v>8.5</v>
      </c>
    </row>
    <row r="219" spans="1:19" ht="15" x14ac:dyDescent="0.25">
      <c r="A219" s="2" t="s">
        <v>325</v>
      </c>
      <c r="B219" s="2" t="s">
        <v>18</v>
      </c>
      <c r="C219" s="2" t="s">
        <v>19</v>
      </c>
      <c r="D219" s="2" t="s">
        <v>20</v>
      </c>
      <c r="E219" s="2" t="s">
        <v>21</v>
      </c>
      <c r="F219" s="2" t="s">
        <v>32</v>
      </c>
      <c r="G219" s="3">
        <v>94.88</v>
      </c>
      <c r="H219" s="3">
        <v>7</v>
      </c>
      <c r="I219" s="3">
        <v>33.207999999999998</v>
      </c>
      <c r="J219" s="3">
        <v>697.36800000000005</v>
      </c>
      <c r="K219" s="4">
        <v>43499</v>
      </c>
      <c r="L219" s="5">
        <v>0.60972222222222217</v>
      </c>
      <c r="M219" s="2" t="s">
        <v>29</v>
      </c>
      <c r="N219" s="3">
        <v>664.16</v>
      </c>
      <c r="O219" s="3">
        <v>4.7619047620000003</v>
      </c>
      <c r="P219" s="3">
        <v>33.207999999999998</v>
      </c>
      <c r="Q219" s="3">
        <v>4.2</v>
      </c>
      <c r="R219">
        <f>J219-N219</f>
        <v>33.208000000000084</v>
      </c>
      <c r="S219" t="str">
        <f>IF(J219&gt;300,"High Spender","Regular Spender")</f>
        <v>High Spender</v>
      </c>
    </row>
    <row r="220" spans="1:19" ht="15" hidden="1" x14ac:dyDescent="0.25">
      <c r="A220" s="2" t="s">
        <v>254</v>
      </c>
      <c r="B220" s="2" t="s">
        <v>42</v>
      </c>
      <c r="C220" s="2" t="s">
        <v>43</v>
      </c>
      <c r="D220" s="2" t="s">
        <v>27</v>
      </c>
      <c r="E220" s="2" t="s">
        <v>31</v>
      </c>
      <c r="F220" s="2" t="s">
        <v>46</v>
      </c>
      <c r="G220" s="3">
        <v>94.87</v>
      </c>
      <c r="H220" s="3">
        <v>8</v>
      </c>
      <c r="I220" s="3">
        <v>37.948</v>
      </c>
      <c r="J220" s="3">
        <v>796.90800000000002</v>
      </c>
      <c r="K220" s="4">
        <v>43508</v>
      </c>
      <c r="L220" s="5">
        <v>0.54027777777777775</v>
      </c>
      <c r="M220" s="2" t="s">
        <v>23</v>
      </c>
      <c r="N220" s="3">
        <v>758.96</v>
      </c>
      <c r="O220" s="3">
        <v>4.7619047620000003</v>
      </c>
      <c r="P220" s="3">
        <v>37.948</v>
      </c>
      <c r="Q220" s="3">
        <v>8.6999999999999993</v>
      </c>
    </row>
    <row r="221" spans="1:19" ht="15" hidden="1" x14ac:dyDescent="0.25">
      <c r="A221" s="2" t="s">
        <v>255</v>
      </c>
      <c r="B221" s="2" t="s">
        <v>42</v>
      </c>
      <c r="C221" s="2" t="s">
        <v>43</v>
      </c>
      <c r="D221" s="2" t="s">
        <v>27</v>
      </c>
      <c r="E221" s="2" t="s">
        <v>21</v>
      </c>
      <c r="F221" s="2" t="s">
        <v>44</v>
      </c>
      <c r="G221" s="3">
        <v>57.34</v>
      </c>
      <c r="H221" s="3">
        <v>3</v>
      </c>
      <c r="I221" s="3">
        <v>8.6010000000000009</v>
      </c>
      <c r="J221" s="3">
        <v>180.62100000000001</v>
      </c>
      <c r="K221" s="4">
        <v>43534</v>
      </c>
      <c r="L221" s="5">
        <v>0.7909722222222223</v>
      </c>
      <c r="M221" s="2" t="s">
        <v>33</v>
      </c>
      <c r="N221" s="3">
        <v>172.02</v>
      </c>
      <c r="O221" s="3">
        <v>4.7619047620000003</v>
      </c>
      <c r="P221" s="3">
        <v>8.6010000000000009</v>
      </c>
      <c r="Q221" s="3">
        <v>7.9</v>
      </c>
    </row>
    <row r="222" spans="1:19" ht="15" hidden="1" x14ac:dyDescent="0.25">
      <c r="A222" s="2" t="s">
        <v>256</v>
      </c>
      <c r="B222" s="2" t="s">
        <v>42</v>
      </c>
      <c r="C222" s="2" t="s">
        <v>43</v>
      </c>
      <c r="D222" s="2" t="s">
        <v>27</v>
      </c>
      <c r="E222" s="2" t="s">
        <v>31</v>
      </c>
      <c r="F222" s="2" t="s">
        <v>28</v>
      </c>
      <c r="G222" s="3">
        <v>45.35</v>
      </c>
      <c r="H222" s="3">
        <v>6</v>
      </c>
      <c r="I222" s="3">
        <v>13.605</v>
      </c>
      <c r="J222" s="3">
        <v>285.70499999999998</v>
      </c>
      <c r="K222" s="4">
        <v>43496</v>
      </c>
      <c r="L222" s="5">
        <v>0.57222222222222219</v>
      </c>
      <c r="M222" s="2" t="s">
        <v>23</v>
      </c>
      <c r="N222" s="3">
        <v>272.10000000000002</v>
      </c>
      <c r="O222" s="3">
        <v>4.7619047620000003</v>
      </c>
      <c r="P222" s="3">
        <v>13.605</v>
      </c>
      <c r="Q222" s="3">
        <v>6.1</v>
      </c>
    </row>
    <row r="223" spans="1:19" ht="15" hidden="1" x14ac:dyDescent="0.25">
      <c r="A223" s="2" t="s">
        <v>257</v>
      </c>
      <c r="B223" s="2" t="s">
        <v>42</v>
      </c>
      <c r="C223" s="2" t="s">
        <v>43</v>
      </c>
      <c r="D223" s="2" t="s">
        <v>27</v>
      </c>
      <c r="E223" s="2" t="s">
        <v>31</v>
      </c>
      <c r="F223" s="2" t="s">
        <v>44</v>
      </c>
      <c r="G223" s="3">
        <v>62.08</v>
      </c>
      <c r="H223" s="3">
        <v>7</v>
      </c>
      <c r="I223" s="3">
        <v>21.728000000000002</v>
      </c>
      <c r="J223" s="3">
        <v>456.28800000000001</v>
      </c>
      <c r="K223" s="4">
        <v>43530</v>
      </c>
      <c r="L223" s="5">
        <v>0.57361111111111118</v>
      </c>
      <c r="M223" s="2" t="s">
        <v>23</v>
      </c>
      <c r="N223" s="3">
        <v>434.56</v>
      </c>
      <c r="O223" s="3">
        <v>4.7619047620000003</v>
      </c>
      <c r="P223" s="3">
        <v>21.728000000000002</v>
      </c>
      <c r="Q223" s="3">
        <v>5.4</v>
      </c>
    </row>
    <row r="224" spans="1:19" ht="15" hidden="1" x14ac:dyDescent="0.25">
      <c r="A224" s="2" t="s">
        <v>258</v>
      </c>
      <c r="B224" s="2" t="s">
        <v>25</v>
      </c>
      <c r="C224" s="2" t="s">
        <v>26</v>
      </c>
      <c r="D224" s="2" t="s">
        <v>27</v>
      </c>
      <c r="E224" s="2" t="s">
        <v>31</v>
      </c>
      <c r="F224" s="2" t="s">
        <v>28</v>
      </c>
      <c r="G224" s="3">
        <v>11.81</v>
      </c>
      <c r="H224" s="3">
        <v>5</v>
      </c>
      <c r="I224" s="3">
        <v>2.9525000000000001</v>
      </c>
      <c r="J224" s="3">
        <v>62.002499999999998</v>
      </c>
      <c r="K224" s="4">
        <v>43513</v>
      </c>
      <c r="L224" s="5">
        <v>0.75416666666666676</v>
      </c>
      <c r="M224" s="2" t="s">
        <v>29</v>
      </c>
      <c r="N224" s="3">
        <v>59.05</v>
      </c>
      <c r="O224" s="3">
        <v>4.7619047620000003</v>
      </c>
      <c r="P224" s="3">
        <v>2.9525000000000001</v>
      </c>
      <c r="Q224" s="3">
        <v>9.4</v>
      </c>
    </row>
    <row r="225" spans="1:19" ht="15" hidden="1" x14ac:dyDescent="0.25">
      <c r="A225" s="2" t="s">
        <v>259</v>
      </c>
      <c r="B225" s="2" t="s">
        <v>25</v>
      </c>
      <c r="C225" s="2" t="s">
        <v>26</v>
      </c>
      <c r="D225" s="2" t="s">
        <v>20</v>
      </c>
      <c r="E225" s="2" t="s">
        <v>21</v>
      </c>
      <c r="F225" s="2" t="s">
        <v>46</v>
      </c>
      <c r="G225" s="3">
        <v>12.54</v>
      </c>
      <c r="H225" s="3">
        <v>1</v>
      </c>
      <c r="I225" s="3">
        <v>0.627</v>
      </c>
      <c r="J225" s="3">
        <v>13.167</v>
      </c>
      <c r="K225" s="4">
        <v>43517</v>
      </c>
      <c r="L225" s="5">
        <v>0.52638888888888891</v>
      </c>
      <c r="M225" s="2" t="s">
        <v>29</v>
      </c>
      <c r="N225" s="3">
        <v>12.54</v>
      </c>
      <c r="O225" s="3">
        <v>4.7619047620000003</v>
      </c>
      <c r="P225" s="3">
        <v>0.627</v>
      </c>
      <c r="Q225" s="3">
        <v>8.1999999999999993</v>
      </c>
    </row>
    <row r="226" spans="1:19" ht="15" x14ac:dyDescent="0.25">
      <c r="A226" s="2" t="s">
        <v>368</v>
      </c>
      <c r="B226" s="2" t="s">
        <v>18</v>
      </c>
      <c r="C226" s="2" t="s">
        <v>19</v>
      </c>
      <c r="D226" s="2" t="s">
        <v>27</v>
      </c>
      <c r="E226" s="2" t="s">
        <v>31</v>
      </c>
      <c r="F226" s="2" t="s">
        <v>46</v>
      </c>
      <c r="G226" s="3">
        <v>77.02</v>
      </c>
      <c r="H226" s="3">
        <v>5</v>
      </c>
      <c r="I226" s="3">
        <v>19.254999999999999</v>
      </c>
      <c r="J226" s="3">
        <v>404.35500000000002</v>
      </c>
      <c r="K226" s="4">
        <v>43499</v>
      </c>
      <c r="L226" s="5">
        <v>0.66597222222222219</v>
      </c>
      <c r="M226" s="2" t="s">
        <v>29</v>
      </c>
      <c r="N226" s="3">
        <v>385.1</v>
      </c>
      <c r="O226" s="3">
        <v>4.7619047620000003</v>
      </c>
      <c r="P226" s="3">
        <v>19.254999999999999</v>
      </c>
      <c r="Q226" s="3">
        <v>5.5</v>
      </c>
      <c r="R226">
        <f>J226-N226</f>
        <v>19.254999999999995</v>
      </c>
      <c r="S226" t="str">
        <f>IF(J226&gt;300,"High Spender","Regular Spender")</f>
        <v>High Spender</v>
      </c>
    </row>
    <row r="227" spans="1:19" ht="15" hidden="1" x14ac:dyDescent="0.25">
      <c r="A227" s="2" t="s">
        <v>261</v>
      </c>
      <c r="B227" s="2" t="s">
        <v>25</v>
      </c>
      <c r="C227" s="2" t="s">
        <v>26</v>
      </c>
      <c r="D227" s="2" t="s">
        <v>20</v>
      </c>
      <c r="E227" s="2" t="s">
        <v>21</v>
      </c>
      <c r="F227" s="2" t="s">
        <v>36</v>
      </c>
      <c r="G227" s="3">
        <v>87.16</v>
      </c>
      <c r="H227" s="3">
        <v>2</v>
      </c>
      <c r="I227" s="3">
        <v>8.7159999999999993</v>
      </c>
      <c r="J227" s="3">
        <v>183.036</v>
      </c>
      <c r="K227" s="4">
        <v>43476</v>
      </c>
      <c r="L227" s="5">
        <v>0.60347222222222219</v>
      </c>
      <c r="M227" s="2" t="s">
        <v>33</v>
      </c>
      <c r="N227" s="3">
        <v>174.32</v>
      </c>
      <c r="O227" s="3">
        <v>4.7619047620000003</v>
      </c>
      <c r="P227" s="3">
        <v>8.7159999999999993</v>
      </c>
      <c r="Q227" s="3">
        <v>9.6999999999999993</v>
      </c>
    </row>
    <row r="228" spans="1:19" ht="15" hidden="1" x14ac:dyDescent="0.25">
      <c r="A228" s="2" t="s">
        <v>262</v>
      </c>
      <c r="B228" s="2" t="s">
        <v>42</v>
      </c>
      <c r="C228" s="2" t="s">
        <v>43</v>
      </c>
      <c r="D228" s="2" t="s">
        <v>20</v>
      </c>
      <c r="E228" s="2" t="s">
        <v>31</v>
      </c>
      <c r="F228" s="2" t="s">
        <v>22</v>
      </c>
      <c r="G228" s="3">
        <v>69.37</v>
      </c>
      <c r="H228" s="3">
        <v>9</v>
      </c>
      <c r="I228" s="3">
        <v>31.2165</v>
      </c>
      <c r="J228" s="3">
        <v>655.54650000000004</v>
      </c>
      <c r="K228" s="4">
        <v>43491</v>
      </c>
      <c r="L228" s="5">
        <v>0.80138888888888893</v>
      </c>
      <c r="M228" s="2" t="s">
        <v>23</v>
      </c>
      <c r="N228" s="3">
        <v>624.33000000000004</v>
      </c>
      <c r="O228" s="3">
        <v>4.7619047620000003</v>
      </c>
      <c r="P228" s="3">
        <v>31.2165</v>
      </c>
      <c r="Q228" s="3">
        <v>4</v>
      </c>
    </row>
    <row r="229" spans="1:19" ht="15" hidden="1" x14ac:dyDescent="0.25">
      <c r="A229" s="2" t="s">
        <v>263</v>
      </c>
      <c r="B229" s="2" t="s">
        <v>25</v>
      </c>
      <c r="C229" s="2" t="s">
        <v>26</v>
      </c>
      <c r="D229" s="2" t="s">
        <v>20</v>
      </c>
      <c r="E229" s="2" t="s">
        <v>31</v>
      </c>
      <c r="F229" s="2" t="s">
        <v>28</v>
      </c>
      <c r="G229" s="3">
        <v>37.06</v>
      </c>
      <c r="H229" s="3">
        <v>4</v>
      </c>
      <c r="I229" s="3">
        <v>7.4119999999999999</v>
      </c>
      <c r="J229" s="3">
        <v>155.65199999999999</v>
      </c>
      <c r="K229" s="4">
        <v>43496</v>
      </c>
      <c r="L229" s="5">
        <v>0.68333333333333324</v>
      </c>
      <c r="M229" s="2" t="s">
        <v>23</v>
      </c>
      <c r="N229" s="3">
        <v>148.24</v>
      </c>
      <c r="O229" s="3">
        <v>4.7619047620000003</v>
      </c>
      <c r="P229" s="3">
        <v>7.4119999999999999</v>
      </c>
      <c r="Q229" s="3">
        <v>9.6999999999999993</v>
      </c>
    </row>
    <row r="230" spans="1:19" ht="15" hidden="1" x14ac:dyDescent="0.25">
      <c r="A230" s="2" t="s">
        <v>264</v>
      </c>
      <c r="B230" s="2" t="s">
        <v>42</v>
      </c>
      <c r="C230" s="2" t="s">
        <v>43</v>
      </c>
      <c r="D230" s="2" t="s">
        <v>20</v>
      </c>
      <c r="E230" s="2" t="s">
        <v>21</v>
      </c>
      <c r="F230" s="2" t="s">
        <v>28</v>
      </c>
      <c r="G230" s="3">
        <v>90.7</v>
      </c>
      <c r="H230" s="3">
        <v>6</v>
      </c>
      <c r="I230" s="3">
        <v>27.21</v>
      </c>
      <c r="J230" s="3">
        <v>571.41</v>
      </c>
      <c r="K230" s="4">
        <v>43522</v>
      </c>
      <c r="L230" s="5">
        <v>0.45277777777777778</v>
      </c>
      <c r="M230" s="2" t="s">
        <v>29</v>
      </c>
      <c r="N230" s="3">
        <v>544.20000000000005</v>
      </c>
      <c r="O230" s="3">
        <v>4.7619047620000003</v>
      </c>
      <c r="P230" s="3">
        <v>27.21</v>
      </c>
      <c r="Q230" s="3">
        <v>5.3</v>
      </c>
    </row>
    <row r="231" spans="1:19" ht="15" x14ac:dyDescent="0.25">
      <c r="A231" s="2" t="s">
        <v>382</v>
      </c>
      <c r="B231" s="2" t="s">
        <v>18</v>
      </c>
      <c r="C231" s="2" t="s">
        <v>19</v>
      </c>
      <c r="D231" s="2" t="s">
        <v>20</v>
      </c>
      <c r="E231" s="2" t="s">
        <v>31</v>
      </c>
      <c r="F231" s="2" t="s">
        <v>28</v>
      </c>
      <c r="G231" s="3">
        <v>71.95</v>
      </c>
      <c r="H231" s="3">
        <v>1</v>
      </c>
      <c r="I231" s="3">
        <v>3.5975000000000001</v>
      </c>
      <c r="J231" s="3">
        <v>75.547499999999999</v>
      </c>
      <c r="K231" s="4">
        <v>43500</v>
      </c>
      <c r="L231" s="5">
        <v>0.50972222222222219</v>
      </c>
      <c r="M231" s="2" t="s">
        <v>29</v>
      </c>
      <c r="N231" s="3">
        <v>71.95</v>
      </c>
      <c r="O231" s="3">
        <v>4.7619047620000003</v>
      </c>
      <c r="P231" s="3">
        <v>3.5975000000000001</v>
      </c>
      <c r="Q231" s="3">
        <v>7.3</v>
      </c>
      <c r="R231">
        <f>J231-N231</f>
        <v>3.5974999999999966</v>
      </c>
      <c r="S231" t="str">
        <f>IF(J231&gt;300,"High Spender","Regular Spender")</f>
        <v>Regular Spender</v>
      </c>
    </row>
    <row r="232" spans="1:19" ht="15" hidden="1" x14ac:dyDescent="0.25">
      <c r="A232" s="2" t="s">
        <v>266</v>
      </c>
      <c r="B232" s="2" t="s">
        <v>42</v>
      </c>
      <c r="C232" s="2" t="s">
        <v>43</v>
      </c>
      <c r="D232" s="2" t="s">
        <v>27</v>
      </c>
      <c r="E232" s="2" t="s">
        <v>21</v>
      </c>
      <c r="F232" s="2" t="s">
        <v>46</v>
      </c>
      <c r="G232" s="3">
        <v>81.37</v>
      </c>
      <c r="H232" s="3">
        <v>2</v>
      </c>
      <c r="I232" s="3">
        <v>8.1370000000000005</v>
      </c>
      <c r="J232" s="3">
        <v>170.87700000000001</v>
      </c>
      <c r="K232" s="4">
        <v>43491</v>
      </c>
      <c r="L232" s="5">
        <v>0.81111111111111101</v>
      </c>
      <c r="M232" s="2" t="s">
        <v>29</v>
      </c>
      <c r="N232" s="3">
        <v>162.74</v>
      </c>
      <c r="O232" s="3">
        <v>4.7619047620000003</v>
      </c>
      <c r="P232" s="3">
        <v>8.1370000000000005</v>
      </c>
      <c r="Q232" s="3">
        <v>6.5</v>
      </c>
    </row>
    <row r="233" spans="1:19" ht="15" hidden="1" x14ac:dyDescent="0.25">
      <c r="A233" s="2" t="s">
        <v>267</v>
      </c>
      <c r="B233" s="2" t="s">
        <v>42</v>
      </c>
      <c r="C233" s="2" t="s">
        <v>43</v>
      </c>
      <c r="D233" s="2" t="s">
        <v>20</v>
      </c>
      <c r="E233" s="2" t="s">
        <v>21</v>
      </c>
      <c r="F233" s="2" t="s">
        <v>28</v>
      </c>
      <c r="G233" s="3">
        <v>10.59</v>
      </c>
      <c r="H233" s="3">
        <v>3</v>
      </c>
      <c r="I233" s="3">
        <v>1.5885</v>
      </c>
      <c r="J233" s="3">
        <v>33.358499999999999</v>
      </c>
      <c r="K233" s="4">
        <v>43536</v>
      </c>
      <c r="L233" s="5">
        <v>0.57777777777777783</v>
      </c>
      <c r="M233" s="2" t="s">
        <v>33</v>
      </c>
      <c r="N233" s="3">
        <v>31.77</v>
      </c>
      <c r="O233" s="3">
        <v>4.7619047620000003</v>
      </c>
      <c r="P233" s="3">
        <v>1.5885</v>
      </c>
      <c r="Q233" s="3">
        <v>8.6999999999999993</v>
      </c>
    </row>
    <row r="234" spans="1:19" ht="15" hidden="1" x14ac:dyDescent="0.25">
      <c r="A234" s="2" t="s">
        <v>268</v>
      </c>
      <c r="B234" s="2" t="s">
        <v>42</v>
      </c>
      <c r="C234" s="2" t="s">
        <v>43</v>
      </c>
      <c r="D234" s="2" t="s">
        <v>27</v>
      </c>
      <c r="E234" s="2" t="s">
        <v>21</v>
      </c>
      <c r="F234" s="2" t="s">
        <v>22</v>
      </c>
      <c r="G234" s="3">
        <v>84.09</v>
      </c>
      <c r="H234" s="3">
        <v>9</v>
      </c>
      <c r="I234" s="3">
        <v>37.840499999999999</v>
      </c>
      <c r="J234" s="3">
        <v>794.65049999999997</v>
      </c>
      <c r="K234" s="4">
        <v>43507</v>
      </c>
      <c r="L234" s="5">
        <v>0.45416666666666666</v>
      </c>
      <c r="M234" s="2" t="s">
        <v>29</v>
      </c>
      <c r="N234" s="3">
        <v>756.81</v>
      </c>
      <c r="O234" s="3">
        <v>4.7619047620000003</v>
      </c>
      <c r="P234" s="3">
        <v>37.840499999999999</v>
      </c>
      <c r="Q234" s="3">
        <v>8</v>
      </c>
    </row>
    <row r="235" spans="1:19" ht="15" hidden="1" x14ac:dyDescent="0.25">
      <c r="A235" s="2" t="s">
        <v>269</v>
      </c>
      <c r="B235" s="2" t="s">
        <v>42</v>
      </c>
      <c r="C235" s="2" t="s">
        <v>43</v>
      </c>
      <c r="D235" s="2" t="s">
        <v>20</v>
      </c>
      <c r="E235" s="2" t="s">
        <v>31</v>
      </c>
      <c r="F235" s="2" t="s">
        <v>46</v>
      </c>
      <c r="G235" s="3">
        <v>73.819999999999993</v>
      </c>
      <c r="H235" s="3">
        <v>4</v>
      </c>
      <c r="I235" s="3">
        <v>14.763999999999999</v>
      </c>
      <c r="J235" s="3">
        <v>310.04399999999998</v>
      </c>
      <c r="K235" s="4">
        <v>43517</v>
      </c>
      <c r="L235" s="5">
        <v>0.7715277777777777</v>
      </c>
      <c r="M235" s="2" t="s">
        <v>29</v>
      </c>
      <c r="N235" s="3">
        <v>295.27999999999997</v>
      </c>
      <c r="O235" s="3">
        <v>4.7619047620000003</v>
      </c>
      <c r="P235" s="3">
        <v>14.763999999999999</v>
      </c>
      <c r="Q235" s="3">
        <v>6.7</v>
      </c>
    </row>
    <row r="236" spans="1:19" ht="15" x14ac:dyDescent="0.25">
      <c r="A236" s="2" t="s">
        <v>455</v>
      </c>
      <c r="B236" s="2" t="s">
        <v>18</v>
      </c>
      <c r="C236" s="2" t="s">
        <v>19</v>
      </c>
      <c r="D236" s="2" t="s">
        <v>20</v>
      </c>
      <c r="E236" s="2" t="s">
        <v>21</v>
      </c>
      <c r="F236" s="2" t="s">
        <v>28</v>
      </c>
      <c r="G236" s="3">
        <v>25.22</v>
      </c>
      <c r="H236" s="3">
        <v>7</v>
      </c>
      <c r="I236" s="3">
        <v>8.827</v>
      </c>
      <c r="J236" s="3">
        <v>185.36699999999999</v>
      </c>
      <c r="K236" s="4">
        <v>43500</v>
      </c>
      <c r="L236" s="5">
        <v>0.43263888888888885</v>
      </c>
      <c r="M236" s="2" t="s">
        <v>29</v>
      </c>
      <c r="N236" s="3">
        <v>176.54</v>
      </c>
      <c r="O236" s="3">
        <v>4.7619047620000003</v>
      </c>
      <c r="P236" s="3">
        <v>8.827</v>
      </c>
      <c r="Q236" s="3">
        <v>8.1999999999999993</v>
      </c>
      <c r="R236">
        <f>J236-N236</f>
        <v>8.8269999999999982</v>
      </c>
      <c r="S236" t="str">
        <f t="shared" ref="S236:S237" si="13">IF(J236&gt;300,"High Spender","Regular Spender")</f>
        <v>Regular Spender</v>
      </c>
    </row>
    <row r="237" spans="1:19" ht="15" x14ac:dyDescent="0.25">
      <c r="A237" s="2" t="s">
        <v>293</v>
      </c>
      <c r="B237" s="2" t="s">
        <v>18</v>
      </c>
      <c r="C237" s="2" t="s">
        <v>19</v>
      </c>
      <c r="D237" s="2" t="s">
        <v>20</v>
      </c>
      <c r="E237" s="2" t="s">
        <v>31</v>
      </c>
      <c r="F237" s="2" t="s">
        <v>32</v>
      </c>
      <c r="G237" s="3">
        <v>25.91</v>
      </c>
      <c r="H237" s="3">
        <v>6</v>
      </c>
      <c r="I237" s="3">
        <v>7.7729999999999997</v>
      </c>
      <c r="J237" s="3">
        <v>163.233</v>
      </c>
      <c r="K237" s="4">
        <v>43501</v>
      </c>
      <c r="L237" s="5">
        <v>0.42777777777777781</v>
      </c>
      <c r="M237" s="2" t="s">
        <v>23</v>
      </c>
      <c r="N237" s="3">
        <v>155.46</v>
      </c>
      <c r="O237" s="3">
        <v>4.7619047620000003</v>
      </c>
      <c r="P237" s="3">
        <v>7.7729999999999997</v>
      </c>
      <c r="Q237" s="3">
        <v>8.6999999999999993</v>
      </c>
      <c r="R237">
        <f>J237-N237</f>
        <v>7.7729999999999961</v>
      </c>
      <c r="S237" t="str">
        <f t="shared" si="13"/>
        <v>Regular Spender</v>
      </c>
    </row>
    <row r="238" spans="1:19" ht="15" hidden="1" x14ac:dyDescent="0.25">
      <c r="A238" s="2" t="s">
        <v>272</v>
      </c>
      <c r="B238" s="2" t="s">
        <v>25</v>
      </c>
      <c r="C238" s="2" t="s">
        <v>26</v>
      </c>
      <c r="D238" s="2" t="s">
        <v>27</v>
      </c>
      <c r="E238" s="2" t="s">
        <v>31</v>
      </c>
      <c r="F238" s="2" t="s">
        <v>22</v>
      </c>
      <c r="G238" s="3">
        <v>17.41</v>
      </c>
      <c r="H238" s="3">
        <v>5</v>
      </c>
      <c r="I238" s="3">
        <v>4.3525</v>
      </c>
      <c r="J238" s="3">
        <v>91.402500000000003</v>
      </c>
      <c r="K238" s="4">
        <v>43493</v>
      </c>
      <c r="L238" s="5">
        <v>0.63611111111111118</v>
      </c>
      <c r="M238" s="2" t="s">
        <v>33</v>
      </c>
      <c r="N238" s="3">
        <v>87.05</v>
      </c>
      <c r="O238" s="3">
        <v>4.7619047620000003</v>
      </c>
      <c r="P238" s="3">
        <v>4.3525</v>
      </c>
      <c r="Q238" s="3">
        <v>4.9000000000000004</v>
      </c>
    </row>
    <row r="239" spans="1:19" ht="15" hidden="1" x14ac:dyDescent="0.25">
      <c r="A239" s="2" t="s">
        <v>273</v>
      </c>
      <c r="B239" s="2" t="s">
        <v>25</v>
      </c>
      <c r="C239" s="2" t="s">
        <v>26</v>
      </c>
      <c r="D239" s="2" t="s">
        <v>20</v>
      </c>
      <c r="E239" s="2" t="s">
        <v>21</v>
      </c>
      <c r="F239" s="2" t="s">
        <v>46</v>
      </c>
      <c r="G239" s="3">
        <v>44.22</v>
      </c>
      <c r="H239" s="3">
        <v>5</v>
      </c>
      <c r="I239" s="3">
        <v>11.055</v>
      </c>
      <c r="J239" s="3">
        <v>232.155</v>
      </c>
      <c r="K239" s="4">
        <v>43529</v>
      </c>
      <c r="L239" s="5">
        <v>0.71319444444444446</v>
      </c>
      <c r="M239" s="2" t="s">
        <v>33</v>
      </c>
      <c r="N239" s="3">
        <v>221.1</v>
      </c>
      <c r="O239" s="3">
        <v>4.7619047620000003</v>
      </c>
      <c r="P239" s="3">
        <v>11.055</v>
      </c>
      <c r="Q239" s="3">
        <v>8.6</v>
      </c>
    </row>
    <row r="240" spans="1:19" ht="15" hidden="1" x14ac:dyDescent="0.25">
      <c r="A240" s="2" t="s">
        <v>274</v>
      </c>
      <c r="B240" s="2" t="s">
        <v>42</v>
      </c>
      <c r="C240" s="2" t="s">
        <v>43</v>
      </c>
      <c r="D240" s="2" t="s">
        <v>20</v>
      </c>
      <c r="E240" s="2" t="s">
        <v>21</v>
      </c>
      <c r="F240" s="2" t="s">
        <v>28</v>
      </c>
      <c r="G240" s="3">
        <v>13.22</v>
      </c>
      <c r="H240" s="3">
        <v>5</v>
      </c>
      <c r="I240" s="3">
        <v>3.3050000000000002</v>
      </c>
      <c r="J240" s="3">
        <v>69.405000000000001</v>
      </c>
      <c r="K240" s="4">
        <v>43526</v>
      </c>
      <c r="L240" s="5">
        <v>0.80972222222222223</v>
      </c>
      <c r="M240" s="2" t="s">
        <v>29</v>
      </c>
      <c r="N240" s="3">
        <v>66.099999999999994</v>
      </c>
      <c r="O240" s="3">
        <v>4.7619047620000003</v>
      </c>
      <c r="P240" s="3">
        <v>3.3050000000000002</v>
      </c>
      <c r="Q240" s="3">
        <v>4.3</v>
      </c>
    </row>
    <row r="241" spans="1:19" ht="15" x14ac:dyDescent="0.25">
      <c r="A241" s="2" t="s">
        <v>558</v>
      </c>
      <c r="B241" s="2" t="s">
        <v>18</v>
      </c>
      <c r="C241" s="2" t="s">
        <v>19</v>
      </c>
      <c r="D241" s="2" t="s">
        <v>20</v>
      </c>
      <c r="E241" s="2" t="s">
        <v>21</v>
      </c>
      <c r="F241" s="2" t="s">
        <v>32</v>
      </c>
      <c r="G241" s="3">
        <v>37.44</v>
      </c>
      <c r="H241" s="3">
        <v>6</v>
      </c>
      <c r="I241" s="3">
        <v>11.231999999999999</v>
      </c>
      <c r="J241" s="3">
        <v>235.87200000000001</v>
      </c>
      <c r="K241" s="4">
        <v>43502</v>
      </c>
      <c r="L241" s="5">
        <v>0.57986111111111105</v>
      </c>
      <c r="M241" s="2" t="s">
        <v>33</v>
      </c>
      <c r="N241" s="3">
        <v>224.64</v>
      </c>
      <c r="O241" s="3">
        <v>4.7619047620000003</v>
      </c>
      <c r="P241" s="3">
        <v>11.231999999999999</v>
      </c>
      <c r="Q241" s="3">
        <v>5.9</v>
      </c>
      <c r="R241">
        <f>J241-N241</f>
        <v>11.232000000000028</v>
      </c>
      <c r="S241" t="str">
        <f t="shared" ref="S241:S243" si="14">IF(J241&gt;300,"High Spender","Regular Spender")</f>
        <v>Regular Spender</v>
      </c>
    </row>
    <row r="242" spans="1:19" ht="15" x14ac:dyDescent="0.25">
      <c r="A242" s="2" t="s">
        <v>49</v>
      </c>
      <c r="B242" s="2" t="s">
        <v>18</v>
      </c>
      <c r="C242" s="2" t="s">
        <v>19</v>
      </c>
      <c r="D242" s="2" t="s">
        <v>27</v>
      </c>
      <c r="E242" s="2" t="s">
        <v>31</v>
      </c>
      <c r="F242" s="2" t="s">
        <v>44</v>
      </c>
      <c r="G242" s="3">
        <v>43.19</v>
      </c>
      <c r="H242" s="3">
        <v>10</v>
      </c>
      <c r="I242" s="3">
        <v>21.594999999999999</v>
      </c>
      <c r="J242" s="3">
        <v>453.495</v>
      </c>
      <c r="K242" s="4">
        <v>43503</v>
      </c>
      <c r="L242" s="5">
        <v>0.70000000000000007</v>
      </c>
      <c r="M242" s="2" t="s">
        <v>23</v>
      </c>
      <c r="N242" s="3">
        <v>431.9</v>
      </c>
      <c r="O242" s="3">
        <v>4.7619047620000003</v>
      </c>
      <c r="P242" s="3">
        <v>21.594999999999999</v>
      </c>
      <c r="Q242" s="3">
        <v>8.1999999999999993</v>
      </c>
      <c r="R242">
        <f>J242-N242</f>
        <v>21.595000000000027</v>
      </c>
      <c r="S242" t="str">
        <f t="shared" si="14"/>
        <v>High Spender</v>
      </c>
    </row>
    <row r="243" spans="1:19" ht="15" x14ac:dyDescent="0.25">
      <c r="A243" s="2" t="s">
        <v>93</v>
      </c>
      <c r="B243" s="2" t="s">
        <v>18</v>
      </c>
      <c r="C243" s="2" t="s">
        <v>19</v>
      </c>
      <c r="D243" s="2" t="s">
        <v>27</v>
      </c>
      <c r="E243" s="2" t="s">
        <v>31</v>
      </c>
      <c r="F243" s="2" t="s">
        <v>22</v>
      </c>
      <c r="G243" s="3">
        <v>89.6</v>
      </c>
      <c r="H243" s="3">
        <v>8</v>
      </c>
      <c r="I243" s="3">
        <v>35.840000000000003</v>
      </c>
      <c r="J243" s="3">
        <v>752.64</v>
      </c>
      <c r="K243" s="4">
        <v>43503</v>
      </c>
      <c r="L243" s="5">
        <v>0.4777777777777778</v>
      </c>
      <c r="M243" s="2" t="s">
        <v>23</v>
      </c>
      <c r="N243" s="3">
        <v>716.8</v>
      </c>
      <c r="O243" s="3">
        <v>4.7619047620000003</v>
      </c>
      <c r="P243" s="3">
        <v>35.840000000000003</v>
      </c>
      <c r="Q243" s="3">
        <v>6.6</v>
      </c>
      <c r="R243">
        <f>J243-N243</f>
        <v>35.840000000000032</v>
      </c>
      <c r="S243" t="str">
        <f t="shared" si="14"/>
        <v>High Spender</v>
      </c>
    </row>
    <row r="244" spans="1:19" ht="15" hidden="1" x14ac:dyDescent="0.25">
      <c r="A244" s="2" t="s">
        <v>278</v>
      </c>
      <c r="B244" s="2" t="s">
        <v>25</v>
      </c>
      <c r="C244" s="2" t="s">
        <v>26</v>
      </c>
      <c r="D244" s="2" t="s">
        <v>20</v>
      </c>
      <c r="E244" s="2" t="s">
        <v>31</v>
      </c>
      <c r="F244" s="2" t="s">
        <v>46</v>
      </c>
      <c r="G244" s="3">
        <v>93.2</v>
      </c>
      <c r="H244" s="3">
        <v>2</v>
      </c>
      <c r="I244" s="3">
        <v>9.32</v>
      </c>
      <c r="J244" s="3">
        <v>195.72</v>
      </c>
      <c r="K244" s="4">
        <v>43524</v>
      </c>
      <c r="L244" s="5">
        <v>0.77569444444444446</v>
      </c>
      <c r="M244" s="2" t="s">
        <v>33</v>
      </c>
      <c r="N244" s="3">
        <v>186.4</v>
      </c>
      <c r="O244" s="3">
        <v>4.7619047620000003</v>
      </c>
      <c r="P244" s="3">
        <v>9.32</v>
      </c>
      <c r="Q244" s="3">
        <v>6</v>
      </c>
    </row>
    <row r="245" spans="1:19" ht="15" x14ac:dyDescent="0.25">
      <c r="A245" s="2" t="s">
        <v>35</v>
      </c>
      <c r="B245" s="2" t="s">
        <v>18</v>
      </c>
      <c r="C245" s="2" t="s">
        <v>19</v>
      </c>
      <c r="D245" s="2" t="s">
        <v>27</v>
      </c>
      <c r="E245" s="2" t="s">
        <v>31</v>
      </c>
      <c r="F245" s="2" t="s">
        <v>36</v>
      </c>
      <c r="G245" s="3">
        <v>86.31</v>
      </c>
      <c r="H245" s="3">
        <v>7</v>
      </c>
      <c r="I245" s="3">
        <v>30.208500000000001</v>
      </c>
      <c r="J245" s="3">
        <v>634.37850000000003</v>
      </c>
      <c r="K245" s="4">
        <v>43504</v>
      </c>
      <c r="L245" s="5">
        <v>0.44236111111111115</v>
      </c>
      <c r="M245" s="2" t="s">
        <v>23</v>
      </c>
      <c r="N245" s="3">
        <v>604.16999999999996</v>
      </c>
      <c r="O245" s="3">
        <v>4.7619047620000003</v>
      </c>
      <c r="P245" s="3">
        <v>30.208500000000001</v>
      </c>
      <c r="Q245" s="3">
        <v>5.3</v>
      </c>
      <c r="R245">
        <f>J245-N245</f>
        <v>30.208500000000072</v>
      </c>
      <c r="S245" t="str">
        <f>IF(J245&gt;300,"High Spender","Regular Spender")</f>
        <v>High Spender</v>
      </c>
    </row>
    <row r="246" spans="1:19" ht="15" hidden="1" x14ac:dyDescent="0.25">
      <c r="A246" s="2" t="s">
        <v>280</v>
      </c>
      <c r="B246" s="2" t="s">
        <v>42</v>
      </c>
      <c r="C246" s="2" t="s">
        <v>43</v>
      </c>
      <c r="D246" s="2" t="s">
        <v>27</v>
      </c>
      <c r="E246" s="2" t="s">
        <v>31</v>
      </c>
      <c r="F246" s="2" t="s">
        <v>32</v>
      </c>
      <c r="G246" s="3">
        <v>93.87</v>
      </c>
      <c r="H246" s="3">
        <v>8</v>
      </c>
      <c r="I246" s="3">
        <v>37.548000000000002</v>
      </c>
      <c r="J246" s="3">
        <v>788.50800000000004</v>
      </c>
      <c r="K246" s="4">
        <v>43498</v>
      </c>
      <c r="L246" s="5">
        <v>0.77916666666666667</v>
      </c>
      <c r="M246" s="2" t="s">
        <v>33</v>
      </c>
      <c r="N246" s="3">
        <v>750.96</v>
      </c>
      <c r="O246" s="3">
        <v>4.7619047620000003</v>
      </c>
      <c r="P246" s="3">
        <v>37.548000000000002</v>
      </c>
      <c r="Q246" s="3">
        <v>8.3000000000000007</v>
      </c>
    </row>
    <row r="247" spans="1:19" ht="15" x14ac:dyDescent="0.25">
      <c r="A247" s="2" t="s">
        <v>203</v>
      </c>
      <c r="B247" s="2" t="s">
        <v>18</v>
      </c>
      <c r="C247" s="2" t="s">
        <v>19</v>
      </c>
      <c r="D247" s="2" t="s">
        <v>27</v>
      </c>
      <c r="E247" s="2" t="s">
        <v>31</v>
      </c>
      <c r="F247" s="2" t="s">
        <v>46</v>
      </c>
      <c r="G247" s="3">
        <v>98.98</v>
      </c>
      <c r="H247" s="3">
        <v>10</v>
      </c>
      <c r="I247" s="3">
        <v>49.49</v>
      </c>
      <c r="J247" s="3">
        <v>1039.29</v>
      </c>
      <c r="K247" s="4">
        <v>43504</v>
      </c>
      <c r="L247" s="5">
        <v>0.68055555555555547</v>
      </c>
      <c r="M247" s="2" t="s">
        <v>33</v>
      </c>
      <c r="N247" s="3">
        <v>989.8</v>
      </c>
      <c r="O247" s="3">
        <v>4.7619047620000003</v>
      </c>
      <c r="P247" s="3">
        <v>49.49</v>
      </c>
      <c r="Q247" s="3">
        <v>8.6999999999999993</v>
      </c>
      <c r="R247">
        <f>J247-N247</f>
        <v>49.490000000000009</v>
      </c>
      <c r="S247" t="str">
        <f>IF(J247&gt;300,"High Spender","Regular Spender")</f>
        <v>High Spender</v>
      </c>
    </row>
    <row r="248" spans="1:19" ht="15" hidden="1" x14ac:dyDescent="0.25">
      <c r="A248" s="2" t="s">
        <v>282</v>
      </c>
      <c r="B248" s="2" t="s">
        <v>42</v>
      </c>
      <c r="C248" s="2" t="s">
        <v>43</v>
      </c>
      <c r="D248" s="2" t="s">
        <v>20</v>
      </c>
      <c r="E248" s="2" t="s">
        <v>21</v>
      </c>
      <c r="F248" s="2" t="s">
        <v>28</v>
      </c>
      <c r="G248" s="3">
        <v>81.400000000000006</v>
      </c>
      <c r="H248" s="3">
        <v>3</v>
      </c>
      <c r="I248" s="3">
        <v>12.21</v>
      </c>
      <c r="J248" s="3">
        <v>256.41000000000003</v>
      </c>
      <c r="K248" s="4">
        <v>43505</v>
      </c>
      <c r="L248" s="5">
        <v>0.82152777777777775</v>
      </c>
      <c r="M248" s="2" t="s">
        <v>29</v>
      </c>
      <c r="N248" s="3">
        <v>244.2</v>
      </c>
      <c r="O248" s="3">
        <v>4.7619047620000003</v>
      </c>
      <c r="P248" s="3">
        <v>12.21</v>
      </c>
      <c r="Q248" s="3">
        <v>4.8</v>
      </c>
    </row>
    <row r="249" spans="1:19" ht="15" x14ac:dyDescent="0.25">
      <c r="A249" s="2" t="s">
        <v>299</v>
      </c>
      <c r="B249" s="2" t="s">
        <v>18</v>
      </c>
      <c r="C249" s="2" t="s">
        <v>19</v>
      </c>
      <c r="D249" s="2" t="s">
        <v>20</v>
      </c>
      <c r="E249" s="2" t="s">
        <v>21</v>
      </c>
      <c r="F249" s="2" t="s">
        <v>36</v>
      </c>
      <c r="G249" s="3">
        <v>22.24</v>
      </c>
      <c r="H249" s="3">
        <v>10</v>
      </c>
      <c r="I249" s="3">
        <v>11.12</v>
      </c>
      <c r="J249" s="3">
        <v>233.52</v>
      </c>
      <c r="K249" s="4">
        <v>43505</v>
      </c>
      <c r="L249" s="5">
        <v>0.45833333333333331</v>
      </c>
      <c r="M249" s="2" t="s">
        <v>29</v>
      </c>
      <c r="N249" s="3">
        <v>222.4</v>
      </c>
      <c r="O249" s="3">
        <v>4.7619047620000003</v>
      </c>
      <c r="P249" s="3">
        <v>11.12</v>
      </c>
      <c r="Q249" s="3">
        <v>4.2</v>
      </c>
      <c r="R249">
        <f>J249-N249</f>
        <v>11.120000000000005</v>
      </c>
      <c r="S249" t="str">
        <f t="shared" ref="S249:S250" si="15">IF(J249&gt;300,"High Spender","Regular Spender")</f>
        <v>Regular Spender</v>
      </c>
    </row>
    <row r="250" spans="1:19" ht="15" x14ac:dyDescent="0.25">
      <c r="A250" s="2" t="s">
        <v>87</v>
      </c>
      <c r="B250" s="2" t="s">
        <v>18</v>
      </c>
      <c r="C250" s="2" t="s">
        <v>19</v>
      </c>
      <c r="D250" s="2" t="s">
        <v>20</v>
      </c>
      <c r="E250" s="2" t="s">
        <v>21</v>
      </c>
      <c r="F250" s="2" t="s">
        <v>44</v>
      </c>
      <c r="G250" s="3">
        <v>44.59</v>
      </c>
      <c r="H250" s="3">
        <v>5</v>
      </c>
      <c r="I250" s="3">
        <v>11.147500000000001</v>
      </c>
      <c r="J250" s="3">
        <v>234.0975</v>
      </c>
      <c r="K250" s="4">
        <v>43506</v>
      </c>
      <c r="L250" s="5">
        <v>0.63194444444444442</v>
      </c>
      <c r="M250" s="2" t="s">
        <v>29</v>
      </c>
      <c r="N250" s="3">
        <v>222.95</v>
      </c>
      <c r="O250" s="3">
        <v>4.7619047620000003</v>
      </c>
      <c r="P250" s="3">
        <v>11.147500000000001</v>
      </c>
      <c r="Q250" s="3">
        <v>8.5</v>
      </c>
      <c r="R250">
        <f>J250-N250</f>
        <v>11.147500000000008</v>
      </c>
      <c r="S250" t="str">
        <f t="shared" si="15"/>
        <v>Regular Spender</v>
      </c>
    </row>
    <row r="251" spans="1:19" ht="15" hidden="1" x14ac:dyDescent="0.25">
      <c r="A251" s="2" t="s">
        <v>285</v>
      </c>
      <c r="B251" s="2" t="s">
        <v>42</v>
      </c>
      <c r="C251" s="2" t="s">
        <v>43</v>
      </c>
      <c r="D251" s="2" t="s">
        <v>27</v>
      </c>
      <c r="E251" s="2" t="s">
        <v>31</v>
      </c>
      <c r="F251" s="2" t="s">
        <v>44</v>
      </c>
      <c r="G251" s="3">
        <v>73.06</v>
      </c>
      <c r="H251" s="3">
        <v>7</v>
      </c>
      <c r="I251" s="3">
        <v>25.571000000000002</v>
      </c>
      <c r="J251" s="3">
        <v>536.99099999999999</v>
      </c>
      <c r="K251" s="4">
        <v>43479</v>
      </c>
      <c r="L251" s="5">
        <v>0.79583333333333339</v>
      </c>
      <c r="M251" s="2" t="s">
        <v>33</v>
      </c>
      <c r="N251" s="3">
        <v>511.42</v>
      </c>
      <c r="O251" s="3">
        <v>4.7619047620000003</v>
      </c>
      <c r="P251" s="3">
        <v>25.571000000000002</v>
      </c>
      <c r="Q251" s="3">
        <v>4.2</v>
      </c>
    </row>
    <row r="252" spans="1:19" ht="15" hidden="1" x14ac:dyDescent="0.25">
      <c r="A252" s="2" t="s">
        <v>286</v>
      </c>
      <c r="B252" s="2" t="s">
        <v>42</v>
      </c>
      <c r="C252" s="2" t="s">
        <v>43</v>
      </c>
      <c r="D252" s="2" t="s">
        <v>20</v>
      </c>
      <c r="E252" s="2" t="s">
        <v>31</v>
      </c>
      <c r="F252" s="2" t="s">
        <v>44</v>
      </c>
      <c r="G252" s="3">
        <v>46.55</v>
      </c>
      <c r="H252" s="3">
        <v>9</v>
      </c>
      <c r="I252" s="3">
        <v>20.947500000000002</v>
      </c>
      <c r="J252" s="3">
        <v>439.89749999999998</v>
      </c>
      <c r="K252" s="4">
        <v>43498</v>
      </c>
      <c r="L252" s="5">
        <v>0.64861111111111114</v>
      </c>
      <c r="M252" s="2" t="s">
        <v>23</v>
      </c>
      <c r="N252" s="3">
        <v>418.95</v>
      </c>
      <c r="O252" s="3">
        <v>4.7619047620000003</v>
      </c>
      <c r="P252" s="3">
        <v>20.947500000000002</v>
      </c>
      <c r="Q252" s="3">
        <v>6.4</v>
      </c>
    </row>
    <row r="253" spans="1:19" ht="15" hidden="1" x14ac:dyDescent="0.25">
      <c r="A253" s="2" t="s">
        <v>287</v>
      </c>
      <c r="B253" s="2" t="s">
        <v>25</v>
      </c>
      <c r="C253" s="2" t="s">
        <v>26</v>
      </c>
      <c r="D253" s="2" t="s">
        <v>20</v>
      </c>
      <c r="E253" s="2" t="s">
        <v>31</v>
      </c>
      <c r="F253" s="2" t="s">
        <v>46</v>
      </c>
      <c r="G253" s="3">
        <v>35.19</v>
      </c>
      <c r="H253" s="3">
        <v>10</v>
      </c>
      <c r="I253" s="3">
        <v>17.594999999999999</v>
      </c>
      <c r="J253" s="3">
        <v>369.495</v>
      </c>
      <c r="K253" s="4">
        <v>43541</v>
      </c>
      <c r="L253" s="5">
        <v>0.79583333333333339</v>
      </c>
      <c r="M253" s="2" t="s">
        <v>33</v>
      </c>
      <c r="N253" s="3">
        <v>351.9</v>
      </c>
      <c r="O253" s="3">
        <v>4.7619047620000003</v>
      </c>
      <c r="P253" s="3">
        <v>17.594999999999999</v>
      </c>
      <c r="Q253" s="3">
        <v>8.4</v>
      </c>
    </row>
    <row r="254" spans="1:19" ht="15" hidden="1" x14ac:dyDescent="0.25">
      <c r="A254" s="2" t="s">
        <v>288</v>
      </c>
      <c r="B254" s="2" t="s">
        <v>25</v>
      </c>
      <c r="C254" s="2" t="s">
        <v>26</v>
      </c>
      <c r="D254" s="2" t="s">
        <v>27</v>
      </c>
      <c r="E254" s="2" t="s">
        <v>21</v>
      </c>
      <c r="F254" s="2" t="s">
        <v>36</v>
      </c>
      <c r="G254" s="3">
        <v>14.39</v>
      </c>
      <c r="H254" s="3">
        <v>2</v>
      </c>
      <c r="I254" s="3">
        <v>1.4390000000000001</v>
      </c>
      <c r="J254" s="3">
        <v>30.219000000000001</v>
      </c>
      <c r="K254" s="4">
        <v>43526</v>
      </c>
      <c r="L254" s="5">
        <v>0.8222222222222223</v>
      </c>
      <c r="M254" s="2" t="s">
        <v>33</v>
      </c>
      <c r="N254" s="3">
        <v>28.78</v>
      </c>
      <c r="O254" s="3">
        <v>4.7619047620000003</v>
      </c>
      <c r="P254" s="3">
        <v>1.4390000000000001</v>
      </c>
      <c r="Q254" s="3">
        <v>7.2</v>
      </c>
    </row>
    <row r="255" spans="1:19" ht="15" x14ac:dyDescent="0.25">
      <c r="A255" s="2" t="s">
        <v>182</v>
      </c>
      <c r="B255" s="2" t="s">
        <v>18</v>
      </c>
      <c r="C255" s="2" t="s">
        <v>19</v>
      </c>
      <c r="D255" s="2" t="s">
        <v>20</v>
      </c>
      <c r="E255" s="2" t="s">
        <v>21</v>
      </c>
      <c r="F255" s="2" t="s">
        <v>46</v>
      </c>
      <c r="G255" s="3">
        <v>30.14</v>
      </c>
      <c r="H255" s="3">
        <v>10</v>
      </c>
      <c r="I255" s="3">
        <v>15.07</v>
      </c>
      <c r="J255" s="3">
        <v>316.47000000000003</v>
      </c>
      <c r="K255" s="4">
        <v>43506</v>
      </c>
      <c r="L255" s="5">
        <v>0.51944444444444449</v>
      </c>
      <c r="M255" s="2" t="s">
        <v>23</v>
      </c>
      <c r="N255" s="3">
        <v>301.39999999999998</v>
      </c>
      <c r="O255" s="3">
        <v>4.7619047620000003</v>
      </c>
      <c r="P255" s="3">
        <v>15.07</v>
      </c>
      <c r="Q255" s="3">
        <v>9.1999999999999993</v>
      </c>
      <c r="R255">
        <f>J255-N255</f>
        <v>15.07000000000005</v>
      </c>
      <c r="S255" t="str">
        <f t="shared" ref="S255:S256" si="16">IF(J255&gt;300,"High Spender","Regular Spender")</f>
        <v>High Spender</v>
      </c>
    </row>
    <row r="256" spans="1:19" ht="15" x14ac:dyDescent="0.25">
      <c r="A256" s="2" t="s">
        <v>224</v>
      </c>
      <c r="B256" s="2" t="s">
        <v>18</v>
      </c>
      <c r="C256" s="2" t="s">
        <v>19</v>
      </c>
      <c r="D256" s="2" t="s">
        <v>27</v>
      </c>
      <c r="E256" s="2" t="s">
        <v>31</v>
      </c>
      <c r="F256" s="2" t="s">
        <v>32</v>
      </c>
      <c r="G256" s="3">
        <v>74.069999999999993</v>
      </c>
      <c r="H256" s="3">
        <v>1</v>
      </c>
      <c r="I256" s="3">
        <v>3.7035</v>
      </c>
      <c r="J256" s="3">
        <v>77.773499999999999</v>
      </c>
      <c r="K256" s="4">
        <v>43506</v>
      </c>
      <c r="L256" s="5">
        <v>0.53472222222222221</v>
      </c>
      <c r="M256" s="2" t="s">
        <v>23</v>
      </c>
      <c r="N256" s="3">
        <v>74.069999999999993</v>
      </c>
      <c r="O256" s="3">
        <v>4.7619047620000003</v>
      </c>
      <c r="P256" s="3">
        <v>3.7035</v>
      </c>
      <c r="Q256" s="3">
        <v>9.9</v>
      </c>
      <c r="R256">
        <f>J256-N256</f>
        <v>3.7035000000000053</v>
      </c>
      <c r="S256" t="str">
        <f t="shared" si="16"/>
        <v>Regular Spender</v>
      </c>
    </row>
    <row r="257" spans="1:19" ht="15" hidden="1" x14ac:dyDescent="0.25">
      <c r="A257" s="2" t="s">
        <v>291</v>
      </c>
      <c r="B257" s="2" t="s">
        <v>42</v>
      </c>
      <c r="C257" s="2" t="s">
        <v>43</v>
      </c>
      <c r="D257" s="2" t="s">
        <v>20</v>
      </c>
      <c r="E257" s="2" t="s">
        <v>31</v>
      </c>
      <c r="F257" s="2" t="s">
        <v>46</v>
      </c>
      <c r="G257" s="3">
        <v>32.619999999999997</v>
      </c>
      <c r="H257" s="3">
        <v>4</v>
      </c>
      <c r="I257" s="3">
        <v>6.524</v>
      </c>
      <c r="J257" s="3">
        <v>137.00399999999999</v>
      </c>
      <c r="K257" s="4">
        <v>43494</v>
      </c>
      <c r="L257" s="5">
        <v>0.59166666666666667</v>
      </c>
      <c r="M257" s="2" t="s">
        <v>29</v>
      </c>
      <c r="N257" s="3">
        <v>130.47999999999999</v>
      </c>
      <c r="O257" s="3">
        <v>4.7619047620000003</v>
      </c>
      <c r="P257" s="3">
        <v>6.524</v>
      </c>
      <c r="Q257" s="3">
        <v>9</v>
      </c>
    </row>
    <row r="258" spans="1:19" ht="15" x14ac:dyDescent="0.25">
      <c r="A258" s="2" t="s">
        <v>48</v>
      </c>
      <c r="B258" s="2" t="s">
        <v>18</v>
      </c>
      <c r="C258" s="2" t="s">
        <v>19</v>
      </c>
      <c r="D258" s="2" t="s">
        <v>27</v>
      </c>
      <c r="E258" s="2" t="s">
        <v>21</v>
      </c>
      <c r="F258" s="2" t="s">
        <v>28</v>
      </c>
      <c r="G258" s="3">
        <v>46.95</v>
      </c>
      <c r="H258" s="3">
        <v>5</v>
      </c>
      <c r="I258" s="3">
        <v>11.737500000000001</v>
      </c>
      <c r="J258" s="3">
        <v>246.48750000000001</v>
      </c>
      <c r="K258" s="4">
        <v>43508</v>
      </c>
      <c r="L258" s="5">
        <v>0.43402777777777773</v>
      </c>
      <c r="M258" s="2" t="s">
        <v>23</v>
      </c>
      <c r="N258" s="3">
        <v>234.75</v>
      </c>
      <c r="O258" s="3">
        <v>4.7619047620000003</v>
      </c>
      <c r="P258" s="3">
        <v>11.737500000000001</v>
      </c>
      <c r="Q258" s="3">
        <v>7.1</v>
      </c>
      <c r="R258">
        <f>J258-N258</f>
        <v>11.737500000000011</v>
      </c>
      <c r="S258" t="str">
        <f t="shared" ref="S258:S260" si="17">IF(J258&gt;300,"High Spender","Regular Spender")</f>
        <v>Regular Spender</v>
      </c>
    </row>
    <row r="259" spans="1:19" ht="15" x14ac:dyDescent="0.25">
      <c r="A259" s="2" t="s">
        <v>566</v>
      </c>
      <c r="B259" s="2" t="s">
        <v>18</v>
      </c>
      <c r="C259" s="2" t="s">
        <v>19</v>
      </c>
      <c r="D259" s="2" t="s">
        <v>27</v>
      </c>
      <c r="E259" s="2" t="s">
        <v>31</v>
      </c>
      <c r="F259" s="2" t="s">
        <v>22</v>
      </c>
      <c r="G259" s="3">
        <v>25.43</v>
      </c>
      <c r="H259" s="3">
        <v>6</v>
      </c>
      <c r="I259" s="3">
        <v>7.6289999999999996</v>
      </c>
      <c r="J259" s="3">
        <v>160.209</v>
      </c>
      <c r="K259" s="4">
        <v>43508</v>
      </c>
      <c r="L259" s="5">
        <v>0.79236111111111107</v>
      </c>
      <c r="M259" s="2" t="s">
        <v>23</v>
      </c>
      <c r="N259" s="3">
        <v>152.58000000000001</v>
      </c>
      <c r="O259" s="3">
        <v>4.7619047620000003</v>
      </c>
      <c r="P259" s="3">
        <v>7.6289999999999996</v>
      </c>
      <c r="Q259" s="3">
        <v>7</v>
      </c>
      <c r="R259">
        <f>J259-N259</f>
        <v>7.6289999999999907</v>
      </c>
      <c r="S259" t="str">
        <f t="shared" si="17"/>
        <v>Regular Spender</v>
      </c>
    </row>
    <row r="260" spans="1:19" ht="15" x14ac:dyDescent="0.25">
      <c r="A260" s="2" t="s">
        <v>294</v>
      </c>
      <c r="B260" s="2" t="s">
        <v>18</v>
      </c>
      <c r="C260" s="2" t="s">
        <v>19</v>
      </c>
      <c r="D260" s="2" t="s">
        <v>20</v>
      </c>
      <c r="E260" s="2" t="s">
        <v>31</v>
      </c>
      <c r="F260" s="2" t="s">
        <v>28</v>
      </c>
      <c r="G260" s="3">
        <v>32.25</v>
      </c>
      <c r="H260" s="3">
        <v>4</v>
      </c>
      <c r="I260" s="3">
        <v>6.45</v>
      </c>
      <c r="J260" s="3">
        <v>135.44999999999999</v>
      </c>
      <c r="K260" s="4">
        <v>43509</v>
      </c>
      <c r="L260" s="5">
        <v>0.52638888888888891</v>
      </c>
      <c r="M260" s="2" t="s">
        <v>23</v>
      </c>
      <c r="N260" s="3">
        <v>129</v>
      </c>
      <c r="O260" s="3">
        <v>4.7619047620000003</v>
      </c>
      <c r="P260" s="3">
        <v>6.45</v>
      </c>
      <c r="Q260" s="3">
        <v>6.5</v>
      </c>
      <c r="R260">
        <f>J260-N260</f>
        <v>6.4499999999999886</v>
      </c>
      <c r="S260" t="str">
        <f t="shared" si="17"/>
        <v>Regular Spender</v>
      </c>
    </row>
    <row r="261" spans="1:19" ht="15" hidden="1" x14ac:dyDescent="0.25">
      <c r="A261" s="2" t="s">
        <v>295</v>
      </c>
      <c r="B261" s="2" t="s">
        <v>25</v>
      </c>
      <c r="C261" s="2" t="s">
        <v>26</v>
      </c>
      <c r="D261" s="2" t="s">
        <v>20</v>
      </c>
      <c r="E261" s="2" t="s">
        <v>31</v>
      </c>
      <c r="F261" s="2" t="s">
        <v>28</v>
      </c>
      <c r="G261" s="3">
        <v>65.94</v>
      </c>
      <c r="H261" s="3">
        <v>4</v>
      </c>
      <c r="I261" s="3">
        <v>13.188000000000001</v>
      </c>
      <c r="J261" s="3">
        <v>276.94799999999998</v>
      </c>
      <c r="K261" s="4">
        <v>43503</v>
      </c>
      <c r="L261" s="5">
        <v>0.54513888888888895</v>
      </c>
      <c r="M261" s="2" t="s">
        <v>33</v>
      </c>
      <c r="N261" s="3">
        <v>263.76</v>
      </c>
      <c r="O261" s="3">
        <v>4.7619047620000003</v>
      </c>
      <c r="P261" s="3">
        <v>13.188000000000001</v>
      </c>
      <c r="Q261" s="3">
        <v>6.9</v>
      </c>
    </row>
    <row r="262" spans="1:19" ht="15" x14ac:dyDescent="0.25">
      <c r="A262" s="2" t="s">
        <v>428</v>
      </c>
      <c r="B262" s="2" t="s">
        <v>18</v>
      </c>
      <c r="C262" s="2" t="s">
        <v>19</v>
      </c>
      <c r="D262" s="2" t="s">
        <v>20</v>
      </c>
      <c r="E262" s="2" t="s">
        <v>31</v>
      </c>
      <c r="F262" s="2" t="s">
        <v>28</v>
      </c>
      <c r="G262" s="3">
        <v>76.819999999999993</v>
      </c>
      <c r="H262" s="3">
        <v>1</v>
      </c>
      <c r="I262" s="3">
        <v>3.8410000000000002</v>
      </c>
      <c r="J262" s="3">
        <v>80.661000000000001</v>
      </c>
      <c r="K262" s="4">
        <v>43509</v>
      </c>
      <c r="L262" s="5">
        <v>0.76874999999999993</v>
      </c>
      <c r="M262" s="2" t="s">
        <v>23</v>
      </c>
      <c r="N262" s="3">
        <v>76.819999999999993</v>
      </c>
      <c r="O262" s="3">
        <v>4.7619047620000003</v>
      </c>
      <c r="P262" s="3">
        <v>3.8410000000000002</v>
      </c>
      <c r="Q262" s="3">
        <v>7.2</v>
      </c>
      <c r="R262">
        <f>J262-N262</f>
        <v>3.8410000000000082</v>
      </c>
      <c r="S262" t="str">
        <f>IF(J262&gt;300,"High Spender","Regular Spender")</f>
        <v>Regular Spender</v>
      </c>
    </row>
    <row r="263" spans="1:19" ht="15" hidden="1" x14ac:dyDescent="0.25">
      <c r="A263" s="2" t="s">
        <v>297</v>
      </c>
      <c r="B263" s="2" t="s">
        <v>25</v>
      </c>
      <c r="C263" s="2" t="s">
        <v>26</v>
      </c>
      <c r="D263" s="2" t="s">
        <v>27</v>
      </c>
      <c r="E263" s="2" t="s">
        <v>21</v>
      </c>
      <c r="F263" s="2" t="s">
        <v>46</v>
      </c>
      <c r="G263" s="3">
        <v>16.45</v>
      </c>
      <c r="H263" s="3">
        <v>4</v>
      </c>
      <c r="I263" s="3">
        <v>3.29</v>
      </c>
      <c r="J263" s="3">
        <v>69.09</v>
      </c>
      <c r="K263" s="4">
        <v>43531</v>
      </c>
      <c r="L263" s="5">
        <v>0.62013888888888891</v>
      </c>
      <c r="M263" s="2" t="s">
        <v>23</v>
      </c>
      <c r="N263" s="3">
        <v>65.8</v>
      </c>
      <c r="O263" s="3">
        <v>4.7619047620000003</v>
      </c>
      <c r="P263" s="3">
        <v>3.29</v>
      </c>
      <c r="Q263" s="3">
        <v>5.6</v>
      </c>
    </row>
    <row r="264" spans="1:19" ht="15" hidden="1" x14ac:dyDescent="0.25">
      <c r="A264" s="2" t="s">
        <v>298</v>
      </c>
      <c r="B264" s="2" t="s">
        <v>42</v>
      </c>
      <c r="C264" s="2" t="s">
        <v>43</v>
      </c>
      <c r="D264" s="2" t="s">
        <v>20</v>
      </c>
      <c r="E264" s="2" t="s">
        <v>21</v>
      </c>
      <c r="F264" s="2" t="s">
        <v>46</v>
      </c>
      <c r="G264" s="3">
        <v>38.299999999999997</v>
      </c>
      <c r="H264" s="3">
        <v>4</v>
      </c>
      <c r="I264" s="3">
        <v>7.66</v>
      </c>
      <c r="J264" s="3">
        <v>160.86000000000001</v>
      </c>
      <c r="K264" s="4">
        <v>43537</v>
      </c>
      <c r="L264" s="5">
        <v>0.80694444444444446</v>
      </c>
      <c r="M264" s="2" t="s">
        <v>29</v>
      </c>
      <c r="N264" s="3">
        <v>153.19999999999999</v>
      </c>
      <c r="O264" s="3">
        <v>4.7619047620000003</v>
      </c>
      <c r="P264" s="3">
        <v>7.66</v>
      </c>
      <c r="Q264" s="3">
        <v>5.7</v>
      </c>
    </row>
    <row r="265" spans="1:19" ht="15" x14ac:dyDescent="0.25">
      <c r="A265" s="2" t="s">
        <v>156</v>
      </c>
      <c r="B265" s="2" t="s">
        <v>18</v>
      </c>
      <c r="C265" s="2" t="s">
        <v>19</v>
      </c>
      <c r="D265" s="2" t="s">
        <v>27</v>
      </c>
      <c r="E265" s="2" t="s">
        <v>21</v>
      </c>
      <c r="F265" s="2" t="s">
        <v>28</v>
      </c>
      <c r="G265" s="3">
        <v>99.56</v>
      </c>
      <c r="H265" s="3">
        <v>8</v>
      </c>
      <c r="I265" s="3">
        <v>39.823999999999998</v>
      </c>
      <c r="J265" s="3">
        <v>836.30399999999997</v>
      </c>
      <c r="K265" s="4">
        <v>43510</v>
      </c>
      <c r="L265" s="5">
        <v>0.7104166666666667</v>
      </c>
      <c r="M265" s="2" t="s">
        <v>33</v>
      </c>
      <c r="N265" s="3">
        <v>796.48</v>
      </c>
      <c r="O265" s="3">
        <v>4.7619047620000003</v>
      </c>
      <c r="P265" s="3">
        <v>39.823999999999998</v>
      </c>
      <c r="Q265" s="3">
        <v>5.2</v>
      </c>
      <c r="R265">
        <f>J265-N265</f>
        <v>39.823999999999955</v>
      </c>
      <c r="S265" t="str">
        <f>IF(J265&gt;300,"High Spender","Regular Spender")</f>
        <v>High Spender</v>
      </c>
    </row>
    <row r="266" spans="1:19" ht="15" hidden="1" x14ac:dyDescent="0.25">
      <c r="A266" s="2" t="s">
        <v>300</v>
      </c>
      <c r="B266" s="2" t="s">
        <v>42</v>
      </c>
      <c r="C266" s="2" t="s">
        <v>43</v>
      </c>
      <c r="D266" s="2" t="s">
        <v>27</v>
      </c>
      <c r="E266" s="2" t="s">
        <v>31</v>
      </c>
      <c r="F266" s="2" t="s">
        <v>36</v>
      </c>
      <c r="G266" s="3">
        <v>54.45</v>
      </c>
      <c r="H266" s="3">
        <v>1</v>
      </c>
      <c r="I266" s="3">
        <v>2.7225000000000001</v>
      </c>
      <c r="J266" s="3">
        <v>57.172499999999999</v>
      </c>
      <c r="K266" s="4">
        <v>43522</v>
      </c>
      <c r="L266" s="5">
        <v>0.80833333333333324</v>
      </c>
      <c r="M266" s="2" t="s">
        <v>23</v>
      </c>
      <c r="N266" s="3">
        <v>54.45</v>
      </c>
      <c r="O266" s="3">
        <v>4.7619047620000003</v>
      </c>
      <c r="P266" s="3">
        <v>2.7225000000000001</v>
      </c>
      <c r="Q266" s="3">
        <v>7.9</v>
      </c>
    </row>
    <row r="267" spans="1:19" ht="15" x14ac:dyDescent="0.25">
      <c r="A267" s="2" t="s">
        <v>380</v>
      </c>
      <c r="B267" s="2" t="s">
        <v>18</v>
      </c>
      <c r="C267" s="2" t="s">
        <v>19</v>
      </c>
      <c r="D267" s="2" t="s">
        <v>27</v>
      </c>
      <c r="E267" s="2" t="s">
        <v>31</v>
      </c>
      <c r="F267" s="2" t="s">
        <v>36</v>
      </c>
      <c r="G267" s="3">
        <v>44.65</v>
      </c>
      <c r="H267" s="3">
        <v>3</v>
      </c>
      <c r="I267" s="3">
        <v>6.6974999999999998</v>
      </c>
      <c r="J267" s="3">
        <v>140.64750000000001</v>
      </c>
      <c r="K267" s="4">
        <v>43510</v>
      </c>
      <c r="L267" s="5">
        <v>0.62777777777777777</v>
      </c>
      <c r="M267" s="2" t="s">
        <v>29</v>
      </c>
      <c r="N267" s="3">
        <v>133.94999999999999</v>
      </c>
      <c r="O267" s="3">
        <v>4.7619047620000003</v>
      </c>
      <c r="P267" s="3">
        <v>6.6974999999999998</v>
      </c>
      <c r="Q267" s="3">
        <v>6.2</v>
      </c>
      <c r="R267">
        <f>J267-N267</f>
        <v>6.6975000000000193</v>
      </c>
      <c r="S267" t="str">
        <f>IF(J267&gt;300,"High Spender","Regular Spender")</f>
        <v>Regular Spender</v>
      </c>
    </row>
    <row r="268" spans="1:19" ht="15" hidden="1" x14ac:dyDescent="0.25">
      <c r="A268" s="2" t="s">
        <v>302</v>
      </c>
      <c r="B268" s="2" t="s">
        <v>25</v>
      </c>
      <c r="C268" s="2" t="s">
        <v>26</v>
      </c>
      <c r="D268" s="2" t="s">
        <v>27</v>
      </c>
      <c r="E268" s="2" t="s">
        <v>31</v>
      </c>
      <c r="F268" s="2" t="s">
        <v>32</v>
      </c>
      <c r="G268" s="3">
        <v>35.47</v>
      </c>
      <c r="H268" s="3">
        <v>4</v>
      </c>
      <c r="I268" s="3">
        <v>7.0940000000000003</v>
      </c>
      <c r="J268" s="3">
        <v>148.97399999999999</v>
      </c>
      <c r="K268" s="4">
        <v>43538</v>
      </c>
      <c r="L268" s="5">
        <v>0.72361111111111109</v>
      </c>
      <c r="M268" s="2" t="s">
        <v>33</v>
      </c>
      <c r="N268" s="3">
        <v>141.88</v>
      </c>
      <c r="O268" s="3">
        <v>4.7619047620000003</v>
      </c>
      <c r="P268" s="3">
        <v>7.0940000000000003</v>
      </c>
      <c r="Q268" s="3">
        <v>6.9</v>
      </c>
    </row>
    <row r="269" spans="1:19" ht="15" hidden="1" x14ac:dyDescent="0.25">
      <c r="A269" s="2" t="s">
        <v>303</v>
      </c>
      <c r="B269" s="2" t="s">
        <v>42</v>
      </c>
      <c r="C269" s="2" t="s">
        <v>43</v>
      </c>
      <c r="D269" s="2" t="s">
        <v>20</v>
      </c>
      <c r="E269" s="2" t="s">
        <v>21</v>
      </c>
      <c r="F269" s="2" t="s">
        <v>44</v>
      </c>
      <c r="G269" s="3">
        <v>74.599999999999994</v>
      </c>
      <c r="H269" s="3">
        <v>10</v>
      </c>
      <c r="I269" s="3">
        <v>37.299999999999997</v>
      </c>
      <c r="J269" s="3">
        <v>783.3</v>
      </c>
      <c r="K269" s="4">
        <v>43473</v>
      </c>
      <c r="L269" s="5">
        <v>0.87152777777777779</v>
      </c>
      <c r="M269" s="2" t="s">
        <v>29</v>
      </c>
      <c r="N269" s="3">
        <v>746</v>
      </c>
      <c r="O269" s="3">
        <v>4.7619047620000003</v>
      </c>
      <c r="P269" s="3">
        <v>37.299999999999997</v>
      </c>
      <c r="Q269" s="3">
        <v>9.5</v>
      </c>
    </row>
    <row r="270" spans="1:19" ht="15" x14ac:dyDescent="0.25">
      <c r="A270" s="2" t="s">
        <v>316</v>
      </c>
      <c r="B270" s="2" t="s">
        <v>18</v>
      </c>
      <c r="C270" s="2" t="s">
        <v>19</v>
      </c>
      <c r="D270" s="2" t="s">
        <v>27</v>
      </c>
      <c r="E270" s="2" t="s">
        <v>21</v>
      </c>
      <c r="F270" s="2" t="s">
        <v>32</v>
      </c>
      <c r="G270" s="3">
        <v>69.959999999999994</v>
      </c>
      <c r="H270" s="3">
        <v>8</v>
      </c>
      <c r="I270" s="3">
        <v>27.984000000000002</v>
      </c>
      <c r="J270" s="3">
        <v>587.66399999999999</v>
      </c>
      <c r="K270" s="4">
        <v>43511</v>
      </c>
      <c r="L270" s="5">
        <v>0.7090277777777777</v>
      </c>
      <c r="M270" s="2" t="s">
        <v>33</v>
      </c>
      <c r="N270" s="3">
        <v>559.67999999999995</v>
      </c>
      <c r="O270" s="3">
        <v>4.7619047620000003</v>
      </c>
      <c r="P270" s="3">
        <v>27.984000000000002</v>
      </c>
      <c r="Q270" s="3">
        <v>6.4</v>
      </c>
      <c r="R270">
        <f>J270-N270</f>
        <v>27.984000000000037</v>
      </c>
      <c r="S270" t="str">
        <f t="shared" ref="S270:S271" si="18">IF(J270&gt;300,"High Spender","Regular Spender")</f>
        <v>High Spender</v>
      </c>
    </row>
    <row r="271" spans="1:19" ht="15" x14ac:dyDescent="0.25">
      <c r="A271" s="2" t="s">
        <v>358</v>
      </c>
      <c r="B271" s="2" t="s">
        <v>18</v>
      </c>
      <c r="C271" s="2" t="s">
        <v>19</v>
      </c>
      <c r="D271" s="2" t="s">
        <v>27</v>
      </c>
      <c r="E271" s="2" t="s">
        <v>31</v>
      </c>
      <c r="F271" s="2" t="s">
        <v>22</v>
      </c>
      <c r="G271" s="3">
        <v>15.26</v>
      </c>
      <c r="H271" s="3">
        <v>6</v>
      </c>
      <c r="I271" s="3">
        <v>4.5780000000000003</v>
      </c>
      <c r="J271" s="3">
        <v>96.138000000000005</v>
      </c>
      <c r="K271" s="4">
        <v>43511</v>
      </c>
      <c r="L271" s="5">
        <v>0.75208333333333333</v>
      </c>
      <c r="M271" s="2" t="s">
        <v>23</v>
      </c>
      <c r="N271" s="3">
        <v>91.56</v>
      </c>
      <c r="O271" s="3">
        <v>4.7619047620000003</v>
      </c>
      <c r="P271" s="3">
        <v>4.5780000000000003</v>
      </c>
      <c r="Q271" s="3">
        <v>9.8000000000000007</v>
      </c>
      <c r="R271">
        <f>J271-N271</f>
        <v>4.578000000000003</v>
      </c>
      <c r="S271" t="str">
        <f t="shared" si="18"/>
        <v>Regular Spender</v>
      </c>
    </row>
    <row r="272" spans="1:19" ht="15" hidden="1" x14ac:dyDescent="0.25">
      <c r="A272" s="2" t="s">
        <v>306</v>
      </c>
      <c r="B272" s="2" t="s">
        <v>42</v>
      </c>
      <c r="C272" s="2" t="s">
        <v>43</v>
      </c>
      <c r="D272" s="2" t="s">
        <v>27</v>
      </c>
      <c r="E272" s="2" t="s">
        <v>21</v>
      </c>
      <c r="F272" s="2" t="s">
        <v>36</v>
      </c>
      <c r="G272" s="3">
        <v>67.430000000000007</v>
      </c>
      <c r="H272" s="3">
        <v>5</v>
      </c>
      <c r="I272" s="3">
        <v>16.857500000000002</v>
      </c>
      <c r="J272" s="3">
        <v>354.00749999999999</v>
      </c>
      <c r="K272" s="4">
        <v>43530</v>
      </c>
      <c r="L272" s="5">
        <v>0.75902777777777775</v>
      </c>
      <c r="M272" s="2" t="s">
        <v>23</v>
      </c>
      <c r="N272" s="3">
        <v>337.15</v>
      </c>
      <c r="O272" s="3">
        <v>4.7619047620000003</v>
      </c>
      <c r="P272" s="3">
        <v>16.857500000000002</v>
      </c>
      <c r="Q272" s="3">
        <v>6.3</v>
      </c>
    </row>
    <row r="273" spans="1:19" ht="15" hidden="1" x14ac:dyDescent="0.25">
      <c r="A273" s="2" t="s">
        <v>307</v>
      </c>
      <c r="B273" s="2" t="s">
        <v>25</v>
      </c>
      <c r="C273" s="2" t="s">
        <v>26</v>
      </c>
      <c r="D273" s="2" t="s">
        <v>20</v>
      </c>
      <c r="E273" s="2" t="s">
        <v>21</v>
      </c>
      <c r="F273" s="2" t="s">
        <v>22</v>
      </c>
      <c r="G273" s="3">
        <v>21.12</v>
      </c>
      <c r="H273" s="3">
        <v>2</v>
      </c>
      <c r="I273" s="3">
        <v>2.1120000000000001</v>
      </c>
      <c r="J273" s="3">
        <v>44.351999999999997</v>
      </c>
      <c r="K273" s="4">
        <v>43468</v>
      </c>
      <c r="L273" s="5">
        <v>0.80347222222222225</v>
      </c>
      <c r="M273" s="2" t="s">
        <v>29</v>
      </c>
      <c r="N273" s="3">
        <v>42.24</v>
      </c>
      <c r="O273" s="3">
        <v>4.7619047620000003</v>
      </c>
      <c r="P273" s="3">
        <v>2.1120000000000001</v>
      </c>
      <c r="Q273" s="3">
        <v>9.6999999999999993</v>
      </c>
    </row>
    <row r="274" spans="1:19" ht="15" x14ac:dyDescent="0.25">
      <c r="A274" s="2" t="s">
        <v>59</v>
      </c>
      <c r="B274" s="2" t="s">
        <v>18</v>
      </c>
      <c r="C274" s="2" t="s">
        <v>19</v>
      </c>
      <c r="D274" s="2" t="s">
        <v>27</v>
      </c>
      <c r="E274" s="2" t="s">
        <v>31</v>
      </c>
      <c r="F274" s="2" t="s">
        <v>28</v>
      </c>
      <c r="G274" s="3">
        <v>34.56</v>
      </c>
      <c r="H274" s="3">
        <v>5</v>
      </c>
      <c r="I274" s="3">
        <v>8.64</v>
      </c>
      <c r="J274" s="3">
        <v>181.44</v>
      </c>
      <c r="K274" s="4">
        <v>43513</v>
      </c>
      <c r="L274" s="5">
        <v>0.46875</v>
      </c>
      <c r="M274" s="2" t="s">
        <v>23</v>
      </c>
      <c r="N274" s="3">
        <v>172.8</v>
      </c>
      <c r="O274" s="3">
        <v>4.7619047620000003</v>
      </c>
      <c r="P274" s="3">
        <v>8.64</v>
      </c>
      <c r="Q274" s="3">
        <v>9.9</v>
      </c>
      <c r="R274">
        <f>J274-N274</f>
        <v>8.6399999999999864</v>
      </c>
      <c r="S274" t="str">
        <f t="shared" ref="S274:S275" si="19">IF(J274&gt;300,"High Spender","Regular Spender")</f>
        <v>Regular Spender</v>
      </c>
    </row>
    <row r="275" spans="1:19" ht="15" x14ac:dyDescent="0.25">
      <c r="A275" s="2" t="s">
        <v>343</v>
      </c>
      <c r="B275" s="2" t="s">
        <v>18</v>
      </c>
      <c r="C275" s="2" t="s">
        <v>19</v>
      </c>
      <c r="D275" s="2" t="s">
        <v>20</v>
      </c>
      <c r="E275" s="2" t="s">
        <v>21</v>
      </c>
      <c r="F275" s="2" t="s">
        <v>32</v>
      </c>
      <c r="G275" s="3">
        <v>88.79</v>
      </c>
      <c r="H275" s="3">
        <v>8</v>
      </c>
      <c r="I275" s="3">
        <v>35.515999999999998</v>
      </c>
      <c r="J275" s="3">
        <v>745.83600000000001</v>
      </c>
      <c r="K275" s="4">
        <v>43513</v>
      </c>
      <c r="L275" s="5">
        <v>0.71458333333333324</v>
      </c>
      <c r="M275" s="2" t="s">
        <v>29</v>
      </c>
      <c r="N275" s="3">
        <v>710.32</v>
      </c>
      <c r="O275" s="3">
        <v>4.7619047620000003</v>
      </c>
      <c r="P275" s="3">
        <v>35.515999999999998</v>
      </c>
      <c r="Q275" s="3">
        <v>4.0999999999999996</v>
      </c>
      <c r="R275">
        <f>J275-N275</f>
        <v>35.515999999999963</v>
      </c>
      <c r="S275" t="str">
        <f t="shared" si="19"/>
        <v>High Spender</v>
      </c>
    </row>
    <row r="276" spans="1:19" ht="15" hidden="1" x14ac:dyDescent="0.25">
      <c r="A276" s="2" t="s">
        <v>310</v>
      </c>
      <c r="B276" s="2" t="s">
        <v>42</v>
      </c>
      <c r="C276" s="2" t="s">
        <v>43</v>
      </c>
      <c r="D276" s="2" t="s">
        <v>27</v>
      </c>
      <c r="E276" s="2" t="s">
        <v>21</v>
      </c>
      <c r="F276" s="2" t="s">
        <v>22</v>
      </c>
      <c r="G276" s="3">
        <v>99.71</v>
      </c>
      <c r="H276" s="3">
        <v>6</v>
      </c>
      <c r="I276" s="3">
        <v>29.913</v>
      </c>
      <c r="J276" s="3">
        <v>628.173</v>
      </c>
      <c r="K276" s="4">
        <v>43522</v>
      </c>
      <c r="L276" s="5">
        <v>0.70277777777777783</v>
      </c>
      <c r="M276" s="2" t="s">
        <v>23</v>
      </c>
      <c r="N276" s="3">
        <v>598.26</v>
      </c>
      <c r="O276" s="3">
        <v>4.7619047620000003</v>
      </c>
      <c r="P276" s="3">
        <v>29.913</v>
      </c>
      <c r="Q276" s="3">
        <v>7.9</v>
      </c>
    </row>
    <row r="277" spans="1:19" ht="15" hidden="1" x14ac:dyDescent="0.25">
      <c r="A277" s="2" t="s">
        <v>311</v>
      </c>
      <c r="B277" s="2" t="s">
        <v>42</v>
      </c>
      <c r="C277" s="2" t="s">
        <v>43</v>
      </c>
      <c r="D277" s="2" t="s">
        <v>27</v>
      </c>
      <c r="E277" s="2" t="s">
        <v>31</v>
      </c>
      <c r="F277" s="2" t="s">
        <v>46</v>
      </c>
      <c r="G277" s="3">
        <v>47.97</v>
      </c>
      <c r="H277" s="3">
        <v>7</v>
      </c>
      <c r="I277" s="3">
        <v>16.7895</v>
      </c>
      <c r="J277" s="3">
        <v>352.5795</v>
      </c>
      <c r="K277" s="4">
        <v>43472</v>
      </c>
      <c r="L277" s="5">
        <v>0.86944444444444446</v>
      </c>
      <c r="M277" s="2" t="s">
        <v>29</v>
      </c>
      <c r="N277" s="3">
        <v>335.79</v>
      </c>
      <c r="O277" s="3">
        <v>4.7619047620000003</v>
      </c>
      <c r="P277" s="3">
        <v>16.7895</v>
      </c>
      <c r="Q277" s="3">
        <v>6.2</v>
      </c>
    </row>
    <row r="278" spans="1:19" ht="15" hidden="1" x14ac:dyDescent="0.25">
      <c r="A278" s="2" t="s">
        <v>312</v>
      </c>
      <c r="B278" s="2" t="s">
        <v>25</v>
      </c>
      <c r="C278" s="2" t="s">
        <v>26</v>
      </c>
      <c r="D278" s="2" t="s">
        <v>20</v>
      </c>
      <c r="E278" s="2" t="s">
        <v>21</v>
      </c>
      <c r="F278" s="2" t="s">
        <v>32</v>
      </c>
      <c r="G278" s="3">
        <v>21.82</v>
      </c>
      <c r="H278" s="3">
        <v>10</v>
      </c>
      <c r="I278" s="3">
        <v>10.91</v>
      </c>
      <c r="J278" s="3">
        <v>229.11</v>
      </c>
      <c r="K278" s="4">
        <v>43472</v>
      </c>
      <c r="L278" s="5">
        <v>0.73333333333333339</v>
      </c>
      <c r="M278" s="2" t="s">
        <v>29</v>
      </c>
      <c r="N278" s="3">
        <v>218.2</v>
      </c>
      <c r="O278" s="3">
        <v>4.7619047620000003</v>
      </c>
      <c r="P278" s="3">
        <v>10.91</v>
      </c>
      <c r="Q278" s="3">
        <v>7.1</v>
      </c>
    </row>
    <row r="279" spans="1:19" ht="15" hidden="1" x14ac:dyDescent="0.25">
      <c r="A279" s="2" t="s">
        <v>313</v>
      </c>
      <c r="B279" s="2" t="s">
        <v>25</v>
      </c>
      <c r="C279" s="2" t="s">
        <v>26</v>
      </c>
      <c r="D279" s="2" t="s">
        <v>27</v>
      </c>
      <c r="E279" s="2" t="s">
        <v>21</v>
      </c>
      <c r="F279" s="2" t="s">
        <v>46</v>
      </c>
      <c r="G279" s="3">
        <v>95.42</v>
      </c>
      <c r="H279" s="3">
        <v>4</v>
      </c>
      <c r="I279" s="3">
        <v>19.084</v>
      </c>
      <c r="J279" s="3">
        <v>400.76400000000001</v>
      </c>
      <c r="K279" s="4">
        <v>43498</v>
      </c>
      <c r="L279" s="5">
        <v>0.55763888888888891</v>
      </c>
      <c r="M279" s="2" t="s">
        <v>23</v>
      </c>
      <c r="N279" s="3">
        <v>381.68</v>
      </c>
      <c r="O279" s="3">
        <v>4.7619047620000003</v>
      </c>
      <c r="P279" s="3">
        <v>19.084</v>
      </c>
      <c r="Q279" s="3">
        <v>6.4</v>
      </c>
    </row>
    <row r="280" spans="1:19" ht="15" hidden="1" x14ac:dyDescent="0.25">
      <c r="A280" s="2" t="s">
        <v>314</v>
      </c>
      <c r="B280" s="2" t="s">
        <v>25</v>
      </c>
      <c r="C280" s="2" t="s">
        <v>26</v>
      </c>
      <c r="D280" s="2" t="s">
        <v>20</v>
      </c>
      <c r="E280" s="2" t="s">
        <v>31</v>
      </c>
      <c r="F280" s="2" t="s">
        <v>46</v>
      </c>
      <c r="G280" s="3">
        <v>70.989999999999995</v>
      </c>
      <c r="H280" s="3">
        <v>10</v>
      </c>
      <c r="I280" s="3">
        <v>35.494999999999997</v>
      </c>
      <c r="J280" s="3">
        <v>745.39499999999998</v>
      </c>
      <c r="K280" s="4">
        <v>43544</v>
      </c>
      <c r="L280" s="5">
        <v>0.68611111111111101</v>
      </c>
      <c r="M280" s="2" t="s">
        <v>29</v>
      </c>
      <c r="N280" s="3">
        <v>709.9</v>
      </c>
      <c r="O280" s="3">
        <v>4.7619047620000003</v>
      </c>
      <c r="P280" s="3">
        <v>35.494999999999997</v>
      </c>
      <c r="Q280" s="3">
        <v>5.7</v>
      </c>
    </row>
    <row r="281" spans="1:19" ht="15" x14ac:dyDescent="0.25">
      <c r="A281" s="2" t="s">
        <v>367</v>
      </c>
      <c r="B281" s="2" t="s">
        <v>18</v>
      </c>
      <c r="C281" s="2" t="s">
        <v>19</v>
      </c>
      <c r="D281" s="2" t="s">
        <v>27</v>
      </c>
      <c r="E281" s="2" t="s">
        <v>31</v>
      </c>
      <c r="F281" s="2" t="s">
        <v>44</v>
      </c>
      <c r="G281" s="3">
        <v>32.9</v>
      </c>
      <c r="H281" s="3">
        <v>3</v>
      </c>
      <c r="I281" s="3">
        <v>4.9349999999999996</v>
      </c>
      <c r="J281" s="3">
        <v>103.63500000000001</v>
      </c>
      <c r="K281" s="4">
        <v>43513</v>
      </c>
      <c r="L281" s="5">
        <v>0.7270833333333333</v>
      </c>
      <c r="M281" s="2" t="s">
        <v>33</v>
      </c>
      <c r="N281" s="3">
        <v>98.7</v>
      </c>
      <c r="O281" s="3">
        <v>4.7619047620000003</v>
      </c>
      <c r="P281" s="3">
        <v>4.9349999999999996</v>
      </c>
      <c r="Q281" s="3">
        <v>9.1</v>
      </c>
      <c r="R281">
        <f>J281-N281</f>
        <v>4.9350000000000023</v>
      </c>
      <c r="S281" t="str">
        <f t="shared" ref="S281:S282" si="20">IF(J281&gt;300,"High Spender","Regular Spender")</f>
        <v>Regular Spender</v>
      </c>
    </row>
    <row r="282" spans="1:19" ht="15" x14ac:dyDescent="0.25">
      <c r="A282" s="2" t="s">
        <v>396</v>
      </c>
      <c r="B282" s="2" t="s">
        <v>18</v>
      </c>
      <c r="C282" s="2" t="s">
        <v>19</v>
      </c>
      <c r="D282" s="2" t="s">
        <v>20</v>
      </c>
      <c r="E282" s="2" t="s">
        <v>31</v>
      </c>
      <c r="F282" s="2" t="s">
        <v>44</v>
      </c>
      <c r="G282" s="3">
        <v>80.959999999999994</v>
      </c>
      <c r="H282" s="3">
        <v>8</v>
      </c>
      <c r="I282" s="3">
        <v>32.384</v>
      </c>
      <c r="J282" s="3">
        <v>680.06399999999996</v>
      </c>
      <c r="K282" s="4">
        <v>43513</v>
      </c>
      <c r="L282" s="5">
        <v>0.46666666666666662</v>
      </c>
      <c r="M282" s="2" t="s">
        <v>33</v>
      </c>
      <c r="N282" s="3">
        <v>647.67999999999995</v>
      </c>
      <c r="O282" s="3">
        <v>4.7619047620000003</v>
      </c>
      <c r="P282" s="3">
        <v>32.384</v>
      </c>
      <c r="Q282" s="3">
        <v>7.4</v>
      </c>
      <c r="R282">
        <f>J282-N282</f>
        <v>32.384000000000015</v>
      </c>
      <c r="S282" t="str">
        <f t="shared" si="20"/>
        <v>High Spender</v>
      </c>
    </row>
    <row r="283" spans="1:19" ht="15" hidden="1" x14ac:dyDescent="0.25">
      <c r="A283" s="2" t="s">
        <v>317</v>
      </c>
      <c r="B283" s="2" t="s">
        <v>25</v>
      </c>
      <c r="C283" s="2" t="s">
        <v>26</v>
      </c>
      <c r="D283" s="2" t="s">
        <v>27</v>
      </c>
      <c r="E283" s="2" t="s">
        <v>31</v>
      </c>
      <c r="F283" s="2" t="s">
        <v>32</v>
      </c>
      <c r="G283" s="3">
        <v>37</v>
      </c>
      <c r="H283" s="3">
        <v>1</v>
      </c>
      <c r="I283" s="3">
        <v>1.85</v>
      </c>
      <c r="J283" s="3">
        <v>38.85</v>
      </c>
      <c r="K283" s="4">
        <v>43530</v>
      </c>
      <c r="L283" s="5">
        <v>0.56180555555555556</v>
      </c>
      <c r="M283" s="2" t="s">
        <v>33</v>
      </c>
      <c r="N283" s="3">
        <v>37</v>
      </c>
      <c r="O283" s="3">
        <v>4.7619047620000003</v>
      </c>
      <c r="P283" s="3">
        <v>1.85</v>
      </c>
      <c r="Q283" s="3">
        <v>7.9</v>
      </c>
    </row>
    <row r="284" spans="1:19" ht="15" x14ac:dyDescent="0.25">
      <c r="A284" s="2" t="s">
        <v>565</v>
      </c>
      <c r="B284" s="2" t="s">
        <v>18</v>
      </c>
      <c r="C284" s="2" t="s">
        <v>19</v>
      </c>
      <c r="D284" s="2" t="s">
        <v>27</v>
      </c>
      <c r="E284" s="2" t="s">
        <v>31</v>
      </c>
      <c r="F284" s="2" t="s">
        <v>36</v>
      </c>
      <c r="G284" s="3">
        <v>98.09</v>
      </c>
      <c r="H284" s="3">
        <v>9</v>
      </c>
      <c r="I284" s="3">
        <v>44.140500000000003</v>
      </c>
      <c r="J284" s="3">
        <v>926.95050000000003</v>
      </c>
      <c r="K284" s="4">
        <v>43513</v>
      </c>
      <c r="L284" s="5">
        <v>0.82013888888888886</v>
      </c>
      <c r="M284" s="2" t="s">
        <v>29</v>
      </c>
      <c r="N284" s="3">
        <v>882.81</v>
      </c>
      <c r="O284" s="3">
        <v>4.7619047620000003</v>
      </c>
      <c r="P284" s="3">
        <v>44.140500000000003</v>
      </c>
      <c r="Q284" s="3">
        <v>9.3000000000000007</v>
      </c>
      <c r="R284">
        <f>J284-N284</f>
        <v>44.140500000000088</v>
      </c>
      <c r="S284" t="str">
        <f t="shared" ref="S284:S286" si="21">IF(J284&gt;300,"High Spender","Regular Spender")</f>
        <v>High Spender</v>
      </c>
    </row>
    <row r="285" spans="1:19" ht="15" x14ac:dyDescent="0.25">
      <c r="A285" s="2" t="s">
        <v>173</v>
      </c>
      <c r="B285" s="2" t="s">
        <v>18</v>
      </c>
      <c r="C285" s="2" t="s">
        <v>19</v>
      </c>
      <c r="D285" s="2" t="s">
        <v>20</v>
      </c>
      <c r="E285" s="2" t="s">
        <v>21</v>
      </c>
      <c r="F285" s="2" t="s">
        <v>32</v>
      </c>
      <c r="G285" s="3">
        <v>34.42</v>
      </c>
      <c r="H285" s="3">
        <v>6</v>
      </c>
      <c r="I285" s="3">
        <v>10.326000000000001</v>
      </c>
      <c r="J285" s="3">
        <v>216.846</v>
      </c>
      <c r="K285" s="4">
        <v>43514</v>
      </c>
      <c r="L285" s="5">
        <v>0.65208333333333335</v>
      </c>
      <c r="M285" s="2" t="s">
        <v>29</v>
      </c>
      <c r="N285" s="3">
        <v>206.52</v>
      </c>
      <c r="O285" s="3">
        <v>4.7619047620000003</v>
      </c>
      <c r="P285" s="3">
        <v>10.326000000000001</v>
      </c>
      <c r="Q285" s="3">
        <v>9.8000000000000007</v>
      </c>
      <c r="R285">
        <f>J285-N285</f>
        <v>10.325999999999993</v>
      </c>
      <c r="S285" t="str">
        <f t="shared" si="21"/>
        <v>Regular Spender</v>
      </c>
    </row>
    <row r="286" spans="1:19" ht="15" x14ac:dyDescent="0.25">
      <c r="A286" s="2" t="s">
        <v>328</v>
      </c>
      <c r="B286" s="2" t="s">
        <v>18</v>
      </c>
      <c r="C286" s="2" t="s">
        <v>19</v>
      </c>
      <c r="D286" s="2" t="s">
        <v>20</v>
      </c>
      <c r="E286" s="2" t="s">
        <v>21</v>
      </c>
      <c r="F286" s="2" t="s">
        <v>28</v>
      </c>
      <c r="G286" s="3">
        <v>62.48</v>
      </c>
      <c r="H286" s="3">
        <v>1</v>
      </c>
      <c r="I286" s="3">
        <v>3.1240000000000001</v>
      </c>
      <c r="J286" s="3">
        <v>65.603999999999999</v>
      </c>
      <c r="K286" s="4">
        <v>43514</v>
      </c>
      <c r="L286" s="5">
        <v>0.8534722222222223</v>
      </c>
      <c r="M286" s="2" t="s">
        <v>29</v>
      </c>
      <c r="N286" s="3">
        <v>62.48</v>
      </c>
      <c r="O286" s="3">
        <v>4.7619047620000003</v>
      </c>
      <c r="P286" s="3">
        <v>3.1240000000000001</v>
      </c>
      <c r="Q286" s="3">
        <v>4.7</v>
      </c>
      <c r="R286">
        <f>J286-N286</f>
        <v>3.1240000000000023</v>
      </c>
      <c r="S286" t="str">
        <f t="shared" si="21"/>
        <v>Regular Spender</v>
      </c>
    </row>
    <row r="287" spans="1:19" ht="15" hidden="1" x14ac:dyDescent="0.25">
      <c r="A287" s="2" t="s">
        <v>321</v>
      </c>
      <c r="B287" s="2" t="s">
        <v>42</v>
      </c>
      <c r="C287" s="2" t="s">
        <v>43</v>
      </c>
      <c r="D287" s="2" t="s">
        <v>27</v>
      </c>
      <c r="E287" s="2" t="s">
        <v>31</v>
      </c>
      <c r="F287" s="2" t="s">
        <v>22</v>
      </c>
      <c r="G287" s="3">
        <v>66.680000000000007</v>
      </c>
      <c r="H287" s="3">
        <v>5</v>
      </c>
      <c r="I287" s="3">
        <v>16.670000000000002</v>
      </c>
      <c r="J287" s="3">
        <v>350.07</v>
      </c>
      <c r="K287" s="4">
        <v>43516</v>
      </c>
      <c r="L287" s="5">
        <v>0.75069444444444444</v>
      </c>
      <c r="M287" s="2" t="s">
        <v>29</v>
      </c>
      <c r="N287" s="3">
        <v>333.4</v>
      </c>
      <c r="O287" s="3">
        <v>4.7619047620000003</v>
      </c>
      <c r="P287" s="3">
        <v>16.670000000000002</v>
      </c>
      <c r="Q287" s="3">
        <v>7.6</v>
      </c>
    </row>
    <row r="288" spans="1:19" ht="15" hidden="1" x14ac:dyDescent="0.25">
      <c r="A288" s="2" t="s">
        <v>322</v>
      </c>
      <c r="B288" s="2" t="s">
        <v>25</v>
      </c>
      <c r="C288" s="2" t="s">
        <v>26</v>
      </c>
      <c r="D288" s="2" t="s">
        <v>20</v>
      </c>
      <c r="E288" s="2" t="s">
        <v>31</v>
      </c>
      <c r="F288" s="2" t="s">
        <v>32</v>
      </c>
      <c r="G288" s="3">
        <v>74.86</v>
      </c>
      <c r="H288" s="3">
        <v>1</v>
      </c>
      <c r="I288" s="3">
        <v>3.7429999999999999</v>
      </c>
      <c r="J288" s="3">
        <v>78.602999999999994</v>
      </c>
      <c r="K288" s="4">
        <v>43548</v>
      </c>
      <c r="L288" s="5">
        <v>0.61736111111111114</v>
      </c>
      <c r="M288" s="2" t="s">
        <v>29</v>
      </c>
      <c r="N288" s="3">
        <v>74.86</v>
      </c>
      <c r="O288" s="3">
        <v>4.7619047620000003</v>
      </c>
      <c r="P288" s="3">
        <v>3.7429999999999999</v>
      </c>
      <c r="Q288" s="3">
        <v>6.9</v>
      </c>
    </row>
    <row r="289" spans="1:19" ht="15" hidden="1" x14ac:dyDescent="0.25">
      <c r="A289" s="2" t="s">
        <v>323</v>
      </c>
      <c r="B289" s="2" t="s">
        <v>25</v>
      </c>
      <c r="C289" s="2" t="s">
        <v>26</v>
      </c>
      <c r="D289" s="2" t="s">
        <v>27</v>
      </c>
      <c r="E289" s="2" t="s">
        <v>21</v>
      </c>
      <c r="F289" s="2" t="s">
        <v>36</v>
      </c>
      <c r="G289" s="3">
        <v>23.75</v>
      </c>
      <c r="H289" s="3">
        <v>9</v>
      </c>
      <c r="I289" s="3">
        <v>10.6875</v>
      </c>
      <c r="J289" s="3">
        <v>224.4375</v>
      </c>
      <c r="K289" s="4">
        <v>43496</v>
      </c>
      <c r="L289" s="5">
        <v>0.50138888888888888</v>
      </c>
      <c r="M289" s="2" t="s">
        <v>29</v>
      </c>
      <c r="N289" s="3">
        <v>213.75</v>
      </c>
      <c r="O289" s="3">
        <v>4.7619047620000003</v>
      </c>
      <c r="P289" s="3">
        <v>10.6875</v>
      </c>
      <c r="Q289" s="3">
        <v>9.5</v>
      </c>
    </row>
    <row r="290" spans="1:19" ht="15" hidden="1" x14ac:dyDescent="0.25">
      <c r="A290" s="2" t="s">
        <v>324</v>
      </c>
      <c r="B290" s="2" t="s">
        <v>42</v>
      </c>
      <c r="C290" s="2" t="s">
        <v>43</v>
      </c>
      <c r="D290" s="2" t="s">
        <v>27</v>
      </c>
      <c r="E290" s="2" t="s">
        <v>21</v>
      </c>
      <c r="F290" s="2" t="s">
        <v>44</v>
      </c>
      <c r="G290" s="3">
        <v>48.51</v>
      </c>
      <c r="H290" s="3">
        <v>7</v>
      </c>
      <c r="I290" s="3">
        <v>16.9785</v>
      </c>
      <c r="J290" s="3">
        <v>356.54849999999999</v>
      </c>
      <c r="K290" s="4">
        <v>43490</v>
      </c>
      <c r="L290" s="5">
        <v>0.5625</v>
      </c>
      <c r="M290" s="2" t="s">
        <v>33</v>
      </c>
      <c r="N290" s="3">
        <v>339.57</v>
      </c>
      <c r="O290" s="3">
        <v>4.7619047620000003</v>
      </c>
      <c r="P290" s="3">
        <v>16.9785</v>
      </c>
      <c r="Q290" s="3">
        <v>5.2</v>
      </c>
    </row>
    <row r="291" spans="1:19" ht="15" x14ac:dyDescent="0.25">
      <c r="A291" s="2" t="s">
        <v>191</v>
      </c>
      <c r="B291" s="2" t="s">
        <v>18</v>
      </c>
      <c r="C291" s="2" t="s">
        <v>19</v>
      </c>
      <c r="D291" s="2" t="s">
        <v>20</v>
      </c>
      <c r="E291" s="2" t="s">
        <v>31</v>
      </c>
      <c r="F291" s="2" t="s">
        <v>44</v>
      </c>
      <c r="G291" s="3">
        <v>92.29</v>
      </c>
      <c r="H291" s="3">
        <v>5</v>
      </c>
      <c r="I291" s="3">
        <v>23.072500000000002</v>
      </c>
      <c r="J291" s="3">
        <v>484.52249999999998</v>
      </c>
      <c r="K291" s="4">
        <v>43516</v>
      </c>
      <c r="L291" s="5">
        <v>0.66319444444444442</v>
      </c>
      <c r="M291" s="2" t="s">
        <v>33</v>
      </c>
      <c r="N291" s="3">
        <v>461.45</v>
      </c>
      <c r="O291" s="3">
        <v>4.7619047620000003</v>
      </c>
      <c r="P291" s="3">
        <v>23.072500000000002</v>
      </c>
      <c r="Q291" s="3">
        <v>9</v>
      </c>
      <c r="R291">
        <f>J291-N291</f>
        <v>23.072499999999991</v>
      </c>
      <c r="S291" t="str">
        <f>IF(J291&gt;300,"High Spender","Regular Spender")</f>
        <v>High Spender</v>
      </c>
    </row>
    <row r="292" spans="1:19" ht="15" hidden="1" x14ac:dyDescent="0.25">
      <c r="A292" s="2" t="s">
        <v>326</v>
      </c>
      <c r="B292" s="2" t="s">
        <v>42</v>
      </c>
      <c r="C292" s="2" t="s">
        <v>43</v>
      </c>
      <c r="D292" s="2" t="s">
        <v>20</v>
      </c>
      <c r="E292" s="2" t="s">
        <v>31</v>
      </c>
      <c r="F292" s="2" t="s">
        <v>28</v>
      </c>
      <c r="G292" s="3">
        <v>40.299999999999997</v>
      </c>
      <c r="H292" s="3">
        <v>10</v>
      </c>
      <c r="I292" s="3">
        <v>20.149999999999999</v>
      </c>
      <c r="J292" s="3">
        <v>423.15</v>
      </c>
      <c r="K292" s="4">
        <v>43489</v>
      </c>
      <c r="L292" s="5">
        <v>0.73402777777777783</v>
      </c>
      <c r="M292" s="2" t="s">
        <v>33</v>
      </c>
      <c r="N292" s="3">
        <v>403</v>
      </c>
      <c r="O292" s="3">
        <v>4.7619047620000003</v>
      </c>
      <c r="P292" s="3">
        <v>20.149999999999999</v>
      </c>
      <c r="Q292" s="3">
        <v>7</v>
      </c>
    </row>
    <row r="293" spans="1:19" ht="15" hidden="1" x14ac:dyDescent="0.25">
      <c r="A293" s="2" t="s">
        <v>327</v>
      </c>
      <c r="B293" s="2" t="s">
        <v>25</v>
      </c>
      <c r="C293" s="2" t="s">
        <v>26</v>
      </c>
      <c r="D293" s="2" t="s">
        <v>27</v>
      </c>
      <c r="E293" s="2" t="s">
        <v>31</v>
      </c>
      <c r="F293" s="2" t="s">
        <v>28</v>
      </c>
      <c r="G293" s="3">
        <v>27.85</v>
      </c>
      <c r="H293" s="3">
        <v>7</v>
      </c>
      <c r="I293" s="3">
        <v>9.7475000000000005</v>
      </c>
      <c r="J293" s="3">
        <v>204.69749999999999</v>
      </c>
      <c r="K293" s="4">
        <v>43538</v>
      </c>
      <c r="L293" s="5">
        <v>0.72222222222222221</v>
      </c>
      <c r="M293" s="2" t="s">
        <v>23</v>
      </c>
      <c r="N293" s="3">
        <v>194.95</v>
      </c>
      <c r="O293" s="3">
        <v>4.7619047620000003</v>
      </c>
      <c r="P293" s="3">
        <v>9.7475000000000005</v>
      </c>
      <c r="Q293" s="3">
        <v>6</v>
      </c>
    </row>
    <row r="294" spans="1:19" ht="15" x14ac:dyDescent="0.25">
      <c r="A294" s="2" t="s">
        <v>423</v>
      </c>
      <c r="B294" s="2" t="s">
        <v>18</v>
      </c>
      <c r="C294" s="2" t="s">
        <v>19</v>
      </c>
      <c r="D294" s="2" t="s">
        <v>27</v>
      </c>
      <c r="E294" s="2" t="s">
        <v>21</v>
      </c>
      <c r="F294" s="2" t="s">
        <v>22</v>
      </c>
      <c r="G294" s="3">
        <v>32.32</v>
      </c>
      <c r="H294" s="3">
        <v>10</v>
      </c>
      <c r="I294" s="3">
        <v>16.16</v>
      </c>
      <c r="J294" s="3">
        <v>339.36</v>
      </c>
      <c r="K294" s="4">
        <v>43516</v>
      </c>
      <c r="L294" s="5">
        <v>0.7006944444444444</v>
      </c>
      <c r="M294" s="2" t="s">
        <v>33</v>
      </c>
      <c r="N294" s="3">
        <v>323.2</v>
      </c>
      <c r="O294" s="3">
        <v>4.7619047620000003</v>
      </c>
      <c r="P294" s="3">
        <v>16.16</v>
      </c>
      <c r="Q294" s="3">
        <v>10</v>
      </c>
      <c r="R294">
        <f>J294-N294</f>
        <v>16.160000000000025</v>
      </c>
      <c r="S294" t="str">
        <f t="shared" ref="S294:S295" si="22">IF(J294&gt;300,"High Spender","Regular Spender")</f>
        <v>High Spender</v>
      </c>
    </row>
    <row r="295" spans="1:19" ht="15" x14ac:dyDescent="0.25">
      <c r="A295" s="2" t="s">
        <v>253</v>
      </c>
      <c r="B295" s="2" t="s">
        <v>18</v>
      </c>
      <c r="C295" s="2" t="s">
        <v>19</v>
      </c>
      <c r="D295" s="2" t="s">
        <v>20</v>
      </c>
      <c r="E295" s="2" t="s">
        <v>21</v>
      </c>
      <c r="F295" s="2" t="s">
        <v>28</v>
      </c>
      <c r="G295" s="3">
        <v>94.64</v>
      </c>
      <c r="H295" s="3">
        <v>3</v>
      </c>
      <c r="I295" s="3">
        <v>14.196</v>
      </c>
      <c r="J295" s="3">
        <v>298.11599999999999</v>
      </c>
      <c r="K295" s="4">
        <v>43517</v>
      </c>
      <c r="L295" s="5">
        <v>0.70486111111111116</v>
      </c>
      <c r="M295" s="2" t="s">
        <v>29</v>
      </c>
      <c r="N295" s="3">
        <v>283.92</v>
      </c>
      <c r="O295" s="3">
        <v>4.7619047620000003</v>
      </c>
      <c r="P295" s="3">
        <v>14.196</v>
      </c>
      <c r="Q295" s="3">
        <v>5.5</v>
      </c>
      <c r="R295">
        <f>J295-N295</f>
        <v>14.19599999999997</v>
      </c>
      <c r="S295" t="str">
        <f t="shared" si="22"/>
        <v>Regular Spender</v>
      </c>
    </row>
    <row r="296" spans="1:19" ht="15" hidden="1" x14ac:dyDescent="0.25">
      <c r="A296" s="2" t="s">
        <v>330</v>
      </c>
      <c r="B296" s="2" t="s">
        <v>42</v>
      </c>
      <c r="C296" s="2" t="s">
        <v>43</v>
      </c>
      <c r="D296" s="2" t="s">
        <v>27</v>
      </c>
      <c r="E296" s="2" t="s">
        <v>31</v>
      </c>
      <c r="F296" s="2" t="s">
        <v>22</v>
      </c>
      <c r="G296" s="3">
        <v>18.11</v>
      </c>
      <c r="H296" s="3">
        <v>10</v>
      </c>
      <c r="I296" s="3">
        <v>9.0549999999999997</v>
      </c>
      <c r="J296" s="3">
        <v>190.155</v>
      </c>
      <c r="K296" s="4">
        <v>43537</v>
      </c>
      <c r="L296" s="5">
        <v>0.49027777777777781</v>
      </c>
      <c r="M296" s="2" t="s">
        <v>23</v>
      </c>
      <c r="N296" s="3">
        <v>181.1</v>
      </c>
      <c r="O296" s="3">
        <v>4.7619047620000003</v>
      </c>
      <c r="P296" s="3">
        <v>9.0549999999999997</v>
      </c>
      <c r="Q296" s="3">
        <v>5.9</v>
      </c>
    </row>
    <row r="297" spans="1:19" ht="15" hidden="1" x14ac:dyDescent="0.25">
      <c r="A297" s="2" t="s">
        <v>331</v>
      </c>
      <c r="B297" s="2" t="s">
        <v>25</v>
      </c>
      <c r="C297" s="2" t="s">
        <v>26</v>
      </c>
      <c r="D297" s="2" t="s">
        <v>20</v>
      </c>
      <c r="E297" s="2" t="s">
        <v>21</v>
      </c>
      <c r="F297" s="2" t="s">
        <v>28</v>
      </c>
      <c r="G297" s="3">
        <v>51.92</v>
      </c>
      <c r="H297" s="3">
        <v>5</v>
      </c>
      <c r="I297" s="3">
        <v>12.98</v>
      </c>
      <c r="J297" s="3">
        <v>272.58</v>
      </c>
      <c r="K297" s="4">
        <v>43527</v>
      </c>
      <c r="L297" s="5">
        <v>0.5708333333333333</v>
      </c>
      <c r="M297" s="2" t="s">
        <v>29</v>
      </c>
      <c r="N297" s="3">
        <v>259.60000000000002</v>
      </c>
      <c r="O297" s="3">
        <v>4.7619047620000003</v>
      </c>
      <c r="P297" s="3">
        <v>12.98</v>
      </c>
      <c r="Q297" s="3">
        <v>7.5</v>
      </c>
    </row>
    <row r="298" spans="1:19" ht="15" hidden="1" x14ac:dyDescent="0.25">
      <c r="A298" s="2" t="s">
        <v>332</v>
      </c>
      <c r="B298" s="2" t="s">
        <v>25</v>
      </c>
      <c r="C298" s="2" t="s">
        <v>26</v>
      </c>
      <c r="D298" s="2" t="s">
        <v>27</v>
      </c>
      <c r="E298" s="2" t="s">
        <v>31</v>
      </c>
      <c r="F298" s="2" t="s">
        <v>28</v>
      </c>
      <c r="G298" s="3">
        <v>28.84</v>
      </c>
      <c r="H298" s="3">
        <v>4</v>
      </c>
      <c r="I298" s="3">
        <v>5.7679999999999998</v>
      </c>
      <c r="J298" s="3">
        <v>121.128</v>
      </c>
      <c r="K298" s="4">
        <v>43553</v>
      </c>
      <c r="L298" s="5">
        <v>0.61388888888888882</v>
      </c>
      <c r="M298" s="2" t="s">
        <v>29</v>
      </c>
      <c r="N298" s="3">
        <v>115.36</v>
      </c>
      <c r="O298" s="3">
        <v>4.7619047620000003</v>
      </c>
      <c r="P298" s="3">
        <v>5.7679999999999998</v>
      </c>
      <c r="Q298" s="3">
        <v>6.4</v>
      </c>
    </row>
    <row r="299" spans="1:19" ht="15" x14ac:dyDescent="0.25">
      <c r="A299" s="2" t="s">
        <v>38</v>
      </c>
      <c r="B299" s="2" t="s">
        <v>18</v>
      </c>
      <c r="C299" s="2" t="s">
        <v>19</v>
      </c>
      <c r="D299" s="2" t="s">
        <v>20</v>
      </c>
      <c r="E299" s="2" t="s">
        <v>21</v>
      </c>
      <c r="F299" s="2" t="s">
        <v>28</v>
      </c>
      <c r="G299" s="3">
        <v>68.84</v>
      </c>
      <c r="H299" s="3">
        <v>6</v>
      </c>
      <c r="I299" s="3">
        <v>20.652000000000001</v>
      </c>
      <c r="J299" s="3">
        <v>433.69200000000001</v>
      </c>
      <c r="K299" s="4">
        <v>43521</v>
      </c>
      <c r="L299" s="5">
        <v>0.60833333333333328</v>
      </c>
      <c r="M299" s="2" t="s">
        <v>23</v>
      </c>
      <c r="N299" s="3">
        <v>413.04</v>
      </c>
      <c r="O299" s="3">
        <v>4.7619047620000003</v>
      </c>
      <c r="P299" s="3">
        <v>20.652000000000001</v>
      </c>
      <c r="Q299" s="3">
        <v>5.8</v>
      </c>
      <c r="R299">
        <f>J299-N299</f>
        <v>20.651999999999987</v>
      </c>
      <c r="S299" t="str">
        <f t="shared" ref="S299:S300" si="23">IF(J299&gt;300,"High Spender","Regular Spender")</f>
        <v>High Spender</v>
      </c>
    </row>
    <row r="300" spans="1:19" ht="15" x14ac:dyDescent="0.25">
      <c r="A300" s="2" t="s">
        <v>197</v>
      </c>
      <c r="B300" s="2" t="s">
        <v>18</v>
      </c>
      <c r="C300" s="2" t="s">
        <v>19</v>
      </c>
      <c r="D300" s="2" t="s">
        <v>27</v>
      </c>
      <c r="E300" s="2" t="s">
        <v>31</v>
      </c>
      <c r="F300" s="2" t="s">
        <v>36</v>
      </c>
      <c r="G300" s="3">
        <v>63.69</v>
      </c>
      <c r="H300" s="3">
        <v>1</v>
      </c>
      <c r="I300" s="3">
        <v>3.1844999999999999</v>
      </c>
      <c r="J300" s="3">
        <v>66.874499999999998</v>
      </c>
      <c r="K300" s="4">
        <v>43521</v>
      </c>
      <c r="L300" s="5">
        <v>0.68125000000000002</v>
      </c>
      <c r="M300" s="2" t="s">
        <v>29</v>
      </c>
      <c r="N300" s="3">
        <v>63.69</v>
      </c>
      <c r="O300" s="3">
        <v>4.7619047620000003</v>
      </c>
      <c r="P300" s="3">
        <v>3.1844999999999999</v>
      </c>
      <c r="Q300" s="3">
        <v>6</v>
      </c>
      <c r="R300">
        <f>J300-N300</f>
        <v>3.1844999999999999</v>
      </c>
      <c r="S300" t="str">
        <f t="shared" si="23"/>
        <v>Regular Spender</v>
      </c>
    </row>
    <row r="301" spans="1:19" ht="15" hidden="1" x14ac:dyDescent="0.25">
      <c r="A301" s="2" t="s">
        <v>335</v>
      </c>
      <c r="B301" s="2" t="s">
        <v>25</v>
      </c>
      <c r="C301" s="2" t="s">
        <v>26</v>
      </c>
      <c r="D301" s="2" t="s">
        <v>20</v>
      </c>
      <c r="E301" s="2" t="s">
        <v>21</v>
      </c>
      <c r="F301" s="2" t="s">
        <v>32</v>
      </c>
      <c r="G301" s="3">
        <v>88.61</v>
      </c>
      <c r="H301" s="3">
        <v>1</v>
      </c>
      <c r="I301" s="3">
        <v>4.4305000000000003</v>
      </c>
      <c r="J301" s="3">
        <v>93.040499999999994</v>
      </c>
      <c r="K301" s="4">
        <v>43484</v>
      </c>
      <c r="L301" s="5">
        <v>0.43124999999999997</v>
      </c>
      <c r="M301" s="2" t="s">
        <v>29</v>
      </c>
      <c r="N301" s="3">
        <v>88.61</v>
      </c>
      <c r="O301" s="3">
        <v>4.7619047620000003</v>
      </c>
      <c r="P301" s="3">
        <v>4.4305000000000003</v>
      </c>
      <c r="Q301" s="3">
        <v>7.7</v>
      </c>
    </row>
    <row r="302" spans="1:19" ht="15" hidden="1" x14ac:dyDescent="0.25">
      <c r="A302" s="2" t="s">
        <v>336</v>
      </c>
      <c r="B302" s="2" t="s">
        <v>25</v>
      </c>
      <c r="C302" s="2" t="s">
        <v>26</v>
      </c>
      <c r="D302" s="2" t="s">
        <v>27</v>
      </c>
      <c r="E302" s="2" t="s">
        <v>31</v>
      </c>
      <c r="F302" s="2" t="s">
        <v>46</v>
      </c>
      <c r="G302" s="3">
        <v>99.82</v>
      </c>
      <c r="H302" s="3">
        <v>2</v>
      </c>
      <c r="I302" s="3">
        <v>9.9819999999999993</v>
      </c>
      <c r="J302" s="3">
        <v>209.62200000000001</v>
      </c>
      <c r="K302" s="4">
        <v>43467</v>
      </c>
      <c r="L302" s="5">
        <v>0.75624999999999998</v>
      </c>
      <c r="M302" s="2" t="s">
        <v>33</v>
      </c>
      <c r="N302" s="3">
        <v>199.64</v>
      </c>
      <c r="O302" s="3">
        <v>4.7619047620000003</v>
      </c>
      <c r="P302" s="3">
        <v>9.9819999999999993</v>
      </c>
      <c r="Q302" s="3">
        <v>6.7</v>
      </c>
    </row>
    <row r="303" spans="1:19" ht="15" hidden="1" x14ac:dyDescent="0.25">
      <c r="A303" s="2" t="s">
        <v>337</v>
      </c>
      <c r="B303" s="2" t="s">
        <v>42</v>
      </c>
      <c r="C303" s="2" t="s">
        <v>43</v>
      </c>
      <c r="D303" s="2" t="s">
        <v>20</v>
      </c>
      <c r="E303" s="2" t="s">
        <v>31</v>
      </c>
      <c r="F303" s="2" t="s">
        <v>22</v>
      </c>
      <c r="G303" s="3">
        <v>39.01</v>
      </c>
      <c r="H303" s="3">
        <v>1</v>
      </c>
      <c r="I303" s="3">
        <v>1.9504999999999999</v>
      </c>
      <c r="J303" s="3">
        <v>40.960500000000003</v>
      </c>
      <c r="K303" s="4">
        <v>43536</v>
      </c>
      <c r="L303" s="5">
        <v>0.69861111111111107</v>
      </c>
      <c r="M303" s="2" t="s">
        <v>33</v>
      </c>
      <c r="N303" s="3">
        <v>39.01</v>
      </c>
      <c r="O303" s="3">
        <v>4.7619047620000003</v>
      </c>
      <c r="P303" s="3">
        <v>1.9504999999999999</v>
      </c>
      <c r="Q303" s="3">
        <v>4.7</v>
      </c>
    </row>
    <row r="304" spans="1:19" ht="15" hidden="1" x14ac:dyDescent="0.25">
      <c r="A304" s="2" t="s">
        <v>338</v>
      </c>
      <c r="B304" s="2" t="s">
        <v>25</v>
      </c>
      <c r="C304" s="2" t="s">
        <v>26</v>
      </c>
      <c r="D304" s="2" t="s">
        <v>27</v>
      </c>
      <c r="E304" s="2" t="s">
        <v>31</v>
      </c>
      <c r="F304" s="2" t="s">
        <v>44</v>
      </c>
      <c r="G304" s="3">
        <v>48.61</v>
      </c>
      <c r="H304" s="3">
        <v>1</v>
      </c>
      <c r="I304" s="3">
        <v>2.4304999999999999</v>
      </c>
      <c r="J304" s="3">
        <v>51.040500000000002</v>
      </c>
      <c r="K304" s="4">
        <v>43521</v>
      </c>
      <c r="L304" s="5">
        <v>0.64652777777777781</v>
      </c>
      <c r="M304" s="2" t="s">
        <v>29</v>
      </c>
      <c r="N304" s="3">
        <v>48.61</v>
      </c>
      <c r="O304" s="3">
        <v>4.7619047620000003</v>
      </c>
      <c r="P304" s="3">
        <v>2.4304999999999999</v>
      </c>
      <c r="Q304" s="3">
        <v>4.4000000000000004</v>
      </c>
    </row>
    <row r="305" spans="1:19" ht="15" x14ac:dyDescent="0.25">
      <c r="A305" s="2" t="s">
        <v>511</v>
      </c>
      <c r="B305" s="2" t="s">
        <v>18</v>
      </c>
      <c r="C305" s="2" t="s">
        <v>19</v>
      </c>
      <c r="D305" s="2" t="s">
        <v>27</v>
      </c>
      <c r="E305" s="2" t="s">
        <v>31</v>
      </c>
      <c r="F305" s="2" t="s">
        <v>22</v>
      </c>
      <c r="G305" s="3">
        <v>65.180000000000007</v>
      </c>
      <c r="H305" s="3">
        <v>3</v>
      </c>
      <c r="I305" s="3">
        <v>9.7769999999999992</v>
      </c>
      <c r="J305" s="3">
        <v>205.31700000000001</v>
      </c>
      <c r="K305" s="4">
        <v>43521</v>
      </c>
      <c r="L305" s="5">
        <v>0.85763888888888884</v>
      </c>
      <c r="M305" s="2" t="s">
        <v>33</v>
      </c>
      <c r="N305" s="3">
        <v>195.54</v>
      </c>
      <c r="O305" s="3">
        <v>4.7619047620000003</v>
      </c>
      <c r="P305" s="3">
        <v>9.7769999999999992</v>
      </c>
      <c r="Q305" s="3">
        <v>6.3</v>
      </c>
      <c r="R305">
        <f>J305-N305</f>
        <v>9.7770000000000152</v>
      </c>
      <c r="S305" t="str">
        <f>IF(J305&gt;300,"High Spender","Regular Spender")</f>
        <v>Regular Spender</v>
      </c>
    </row>
    <row r="306" spans="1:19" ht="15" hidden="1" x14ac:dyDescent="0.25">
      <c r="A306" s="2" t="s">
        <v>340</v>
      </c>
      <c r="B306" s="2" t="s">
        <v>42</v>
      </c>
      <c r="C306" s="2" t="s">
        <v>43</v>
      </c>
      <c r="D306" s="2" t="s">
        <v>27</v>
      </c>
      <c r="E306" s="2" t="s">
        <v>21</v>
      </c>
      <c r="F306" s="2" t="s">
        <v>28</v>
      </c>
      <c r="G306" s="3">
        <v>14.96</v>
      </c>
      <c r="H306" s="3">
        <v>8</v>
      </c>
      <c r="I306" s="3">
        <v>5.984</v>
      </c>
      <c r="J306" s="3">
        <v>125.664</v>
      </c>
      <c r="K306" s="4">
        <v>43519</v>
      </c>
      <c r="L306" s="5">
        <v>0.52013888888888882</v>
      </c>
      <c r="M306" s="2" t="s">
        <v>29</v>
      </c>
      <c r="N306" s="3">
        <v>119.68</v>
      </c>
      <c r="O306" s="3">
        <v>4.7619047620000003</v>
      </c>
      <c r="P306" s="3">
        <v>5.984</v>
      </c>
      <c r="Q306" s="3">
        <v>8.6</v>
      </c>
    </row>
    <row r="307" spans="1:19" ht="15" x14ac:dyDescent="0.25">
      <c r="A307" s="2" t="s">
        <v>561</v>
      </c>
      <c r="B307" s="2" t="s">
        <v>18</v>
      </c>
      <c r="C307" s="2" t="s">
        <v>19</v>
      </c>
      <c r="D307" s="2" t="s">
        <v>20</v>
      </c>
      <c r="E307" s="2" t="s">
        <v>21</v>
      </c>
      <c r="F307" s="2" t="s">
        <v>36</v>
      </c>
      <c r="G307" s="3">
        <v>91.41</v>
      </c>
      <c r="H307" s="3">
        <v>5</v>
      </c>
      <c r="I307" s="3">
        <v>22.852499999999999</v>
      </c>
      <c r="J307" s="3">
        <v>479.90249999999997</v>
      </c>
      <c r="K307" s="4">
        <v>43521</v>
      </c>
      <c r="L307" s="5">
        <v>0.66875000000000007</v>
      </c>
      <c r="M307" s="2" t="s">
        <v>23</v>
      </c>
      <c r="N307" s="3">
        <v>457.05</v>
      </c>
      <c r="O307" s="3">
        <v>4.7619047620000003</v>
      </c>
      <c r="P307" s="3">
        <v>22.852499999999999</v>
      </c>
      <c r="Q307" s="3">
        <v>7.1</v>
      </c>
      <c r="R307">
        <f>J307-N307</f>
        <v>22.852499999999964</v>
      </c>
      <c r="S307" t="str">
        <f t="shared" ref="S307:S311" si="24">IF(J307&gt;300,"High Spender","Regular Spender")</f>
        <v>High Spender</v>
      </c>
    </row>
    <row r="308" spans="1:19" ht="15" x14ac:dyDescent="0.25">
      <c r="A308" s="2" t="s">
        <v>381</v>
      </c>
      <c r="B308" s="2" t="s">
        <v>18</v>
      </c>
      <c r="C308" s="2" t="s">
        <v>19</v>
      </c>
      <c r="D308" s="2" t="s">
        <v>27</v>
      </c>
      <c r="E308" s="2" t="s">
        <v>21</v>
      </c>
      <c r="F308" s="2" t="s">
        <v>46</v>
      </c>
      <c r="G308" s="3">
        <v>77.930000000000007</v>
      </c>
      <c r="H308" s="3">
        <v>9</v>
      </c>
      <c r="I308" s="3">
        <v>35.0685</v>
      </c>
      <c r="J308" s="3">
        <v>736.43849999999998</v>
      </c>
      <c r="K308" s="4">
        <v>43523</v>
      </c>
      <c r="L308" s="5">
        <v>0.67361111111111116</v>
      </c>
      <c r="M308" s="2" t="s">
        <v>23</v>
      </c>
      <c r="N308" s="3">
        <v>701.37</v>
      </c>
      <c r="O308" s="3">
        <v>4.7619047620000003</v>
      </c>
      <c r="P308" s="3">
        <v>35.0685</v>
      </c>
      <c r="Q308" s="3">
        <v>7.6</v>
      </c>
      <c r="R308">
        <f>J308-N308</f>
        <v>35.068499999999972</v>
      </c>
      <c r="S308" t="str">
        <f t="shared" si="24"/>
        <v>High Spender</v>
      </c>
    </row>
    <row r="309" spans="1:19" ht="15" x14ac:dyDescent="0.25">
      <c r="A309" s="2" t="s">
        <v>554</v>
      </c>
      <c r="B309" s="2" t="s">
        <v>18</v>
      </c>
      <c r="C309" s="2" t="s">
        <v>19</v>
      </c>
      <c r="D309" s="2" t="s">
        <v>27</v>
      </c>
      <c r="E309" s="2" t="s">
        <v>31</v>
      </c>
      <c r="F309" s="2" t="s">
        <v>32</v>
      </c>
      <c r="G309" s="3">
        <v>34.729999999999997</v>
      </c>
      <c r="H309" s="3">
        <v>2</v>
      </c>
      <c r="I309" s="3">
        <v>3.4729999999999999</v>
      </c>
      <c r="J309" s="3">
        <v>72.933000000000007</v>
      </c>
      <c r="K309" s="4">
        <v>43525</v>
      </c>
      <c r="L309" s="5">
        <v>0.7597222222222223</v>
      </c>
      <c r="M309" s="2" t="s">
        <v>23</v>
      </c>
      <c r="N309" s="3">
        <v>69.459999999999994</v>
      </c>
      <c r="O309" s="3">
        <v>4.7619047620000003</v>
      </c>
      <c r="P309" s="3">
        <v>3.4729999999999999</v>
      </c>
      <c r="Q309" s="3">
        <v>9.6999999999999993</v>
      </c>
      <c r="R309">
        <f>J309-N309</f>
        <v>3.4730000000000132</v>
      </c>
      <c r="S309" t="str">
        <f t="shared" si="24"/>
        <v>Regular Spender</v>
      </c>
    </row>
    <row r="310" spans="1:19" ht="15" x14ac:dyDescent="0.25">
      <c r="A310" s="2" t="s">
        <v>60</v>
      </c>
      <c r="B310" s="2" t="s">
        <v>18</v>
      </c>
      <c r="C310" s="2" t="s">
        <v>19</v>
      </c>
      <c r="D310" s="2" t="s">
        <v>20</v>
      </c>
      <c r="E310" s="2" t="s">
        <v>31</v>
      </c>
      <c r="F310" s="2" t="s">
        <v>36</v>
      </c>
      <c r="G310" s="3">
        <v>88.63</v>
      </c>
      <c r="H310" s="3">
        <v>3</v>
      </c>
      <c r="I310" s="3">
        <v>13.294499999999999</v>
      </c>
      <c r="J310" s="3">
        <v>279.18450000000001</v>
      </c>
      <c r="K310" s="4">
        <v>43526</v>
      </c>
      <c r="L310" s="5">
        <v>0.73333333333333339</v>
      </c>
      <c r="M310" s="2" t="s">
        <v>23</v>
      </c>
      <c r="N310" s="3">
        <v>265.89</v>
      </c>
      <c r="O310" s="3">
        <v>4.7619047620000003</v>
      </c>
      <c r="P310" s="3">
        <v>13.294499999999999</v>
      </c>
      <c r="Q310" s="3">
        <v>6</v>
      </c>
      <c r="R310">
        <f>J310-N310</f>
        <v>13.294500000000028</v>
      </c>
      <c r="S310" t="str">
        <f t="shared" si="24"/>
        <v>Regular Spender</v>
      </c>
    </row>
    <row r="311" spans="1:19" ht="15" x14ac:dyDescent="0.25">
      <c r="A311" s="2" t="s">
        <v>30</v>
      </c>
      <c r="B311" s="2" t="s">
        <v>18</v>
      </c>
      <c r="C311" s="2" t="s">
        <v>19</v>
      </c>
      <c r="D311" s="2" t="s">
        <v>27</v>
      </c>
      <c r="E311" s="2" t="s">
        <v>31</v>
      </c>
      <c r="F311" s="2" t="s">
        <v>32</v>
      </c>
      <c r="G311" s="3">
        <v>46.33</v>
      </c>
      <c r="H311" s="3">
        <v>7</v>
      </c>
      <c r="I311" s="3">
        <v>16.215499999999999</v>
      </c>
      <c r="J311" s="3">
        <v>340.52550000000002</v>
      </c>
      <c r="K311" s="4">
        <v>43527</v>
      </c>
      <c r="L311" s="5">
        <v>0.55763888888888891</v>
      </c>
      <c r="M311" s="2" t="s">
        <v>33</v>
      </c>
      <c r="N311" s="3">
        <v>324.31</v>
      </c>
      <c r="O311" s="3">
        <v>4.7619047620000003</v>
      </c>
      <c r="P311" s="3">
        <v>16.215499999999999</v>
      </c>
      <c r="Q311" s="3">
        <v>7.4</v>
      </c>
      <c r="R311">
        <f>J311-N311</f>
        <v>16.21550000000002</v>
      </c>
      <c r="S311" t="str">
        <f t="shared" si="24"/>
        <v>High Spender</v>
      </c>
    </row>
    <row r="312" spans="1:19" ht="15" hidden="1" x14ac:dyDescent="0.25">
      <c r="A312" s="2" t="s">
        <v>346</v>
      </c>
      <c r="B312" s="2" t="s">
        <v>42</v>
      </c>
      <c r="C312" s="2" t="s">
        <v>43</v>
      </c>
      <c r="D312" s="2" t="s">
        <v>20</v>
      </c>
      <c r="E312" s="2" t="s">
        <v>31</v>
      </c>
      <c r="F312" s="2" t="s">
        <v>36</v>
      </c>
      <c r="G312" s="3">
        <v>79.930000000000007</v>
      </c>
      <c r="H312" s="3">
        <v>6</v>
      </c>
      <c r="I312" s="3">
        <v>23.978999999999999</v>
      </c>
      <c r="J312" s="3">
        <v>503.55900000000003</v>
      </c>
      <c r="K312" s="4">
        <v>43496</v>
      </c>
      <c r="L312" s="5">
        <v>0.58611111111111114</v>
      </c>
      <c r="M312" s="2" t="s">
        <v>29</v>
      </c>
      <c r="N312" s="3">
        <v>479.58</v>
      </c>
      <c r="O312" s="3">
        <v>4.7619047620000003</v>
      </c>
      <c r="P312" s="3">
        <v>23.978999999999999</v>
      </c>
      <c r="Q312" s="3">
        <v>5.5</v>
      </c>
    </row>
    <row r="313" spans="1:19" ht="15" hidden="1" x14ac:dyDescent="0.25">
      <c r="A313" s="2" t="s">
        <v>347</v>
      </c>
      <c r="B313" s="2" t="s">
        <v>25</v>
      </c>
      <c r="C313" s="2" t="s">
        <v>26</v>
      </c>
      <c r="D313" s="2" t="s">
        <v>20</v>
      </c>
      <c r="E313" s="2" t="s">
        <v>31</v>
      </c>
      <c r="F313" s="2" t="s">
        <v>46</v>
      </c>
      <c r="G313" s="3">
        <v>69.33</v>
      </c>
      <c r="H313" s="3">
        <v>2</v>
      </c>
      <c r="I313" s="3">
        <v>6.9329999999999998</v>
      </c>
      <c r="J313" s="3">
        <v>145.59299999999999</v>
      </c>
      <c r="K313" s="4">
        <v>43501</v>
      </c>
      <c r="L313" s="5">
        <v>0.79513888888888884</v>
      </c>
      <c r="M313" s="2" t="s">
        <v>23</v>
      </c>
      <c r="N313" s="3">
        <v>138.66</v>
      </c>
      <c r="O313" s="3">
        <v>4.7619047620000003</v>
      </c>
      <c r="P313" s="3">
        <v>6.9329999999999998</v>
      </c>
      <c r="Q313" s="3">
        <v>9.6999999999999993</v>
      </c>
    </row>
    <row r="314" spans="1:19" ht="15" x14ac:dyDescent="0.25">
      <c r="A314" s="2" t="s">
        <v>212</v>
      </c>
      <c r="B314" s="2" t="s">
        <v>18</v>
      </c>
      <c r="C314" s="2" t="s">
        <v>19</v>
      </c>
      <c r="D314" s="2" t="s">
        <v>20</v>
      </c>
      <c r="E314" s="2" t="s">
        <v>31</v>
      </c>
      <c r="F314" s="2" t="s">
        <v>44</v>
      </c>
      <c r="G314" s="3">
        <v>22.17</v>
      </c>
      <c r="H314" s="3">
        <v>8</v>
      </c>
      <c r="I314" s="3">
        <v>8.8680000000000003</v>
      </c>
      <c r="J314" s="3">
        <v>186.22800000000001</v>
      </c>
      <c r="K314" s="4">
        <v>43527</v>
      </c>
      <c r="L314" s="5">
        <v>0.7090277777777777</v>
      </c>
      <c r="M314" s="2" t="s">
        <v>33</v>
      </c>
      <c r="N314" s="3">
        <v>177.36</v>
      </c>
      <c r="O314" s="3">
        <v>4.7619047620000003</v>
      </c>
      <c r="P314" s="3">
        <v>8.8680000000000003</v>
      </c>
      <c r="Q314" s="3">
        <v>9.6</v>
      </c>
      <c r="R314">
        <f>J314-N314</f>
        <v>8.867999999999995</v>
      </c>
      <c r="S314" t="str">
        <f t="shared" ref="S314:S315" si="25">IF(J314&gt;300,"High Spender","Regular Spender")</f>
        <v>Regular Spender</v>
      </c>
    </row>
    <row r="315" spans="1:19" ht="15" x14ac:dyDescent="0.25">
      <c r="A315" s="2" t="s">
        <v>489</v>
      </c>
      <c r="B315" s="2" t="s">
        <v>18</v>
      </c>
      <c r="C315" s="2" t="s">
        <v>19</v>
      </c>
      <c r="D315" s="2" t="s">
        <v>27</v>
      </c>
      <c r="E315" s="2" t="s">
        <v>31</v>
      </c>
      <c r="F315" s="2" t="s">
        <v>22</v>
      </c>
      <c r="G315" s="3">
        <v>25</v>
      </c>
      <c r="H315" s="3">
        <v>1</v>
      </c>
      <c r="I315" s="3">
        <v>1.25</v>
      </c>
      <c r="J315" s="3">
        <v>26.25</v>
      </c>
      <c r="K315" s="4">
        <v>43527</v>
      </c>
      <c r="L315" s="5">
        <v>0.63124999999999998</v>
      </c>
      <c r="M315" s="2" t="s">
        <v>23</v>
      </c>
      <c r="N315" s="3">
        <v>25</v>
      </c>
      <c r="O315" s="3">
        <v>4.7619047620000003</v>
      </c>
      <c r="P315" s="3">
        <v>1.25</v>
      </c>
      <c r="Q315" s="3">
        <v>5.5</v>
      </c>
      <c r="R315">
        <f>J315-N315</f>
        <v>1.25</v>
      </c>
      <c r="S315" t="str">
        <f t="shared" si="25"/>
        <v>Regular Spender</v>
      </c>
    </row>
    <row r="316" spans="1:19" ht="15" hidden="1" x14ac:dyDescent="0.25">
      <c r="A316" s="2" t="s">
        <v>350</v>
      </c>
      <c r="B316" s="2" t="s">
        <v>25</v>
      </c>
      <c r="C316" s="2" t="s">
        <v>26</v>
      </c>
      <c r="D316" s="2" t="s">
        <v>20</v>
      </c>
      <c r="E316" s="2" t="s">
        <v>21</v>
      </c>
      <c r="F316" s="2" t="s">
        <v>28</v>
      </c>
      <c r="G316" s="3">
        <v>78.13</v>
      </c>
      <c r="H316" s="3">
        <v>10</v>
      </c>
      <c r="I316" s="3">
        <v>39.064999999999998</v>
      </c>
      <c r="J316" s="3">
        <v>820.36500000000001</v>
      </c>
      <c r="K316" s="4">
        <v>43506</v>
      </c>
      <c r="L316" s="5">
        <v>0.86875000000000002</v>
      </c>
      <c r="M316" s="2" t="s">
        <v>29</v>
      </c>
      <c r="N316" s="3">
        <v>781.3</v>
      </c>
      <c r="O316" s="3">
        <v>4.7619047620000003</v>
      </c>
      <c r="P316" s="3">
        <v>39.064999999999998</v>
      </c>
      <c r="Q316" s="3">
        <v>4.4000000000000004</v>
      </c>
    </row>
    <row r="317" spans="1:19" ht="15" hidden="1" x14ac:dyDescent="0.25">
      <c r="A317" s="2" t="s">
        <v>351</v>
      </c>
      <c r="B317" s="2" t="s">
        <v>25</v>
      </c>
      <c r="C317" s="2" t="s">
        <v>26</v>
      </c>
      <c r="D317" s="2" t="s">
        <v>20</v>
      </c>
      <c r="E317" s="2" t="s">
        <v>31</v>
      </c>
      <c r="F317" s="2" t="s">
        <v>44</v>
      </c>
      <c r="G317" s="3">
        <v>99.37</v>
      </c>
      <c r="H317" s="3">
        <v>2</v>
      </c>
      <c r="I317" s="3">
        <v>9.9369999999999994</v>
      </c>
      <c r="J317" s="3">
        <v>208.67699999999999</v>
      </c>
      <c r="K317" s="4">
        <v>43510</v>
      </c>
      <c r="L317" s="5">
        <v>0.7284722222222223</v>
      </c>
      <c r="M317" s="2" t="s">
        <v>29</v>
      </c>
      <c r="N317" s="3">
        <v>198.74</v>
      </c>
      <c r="O317" s="3">
        <v>4.7619047620000003</v>
      </c>
      <c r="P317" s="3">
        <v>9.9369999999999994</v>
      </c>
      <c r="Q317" s="3">
        <v>5.2</v>
      </c>
    </row>
    <row r="318" spans="1:19" ht="15" hidden="1" x14ac:dyDescent="0.25">
      <c r="A318" s="2" t="s">
        <v>352</v>
      </c>
      <c r="B318" s="2" t="s">
        <v>25</v>
      </c>
      <c r="C318" s="2" t="s">
        <v>26</v>
      </c>
      <c r="D318" s="2" t="s">
        <v>20</v>
      </c>
      <c r="E318" s="2" t="s">
        <v>21</v>
      </c>
      <c r="F318" s="2" t="s">
        <v>44</v>
      </c>
      <c r="G318" s="3">
        <v>21.08</v>
      </c>
      <c r="H318" s="3">
        <v>3</v>
      </c>
      <c r="I318" s="3">
        <v>3.1619999999999999</v>
      </c>
      <c r="J318" s="3">
        <v>66.402000000000001</v>
      </c>
      <c r="K318" s="4">
        <v>43505</v>
      </c>
      <c r="L318" s="5">
        <v>0.43402777777777773</v>
      </c>
      <c r="M318" s="2" t="s">
        <v>29</v>
      </c>
      <c r="N318" s="3">
        <v>63.24</v>
      </c>
      <c r="O318" s="3">
        <v>4.7619047620000003</v>
      </c>
      <c r="P318" s="3">
        <v>3.1619999999999999</v>
      </c>
      <c r="Q318" s="3">
        <v>7.3</v>
      </c>
    </row>
    <row r="319" spans="1:19" ht="15" hidden="1" x14ac:dyDescent="0.25">
      <c r="A319" s="2" t="s">
        <v>353</v>
      </c>
      <c r="B319" s="2" t="s">
        <v>25</v>
      </c>
      <c r="C319" s="2" t="s">
        <v>26</v>
      </c>
      <c r="D319" s="2" t="s">
        <v>20</v>
      </c>
      <c r="E319" s="2" t="s">
        <v>31</v>
      </c>
      <c r="F319" s="2" t="s">
        <v>28</v>
      </c>
      <c r="G319" s="3">
        <v>74.790000000000006</v>
      </c>
      <c r="H319" s="3">
        <v>5</v>
      </c>
      <c r="I319" s="3">
        <v>18.697500000000002</v>
      </c>
      <c r="J319" s="3">
        <v>392.64749999999998</v>
      </c>
      <c r="K319" s="4">
        <v>43475</v>
      </c>
      <c r="L319" s="5">
        <v>0.48194444444444445</v>
      </c>
      <c r="M319" s="2" t="s">
        <v>29</v>
      </c>
      <c r="N319" s="3">
        <v>373.95</v>
      </c>
      <c r="O319" s="3">
        <v>4.7619047620000003</v>
      </c>
      <c r="P319" s="3">
        <v>18.697500000000002</v>
      </c>
      <c r="Q319" s="3">
        <v>4.9000000000000004</v>
      </c>
    </row>
    <row r="320" spans="1:19" ht="15" hidden="1" x14ac:dyDescent="0.25">
      <c r="A320" s="2" t="s">
        <v>354</v>
      </c>
      <c r="B320" s="2" t="s">
        <v>25</v>
      </c>
      <c r="C320" s="2" t="s">
        <v>26</v>
      </c>
      <c r="D320" s="2" t="s">
        <v>20</v>
      </c>
      <c r="E320" s="2" t="s">
        <v>21</v>
      </c>
      <c r="F320" s="2" t="s">
        <v>22</v>
      </c>
      <c r="G320" s="3">
        <v>29.67</v>
      </c>
      <c r="H320" s="3">
        <v>7</v>
      </c>
      <c r="I320" s="3">
        <v>10.384499999999999</v>
      </c>
      <c r="J320" s="3">
        <v>218.0745</v>
      </c>
      <c r="K320" s="4">
        <v>43535</v>
      </c>
      <c r="L320" s="5">
        <v>0.79027777777777775</v>
      </c>
      <c r="M320" s="2" t="s">
        <v>33</v>
      </c>
      <c r="N320" s="3">
        <v>207.69</v>
      </c>
      <c r="O320" s="3">
        <v>4.7619047620000003</v>
      </c>
      <c r="P320" s="3">
        <v>10.384499999999999</v>
      </c>
      <c r="Q320" s="3">
        <v>8.1</v>
      </c>
    </row>
    <row r="321" spans="1:19" ht="15" hidden="1" x14ac:dyDescent="0.25">
      <c r="A321" s="2" t="s">
        <v>355</v>
      </c>
      <c r="B321" s="2" t="s">
        <v>25</v>
      </c>
      <c r="C321" s="2" t="s">
        <v>26</v>
      </c>
      <c r="D321" s="2" t="s">
        <v>20</v>
      </c>
      <c r="E321" s="2" t="s">
        <v>31</v>
      </c>
      <c r="F321" s="2" t="s">
        <v>22</v>
      </c>
      <c r="G321" s="3">
        <v>44.07</v>
      </c>
      <c r="H321" s="3">
        <v>4</v>
      </c>
      <c r="I321" s="3">
        <v>8.8140000000000001</v>
      </c>
      <c r="J321" s="3">
        <v>185.09399999999999</v>
      </c>
      <c r="K321" s="4">
        <v>43514</v>
      </c>
      <c r="L321" s="5">
        <v>0.68611111111111101</v>
      </c>
      <c r="M321" s="2" t="s">
        <v>23</v>
      </c>
      <c r="N321" s="3">
        <v>176.28</v>
      </c>
      <c r="O321" s="3">
        <v>4.7619047620000003</v>
      </c>
      <c r="P321" s="3">
        <v>8.8140000000000001</v>
      </c>
      <c r="Q321" s="3">
        <v>8.4</v>
      </c>
    </row>
    <row r="322" spans="1:19" ht="15" hidden="1" x14ac:dyDescent="0.25">
      <c r="A322" s="2" t="s">
        <v>356</v>
      </c>
      <c r="B322" s="2" t="s">
        <v>25</v>
      </c>
      <c r="C322" s="2" t="s">
        <v>26</v>
      </c>
      <c r="D322" s="2" t="s">
        <v>27</v>
      </c>
      <c r="E322" s="2" t="s">
        <v>21</v>
      </c>
      <c r="F322" s="2" t="s">
        <v>44</v>
      </c>
      <c r="G322" s="3">
        <v>22.93</v>
      </c>
      <c r="H322" s="3">
        <v>9</v>
      </c>
      <c r="I322" s="3">
        <v>10.3185</v>
      </c>
      <c r="J322" s="3">
        <v>216.6885</v>
      </c>
      <c r="K322" s="4">
        <v>43522</v>
      </c>
      <c r="L322" s="5">
        <v>0.85138888888888886</v>
      </c>
      <c r="M322" s="2" t="s">
        <v>29</v>
      </c>
      <c r="N322" s="3">
        <v>206.37</v>
      </c>
      <c r="O322" s="3">
        <v>4.7619047620000003</v>
      </c>
      <c r="P322" s="3">
        <v>10.3185</v>
      </c>
      <c r="Q322" s="3">
        <v>5.5</v>
      </c>
    </row>
    <row r="323" spans="1:19" ht="15" hidden="1" x14ac:dyDescent="0.25">
      <c r="A323" s="2" t="s">
        <v>357</v>
      </c>
      <c r="B323" s="2" t="s">
        <v>25</v>
      </c>
      <c r="C323" s="2" t="s">
        <v>26</v>
      </c>
      <c r="D323" s="2" t="s">
        <v>27</v>
      </c>
      <c r="E323" s="2" t="s">
        <v>21</v>
      </c>
      <c r="F323" s="2" t="s">
        <v>22</v>
      </c>
      <c r="G323" s="3">
        <v>39.42</v>
      </c>
      <c r="H323" s="3">
        <v>1</v>
      </c>
      <c r="I323" s="3">
        <v>1.9710000000000001</v>
      </c>
      <c r="J323" s="3">
        <v>41.390999999999998</v>
      </c>
      <c r="K323" s="4">
        <v>43483</v>
      </c>
      <c r="L323" s="5">
        <v>0.63055555555555554</v>
      </c>
      <c r="M323" s="2" t="s">
        <v>29</v>
      </c>
      <c r="N323" s="3">
        <v>39.42</v>
      </c>
      <c r="O323" s="3">
        <v>4.7619047620000003</v>
      </c>
      <c r="P323" s="3">
        <v>1.9710000000000001</v>
      </c>
      <c r="Q323" s="3">
        <v>8.4</v>
      </c>
    </row>
    <row r="324" spans="1:19" ht="15" x14ac:dyDescent="0.25">
      <c r="A324" s="2" t="s">
        <v>220</v>
      </c>
      <c r="B324" s="2" t="s">
        <v>18</v>
      </c>
      <c r="C324" s="2" t="s">
        <v>19</v>
      </c>
      <c r="D324" s="2" t="s">
        <v>27</v>
      </c>
      <c r="E324" s="2" t="s">
        <v>21</v>
      </c>
      <c r="F324" s="2" t="s">
        <v>36</v>
      </c>
      <c r="G324" s="3">
        <v>12.34</v>
      </c>
      <c r="H324" s="3">
        <v>7</v>
      </c>
      <c r="I324" s="3">
        <v>4.319</v>
      </c>
      <c r="J324" s="3">
        <v>90.698999999999998</v>
      </c>
      <c r="K324" s="4">
        <v>43528</v>
      </c>
      <c r="L324" s="5">
        <v>0.47152777777777777</v>
      </c>
      <c r="M324" s="2" t="s">
        <v>33</v>
      </c>
      <c r="N324" s="3">
        <v>86.38</v>
      </c>
      <c r="O324" s="3">
        <v>4.7619047620000003</v>
      </c>
      <c r="P324" s="3">
        <v>4.319</v>
      </c>
      <c r="Q324" s="3">
        <v>6.7</v>
      </c>
      <c r="R324">
        <f>J324-N324</f>
        <v>4.3190000000000026</v>
      </c>
      <c r="S324" t="str">
        <f t="shared" ref="S324:S326" si="26">IF(J324&gt;300,"High Spender","Regular Spender")</f>
        <v>Regular Spender</v>
      </c>
    </row>
    <row r="325" spans="1:19" ht="15" x14ac:dyDescent="0.25">
      <c r="A325" s="2" t="s">
        <v>319</v>
      </c>
      <c r="B325" s="2" t="s">
        <v>18</v>
      </c>
      <c r="C325" s="2" t="s">
        <v>19</v>
      </c>
      <c r="D325" s="2" t="s">
        <v>20</v>
      </c>
      <c r="E325" s="2" t="s">
        <v>31</v>
      </c>
      <c r="F325" s="2" t="s">
        <v>22</v>
      </c>
      <c r="G325" s="3">
        <v>99.83</v>
      </c>
      <c r="H325" s="3">
        <v>6</v>
      </c>
      <c r="I325" s="3">
        <v>29.949000000000002</v>
      </c>
      <c r="J325" s="3">
        <v>628.92899999999997</v>
      </c>
      <c r="K325" s="4">
        <v>43528</v>
      </c>
      <c r="L325" s="5">
        <v>0.62638888888888888</v>
      </c>
      <c r="M325" s="2" t="s">
        <v>23</v>
      </c>
      <c r="N325" s="3">
        <v>598.98</v>
      </c>
      <c r="O325" s="3">
        <v>4.7619047620000003</v>
      </c>
      <c r="P325" s="3">
        <v>29.949000000000002</v>
      </c>
      <c r="Q325" s="3">
        <v>8.5</v>
      </c>
      <c r="R325">
        <f>J325-N325</f>
        <v>29.948999999999955</v>
      </c>
      <c r="S325" t="str">
        <f t="shared" si="26"/>
        <v>High Spender</v>
      </c>
    </row>
    <row r="326" spans="1:19" ht="15" x14ac:dyDescent="0.25">
      <c r="A326" s="2" t="s">
        <v>444</v>
      </c>
      <c r="B326" s="2" t="s">
        <v>18</v>
      </c>
      <c r="C326" s="2" t="s">
        <v>19</v>
      </c>
      <c r="D326" s="2" t="s">
        <v>27</v>
      </c>
      <c r="E326" s="2" t="s">
        <v>21</v>
      </c>
      <c r="F326" s="2" t="s">
        <v>32</v>
      </c>
      <c r="G326" s="3">
        <v>56.53</v>
      </c>
      <c r="H326" s="3">
        <v>4</v>
      </c>
      <c r="I326" s="3">
        <v>11.305999999999999</v>
      </c>
      <c r="J326" s="3">
        <v>237.42599999999999</v>
      </c>
      <c r="K326" s="4">
        <v>43528</v>
      </c>
      <c r="L326" s="5">
        <v>0.82500000000000007</v>
      </c>
      <c r="M326" s="2" t="s">
        <v>23</v>
      </c>
      <c r="N326" s="3">
        <v>226.12</v>
      </c>
      <c r="O326" s="3">
        <v>4.7619047620000003</v>
      </c>
      <c r="P326" s="3">
        <v>11.305999999999999</v>
      </c>
      <c r="Q326" s="3">
        <v>5.5</v>
      </c>
      <c r="R326">
        <f>J326-N326</f>
        <v>11.305999999999983</v>
      </c>
      <c r="S326" t="str">
        <f t="shared" si="26"/>
        <v>Regular Spender</v>
      </c>
    </row>
    <row r="327" spans="1:19" ht="15" hidden="1" x14ac:dyDescent="0.25">
      <c r="A327" s="2" t="s">
        <v>361</v>
      </c>
      <c r="B327" s="2" t="s">
        <v>42</v>
      </c>
      <c r="C327" s="2" t="s">
        <v>43</v>
      </c>
      <c r="D327" s="2" t="s">
        <v>27</v>
      </c>
      <c r="E327" s="2" t="s">
        <v>31</v>
      </c>
      <c r="F327" s="2" t="s">
        <v>36</v>
      </c>
      <c r="G327" s="3">
        <v>97.74</v>
      </c>
      <c r="H327" s="3">
        <v>4</v>
      </c>
      <c r="I327" s="3">
        <v>19.547999999999998</v>
      </c>
      <c r="J327" s="3">
        <v>410.50799999999998</v>
      </c>
      <c r="K327" s="4">
        <v>43536</v>
      </c>
      <c r="L327" s="5">
        <v>0.82847222222222217</v>
      </c>
      <c r="M327" s="2" t="s">
        <v>23</v>
      </c>
      <c r="N327" s="3">
        <v>390.96</v>
      </c>
      <c r="O327" s="3">
        <v>4.7619047620000003</v>
      </c>
      <c r="P327" s="3">
        <v>19.547999999999998</v>
      </c>
      <c r="Q327" s="3">
        <v>6.4</v>
      </c>
    </row>
    <row r="328" spans="1:19" ht="15" x14ac:dyDescent="0.25">
      <c r="A328" s="2" t="s">
        <v>345</v>
      </c>
      <c r="B328" s="2" t="s">
        <v>18</v>
      </c>
      <c r="C328" s="2" t="s">
        <v>19</v>
      </c>
      <c r="D328" s="2" t="s">
        <v>27</v>
      </c>
      <c r="E328" s="2" t="s">
        <v>21</v>
      </c>
      <c r="F328" s="2" t="s">
        <v>46</v>
      </c>
      <c r="G328" s="3">
        <v>81.91</v>
      </c>
      <c r="H328" s="3">
        <v>2</v>
      </c>
      <c r="I328" s="3">
        <v>8.1910000000000007</v>
      </c>
      <c r="J328" s="3">
        <v>172.011</v>
      </c>
      <c r="K328" s="4">
        <v>43529</v>
      </c>
      <c r="L328" s="5">
        <v>0.73819444444444438</v>
      </c>
      <c r="M328" s="2" t="s">
        <v>29</v>
      </c>
      <c r="N328" s="3">
        <v>163.82</v>
      </c>
      <c r="O328" s="3">
        <v>4.7619047620000003</v>
      </c>
      <c r="P328" s="3">
        <v>8.1910000000000007</v>
      </c>
      <c r="Q328" s="3">
        <v>7.8</v>
      </c>
      <c r="R328">
        <f>J328-N328</f>
        <v>8.1910000000000025</v>
      </c>
      <c r="S328" t="str">
        <f>IF(J328&gt;300,"High Spender","Regular Spender")</f>
        <v>Regular Spender</v>
      </c>
    </row>
    <row r="329" spans="1:19" ht="15" hidden="1" x14ac:dyDescent="0.25">
      <c r="A329" s="2" t="s">
        <v>363</v>
      </c>
      <c r="B329" s="2" t="s">
        <v>25</v>
      </c>
      <c r="C329" s="2" t="s">
        <v>26</v>
      </c>
      <c r="D329" s="2" t="s">
        <v>20</v>
      </c>
      <c r="E329" s="2" t="s">
        <v>31</v>
      </c>
      <c r="F329" s="2" t="s">
        <v>44</v>
      </c>
      <c r="G329" s="3">
        <v>94.26</v>
      </c>
      <c r="H329" s="3">
        <v>4</v>
      </c>
      <c r="I329" s="3">
        <v>18.852</v>
      </c>
      <c r="J329" s="3">
        <v>395.892</v>
      </c>
      <c r="K329" s="4">
        <v>43536</v>
      </c>
      <c r="L329" s="5">
        <v>0.6875</v>
      </c>
      <c r="M329" s="2" t="s">
        <v>29</v>
      </c>
      <c r="N329" s="3">
        <v>377.04</v>
      </c>
      <c r="O329" s="3">
        <v>4.7619047620000003</v>
      </c>
      <c r="P329" s="3">
        <v>18.852</v>
      </c>
      <c r="Q329" s="3">
        <v>8.6</v>
      </c>
    </row>
    <row r="330" spans="1:19" ht="15" hidden="1" x14ac:dyDescent="0.25">
      <c r="A330" s="2" t="s">
        <v>364</v>
      </c>
      <c r="B330" s="2" t="s">
        <v>42</v>
      </c>
      <c r="C330" s="2" t="s">
        <v>43</v>
      </c>
      <c r="D330" s="2" t="s">
        <v>20</v>
      </c>
      <c r="E330" s="2" t="s">
        <v>31</v>
      </c>
      <c r="F330" s="2" t="s">
        <v>22</v>
      </c>
      <c r="G330" s="3">
        <v>51.13</v>
      </c>
      <c r="H330" s="3">
        <v>4</v>
      </c>
      <c r="I330" s="3">
        <v>10.226000000000001</v>
      </c>
      <c r="J330" s="3">
        <v>214.74600000000001</v>
      </c>
      <c r="K330" s="4">
        <v>43490</v>
      </c>
      <c r="L330" s="5">
        <v>0.42430555555555555</v>
      </c>
      <c r="M330" s="2" t="s">
        <v>33</v>
      </c>
      <c r="N330" s="3">
        <v>204.52</v>
      </c>
      <c r="O330" s="3">
        <v>4.7619047620000003</v>
      </c>
      <c r="P330" s="3">
        <v>10.226000000000001</v>
      </c>
      <c r="Q330" s="3">
        <v>4</v>
      </c>
    </row>
    <row r="331" spans="1:19" ht="15" x14ac:dyDescent="0.25">
      <c r="A331" s="2" t="s">
        <v>99</v>
      </c>
      <c r="B331" s="2" t="s">
        <v>18</v>
      </c>
      <c r="C331" s="2" t="s">
        <v>19</v>
      </c>
      <c r="D331" s="2" t="s">
        <v>20</v>
      </c>
      <c r="E331" s="2" t="s">
        <v>31</v>
      </c>
      <c r="F331" s="2" t="s">
        <v>36</v>
      </c>
      <c r="G331" s="3">
        <v>15.81</v>
      </c>
      <c r="H331" s="3">
        <v>10</v>
      </c>
      <c r="I331" s="3">
        <v>7.9050000000000002</v>
      </c>
      <c r="J331" s="3">
        <v>166.005</v>
      </c>
      <c r="K331" s="4">
        <v>43530</v>
      </c>
      <c r="L331" s="5">
        <v>0.51874999999999993</v>
      </c>
      <c r="M331" s="2" t="s">
        <v>33</v>
      </c>
      <c r="N331" s="3">
        <v>158.1</v>
      </c>
      <c r="O331" s="3">
        <v>4.7619047620000003</v>
      </c>
      <c r="P331" s="3">
        <v>7.9050000000000002</v>
      </c>
      <c r="Q331" s="3">
        <v>8.6</v>
      </c>
      <c r="R331">
        <f>J331-N331</f>
        <v>7.9050000000000011</v>
      </c>
      <c r="S331" t="str">
        <f>IF(J331&gt;300,"High Spender","Regular Spender")</f>
        <v>Regular Spender</v>
      </c>
    </row>
    <row r="332" spans="1:19" ht="15" hidden="1" x14ac:dyDescent="0.25">
      <c r="A332" s="2" t="s">
        <v>366</v>
      </c>
      <c r="B332" s="2" t="s">
        <v>42</v>
      </c>
      <c r="C332" s="2" t="s">
        <v>43</v>
      </c>
      <c r="D332" s="2" t="s">
        <v>27</v>
      </c>
      <c r="E332" s="2" t="s">
        <v>31</v>
      </c>
      <c r="F332" s="2" t="s">
        <v>32</v>
      </c>
      <c r="G332" s="3">
        <v>22.02</v>
      </c>
      <c r="H332" s="3">
        <v>9</v>
      </c>
      <c r="I332" s="3">
        <v>9.9090000000000007</v>
      </c>
      <c r="J332" s="3">
        <v>208.089</v>
      </c>
      <c r="K332" s="4">
        <v>43503</v>
      </c>
      <c r="L332" s="5">
        <v>0.78333333333333333</v>
      </c>
      <c r="M332" s="2" t="s">
        <v>29</v>
      </c>
      <c r="N332" s="3">
        <v>198.18</v>
      </c>
      <c r="O332" s="3">
        <v>4.7619047620000003</v>
      </c>
      <c r="P332" s="3">
        <v>9.9090000000000007</v>
      </c>
      <c r="Q332" s="3">
        <v>6.8</v>
      </c>
    </row>
    <row r="333" spans="1:19" ht="15" x14ac:dyDescent="0.25">
      <c r="A333" s="2" t="s">
        <v>167</v>
      </c>
      <c r="B333" s="2" t="s">
        <v>18</v>
      </c>
      <c r="C333" s="2" t="s">
        <v>19</v>
      </c>
      <c r="D333" s="2" t="s">
        <v>20</v>
      </c>
      <c r="E333" s="2" t="s">
        <v>21</v>
      </c>
      <c r="F333" s="2" t="s">
        <v>36</v>
      </c>
      <c r="G333" s="3">
        <v>92.13</v>
      </c>
      <c r="H333" s="3">
        <v>6</v>
      </c>
      <c r="I333" s="3">
        <v>27.638999999999999</v>
      </c>
      <c r="J333" s="3">
        <v>580.41899999999998</v>
      </c>
      <c r="K333" s="4">
        <v>43530</v>
      </c>
      <c r="L333" s="5">
        <v>0.8569444444444444</v>
      </c>
      <c r="M333" s="2" t="s">
        <v>29</v>
      </c>
      <c r="N333" s="3">
        <v>552.78</v>
      </c>
      <c r="O333" s="3">
        <v>4.7619047620000003</v>
      </c>
      <c r="P333" s="3">
        <v>27.638999999999999</v>
      </c>
      <c r="Q333" s="3">
        <v>8.3000000000000007</v>
      </c>
      <c r="R333">
        <f>J333-N333</f>
        <v>27.63900000000001</v>
      </c>
      <c r="S333" t="str">
        <f t="shared" ref="S333:S335" si="27">IF(J333&gt;300,"High Spender","Regular Spender")</f>
        <v>High Spender</v>
      </c>
    </row>
    <row r="334" spans="1:19" ht="15" x14ac:dyDescent="0.25">
      <c r="A334" s="2" t="s">
        <v>405</v>
      </c>
      <c r="B334" s="2" t="s">
        <v>18</v>
      </c>
      <c r="C334" s="2" t="s">
        <v>19</v>
      </c>
      <c r="D334" s="2" t="s">
        <v>20</v>
      </c>
      <c r="E334" s="2" t="s">
        <v>31</v>
      </c>
      <c r="F334" s="2" t="s">
        <v>28</v>
      </c>
      <c r="G334" s="3">
        <v>21.5</v>
      </c>
      <c r="H334" s="3">
        <v>9</v>
      </c>
      <c r="I334" s="3">
        <v>9.6750000000000007</v>
      </c>
      <c r="J334" s="3">
        <v>203.17500000000001</v>
      </c>
      <c r="K334" s="4">
        <v>43530</v>
      </c>
      <c r="L334" s="5">
        <v>0.53194444444444444</v>
      </c>
      <c r="M334" s="2" t="s">
        <v>33</v>
      </c>
      <c r="N334" s="3">
        <v>193.5</v>
      </c>
      <c r="O334" s="3">
        <v>4.7619047620000003</v>
      </c>
      <c r="P334" s="3">
        <v>9.6750000000000007</v>
      </c>
      <c r="Q334" s="3">
        <v>7.8</v>
      </c>
      <c r="R334">
        <f>J334-N334</f>
        <v>9.6750000000000114</v>
      </c>
      <c r="S334" t="str">
        <f t="shared" si="27"/>
        <v>Regular Spender</v>
      </c>
    </row>
    <row r="335" spans="1:19" ht="15" x14ac:dyDescent="0.25">
      <c r="A335" s="2" t="s">
        <v>430</v>
      </c>
      <c r="B335" s="2" t="s">
        <v>18</v>
      </c>
      <c r="C335" s="2" t="s">
        <v>19</v>
      </c>
      <c r="D335" s="2" t="s">
        <v>27</v>
      </c>
      <c r="E335" s="2" t="s">
        <v>21</v>
      </c>
      <c r="F335" s="2" t="s">
        <v>22</v>
      </c>
      <c r="G335" s="3">
        <v>79.739999999999995</v>
      </c>
      <c r="H335" s="3">
        <v>1</v>
      </c>
      <c r="I335" s="3">
        <v>3.9870000000000001</v>
      </c>
      <c r="J335" s="3">
        <v>83.727000000000004</v>
      </c>
      <c r="K335" s="4">
        <v>43530</v>
      </c>
      <c r="L335" s="5">
        <v>0.44166666666666665</v>
      </c>
      <c r="M335" s="2" t="s">
        <v>23</v>
      </c>
      <c r="N335" s="3">
        <v>79.739999999999995</v>
      </c>
      <c r="O335" s="3">
        <v>4.7619047620000003</v>
      </c>
      <c r="P335" s="3">
        <v>3.9870000000000001</v>
      </c>
      <c r="Q335" s="3">
        <v>7.3</v>
      </c>
      <c r="R335">
        <f>J335-N335</f>
        <v>3.987000000000009</v>
      </c>
      <c r="S335" t="str">
        <f t="shared" si="27"/>
        <v>Regular Spender</v>
      </c>
    </row>
    <row r="336" spans="1:19" ht="15" hidden="1" x14ac:dyDescent="0.25">
      <c r="A336" s="2" t="s">
        <v>370</v>
      </c>
      <c r="B336" s="2" t="s">
        <v>25</v>
      </c>
      <c r="C336" s="2" t="s">
        <v>26</v>
      </c>
      <c r="D336" s="2" t="s">
        <v>20</v>
      </c>
      <c r="E336" s="2" t="s">
        <v>31</v>
      </c>
      <c r="F336" s="2" t="s">
        <v>36</v>
      </c>
      <c r="G336" s="3">
        <v>14.7</v>
      </c>
      <c r="H336" s="3">
        <v>5</v>
      </c>
      <c r="I336" s="3">
        <v>3.6749999999999998</v>
      </c>
      <c r="J336" s="3">
        <v>77.174999999999997</v>
      </c>
      <c r="K336" s="4">
        <v>43548</v>
      </c>
      <c r="L336" s="5">
        <v>0.57500000000000007</v>
      </c>
      <c r="M336" s="2" t="s">
        <v>23</v>
      </c>
      <c r="N336" s="3">
        <v>73.5</v>
      </c>
      <c r="O336" s="3">
        <v>4.7619047620000003</v>
      </c>
      <c r="P336" s="3">
        <v>3.6749999999999998</v>
      </c>
      <c r="Q336" s="3">
        <v>8.5</v>
      </c>
    </row>
    <row r="337" spans="1:19" ht="15" x14ac:dyDescent="0.25">
      <c r="A337" s="2" t="s">
        <v>349</v>
      </c>
      <c r="B337" s="2" t="s">
        <v>18</v>
      </c>
      <c r="C337" s="2" t="s">
        <v>19</v>
      </c>
      <c r="D337" s="2" t="s">
        <v>20</v>
      </c>
      <c r="E337" s="2" t="s">
        <v>21</v>
      </c>
      <c r="F337" s="2" t="s">
        <v>22</v>
      </c>
      <c r="G337" s="3">
        <v>15.55</v>
      </c>
      <c r="H337" s="3">
        <v>9</v>
      </c>
      <c r="I337" s="3">
        <v>6.9974999999999996</v>
      </c>
      <c r="J337" s="3">
        <v>146.94749999999999</v>
      </c>
      <c r="K337" s="4">
        <v>43531</v>
      </c>
      <c r="L337" s="5">
        <v>0.54999999999999993</v>
      </c>
      <c r="M337" s="2" t="s">
        <v>29</v>
      </c>
      <c r="N337" s="3">
        <v>139.94999999999999</v>
      </c>
      <c r="O337" s="3">
        <v>4.7619047620000003</v>
      </c>
      <c r="P337" s="3">
        <v>6.9974999999999996</v>
      </c>
      <c r="Q337" s="3">
        <v>5</v>
      </c>
      <c r="R337">
        <f>J337-N337</f>
        <v>6.9975000000000023</v>
      </c>
      <c r="S337" t="str">
        <f t="shared" ref="S337:S338" si="28">IF(J337&gt;300,"High Spender","Regular Spender")</f>
        <v>Regular Spender</v>
      </c>
    </row>
    <row r="338" spans="1:19" ht="15" x14ac:dyDescent="0.25">
      <c r="A338" s="2" t="s">
        <v>131</v>
      </c>
      <c r="B338" s="2" t="s">
        <v>18</v>
      </c>
      <c r="C338" s="2" t="s">
        <v>19</v>
      </c>
      <c r="D338" s="2" t="s">
        <v>27</v>
      </c>
      <c r="E338" s="2" t="s">
        <v>31</v>
      </c>
      <c r="F338" s="2" t="s">
        <v>28</v>
      </c>
      <c r="G338" s="3">
        <v>97.16</v>
      </c>
      <c r="H338" s="3">
        <v>1</v>
      </c>
      <c r="I338" s="3">
        <v>4.8579999999999997</v>
      </c>
      <c r="J338" s="3">
        <v>102.018</v>
      </c>
      <c r="K338" s="4">
        <v>43532</v>
      </c>
      <c r="L338" s="5">
        <v>0.85972222222222217</v>
      </c>
      <c r="M338" s="2" t="s">
        <v>23</v>
      </c>
      <c r="N338" s="3">
        <v>97.16</v>
      </c>
      <c r="O338" s="3">
        <v>4.7619047620000003</v>
      </c>
      <c r="P338" s="3">
        <v>4.8579999999999997</v>
      </c>
      <c r="Q338" s="3">
        <v>7.2</v>
      </c>
      <c r="R338">
        <f>J338-N338</f>
        <v>4.8580000000000041</v>
      </c>
      <c r="S338" t="str">
        <f t="shared" si="28"/>
        <v>Regular Spender</v>
      </c>
    </row>
    <row r="339" spans="1:19" ht="15" hidden="1" x14ac:dyDescent="0.25">
      <c r="A339" s="2" t="s">
        <v>373</v>
      </c>
      <c r="B339" s="2" t="s">
        <v>42</v>
      </c>
      <c r="C339" s="2" t="s">
        <v>43</v>
      </c>
      <c r="D339" s="2" t="s">
        <v>27</v>
      </c>
      <c r="E339" s="2" t="s">
        <v>21</v>
      </c>
      <c r="F339" s="2" t="s">
        <v>36</v>
      </c>
      <c r="G339" s="3">
        <v>57.95</v>
      </c>
      <c r="H339" s="3">
        <v>6</v>
      </c>
      <c r="I339" s="3">
        <v>17.385000000000002</v>
      </c>
      <c r="J339" s="3">
        <v>365.08499999999998</v>
      </c>
      <c r="K339" s="4">
        <v>43520</v>
      </c>
      <c r="L339" s="5">
        <v>0.54305555555555551</v>
      </c>
      <c r="M339" s="2" t="s">
        <v>29</v>
      </c>
      <c r="N339" s="3">
        <v>347.7</v>
      </c>
      <c r="O339" s="3">
        <v>4.7619047620000003</v>
      </c>
      <c r="P339" s="3">
        <v>17.385000000000002</v>
      </c>
      <c r="Q339" s="3">
        <v>5.2</v>
      </c>
    </row>
    <row r="340" spans="1:19" ht="15" hidden="1" x14ac:dyDescent="0.25">
      <c r="A340" s="2" t="s">
        <v>374</v>
      </c>
      <c r="B340" s="2" t="s">
        <v>25</v>
      </c>
      <c r="C340" s="2" t="s">
        <v>26</v>
      </c>
      <c r="D340" s="2" t="s">
        <v>27</v>
      </c>
      <c r="E340" s="2" t="s">
        <v>21</v>
      </c>
      <c r="F340" s="2" t="s">
        <v>28</v>
      </c>
      <c r="G340" s="3">
        <v>47.65</v>
      </c>
      <c r="H340" s="3">
        <v>3</v>
      </c>
      <c r="I340" s="3">
        <v>7.1475</v>
      </c>
      <c r="J340" s="3">
        <v>150.0975</v>
      </c>
      <c r="K340" s="4">
        <v>43552</v>
      </c>
      <c r="L340" s="5">
        <v>0.54027777777777775</v>
      </c>
      <c r="M340" s="2" t="s">
        <v>33</v>
      </c>
      <c r="N340" s="3">
        <v>142.94999999999999</v>
      </c>
      <c r="O340" s="3">
        <v>4.7619047620000003</v>
      </c>
      <c r="P340" s="3">
        <v>7.1475</v>
      </c>
      <c r="Q340" s="3">
        <v>9.5</v>
      </c>
    </row>
    <row r="341" spans="1:19" ht="15" hidden="1" x14ac:dyDescent="0.25">
      <c r="A341" s="2" t="s">
        <v>375</v>
      </c>
      <c r="B341" s="2" t="s">
        <v>42</v>
      </c>
      <c r="C341" s="2" t="s">
        <v>43</v>
      </c>
      <c r="D341" s="2" t="s">
        <v>20</v>
      </c>
      <c r="E341" s="2" t="s">
        <v>21</v>
      </c>
      <c r="F341" s="2" t="s">
        <v>44</v>
      </c>
      <c r="G341" s="3">
        <v>42.82</v>
      </c>
      <c r="H341" s="3">
        <v>9</v>
      </c>
      <c r="I341" s="3">
        <v>19.268999999999998</v>
      </c>
      <c r="J341" s="3">
        <v>404.649</v>
      </c>
      <c r="K341" s="4">
        <v>43501</v>
      </c>
      <c r="L341" s="5">
        <v>0.6430555555555556</v>
      </c>
      <c r="M341" s="2" t="s">
        <v>33</v>
      </c>
      <c r="N341" s="3">
        <v>385.38</v>
      </c>
      <c r="O341" s="3">
        <v>4.7619047620000003</v>
      </c>
      <c r="P341" s="3">
        <v>19.268999999999998</v>
      </c>
      <c r="Q341" s="3">
        <v>8.9</v>
      </c>
    </row>
    <row r="342" spans="1:19" ht="15" hidden="1" x14ac:dyDescent="0.25">
      <c r="A342" s="2" t="s">
        <v>376</v>
      </c>
      <c r="B342" s="2" t="s">
        <v>42</v>
      </c>
      <c r="C342" s="2" t="s">
        <v>43</v>
      </c>
      <c r="D342" s="2" t="s">
        <v>20</v>
      </c>
      <c r="E342" s="2" t="s">
        <v>31</v>
      </c>
      <c r="F342" s="2" t="s">
        <v>28</v>
      </c>
      <c r="G342" s="3">
        <v>48.09</v>
      </c>
      <c r="H342" s="3">
        <v>3</v>
      </c>
      <c r="I342" s="3">
        <v>7.2134999999999998</v>
      </c>
      <c r="J342" s="3">
        <v>151.48349999999999</v>
      </c>
      <c r="K342" s="4">
        <v>43506</v>
      </c>
      <c r="L342" s="5">
        <v>0.76597222222222217</v>
      </c>
      <c r="M342" s="2" t="s">
        <v>33</v>
      </c>
      <c r="N342" s="3">
        <v>144.27000000000001</v>
      </c>
      <c r="O342" s="3">
        <v>4.7619047620000003</v>
      </c>
      <c r="P342" s="3">
        <v>7.2134999999999998</v>
      </c>
      <c r="Q342" s="3">
        <v>7.8</v>
      </c>
    </row>
    <row r="343" spans="1:19" ht="15" hidden="1" x14ac:dyDescent="0.25">
      <c r="A343" s="2" t="s">
        <v>377</v>
      </c>
      <c r="B343" s="2" t="s">
        <v>42</v>
      </c>
      <c r="C343" s="2" t="s">
        <v>43</v>
      </c>
      <c r="D343" s="2" t="s">
        <v>20</v>
      </c>
      <c r="E343" s="2" t="s">
        <v>21</v>
      </c>
      <c r="F343" s="2" t="s">
        <v>22</v>
      </c>
      <c r="G343" s="3">
        <v>55.97</v>
      </c>
      <c r="H343" s="3">
        <v>7</v>
      </c>
      <c r="I343" s="3">
        <v>19.589500000000001</v>
      </c>
      <c r="J343" s="3">
        <v>411.37950000000001</v>
      </c>
      <c r="K343" s="4">
        <v>43529</v>
      </c>
      <c r="L343" s="5">
        <v>0.79583333333333339</v>
      </c>
      <c r="M343" s="2" t="s">
        <v>23</v>
      </c>
      <c r="N343" s="3">
        <v>391.79</v>
      </c>
      <c r="O343" s="3">
        <v>4.7619047620000003</v>
      </c>
      <c r="P343" s="3">
        <v>19.589500000000001</v>
      </c>
      <c r="Q343" s="3">
        <v>8.9</v>
      </c>
    </row>
    <row r="344" spans="1:19" ht="15" hidden="1" x14ac:dyDescent="0.25">
      <c r="A344" s="2" t="s">
        <v>378</v>
      </c>
      <c r="B344" s="2" t="s">
        <v>42</v>
      </c>
      <c r="C344" s="2" t="s">
        <v>43</v>
      </c>
      <c r="D344" s="2" t="s">
        <v>20</v>
      </c>
      <c r="E344" s="2" t="s">
        <v>21</v>
      </c>
      <c r="F344" s="2" t="s">
        <v>22</v>
      </c>
      <c r="G344" s="3">
        <v>76.900000000000006</v>
      </c>
      <c r="H344" s="3">
        <v>7</v>
      </c>
      <c r="I344" s="3">
        <v>26.914999999999999</v>
      </c>
      <c r="J344" s="3">
        <v>565.21500000000003</v>
      </c>
      <c r="K344" s="4">
        <v>43511</v>
      </c>
      <c r="L344" s="5">
        <v>0.84791666666666676</v>
      </c>
      <c r="M344" s="2" t="s">
        <v>29</v>
      </c>
      <c r="N344" s="3">
        <v>538.29999999999995</v>
      </c>
      <c r="O344" s="3">
        <v>4.7619047620000003</v>
      </c>
      <c r="P344" s="3">
        <v>26.914999999999999</v>
      </c>
      <c r="Q344" s="3">
        <v>7.7</v>
      </c>
    </row>
    <row r="345" spans="1:19" ht="15" hidden="1" x14ac:dyDescent="0.25">
      <c r="A345" s="2" t="s">
        <v>379</v>
      </c>
      <c r="B345" s="2" t="s">
        <v>25</v>
      </c>
      <c r="C345" s="2" t="s">
        <v>26</v>
      </c>
      <c r="D345" s="2" t="s">
        <v>27</v>
      </c>
      <c r="E345" s="2" t="s">
        <v>21</v>
      </c>
      <c r="F345" s="2" t="s">
        <v>44</v>
      </c>
      <c r="G345" s="3">
        <v>97.03</v>
      </c>
      <c r="H345" s="3">
        <v>5</v>
      </c>
      <c r="I345" s="3">
        <v>24.2575</v>
      </c>
      <c r="J345" s="3">
        <v>509.40750000000003</v>
      </c>
      <c r="K345" s="4">
        <v>43495</v>
      </c>
      <c r="L345" s="5">
        <v>0.68333333333333324</v>
      </c>
      <c r="M345" s="2" t="s">
        <v>23</v>
      </c>
      <c r="N345" s="3">
        <v>485.15</v>
      </c>
      <c r="O345" s="3">
        <v>4.7619047620000003</v>
      </c>
      <c r="P345" s="3">
        <v>24.2575</v>
      </c>
      <c r="Q345" s="3">
        <v>9.3000000000000007</v>
      </c>
    </row>
    <row r="346" spans="1:19" ht="15" x14ac:dyDescent="0.25">
      <c r="A346" s="2" t="s">
        <v>359</v>
      </c>
      <c r="B346" s="2" t="s">
        <v>18</v>
      </c>
      <c r="C346" s="2" t="s">
        <v>19</v>
      </c>
      <c r="D346" s="2" t="s">
        <v>27</v>
      </c>
      <c r="E346" s="2" t="s">
        <v>21</v>
      </c>
      <c r="F346" s="2" t="s">
        <v>46</v>
      </c>
      <c r="G346" s="3">
        <v>61.77</v>
      </c>
      <c r="H346" s="3">
        <v>5</v>
      </c>
      <c r="I346" s="3">
        <v>15.442500000000001</v>
      </c>
      <c r="J346" s="3">
        <v>324.29250000000002</v>
      </c>
      <c r="K346" s="4">
        <v>43532</v>
      </c>
      <c r="L346" s="5">
        <v>0.55625000000000002</v>
      </c>
      <c r="M346" s="2" t="s">
        <v>29</v>
      </c>
      <c r="N346" s="3">
        <v>308.85000000000002</v>
      </c>
      <c r="O346" s="3">
        <v>4.7619047620000003</v>
      </c>
      <c r="P346" s="3">
        <v>15.442500000000001</v>
      </c>
      <c r="Q346" s="3">
        <v>6.7</v>
      </c>
      <c r="R346">
        <f>J346-N346</f>
        <v>15.442499999999995</v>
      </c>
      <c r="S346" t="str">
        <f t="shared" ref="S346:S348" si="29">IF(J346&gt;300,"High Spender","Regular Spender")</f>
        <v>High Spender</v>
      </c>
    </row>
    <row r="347" spans="1:19" ht="15" x14ac:dyDescent="0.25">
      <c r="A347" s="2" t="s">
        <v>465</v>
      </c>
      <c r="B347" s="2" t="s">
        <v>18</v>
      </c>
      <c r="C347" s="2" t="s">
        <v>19</v>
      </c>
      <c r="D347" s="2" t="s">
        <v>20</v>
      </c>
      <c r="E347" s="2" t="s">
        <v>21</v>
      </c>
      <c r="F347" s="2" t="s">
        <v>32</v>
      </c>
      <c r="G347" s="3">
        <v>90.65</v>
      </c>
      <c r="H347" s="3">
        <v>10</v>
      </c>
      <c r="I347" s="3">
        <v>45.325000000000003</v>
      </c>
      <c r="J347" s="3">
        <v>951.82500000000005</v>
      </c>
      <c r="K347" s="4">
        <v>43532</v>
      </c>
      <c r="L347" s="5">
        <v>0.45347222222222222</v>
      </c>
      <c r="M347" s="2" t="s">
        <v>23</v>
      </c>
      <c r="N347" s="3">
        <v>906.5</v>
      </c>
      <c r="O347" s="3">
        <v>4.7619047620000003</v>
      </c>
      <c r="P347" s="3">
        <v>45.325000000000003</v>
      </c>
      <c r="Q347" s="3">
        <v>7.3</v>
      </c>
      <c r="R347">
        <f>J347-N347</f>
        <v>45.325000000000045</v>
      </c>
      <c r="S347" t="str">
        <f t="shared" si="29"/>
        <v>High Spender</v>
      </c>
    </row>
    <row r="348" spans="1:19" ht="15" x14ac:dyDescent="0.25">
      <c r="A348" s="2" t="s">
        <v>473</v>
      </c>
      <c r="B348" s="2" t="s">
        <v>18</v>
      </c>
      <c r="C348" s="2" t="s">
        <v>19</v>
      </c>
      <c r="D348" s="2" t="s">
        <v>27</v>
      </c>
      <c r="E348" s="2" t="s">
        <v>31</v>
      </c>
      <c r="F348" s="2" t="s">
        <v>32</v>
      </c>
      <c r="G348" s="3">
        <v>33.99</v>
      </c>
      <c r="H348" s="3">
        <v>6</v>
      </c>
      <c r="I348" s="3">
        <v>10.196999999999999</v>
      </c>
      <c r="J348" s="3">
        <v>214.137</v>
      </c>
      <c r="K348" s="4">
        <v>43532</v>
      </c>
      <c r="L348" s="5">
        <v>0.65069444444444446</v>
      </c>
      <c r="M348" s="2" t="s">
        <v>33</v>
      </c>
      <c r="N348" s="3">
        <v>203.94</v>
      </c>
      <c r="O348" s="3">
        <v>4.7619047620000003</v>
      </c>
      <c r="P348" s="3">
        <v>10.196999999999999</v>
      </c>
      <c r="Q348" s="3">
        <v>7.7</v>
      </c>
      <c r="R348">
        <f>J348-N348</f>
        <v>10.197000000000003</v>
      </c>
      <c r="S348" t="str">
        <f t="shared" si="29"/>
        <v>Regular Spender</v>
      </c>
    </row>
    <row r="349" spans="1:19" ht="15" hidden="1" x14ac:dyDescent="0.25">
      <c r="A349" s="2" t="s">
        <v>383</v>
      </c>
      <c r="B349" s="2" t="s">
        <v>25</v>
      </c>
      <c r="C349" s="2" t="s">
        <v>26</v>
      </c>
      <c r="D349" s="2" t="s">
        <v>20</v>
      </c>
      <c r="E349" s="2" t="s">
        <v>21</v>
      </c>
      <c r="F349" s="2" t="s">
        <v>32</v>
      </c>
      <c r="G349" s="3">
        <v>89.25</v>
      </c>
      <c r="H349" s="3">
        <v>8</v>
      </c>
      <c r="I349" s="3">
        <v>35.700000000000003</v>
      </c>
      <c r="J349" s="3">
        <v>749.7</v>
      </c>
      <c r="K349" s="4">
        <v>43485</v>
      </c>
      <c r="L349" s="5">
        <v>0.42569444444444443</v>
      </c>
      <c r="M349" s="2" t="s">
        <v>29</v>
      </c>
      <c r="N349" s="3">
        <v>714</v>
      </c>
      <c r="O349" s="3">
        <v>4.7619047620000003</v>
      </c>
      <c r="P349" s="3">
        <v>35.700000000000003</v>
      </c>
      <c r="Q349" s="3">
        <v>4.7</v>
      </c>
    </row>
    <row r="350" spans="1:19" ht="15" x14ac:dyDescent="0.25">
      <c r="A350" s="2" t="s">
        <v>270</v>
      </c>
      <c r="B350" s="2" t="s">
        <v>18</v>
      </c>
      <c r="C350" s="2" t="s">
        <v>19</v>
      </c>
      <c r="D350" s="2" t="s">
        <v>20</v>
      </c>
      <c r="E350" s="2" t="s">
        <v>31</v>
      </c>
      <c r="F350" s="2" t="s">
        <v>22</v>
      </c>
      <c r="G350" s="3">
        <v>51.94</v>
      </c>
      <c r="H350" s="3">
        <v>10</v>
      </c>
      <c r="I350" s="3">
        <v>25.97</v>
      </c>
      <c r="J350" s="3">
        <v>545.37</v>
      </c>
      <c r="K350" s="4">
        <v>43533</v>
      </c>
      <c r="L350" s="5">
        <v>0.76666666666666661</v>
      </c>
      <c r="M350" s="2" t="s">
        <v>23</v>
      </c>
      <c r="N350" s="3">
        <v>519.4</v>
      </c>
      <c r="O350" s="3">
        <v>4.7619047620000003</v>
      </c>
      <c r="P350" s="3">
        <v>25.97</v>
      </c>
      <c r="Q350" s="3">
        <v>6.5</v>
      </c>
      <c r="R350">
        <f>J350-N350</f>
        <v>25.970000000000027</v>
      </c>
      <c r="S350" t="str">
        <f>IF(J350&gt;300,"High Spender","Regular Spender")</f>
        <v>High Spender</v>
      </c>
    </row>
    <row r="351" spans="1:19" ht="15" hidden="1" x14ac:dyDescent="0.25">
      <c r="A351" s="2" t="s">
        <v>385</v>
      </c>
      <c r="B351" s="2" t="s">
        <v>42</v>
      </c>
      <c r="C351" s="2" t="s">
        <v>43</v>
      </c>
      <c r="D351" s="2" t="s">
        <v>27</v>
      </c>
      <c r="E351" s="2" t="s">
        <v>21</v>
      </c>
      <c r="F351" s="2" t="s">
        <v>22</v>
      </c>
      <c r="G351" s="3">
        <v>13.5</v>
      </c>
      <c r="H351" s="3">
        <v>10</v>
      </c>
      <c r="I351" s="3">
        <v>6.75</v>
      </c>
      <c r="J351" s="3">
        <v>141.75</v>
      </c>
      <c r="K351" s="4">
        <v>43523</v>
      </c>
      <c r="L351" s="5">
        <v>0.46249999999999997</v>
      </c>
      <c r="M351" s="2" t="s">
        <v>33</v>
      </c>
      <c r="N351" s="3">
        <v>135</v>
      </c>
      <c r="O351" s="3">
        <v>4.7619047620000003</v>
      </c>
      <c r="P351" s="3">
        <v>6.75</v>
      </c>
      <c r="Q351" s="3">
        <v>4.8</v>
      </c>
    </row>
    <row r="352" spans="1:19" ht="15" hidden="1" x14ac:dyDescent="0.25">
      <c r="A352" s="2" t="s">
        <v>386</v>
      </c>
      <c r="B352" s="2" t="s">
        <v>25</v>
      </c>
      <c r="C352" s="2" t="s">
        <v>26</v>
      </c>
      <c r="D352" s="2" t="s">
        <v>20</v>
      </c>
      <c r="E352" s="2" t="s">
        <v>21</v>
      </c>
      <c r="F352" s="2" t="s">
        <v>46</v>
      </c>
      <c r="G352" s="3">
        <v>99.3</v>
      </c>
      <c r="H352" s="3">
        <v>10</v>
      </c>
      <c r="I352" s="3">
        <v>49.65</v>
      </c>
      <c r="J352" s="3">
        <v>1042.6500000000001</v>
      </c>
      <c r="K352" s="4">
        <v>43511</v>
      </c>
      <c r="L352" s="5">
        <v>0.62013888888888891</v>
      </c>
      <c r="M352" s="2" t="s">
        <v>33</v>
      </c>
      <c r="N352" s="3">
        <v>993</v>
      </c>
      <c r="O352" s="3">
        <v>4.7619047620000003</v>
      </c>
      <c r="P352" s="3">
        <v>49.65</v>
      </c>
      <c r="Q352" s="3">
        <v>6.6</v>
      </c>
    </row>
    <row r="353" spans="1:19" ht="15" x14ac:dyDescent="0.25">
      <c r="A353" s="2" t="s">
        <v>362</v>
      </c>
      <c r="B353" s="2" t="s">
        <v>18</v>
      </c>
      <c r="C353" s="2" t="s">
        <v>19</v>
      </c>
      <c r="D353" s="2" t="s">
        <v>20</v>
      </c>
      <c r="E353" s="2" t="s">
        <v>31</v>
      </c>
      <c r="F353" s="2" t="s">
        <v>44</v>
      </c>
      <c r="G353" s="3">
        <v>99.78</v>
      </c>
      <c r="H353" s="3">
        <v>5</v>
      </c>
      <c r="I353" s="3">
        <v>24.945</v>
      </c>
      <c r="J353" s="3">
        <v>523.84500000000003</v>
      </c>
      <c r="K353" s="4">
        <v>43533</v>
      </c>
      <c r="L353" s="5">
        <v>0.79791666666666661</v>
      </c>
      <c r="M353" s="2" t="s">
        <v>29</v>
      </c>
      <c r="N353" s="3">
        <v>498.9</v>
      </c>
      <c r="O353" s="3">
        <v>4.7619047620000003</v>
      </c>
      <c r="P353" s="3">
        <v>24.945</v>
      </c>
      <c r="Q353" s="3">
        <v>5.4</v>
      </c>
      <c r="R353">
        <f>J353-N353</f>
        <v>24.94500000000005</v>
      </c>
      <c r="S353" t="str">
        <f>IF(J353&gt;300,"High Spender","Regular Spender")</f>
        <v>High Spender</v>
      </c>
    </row>
    <row r="354" spans="1:19" ht="15" hidden="1" x14ac:dyDescent="0.25">
      <c r="A354" s="2" t="s">
        <v>388</v>
      </c>
      <c r="B354" s="2" t="s">
        <v>42</v>
      </c>
      <c r="C354" s="2" t="s">
        <v>43</v>
      </c>
      <c r="D354" s="2" t="s">
        <v>20</v>
      </c>
      <c r="E354" s="2" t="s">
        <v>21</v>
      </c>
      <c r="F354" s="2" t="s">
        <v>46</v>
      </c>
      <c r="G354" s="3">
        <v>54.73</v>
      </c>
      <c r="H354" s="3">
        <v>7</v>
      </c>
      <c r="I354" s="3">
        <v>19.1555</v>
      </c>
      <c r="J354" s="3">
        <v>402.26549999999997</v>
      </c>
      <c r="K354" s="4">
        <v>43538</v>
      </c>
      <c r="L354" s="5">
        <v>0.79305555555555562</v>
      </c>
      <c r="M354" s="2" t="s">
        <v>33</v>
      </c>
      <c r="N354" s="3">
        <v>383.11</v>
      </c>
      <c r="O354" s="3">
        <v>4.7619047620000003</v>
      </c>
      <c r="P354" s="3">
        <v>19.1555</v>
      </c>
      <c r="Q354" s="3">
        <v>8.5</v>
      </c>
    </row>
    <row r="355" spans="1:19" ht="15" hidden="1" x14ac:dyDescent="0.25">
      <c r="A355" s="2" t="s">
        <v>389</v>
      </c>
      <c r="B355" s="2" t="s">
        <v>42</v>
      </c>
      <c r="C355" s="2" t="s">
        <v>43</v>
      </c>
      <c r="D355" s="2" t="s">
        <v>20</v>
      </c>
      <c r="E355" s="2" t="s">
        <v>31</v>
      </c>
      <c r="F355" s="2" t="s">
        <v>32</v>
      </c>
      <c r="G355" s="3">
        <v>27</v>
      </c>
      <c r="H355" s="3">
        <v>9</v>
      </c>
      <c r="I355" s="3">
        <v>12.15</v>
      </c>
      <c r="J355" s="3">
        <v>255.15</v>
      </c>
      <c r="K355" s="4">
        <v>43526</v>
      </c>
      <c r="L355" s="5">
        <v>0.59444444444444444</v>
      </c>
      <c r="M355" s="2" t="s">
        <v>29</v>
      </c>
      <c r="N355" s="3">
        <v>243</v>
      </c>
      <c r="O355" s="3">
        <v>4.7619047620000003</v>
      </c>
      <c r="P355" s="3">
        <v>12.15</v>
      </c>
      <c r="Q355" s="3">
        <v>4.8</v>
      </c>
    </row>
    <row r="356" spans="1:19" ht="15" hidden="1" x14ac:dyDescent="0.25">
      <c r="A356" s="2" t="s">
        <v>390</v>
      </c>
      <c r="B356" s="2" t="s">
        <v>25</v>
      </c>
      <c r="C356" s="2" t="s">
        <v>26</v>
      </c>
      <c r="D356" s="2" t="s">
        <v>27</v>
      </c>
      <c r="E356" s="2" t="s">
        <v>21</v>
      </c>
      <c r="F356" s="2" t="s">
        <v>28</v>
      </c>
      <c r="G356" s="3">
        <v>30.24</v>
      </c>
      <c r="H356" s="3">
        <v>1</v>
      </c>
      <c r="I356" s="3">
        <v>1.512</v>
      </c>
      <c r="J356" s="3">
        <v>31.751999999999999</v>
      </c>
      <c r="K356" s="4">
        <v>43528</v>
      </c>
      <c r="L356" s="5">
        <v>0.65555555555555556</v>
      </c>
      <c r="M356" s="2" t="s">
        <v>29</v>
      </c>
      <c r="N356" s="3">
        <v>30.24</v>
      </c>
      <c r="O356" s="3">
        <v>4.7619047620000003</v>
      </c>
      <c r="P356" s="3">
        <v>1.512</v>
      </c>
      <c r="Q356" s="3">
        <v>8.4</v>
      </c>
    </row>
    <row r="357" spans="1:19" ht="15" hidden="1" x14ac:dyDescent="0.25">
      <c r="A357" s="2" t="s">
        <v>391</v>
      </c>
      <c r="B357" s="2" t="s">
        <v>42</v>
      </c>
      <c r="C357" s="2" t="s">
        <v>43</v>
      </c>
      <c r="D357" s="2" t="s">
        <v>20</v>
      </c>
      <c r="E357" s="2" t="s">
        <v>21</v>
      </c>
      <c r="F357" s="2" t="s">
        <v>44</v>
      </c>
      <c r="G357" s="3">
        <v>89.14</v>
      </c>
      <c r="H357" s="3">
        <v>4</v>
      </c>
      <c r="I357" s="3">
        <v>17.827999999999999</v>
      </c>
      <c r="J357" s="3">
        <v>374.38799999999998</v>
      </c>
      <c r="K357" s="4">
        <v>43472</v>
      </c>
      <c r="L357" s="5">
        <v>0.51388888888888895</v>
      </c>
      <c r="M357" s="2" t="s">
        <v>33</v>
      </c>
      <c r="N357" s="3">
        <v>356.56</v>
      </c>
      <c r="O357" s="3">
        <v>4.7619047620000003</v>
      </c>
      <c r="P357" s="3">
        <v>17.827999999999999</v>
      </c>
      <c r="Q357" s="3">
        <v>7.8</v>
      </c>
    </row>
    <row r="358" spans="1:19" ht="15" hidden="1" x14ac:dyDescent="0.25">
      <c r="A358" s="2" t="s">
        <v>392</v>
      </c>
      <c r="B358" s="2" t="s">
        <v>25</v>
      </c>
      <c r="C358" s="2" t="s">
        <v>26</v>
      </c>
      <c r="D358" s="2" t="s">
        <v>27</v>
      </c>
      <c r="E358" s="2" t="s">
        <v>21</v>
      </c>
      <c r="F358" s="2" t="s">
        <v>46</v>
      </c>
      <c r="G358" s="3">
        <v>37.549999999999997</v>
      </c>
      <c r="H358" s="3">
        <v>10</v>
      </c>
      <c r="I358" s="3">
        <v>18.774999999999999</v>
      </c>
      <c r="J358" s="3">
        <v>394.27499999999998</v>
      </c>
      <c r="K358" s="4">
        <v>43532</v>
      </c>
      <c r="L358" s="5">
        <v>0.8340277777777777</v>
      </c>
      <c r="M358" s="2" t="s">
        <v>33</v>
      </c>
      <c r="N358" s="3">
        <v>375.5</v>
      </c>
      <c r="O358" s="3">
        <v>4.7619047620000003</v>
      </c>
      <c r="P358" s="3">
        <v>18.774999999999999</v>
      </c>
      <c r="Q358" s="3">
        <v>9.3000000000000007</v>
      </c>
    </row>
    <row r="359" spans="1:19" ht="15" hidden="1" x14ac:dyDescent="0.25">
      <c r="A359" s="2" t="s">
        <v>393</v>
      </c>
      <c r="B359" s="2" t="s">
        <v>25</v>
      </c>
      <c r="C359" s="2" t="s">
        <v>26</v>
      </c>
      <c r="D359" s="2" t="s">
        <v>27</v>
      </c>
      <c r="E359" s="2" t="s">
        <v>21</v>
      </c>
      <c r="F359" s="2" t="s">
        <v>36</v>
      </c>
      <c r="G359" s="3">
        <v>95.44</v>
      </c>
      <c r="H359" s="3">
        <v>10</v>
      </c>
      <c r="I359" s="3">
        <v>47.72</v>
      </c>
      <c r="J359" s="3">
        <v>1002.12</v>
      </c>
      <c r="K359" s="4">
        <v>43474</v>
      </c>
      <c r="L359" s="5">
        <v>0.57291666666666663</v>
      </c>
      <c r="M359" s="2" t="s">
        <v>29</v>
      </c>
      <c r="N359" s="3">
        <v>954.4</v>
      </c>
      <c r="O359" s="3">
        <v>4.7619047620000003</v>
      </c>
      <c r="P359" s="3">
        <v>47.72</v>
      </c>
      <c r="Q359" s="3">
        <v>5.2</v>
      </c>
    </row>
    <row r="360" spans="1:19" ht="15" hidden="1" x14ac:dyDescent="0.25">
      <c r="A360" s="2" t="s">
        <v>394</v>
      </c>
      <c r="B360" s="2" t="s">
        <v>42</v>
      </c>
      <c r="C360" s="2" t="s">
        <v>43</v>
      </c>
      <c r="D360" s="2" t="s">
        <v>27</v>
      </c>
      <c r="E360" s="2" t="s">
        <v>31</v>
      </c>
      <c r="F360" s="2" t="s">
        <v>28</v>
      </c>
      <c r="G360" s="3">
        <v>27.5</v>
      </c>
      <c r="H360" s="3">
        <v>3</v>
      </c>
      <c r="I360" s="3">
        <v>4.125</v>
      </c>
      <c r="J360" s="3">
        <v>86.625</v>
      </c>
      <c r="K360" s="4">
        <v>43525</v>
      </c>
      <c r="L360" s="5">
        <v>0.65277777777777779</v>
      </c>
      <c r="M360" s="2" t="s">
        <v>23</v>
      </c>
      <c r="N360" s="3">
        <v>82.5</v>
      </c>
      <c r="O360" s="3">
        <v>4.7619047620000003</v>
      </c>
      <c r="P360" s="3">
        <v>4.125</v>
      </c>
      <c r="Q360" s="3">
        <v>6.5</v>
      </c>
    </row>
    <row r="361" spans="1:19" ht="15" hidden="1" x14ac:dyDescent="0.25">
      <c r="A361" s="2" t="s">
        <v>395</v>
      </c>
      <c r="B361" s="2" t="s">
        <v>42</v>
      </c>
      <c r="C361" s="2" t="s">
        <v>43</v>
      </c>
      <c r="D361" s="2" t="s">
        <v>27</v>
      </c>
      <c r="E361" s="2" t="s">
        <v>31</v>
      </c>
      <c r="F361" s="2" t="s">
        <v>36</v>
      </c>
      <c r="G361" s="3">
        <v>74.97</v>
      </c>
      <c r="H361" s="3">
        <v>1</v>
      </c>
      <c r="I361" s="3">
        <v>3.7484999999999999</v>
      </c>
      <c r="J361" s="3">
        <v>78.718500000000006</v>
      </c>
      <c r="K361" s="4">
        <v>43540</v>
      </c>
      <c r="L361" s="5">
        <v>0.70694444444444438</v>
      </c>
      <c r="M361" s="2" t="s">
        <v>29</v>
      </c>
      <c r="N361" s="3">
        <v>74.97</v>
      </c>
      <c r="O361" s="3">
        <v>4.7619047620000003</v>
      </c>
      <c r="P361" s="3">
        <v>3.7484999999999999</v>
      </c>
      <c r="Q361" s="3">
        <v>5.6</v>
      </c>
    </row>
    <row r="362" spans="1:19" ht="15" x14ac:dyDescent="0.25">
      <c r="A362" s="2" t="s">
        <v>429</v>
      </c>
      <c r="B362" s="2" t="s">
        <v>18</v>
      </c>
      <c r="C362" s="2" t="s">
        <v>19</v>
      </c>
      <c r="D362" s="2" t="s">
        <v>20</v>
      </c>
      <c r="E362" s="2" t="s">
        <v>21</v>
      </c>
      <c r="F362" s="2" t="s">
        <v>36</v>
      </c>
      <c r="G362" s="3">
        <v>52.26</v>
      </c>
      <c r="H362" s="3">
        <v>10</v>
      </c>
      <c r="I362" s="3">
        <v>26.13</v>
      </c>
      <c r="J362" s="3">
        <v>548.73</v>
      </c>
      <c r="K362" s="4">
        <v>43533</v>
      </c>
      <c r="L362" s="5">
        <v>0.53125</v>
      </c>
      <c r="M362" s="2" t="s">
        <v>33</v>
      </c>
      <c r="N362" s="3">
        <v>522.6</v>
      </c>
      <c r="O362" s="3">
        <v>4.7619047620000003</v>
      </c>
      <c r="P362" s="3">
        <v>26.13</v>
      </c>
      <c r="Q362" s="3">
        <v>6.2</v>
      </c>
      <c r="R362">
        <f>J362-N362</f>
        <v>26.129999999999995</v>
      </c>
      <c r="S362" t="str">
        <f>IF(J362&gt;300,"High Spender","Regular Spender")</f>
        <v>High Spender</v>
      </c>
    </row>
    <row r="363" spans="1:19" ht="15" hidden="1" x14ac:dyDescent="0.25">
      <c r="A363" s="2" t="s">
        <v>397</v>
      </c>
      <c r="B363" s="2" t="s">
        <v>25</v>
      </c>
      <c r="C363" s="2" t="s">
        <v>26</v>
      </c>
      <c r="D363" s="2" t="s">
        <v>27</v>
      </c>
      <c r="E363" s="2" t="s">
        <v>21</v>
      </c>
      <c r="F363" s="2" t="s">
        <v>44</v>
      </c>
      <c r="G363" s="3">
        <v>94.47</v>
      </c>
      <c r="H363" s="3">
        <v>8</v>
      </c>
      <c r="I363" s="3">
        <v>37.787999999999997</v>
      </c>
      <c r="J363" s="3">
        <v>793.548</v>
      </c>
      <c r="K363" s="4">
        <v>43523</v>
      </c>
      <c r="L363" s="5">
        <v>0.6333333333333333</v>
      </c>
      <c r="M363" s="2" t="s">
        <v>29</v>
      </c>
      <c r="N363" s="3">
        <v>755.76</v>
      </c>
      <c r="O363" s="3">
        <v>4.7619047620000003</v>
      </c>
      <c r="P363" s="3">
        <v>37.787999999999997</v>
      </c>
      <c r="Q363" s="3">
        <v>9.1</v>
      </c>
    </row>
    <row r="364" spans="1:19" ht="15" hidden="1" x14ac:dyDescent="0.25">
      <c r="A364" s="2" t="s">
        <v>398</v>
      </c>
      <c r="B364" s="2" t="s">
        <v>25</v>
      </c>
      <c r="C364" s="2" t="s">
        <v>26</v>
      </c>
      <c r="D364" s="2" t="s">
        <v>27</v>
      </c>
      <c r="E364" s="2" t="s">
        <v>31</v>
      </c>
      <c r="F364" s="2" t="s">
        <v>44</v>
      </c>
      <c r="G364" s="3">
        <v>99.79</v>
      </c>
      <c r="H364" s="3">
        <v>2</v>
      </c>
      <c r="I364" s="3">
        <v>9.9789999999999992</v>
      </c>
      <c r="J364" s="3">
        <v>209.559</v>
      </c>
      <c r="K364" s="4">
        <v>43531</v>
      </c>
      <c r="L364" s="5">
        <v>0.85902777777777783</v>
      </c>
      <c r="M364" s="2" t="s">
        <v>23</v>
      </c>
      <c r="N364" s="3">
        <v>199.58</v>
      </c>
      <c r="O364" s="3">
        <v>4.7619047620000003</v>
      </c>
      <c r="P364" s="3">
        <v>9.9789999999999992</v>
      </c>
      <c r="Q364" s="3">
        <v>8</v>
      </c>
    </row>
    <row r="365" spans="1:19" ht="15" x14ac:dyDescent="0.25">
      <c r="A365" s="2" t="s">
        <v>63</v>
      </c>
      <c r="B365" s="2" t="s">
        <v>18</v>
      </c>
      <c r="C365" s="2" t="s">
        <v>19</v>
      </c>
      <c r="D365" s="2" t="s">
        <v>27</v>
      </c>
      <c r="E365" s="2" t="s">
        <v>21</v>
      </c>
      <c r="F365" s="2" t="s">
        <v>46</v>
      </c>
      <c r="G365" s="3">
        <v>87.67</v>
      </c>
      <c r="H365" s="3">
        <v>2</v>
      </c>
      <c r="I365" s="3">
        <v>8.7669999999999995</v>
      </c>
      <c r="J365" s="3">
        <v>184.107</v>
      </c>
      <c r="K365" s="4">
        <v>43534</v>
      </c>
      <c r="L365" s="5">
        <v>0.51180555555555551</v>
      </c>
      <c r="M365" s="2" t="s">
        <v>33</v>
      </c>
      <c r="N365" s="3">
        <v>175.34</v>
      </c>
      <c r="O365" s="3">
        <v>4.7619047620000003</v>
      </c>
      <c r="P365" s="3">
        <v>8.7669999999999995</v>
      </c>
      <c r="Q365" s="3">
        <v>7.7</v>
      </c>
      <c r="R365">
        <f>J365-N365</f>
        <v>8.7669999999999959</v>
      </c>
      <c r="S365" t="str">
        <f>IF(J365&gt;300,"High Spender","Regular Spender")</f>
        <v>Regular Spender</v>
      </c>
    </row>
    <row r="366" spans="1:19" ht="15" hidden="1" x14ac:dyDescent="0.25">
      <c r="A366" s="2" t="s">
        <v>400</v>
      </c>
      <c r="B366" s="2" t="s">
        <v>25</v>
      </c>
      <c r="C366" s="2" t="s">
        <v>26</v>
      </c>
      <c r="D366" s="2" t="s">
        <v>27</v>
      </c>
      <c r="E366" s="2" t="s">
        <v>21</v>
      </c>
      <c r="F366" s="2" t="s">
        <v>44</v>
      </c>
      <c r="G366" s="3">
        <v>41.24</v>
      </c>
      <c r="H366" s="3">
        <v>4</v>
      </c>
      <c r="I366" s="3">
        <v>8.2479999999999993</v>
      </c>
      <c r="J366" s="3">
        <v>173.208</v>
      </c>
      <c r="K366" s="4">
        <v>43515</v>
      </c>
      <c r="L366" s="5">
        <v>0.68263888888888891</v>
      </c>
      <c r="M366" s="2" t="s">
        <v>29</v>
      </c>
      <c r="N366" s="3">
        <v>164.96</v>
      </c>
      <c r="O366" s="3">
        <v>4.7619047620000003</v>
      </c>
      <c r="P366" s="3">
        <v>8.2479999999999993</v>
      </c>
      <c r="Q366" s="3">
        <v>7.1</v>
      </c>
    </row>
    <row r="367" spans="1:19" ht="15" hidden="1" x14ac:dyDescent="0.25">
      <c r="A367" s="2" t="s">
        <v>401</v>
      </c>
      <c r="B367" s="2" t="s">
        <v>25</v>
      </c>
      <c r="C367" s="2" t="s">
        <v>26</v>
      </c>
      <c r="D367" s="2" t="s">
        <v>27</v>
      </c>
      <c r="E367" s="2" t="s">
        <v>21</v>
      </c>
      <c r="F367" s="2" t="s">
        <v>46</v>
      </c>
      <c r="G367" s="3">
        <v>81.680000000000007</v>
      </c>
      <c r="H367" s="3">
        <v>4</v>
      </c>
      <c r="I367" s="3">
        <v>16.335999999999999</v>
      </c>
      <c r="J367" s="3">
        <v>343.05599999999998</v>
      </c>
      <c r="K367" s="4">
        <v>43471</v>
      </c>
      <c r="L367" s="5">
        <v>0.5083333333333333</v>
      </c>
      <c r="M367" s="2" t="s">
        <v>29</v>
      </c>
      <c r="N367" s="3">
        <v>326.72000000000003</v>
      </c>
      <c r="O367" s="3">
        <v>4.7619047620000003</v>
      </c>
      <c r="P367" s="3">
        <v>16.335999999999999</v>
      </c>
      <c r="Q367" s="3">
        <v>9.1</v>
      </c>
    </row>
    <row r="368" spans="1:19" ht="15" hidden="1" x14ac:dyDescent="0.25">
      <c r="A368" s="2" t="s">
        <v>402</v>
      </c>
      <c r="B368" s="2" t="s">
        <v>25</v>
      </c>
      <c r="C368" s="2" t="s">
        <v>26</v>
      </c>
      <c r="D368" s="2" t="s">
        <v>27</v>
      </c>
      <c r="E368" s="2" t="s">
        <v>21</v>
      </c>
      <c r="F368" s="2" t="s">
        <v>28</v>
      </c>
      <c r="G368" s="3">
        <v>51.32</v>
      </c>
      <c r="H368" s="3">
        <v>9</v>
      </c>
      <c r="I368" s="3">
        <v>23.094000000000001</v>
      </c>
      <c r="J368" s="3">
        <v>484.97399999999999</v>
      </c>
      <c r="K368" s="4">
        <v>43538</v>
      </c>
      <c r="L368" s="5">
        <v>0.81458333333333333</v>
      </c>
      <c r="M368" s="2" t="s">
        <v>29</v>
      </c>
      <c r="N368" s="3">
        <v>461.88</v>
      </c>
      <c r="O368" s="3">
        <v>4.7619047620000003</v>
      </c>
      <c r="P368" s="3">
        <v>23.094000000000001</v>
      </c>
      <c r="Q368" s="3">
        <v>5.6</v>
      </c>
    </row>
    <row r="369" spans="1:19" ht="15" x14ac:dyDescent="0.25">
      <c r="A369" s="2" t="s">
        <v>72</v>
      </c>
      <c r="B369" s="2" t="s">
        <v>18</v>
      </c>
      <c r="C369" s="2" t="s">
        <v>19</v>
      </c>
      <c r="D369" s="2" t="s">
        <v>20</v>
      </c>
      <c r="E369" s="2" t="s">
        <v>31</v>
      </c>
      <c r="F369" s="2" t="s">
        <v>36</v>
      </c>
      <c r="G369" s="3">
        <v>62.62</v>
      </c>
      <c r="H369" s="3">
        <v>5</v>
      </c>
      <c r="I369" s="3">
        <v>15.654999999999999</v>
      </c>
      <c r="J369" s="3">
        <v>328.755</v>
      </c>
      <c r="K369" s="4">
        <v>43534</v>
      </c>
      <c r="L369" s="5">
        <v>0.80208333333333337</v>
      </c>
      <c r="M369" s="2" t="s">
        <v>23</v>
      </c>
      <c r="N369" s="3">
        <v>313.10000000000002</v>
      </c>
      <c r="O369" s="3">
        <v>4.7619047620000003</v>
      </c>
      <c r="P369" s="3">
        <v>15.654999999999999</v>
      </c>
      <c r="Q369" s="3">
        <v>7</v>
      </c>
      <c r="R369">
        <f>J369-N369</f>
        <v>15.654999999999973</v>
      </c>
      <c r="S369" t="str">
        <f>IF(J369&gt;300,"High Spender","Regular Spender")</f>
        <v>High Spender</v>
      </c>
    </row>
    <row r="370" spans="1:19" ht="15" hidden="1" x14ac:dyDescent="0.25">
      <c r="A370" s="2" t="s">
        <v>404</v>
      </c>
      <c r="B370" s="2" t="s">
        <v>25</v>
      </c>
      <c r="C370" s="2" t="s">
        <v>26</v>
      </c>
      <c r="D370" s="2" t="s">
        <v>27</v>
      </c>
      <c r="E370" s="2" t="s">
        <v>21</v>
      </c>
      <c r="F370" s="2" t="s">
        <v>36</v>
      </c>
      <c r="G370" s="3">
        <v>14.36</v>
      </c>
      <c r="H370" s="3">
        <v>10</v>
      </c>
      <c r="I370" s="3">
        <v>7.18</v>
      </c>
      <c r="J370" s="3">
        <v>150.78</v>
      </c>
      <c r="K370" s="4">
        <v>43492</v>
      </c>
      <c r="L370" s="5">
        <v>0.60277777777777775</v>
      </c>
      <c r="M370" s="2" t="s">
        <v>29</v>
      </c>
      <c r="N370" s="3">
        <v>143.6</v>
      </c>
      <c r="O370" s="3">
        <v>4.7619047620000003</v>
      </c>
      <c r="P370" s="3">
        <v>7.18</v>
      </c>
      <c r="Q370" s="3">
        <v>5.4</v>
      </c>
    </row>
    <row r="371" spans="1:19" ht="15" x14ac:dyDescent="0.25">
      <c r="A371" s="2" t="s">
        <v>161</v>
      </c>
      <c r="B371" s="2" t="s">
        <v>18</v>
      </c>
      <c r="C371" s="2" t="s">
        <v>19</v>
      </c>
      <c r="D371" s="2" t="s">
        <v>27</v>
      </c>
      <c r="E371" s="2" t="s">
        <v>21</v>
      </c>
      <c r="F371" s="2" t="s">
        <v>32</v>
      </c>
      <c r="G371" s="3">
        <v>93.69</v>
      </c>
      <c r="H371" s="3">
        <v>7</v>
      </c>
      <c r="I371" s="3">
        <v>32.791499999999999</v>
      </c>
      <c r="J371" s="3">
        <v>688.62149999999997</v>
      </c>
      <c r="K371" s="4">
        <v>43534</v>
      </c>
      <c r="L371" s="5">
        <v>0.78055555555555556</v>
      </c>
      <c r="M371" s="2" t="s">
        <v>33</v>
      </c>
      <c r="N371" s="3">
        <v>655.83</v>
      </c>
      <c r="O371" s="3">
        <v>4.7619047620000003</v>
      </c>
      <c r="P371" s="3">
        <v>32.791499999999999</v>
      </c>
      <c r="Q371" s="3">
        <v>4.5</v>
      </c>
      <c r="R371">
        <f>J371-N371</f>
        <v>32.791499999999928</v>
      </c>
      <c r="S371" t="str">
        <f>IF(J371&gt;300,"High Spender","Regular Spender")</f>
        <v>High Spender</v>
      </c>
    </row>
    <row r="372" spans="1:19" ht="15" hidden="1" x14ac:dyDescent="0.25">
      <c r="A372" s="2" t="s">
        <v>406</v>
      </c>
      <c r="B372" s="2" t="s">
        <v>42</v>
      </c>
      <c r="C372" s="2" t="s">
        <v>43</v>
      </c>
      <c r="D372" s="2" t="s">
        <v>20</v>
      </c>
      <c r="E372" s="2" t="s">
        <v>21</v>
      </c>
      <c r="F372" s="2" t="s">
        <v>28</v>
      </c>
      <c r="G372" s="3">
        <v>26.26</v>
      </c>
      <c r="H372" s="3">
        <v>7</v>
      </c>
      <c r="I372" s="3">
        <v>9.1910000000000007</v>
      </c>
      <c r="J372" s="3">
        <v>193.011</v>
      </c>
      <c r="K372" s="4">
        <v>43498</v>
      </c>
      <c r="L372" s="5">
        <v>0.81944444444444453</v>
      </c>
      <c r="M372" s="2" t="s">
        <v>29</v>
      </c>
      <c r="N372" s="3">
        <v>183.82</v>
      </c>
      <c r="O372" s="3">
        <v>4.7619047620000003</v>
      </c>
      <c r="P372" s="3">
        <v>9.1910000000000007</v>
      </c>
      <c r="Q372" s="3">
        <v>9.9</v>
      </c>
    </row>
    <row r="373" spans="1:19" ht="15" hidden="1" x14ac:dyDescent="0.25">
      <c r="A373" s="2" t="s">
        <v>407</v>
      </c>
      <c r="B373" s="2" t="s">
        <v>42</v>
      </c>
      <c r="C373" s="2" t="s">
        <v>43</v>
      </c>
      <c r="D373" s="2" t="s">
        <v>27</v>
      </c>
      <c r="E373" s="2" t="s">
        <v>21</v>
      </c>
      <c r="F373" s="2" t="s">
        <v>46</v>
      </c>
      <c r="G373" s="3">
        <v>60.96</v>
      </c>
      <c r="H373" s="3">
        <v>2</v>
      </c>
      <c r="I373" s="3">
        <v>6.0960000000000001</v>
      </c>
      <c r="J373" s="3">
        <v>128.01599999999999</v>
      </c>
      <c r="K373" s="4">
        <v>43490</v>
      </c>
      <c r="L373" s="5">
        <v>0.81874999999999998</v>
      </c>
      <c r="M373" s="2" t="s">
        <v>33</v>
      </c>
      <c r="N373" s="3">
        <v>121.92</v>
      </c>
      <c r="O373" s="3">
        <v>4.7619047620000003</v>
      </c>
      <c r="P373" s="3">
        <v>6.0960000000000001</v>
      </c>
      <c r="Q373" s="3">
        <v>4.9000000000000004</v>
      </c>
    </row>
    <row r="374" spans="1:19" ht="15" hidden="1" x14ac:dyDescent="0.25">
      <c r="A374" s="2" t="s">
        <v>408</v>
      </c>
      <c r="B374" s="2" t="s">
        <v>25</v>
      </c>
      <c r="C374" s="2" t="s">
        <v>26</v>
      </c>
      <c r="D374" s="2" t="s">
        <v>27</v>
      </c>
      <c r="E374" s="2" t="s">
        <v>21</v>
      </c>
      <c r="F374" s="2" t="s">
        <v>32</v>
      </c>
      <c r="G374" s="3">
        <v>70.11</v>
      </c>
      <c r="H374" s="3">
        <v>6</v>
      </c>
      <c r="I374" s="3">
        <v>21.033000000000001</v>
      </c>
      <c r="J374" s="3">
        <v>441.69299999999998</v>
      </c>
      <c r="K374" s="4">
        <v>43538</v>
      </c>
      <c r="L374" s="5">
        <v>0.74583333333333324</v>
      </c>
      <c r="M374" s="2" t="s">
        <v>23</v>
      </c>
      <c r="N374" s="3">
        <v>420.66</v>
      </c>
      <c r="O374" s="3">
        <v>4.7619047620000003</v>
      </c>
      <c r="P374" s="3">
        <v>21.033000000000001</v>
      </c>
      <c r="Q374" s="3">
        <v>5.2</v>
      </c>
    </row>
    <row r="375" spans="1:19" ht="15" hidden="1" x14ac:dyDescent="0.25">
      <c r="A375" s="2" t="s">
        <v>409</v>
      </c>
      <c r="B375" s="2" t="s">
        <v>25</v>
      </c>
      <c r="C375" s="2" t="s">
        <v>26</v>
      </c>
      <c r="D375" s="2" t="s">
        <v>27</v>
      </c>
      <c r="E375" s="2" t="s">
        <v>31</v>
      </c>
      <c r="F375" s="2" t="s">
        <v>46</v>
      </c>
      <c r="G375" s="3">
        <v>42.08</v>
      </c>
      <c r="H375" s="3">
        <v>6</v>
      </c>
      <c r="I375" s="3">
        <v>12.624000000000001</v>
      </c>
      <c r="J375" s="3">
        <v>265.10399999999998</v>
      </c>
      <c r="K375" s="4">
        <v>43494</v>
      </c>
      <c r="L375" s="5">
        <v>0.51736111111111105</v>
      </c>
      <c r="M375" s="2" t="s">
        <v>29</v>
      </c>
      <c r="N375" s="3">
        <v>252.48</v>
      </c>
      <c r="O375" s="3">
        <v>4.7619047620000003</v>
      </c>
      <c r="P375" s="3">
        <v>12.624000000000001</v>
      </c>
      <c r="Q375" s="3">
        <v>8.9</v>
      </c>
    </row>
    <row r="376" spans="1:19" ht="15" x14ac:dyDescent="0.25">
      <c r="A376" s="2" t="s">
        <v>449</v>
      </c>
      <c r="B376" s="2" t="s">
        <v>18</v>
      </c>
      <c r="C376" s="2" t="s">
        <v>19</v>
      </c>
      <c r="D376" s="2" t="s">
        <v>27</v>
      </c>
      <c r="E376" s="2" t="s">
        <v>31</v>
      </c>
      <c r="F376" s="2" t="s">
        <v>36</v>
      </c>
      <c r="G376" s="3">
        <v>25.84</v>
      </c>
      <c r="H376" s="3">
        <v>3</v>
      </c>
      <c r="I376" s="3">
        <v>3.8759999999999999</v>
      </c>
      <c r="J376" s="3">
        <v>81.396000000000001</v>
      </c>
      <c r="K376" s="4">
        <v>43534</v>
      </c>
      <c r="L376" s="5">
        <v>0.78819444444444453</v>
      </c>
      <c r="M376" s="2" t="s">
        <v>23</v>
      </c>
      <c r="N376" s="3">
        <v>77.52</v>
      </c>
      <c r="O376" s="3">
        <v>4.7619047620000003</v>
      </c>
      <c r="P376" s="3">
        <v>3.8759999999999999</v>
      </c>
      <c r="Q376" s="3">
        <v>6.6</v>
      </c>
      <c r="R376">
        <f>J376-N376</f>
        <v>3.8760000000000048</v>
      </c>
      <c r="S376" t="str">
        <f t="shared" ref="S376:S377" si="30">IF(J376&gt;300,"High Spender","Regular Spender")</f>
        <v>Regular Spender</v>
      </c>
    </row>
    <row r="377" spans="1:19" ht="15" x14ac:dyDescent="0.25">
      <c r="A377" s="2" t="s">
        <v>52</v>
      </c>
      <c r="B377" s="2" t="s">
        <v>18</v>
      </c>
      <c r="C377" s="2" t="s">
        <v>19</v>
      </c>
      <c r="D377" s="2" t="s">
        <v>20</v>
      </c>
      <c r="E377" s="2" t="s">
        <v>21</v>
      </c>
      <c r="F377" s="2" t="s">
        <v>22</v>
      </c>
      <c r="G377" s="3">
        <v>68.930000000000007</v>
      </c>
      <c r="H377" s="3">
        <v>7</v>
      </c>
      <c r="I377" s="3">
        <v>24.125499999999999</v>
      </c>
      <c r="J377" s="3">
        <v>506.63549999999998</v>
      </c>
      <c r="K377" s="4">
        <v>43535</v>
      </c>
      <c r="L377" s="5">
        <v>0.4604166666666667</v>
      </c>
      <c r="M377" s="2" t="s">
        <v>33</v>
      </c>
      <c r="N377" s="3">
        <v>482.51</v>
      </c>
      <c r="O377" s="3">
        <v>4.7619047620000003</v>
      </c>
      <c r="P377" s="3">
        <v>24.125499999999999</v>
      </c>
      <c r="Q377" s="3">
        <v>4.5999999999999996</v>
      </c>
      <c r="R377">
        <f>J377-N377</f>
        <v>24.125499999999988</v>
      </c>
      <c r="S377" t="str">
        <f t="shared" si="30"/>
        <v>High Spender</v>
      </c>
    </row>
    <row r="378" spans="1:19" ht="15" hidden="1" x14ac:dyDescent="0.25">
      <c r="A378" s="2" t="s">
        <v>412</v>
      </c>
      <c r="B378" s="2" t="s">
        <v>42</v>
      </c>
      <c r="C378" s="2" t="s">
        <v>43</v>
      </c>
      <c r="D378" s="2" t="s">
        <v>20</v>
      </c>
      <c r="E378" s="2" t="s">
        <v>21</v>
      </c>
      <c r="F378" s="2" t="s">
        <v>32</v>
      </c>
      <c r="G378" s="3">
        <v>35.380000000000003</v>
      </c>
      <c r="H378" s="3">
        <v>9</v>
      </c>
      <c r="I378" s="3">
        <v>15.920999999999999</v>
      </c>
      <c r="J378" s="3">
        <v>334.34100000000001</v>
      </c>
      <c r="K378" s="4">
        <v>43470</v>
      </c>
      <c r="L378" s="5">
        <v>0.82638888888888884</v>
      </c>
      <c r="M378" s="2" t="s">
        <v>33</v>
      </c>
      <c r="N378" s="3">
        <v>318.42</v>
      </c>
      <c r="O378" s="3">
        <v>4.7619047620000003</v>
      </c>
      <c r="P378" s="3">
        <v>15.920999999999999</v>
      </c>
      <c r="Q378" s="3">
        <v>9.6</v>
      </c>
    </row>
    <row r="379" spans="1:19" ht="15" hidden="1" x14ac:dyDescent="0.25">
      <c r="A379" s="2" t="s">
        <v>413</v>
      </c>
      <c r="B379" s="2" t="s">
        <v>25</v>
      </c>
      <c r="C379" s="2" t="s">
        <v>26</v>
      </c>
      <c r="D379" s="2" t="s">
        <v>27</v>
      </c>
      <c r="E379" s="2" t="s">
        <v>31</v>
      </c>
      <c r="F379" s="2" t="s">
        <v>36</v>
      </c>
      <c r="G379" s="3">
        <v>95.49</v>
      </c>
      <c r="H379" s="3">
        <v>7</v>
      </c>
      <c r="I379" s="3">
        <v>33.421500000000002</v>
      </c>
      <c r="J379" s="3">
        <v>701.85149999999999</v>
      </c>
      <c r="K379" s="4">
        <v>43518</v>
      </c>
      <c r="L379" s="5">
        <v>0.76180555555555562</v>
      </c>
      <c r="M379" s="2" t="s">
        <v>23</v>
      </c>
      <c r="N379" s="3">
        <v>668.43</v>
      </c>
      <c r="O379" s="3">
        <v>4.7619047620000003</v>
      </c>
      <c r="P379" s="3">
        <v>33.421500000000002</v>
      </c>
      <c r="Q379" s="3">
        <v>8.6999999999999993</v>
      </c>
    </row>
    <row r="380" spans="1:19" ht="15" hidden="1" x14ac:dyDescent="0.25">
      <c r="A380" s="2" t="s">
        <v>414</v>
      </c>
      <c r="B380" s="2" t="s">
        <v>25</v>
      </c>
      <c r="C380" s="2" t="s">
        <v>26</v>
      </c>
      <c r="D380" s="2" t="s">
        <v>20</v>
      </c>
      <c r="E380" s="2" t="s">
        <v>31</v>
      </c>
      <c r="F380" s="2" t="s">
        <v>46</v>
      </c>
      <c r="G380" s="3">
        <v>96.98</v>
      </c>
      <c r="H380" s="3">
        <v>4</v>
      </c>
      <c r="I380" s="3">
        <v>19.396000000000001</v>
      </c>
      <c r="J380" s="3">
        <v>407.31599999999997</v>
      </c>
      <c r="K380" s="4">
        <v>43502</v>
      </c>
      <c r="L380" s="5">
        <v>0.72222222222222221</v>
      </c>
      <c r="M380" s="2" t="s">
        <v>23</v>
      </c>
      <c r="N380" s="3">
        <v>387.92</v>
      </c>
      <c r="O380" s="3">
        <v>4.7619047620000003</v>
      </c>
      <c r="P380" s="3">
        <v>19.396000000000001</v>
      </c>
      <c r="Q380" s="3">
        <v>9.4</v>
      </c>
    </row>
    <row r="381" spans="1:19" ht="15" hidden="1" x14ac:dyDescent="0.25">
      <c r="A381" s="2" t="s">
        <v>415</v>
      </c>
      <c r="B381" s="2" t="s">
        <v>42</v>
      </c>
      <c r="C381" s="2" t="s">
        <v>43</v>
      </c>
      <c r="D381" s="2" t="s">
        <v>27</v>
      </c>
      <c r="E381" s="2" t="s">
        <v>21</v>
      </c>
      <c r="F381" s="2" t="s">
        <v>28</v>
      </c>
      <c r="G381" s="3">
        <v>23.65</v>
      </c>
      <c r="H381" s="3">
        <v>4</v>
      </c>
      <c r="I381" s="3">
        <v>4.7300000000000004</v>
      </c>
      <c r="J381" s="3">
        <v>99.33</v>
      </c>
      <c r="K381" s="4">
        <v>43495</v>
      </c>
      <c r="L381" s="5">
        <v>0.56388888888888888</v>
      </c>
      <c r="M381" s="2" t="s">
        <v>33</v>
      </c>
      <c r="N381" s="3">
        <v>94.6</v>
      </c>
      <c r="O381" s="3">
        <v>4.7619047620000003</v>
      </c>
      <c r="P381" s="3">
        <v>4.7300000000000004</v>
      </c>
      <c r="Q381" s="3">
        <v>4</v>
      </c>
    </row>
    <row r="382" spans="1:19" ht="15" x14ac:dyDescent="0.25">
      <c r="A382" s="2" t="s">
        <v>265</v>
      </c>
      <c r="B382" s="2" t="s">
        <v>18</v>
      </c>
      <c r="C382" s="2" t="s">
        <v>19</v>
      </c>
      <c r="D382" s="2" t="s">
        <v>27</v>
      </c>
      <c r="E382" s="2" t="s">
        <v>21</v>
      </c>
      <c r="F382" s="2" t="s">
        <v>32</v>
      </c>
      <c r="G382" s="3">
        <v>63.42</v>
      </c>
      <c r="H382" s="3">
        <v>8</v>
      </c>
      <c r="I382" s="3">
        <v>25.367999999999999</v>
      </c>
      <c r="J382" s="3">
        <v>532.72799999999995</v>
      </c>
      <c r="K382" s="4">
        <v>43535</v>
      </c>
      <c r="L382" s="5">
        <v>0.53819444444444442</v>
      </c>
      <c r="M382" s="2" t="s">
        <v>23</v>
      </c>
      <c r="N382" s="3">
        <v>507.36</v>
      </c>
      <c r="O382" s="3">
        <v>4.7619047620000003</v>
      </c>
      <c r="P382" s="3">
        <v>25.367999999999999</v>
      </c>
      <c r="Q382" s="3">
        <v>7.4</v>
      </c>
      <c r="R382">
        <f>J382-N382</f>
        <v>25.367999999999938</v>
      </c>
      <c r="S382" t="str">
        <f>IF(J382&gt;300,"High Spender","Regular Spender")</f>
        <v>High Spender</v>
      </c>
    </row>
    <row r="383" spans="1:19" ht="15" hidden="1" x14ac:dyDescent="0.25">
      <c r="A383" s="2" t="s">
        <v>417</v>
      </c>
      <c r="B383" s="2" t="s">
        <v>25</v>
      </c>
      <c r="C383" s="2" t="s">
        <v>26</v>
      </c>
      <c r="D383" s="2" t="s">
        <v>27</v>
      </c>
      <c r="E383" s="2" t="s">
        <v>21</v>
      </c>
      <c r="F383" s="2" t="s">
        <v>28</v>
      </c>
      <c r="G383" s="3">
        <v>26.61</v>
      </c>
      <c r="H383" s="3">
        <v>2</v>
      </c>
      <c r="I383" s="3">
        <v>2.661</v>
      </c>
      <c r="J383" s="3">
        <v>55.881</v>
      </c>
      <c r="K383" s="4">
        <v>43543</v>
      </c>
      <c r="L383" s="5">
        <v>0.60763888888888895</v>
      </c>
      <c r="M383" s="2" t="s">
        <v>29</v>
      </c>
      <c r="N383" s="3">
        <v>53.22</v>
      </c>
      <c r="O383" s="3">
        <v>4.7619047620000003</v>
      </c>
      <c r="P383" s="3">
        <v>2.661</v>
      </c>
      <c r="Q383" s="3">
        <v>4.2</v>
      </c>
    </row>
    <row r="384" spans="1:19" ht="15" hidden="1" x14ac:dyDescent="0.25">
      <c r="A384" s="2" t="s">
        <v>418</v>
      </c>
      <c r="B384" s="2" t="s">
        <v>42</v>
      </c>
      <c r="C384" s="2" t="s">
        <v>43</v>
      </c>
      <c r="D384" s="2" t="s">
        <v>27</v>
      </c>
      <c r="E384" s="2" t="s">
        <v>21</v>
      </c>
      <c r="F384" s="2" t="s">
        <v>44</v>
      </c>
      <c r="G384" s="3">
        <v>99.69</v>
      </c>
      <c r="H384" s="3">
        <v>5</v>
      </c>
      <c r="I384" s="3">
        <v>24.922499999999999</v>
      </c>
      <c r="J384" s="3">
        <v>523.37249999999995</v>
      </c>
      <c r="K384" s="4">
        <v>43479</v>
      </c>
      <c r="L384" s="5">
        <v>0.50624999999999998</v>
      </c>
      <c r="M384" s="2" t="s">
        <v>29</v>
      </c>
      <c r="N384" s="3">
        <v>498.45</v>
      </c>
      <c r="O384" s="3">
        <v>4.7619047620000003</v>
      </c>
      <c r="P384" s="3">
        <v>24.922499999999999</v>
      </c>
      <c r="Q384" s="3">
        <v>9.9</v>
      </c>
    </row>
    <row r="385" spans="1:19" ht="15" hidden="1" x14ac:dyDescent="0.25">
      <c r="A385" s="2" t="s">
        <v>419</v>
      </c>
      <c r="B385" s="2" t="s">
        <v>25</v>
      </c>
      <c r="C385" s="2" t="s">
        <v>26</v>
      </c>
      <c r="D385" s="2" t="s">
        <v>20</v>
      </c>
      <c r="E385" s="2" t="s">
        <v>21</v>
      </c>
      <c r="F385" s="2" t="s">
        <v>44</v>
      </c>
      <c r="G385" s="3">
        <v>74.89</v>
      </c>
      <c r="H385" s="3">
        <v>4</v>
      </c>
      <c r="I385" s="3">
        <v>14.978</v>
      </c>
      <c r="J385" s="3">
        <v>314.53800000000001</v>
      </c>
      <c r="K385" s="4">
        <v>43525</v>
      </c>
      <c r="L385" s="5">
        <v>0.64722222222222225</v>
      </c>
      <c r="M385" s="2" t="s">
        <v>23</v>
      </c>
      <c r="N385" s="3">
        <v>299.56</v>
      </c>
      <c r="O385" s="3">
        <v>4.7619047620000003</v>
      </c>
      <c r="P385" s="3">
        <v>14.978</v>
      </c>
      <c r="Q385" s="3">
        <v>4.2</v>
      </c>
    </row>
    <row r="386" spans="1:19" ht="15" x14ac:dyDescent="0.25">
      <c r="A386" s="2" t="s">
        <v>277</v>
      </c>
      <c r="B386" s="2" t="s">
        <v>18</v>
      </c>
      <c r="C386" s="2" t="s">
        <v>19</v>
      </c>
      <c r="D386" s="2" t="s">
        <v>27</v>
      </c>
      <c r="E386" s="2" t="s">
        <v>31</v>
      </c>
      <c r="F386" s="2" t="s">
        <v>22</v>
      </c>
      <c r="G386" s="3">
        <v>59.77</v>
      </c>
      <c r="H386" s="3">
        <v>2</v>
      </c>
      <c r="I386" s="3">
        <v>5.9770000000000003</v>
      </c>
      <c r="J386" s="3">
        <v>125.517</v>
      </c>
      <c r="K386" s="4">
        <v>43535</v>
      </c>
      <c r="L386" s="5">
        <v>0.50069444444444444</v>
      </c>
      <c r="M386" s="2" t="s">
        <v>33</v>
      </c>
      <c r="N386" s="3">
        <v>119.54</v>
      </c>
      <c r="O386" s="3">
        <v>4.7619047620000003</v>
      </c>
      <c r="P386" s="3">
        <v>5.9770000000000003</v>
      </c>
      <c r="Q386" s="3">
        <v>5.8</v>
      </c>
      <c r="R386">
        <f>J386-N386</f>
        <v>5.9769999999999897</v>
      </c>
      <c r="S386" t="str">
        <f>IF(J386&gt;300,"High Spender","Regular Spender")</f>
        <v>Regular Spender</v>
      </c>
    </row>
    <row r="387" spans="1:19" ht="15" hidden="1" x14ac:dyDescent="0.25">
      <c r="A387" s="2" t="s">
        <v>421</v>
      </c>
      <c r="B387" s="2" t="s">
        <v>42</v>
      </c>
      <c r="C387" s="2" t="s">
        <v>43</v>
      </c>
      <c r="D387" s="2" t="s">
        <v>20</v>
      </c>
      <c r="E387" s="2" t="s">
        <v>31</v>
      </c>
      <c r="F387" s="2" t="s">
        <v>36</v>
      </c>
      <c r="G387" s="3">
        <v>75.819999999999993</v>
      </c>
      <c r="H387" s="3">
        <v>1</v>
      </c>
      <c r="I387" s="3">
        <v>3.7909999999999999</v>
      </c>
      <c r="J387" s="3">
        <v>79.611000000000004</v>
      </c>
      <c r="K387" s="4">
        <v>43496</v>
      </c>
      <c r="L387" s="5">
        <v>0.55486111111111114</v>
      </c>
      <c r="M387" s="2" t="s">
        <v>29</v>
      </c>
      <c r="N387" s="3">
        <v>75.819999999999993</v>
      </c>
      <c r="O387" s="3">
        <v>4.7619047620000003</v>
      </c>
      <c r="P387" s="3">
        <v>3.7909999999999999</v>
      </c>
      <c r="Q387" s="3">
        <v>5.8</v>
      </c>
    </row>
    <row r="388" spans="1:19" ht="15" hidden="1" x14ac:dyDescent="0.25">
      <c r="A388" s="2" t="s">
        <v>422</v>
      </c>
      <c r="B388" s="2" t="s">
        <v>25</v>
      </c>
      <c r="C388" s="2" t="s">
        <v>26</v>
      </c>
      <c r="D388" s="2" t="s">
        <v>27</v>
      </c>
      <c r="E388" s="2" t="s">
        <v>31</v>
      </c>
      <c r="F388" s="2" t="s">
        <v>44</v>
      </c>
      <c r="G388" s="3">
        <v>46.77</v>
      </c>
      <c r="H388" s="3">
        <v>6</v>
      </c>
      <c r="I388" s="3">
        <v>14.031000000000001</v>
      </c>
      <c r="J388" s="3">
        <v>294.65100000000001</v>
      </c>
      <c r="K388" s="4">
        <v>43535</v>
      </c>
      <c r="L388" s="5">
        <v>0.56736111111111109</v>
      </c>
      <c r="M388" s="2" t="s">
        <v>29</v>
      </c>
      <c r="N388" s="3">
        <v>280.62</v>
      </c>
      <c r="O388" s="3">
        <v>4.7619047620000003</v>
      </c>
      <c r="P388" s="3">
        <v>14.031000000000001</v>
      </c>
      <c r="Q388" s="3">
        <v>6</v>
      </c>
    </row>
    <row r="389" spans="1:19" ht="15" x14ac:dyDescent="0.25">
      <c r="A389" s="2" t="s">
        <v>570</v>
      </c>
      <c r="B389" s="2" t="s">
        <v>18</v>
      </c>
      <c r="C389" s="2" t="s">
        <v>19</v>
      </c>
      <c r="D389" s="2" t="s">
        <v>27</v>
      </c>
      <c r="E389" s="2" t="s">
        <v>21</v>
      </c>
      <c r="F389" s="2" t="s">
        <v>32</v>
      </c>
      <c r="G389" s="3">
        <v>28.32</v>
      </c>
      <c r="H389" s="3">
        <v>5</v>
      </c>
      <c r="I389" s="3">
        <v>7.08</v>
      </c>
      <c r="J389" s="3">
        <v>148.68</v>
      </c>
      <c r="K389" s="4">
        <v>43535</v>
      </c>
      <c r="L389" s="5">
        <v>0.56111111111111112</v>
      </c>
      <c r="M389" s="2" t="s">
        <v>23</v>
      </c>
      <c r="N389" s="3">
        <v>141.6</v>
      </c>
      <c r="O389" s="3">
        <v>4.7619047620000003</v>
      </c>
      <c r="P389" s="3">
        <v>7.08</v>
      </c>
      <c r="Q389" s="3">
        <v>6.2</v>
      </c>
      <c r="R389">
        <f>J389-N389</f>
        <v>7.0800000000000125</v>
      </c>
      <c r="S389" t="str">
        <f>IF(J389&gt;300,"High Spender","Regular Spender")</f>
        <v>Regular Spender</v>
      </c>
    </row>
    <row r="390" spans="1:19" ht="15" hidden="1" x14ac:dyDescent="0.25">
      <c r="A390" s="2" t="s">
        <v>424</v>
      </c>
      <c r="B390" s="2" t="s">
        <v>25</v>
      </c>
      <c r="C390" s="2" t="s">
        <v>26</v>
      </c>
      <c r="D390" s="2" t="s">
        <v>20</v>
      </c>
      <c r="E390" s="2" t="s">
        <v>21</v>
      </c>
      <c r="F390" s="2" t="s">
        <v>46</v>
      </c>
      <c r="G390" s="3">
        <v>54.07</v>
      </c>
      <c r="H390" s="3">
        <v>9</v>
      </c>
      <c r="I390" s="3">
        <v>24.331499999999998</v>
      </c>
      <c r="J390" s="3">
        <v>510.9615</v>
      </c>
      <c r="K390" s="4">
        <v>43492</v>
      </c>
      <c r="L390" s="5">
        <v>0.62152777777777779</v>
      </c>
      <c r="M390" s="2" t="s">
        <v>23</v>
      </c>
      <c r="N390" s="3">
        <v>486.63</v>
      </c>
      <c r="O390" s="3">
        <v>4.7619047620000003</v>
      </c>
      <c r="P390" s="3">
        <v>24.331499999999998</v>
      </c>
      <c r="Q390" s="3">
        <v>9.5</v>
      </c>
    </row>
    <row r="391" spans="1:19" ht="15" hidden="1" x14ac:dyDescent="0.25">
      <c r="A391" s="2" t="s">
        <v>425</v>
      </c>
      <c r="B391" s="2" t="s">
        <v>42</v>
      </c>
      <c r="C391" s="2" t="s">
        <v>43</v>
      </c>
      <c r="D391" s="2" t="s">
        <v>27</v>
      </c>
      <c r="E391" s="2" t="s">
        <v>31</v>
      </c>
      <c r="F391" s="2" t="s">
        <v>44</v>
      </c>
      <c r="G391" s="3">
        <v>18.22</v>
      </c>
      <c r="H391" s="3">
        <v>7</v>
      </c>
      <c r="I391" s="3">
        <v>6.3769999999999998</v>
      </c>
      <c r="J391" s="3">
        <v>133.917</v>
      </c>
      <c r="K391" s="4">
        <v>43534</v>
      </c>
      <c r="L391" s="5">
        <v>0.58611111111111114</v>
      </c>
      <c r="M391" s="2" t="s">
        <v>33</v>
      </c>
      <c r="N391" s="3">
        <v>127.54</v>
      </c>
      <c r="O391" s="3">
        <v>4.7619047620000003</v>
      </c>
      <c r="P391" s="3">
        <v>6.3769999999999998</v>
      </c>
      <c r="Q391" s="3">
        <v>6.6</v>
      </c>
    </row>
    <row r="392" spans="1:19" ht="15" hidden="1" x14ac:dyDescent="0.25">
      <c r="A392" s="2" t="s">
        <v>426</v>
      </c>
      <c r="B392" s="2" t="s">
        <v>25</v>
      </c>
      <c r="C392" s="2" t="s">
        <v>26</v>
      </c>
      <c r="D392" s="2" t="s">
        <v>20</v>
      </c>
      <c r="E392" s="2" t="s">
        <v>21</v>
      </c>
      <c r="F392" s="2" t="s">
        <v>46</v>
      </c>
      <c r="G392" s="3">
        <v>80.48</v>
      </c>
      <c r="H392" s="3">
        <v>3</v>
      </c>
      <c r="I392" s="3">
        <v>12.071999999999999</v>
      </c>
      <c r="J392" s="3">
        <v>253.512</v>
      </c>
      <c r="K392" s="4">
        <v>43511</v>
      </c>
      <c r="L392" s="5">
        <v>0.52152777777777781</v>
      </c>
      <c r="M392" s="2" t="s">
        <v>29</v>
      </c>
      <c r="N392" s="3">
        <v>241.44</v>
      </c>
      <c r="O392" s="3">
        <v>4.7619047620000003</v>
      </c>
      <c r="P392" s="3">
        <v>12.071999999999999</v>
      </c>
      <c r="Q392" s="3">
        <v>8.1</v>
      </c>
    </row>
    <row r="393" spans="1:19" ht="15" hidden="1" x14ac:dyDescent="0.25">
      <c r="A393" s="2" t="s">
        <v>427</v>
      </c>
      <c r="B393" s="2" t="s">
        <v>42</v>
      </c>
      <c r="C393" s="2" t="s">
        <v>43</v>
      </c>
      <c r="D393" s="2" t="s">
        <v>27</v>
      </c>
      <c r="E393" s="2" t="s">
        <v>21</v>
      </c>
      <c r="F393" s="2" t="s">
        <v>46</v>
      </c>
      <c r="G393" s="3">
        <v>37.950000000000003</v>
      </c>
      <c r="H393" s="3">
        <v>10</v>
      </c>
      <c r="I393" s="3">
        <v>18.975000000000001</v>
      </c>
      <c r="J393" s="3">
        <v>398.47500000000002</v>
      </c>
      <c r="K393" s="4">
        <v>43491</v>
      </c>
      <c r="L393" s="5">
        <v>0.61875000000000002</v>
      </c>
      <c r="M393" s="2" t="s">
        <v>29</v>
      </c>
      <c r="N393" s="3">
        <v>379.5</v>
      </c>
      <c r="O393" s="3">
        <v>4.7619047620000003</v>
      </c>
      <c r="P393" s="3">
        <v>18.975000000000001</v>
      </c>
      <c r="Q393" s="3">
        <v>9.6999999999999993</v>
      </c>
    </row>
    <row r="394" spans="1:19" ht="15" x14ac:dyDescent="0.25">
      <c r="A394" s="2" t="s">
        <v>301</v>
      </c>
      <c r="B394" s="2" t="s">
        <v>18</v>
      </c>
      <c r="C394" s="2" t="s">
        <v>19</v>
      </c>
      <c r="D394" s="2" t="s">
        <v>20</v>
      </c>
      <c r="E394" s="2" t="s">
        <v>21</v>
      </c>
      <c r="F394" s="2" t="s">
        <v>36</v>
      </c>
      <c r="G394" s="3">
        <v>98.4</v>
      </c>
      <c r="H394" s="3">
        <v>7</v>
      </c>
      <c r="I394" s="3">
        <v>34.44</v>
      </c>
      <c r="J394" s="3">
        <v>723.24</v>
      </c>
      <c r="K394" s="4">
        <v>43536</v>
      </c>
      <c r="L394" s="5">
        <v>0.52986111111111112</v>
      </c>
      <c r="M394" s="2" t="s">
        <v>33</v>
      </c>
      <c r="N394" s="3">
        <v>688.8</v>
      </c>
      <c r="O394" s="3">
        <v>4.7619047620000003</v>
      </c>
      <c r="P394" s="3">
        <v>34.44</v>
      </c>
      <c r="Q394" s="3">
        <v>8.6999999999999993</v>
      </c>
      <c r="R394">
        <f>J394-N394</f>
        <v>34.440000000000055</v>
      </c>
      <c r="S394" t="str">
        <f t="shared" ref="S394:S398" si="31">IF(J394&gt;300,"High Spender","Regular Spender")</f>
        <v>High Spender</v>
      </c>
    </row>
    <row r="395" spans="1:19" ht="15" x14ac:dyDescent="0.25">
      <c r="A395" s="2" t="s">
        <v>320</v>
      </c>
      <c r="B395" s="2" t="s">
        <v>18</v>
      </c>
      <c r="C395" s="2" t="s">
        <v>19</v>
      </c>
      <c r="D395" s="2" t="s">
        <v>20</v>
      </c>
      <c r="E395" s="2" t="s">
        <v>21</v>
      </c>
      <c r="F395" s="2" t="s">
        <v>22</v>
      </c>
      <c r="G395" s="3">
        <v>47.67</v>
      </c>
      <c r="H395" s="3">
        <v>4</v>
      </c>
      <c r="I395" s="3">
        <v>9.5340000000000007</v>
      </c>
      <c r="J395" s="3">
        <v>200.214</v>
      </c>
      <c r="K395" s="4">
        <v>43536</v>
      </c>
      <c r="L395" s="5">
        <v>0.59791666666666665</v>
      </c>
      <c r="M395" s="2" t="s">
        <v>29</v>
      </c>
      <c r="N395" s="3">
        <v>190.68</v>
      </c>
      <c r="O395" s="3">
        <v>4.7619047620000003</v>
      </c>
      <c r="P395" s="3">
        <v>9.5340000000000007</v>
      </c>
      <c r="Q395" s="3">
        <v>9.1</v>
      </c>
      <c r="R395">
        <f>J395-N395</f>
        <v>9.5339999999999918</v>
      </c>
      <c r="S395" t="str">
        <f t="shared" si="31"/>
        <v>Regular Spender</v>
      </c>
    </row>
    <row r="396" spans="1:19" ht="15" x14ac:dyDescent="0.25">
      <c r="A396" s="2" t="s">
        <v>101</v>
      </c>
      <c r="B396" s="2" t="s">
        <v>18</v>
      </c>
      <c r="C396" s="2" t="s">
        <v>19</v>
      </c>
      <c r="D396" s="2" t="s">
        <v>20</v>
      </c>
      <c r="E396" s="2" t="s">
        <v>31</v>
      </c>
      <c r="F396" s="2" t="s">
        <v>22</v>
      </c>
      <c r="G396" s="3">
        <v>15.87</v>
      </c>
      <c r="H396" s="3">
        <v>10</v>
      </c>
      <c r="I396" s="3">
        <v>7.9349999999999996</v>
      </c>
      <c r="J396" s="3">
        <v>166.63499999999999</v>
      </c>
      <c r="K396" s="4">
        <v>43537</v>
      </c>
      <c r="L396" s="5">
        <v>0.69444444444444453</v>
      </c>
      <c r="M396" s="2" t="s">
        <v>29</v>
      </c>
      <c r="N396" s="3">
        <v>158.69999999999999</v>
      </c>
      <c r="O396" s="3">
        <v>4.7619047620000003</v>
      </c>
      <c r="P396" s="3">
        <v>7.9349999999999996</v>
      </c>
      <c r="Q396" s="3">
        <v>5.8</v>
      </c>
      <c r="R396">
        <f>J396-N396</f>
        <v>7.9350000000000023</v>
      </c>
      <c r="S396" t="str">
        <f t="shared" si="31"/>
        <v>Regular Spender</v>
      </c>
    </row>
    <row r="397" spans="1:19" ht="15" x14ac:dyDescent="0.25">
      <c r="A397" s="2" t="s">
        <v>198</v>
      </c>
      <c r="B397" s="2" t="s">
        <v>18</v>
      </c>
      <c r="C397" s="2" t="s">
        <v>19</v>
      </c>
      <c r="D397" s="2" t="s">
        <v>27</v>
      </c>
      <c r="E397" s="2" t="s">
        <v>31</v>
      </c>
      <c r="F397" s="2" t="s">
        <v>44</v>
      </c>
      <c r="G397" s="3">
        <v>45.79</v>
      </c>
      <c r="H397" s="3">
        <v>7</v>
      </c>
      <c r="I397" s="3">
        <v>16.026499999999999</v>
      </c>
      <c r="J397" s="3">
        <v>336.55650000000003</v>
      </c>
      <c r="K397" s="4">
        <v>43537</v>
      </c>
      <c r="L397" s="5">
        <v>0.8222222222222223</v>
      </c>
      <c r="M397" s="2" t="s">
        <v>33</v>
      </c>
      <c r="N397" s="3">
        <v>320.52999999999997</v>
      </c>
      <c r="O397" s="3">
        <v>4.7619047620000003</v>
      </c>
      <c r="P397" s="3">
        <v>16.026499999999999</v>
      </c>
      <c r="Q397" s="3">
        <v>7</v>
      </c>
      <c r="R397">
        <f>J397-N397</f>
        <v>16.026500000000055</v>
      </c>
      <c r="S397" t="str">
        <f t="shared" si="31"/>
        <v>High Spender</v>
      </c>
    </row>
    <row r="398" spans="1:19" ht="15" x14ac:dyDescent="0.25">
      <c r="A398" s="2" t="s">
        <v>432</v>
      </c>
      <c r="B398" s="2" t="s">
        <v>18</v>
      </c>
      <c r="C398" s="2" t="s">
        <v>19</v>
      </c>
      <c r="D398" s="2" t="s">
        <v>27</v>
      </c>
      <c r="E398" s="2" t="s">
        <v>21</v>
      </c>
      <c r="F398" s="2" t="s">
        <v>44</v>
      </c>
      <c r="G398" s="3">
        <v>54.27</v>
      </c>
      <c r="H398" s="3">
        <v>5</v>
      </c>
      <c r="I398" s="3">
        <v>13.567500000000001</v>
      </c>
      <c r="J398" s="3">
        <v>284.91750000000002</v>
      </c>
      <c r="K398" s="4">
        <v>43537</v>
      </c>
      <c r="L398" s="5">
        <v>0.59444444444444444</v>
      </c>
      <c r="M398" s="2" t="s">
        <v>23</v>
      </c>
      <c r="N398" s="3">
        <v>271.35000000000002</v>
      </c>
      <c r="O398" s="3">
        <v>4.7619047620000003</v>
      </c>
      <c r="P398" s="3">
        <v>13.567500000000001</v>
      </c>
      <c r="Q398" s="3">
        <v>4.5999999999999996</v>
      </c>
      <c r="R398">
        <f>J398-N398</f>
        <v>13.567499999999995</v>
      </c>
      <c r="S398" t="str">
        <f t="shared" si="31"/>
        <v>Regular Spender</v>
      </c>
    </row>
    <row r="399" spans="1:19" ht="15" hidden="1" x14ac:dyDescent="0.25">
      <c r="A399" s="2" t="s">
        <v>433</v>
      </c>
      <c r="B399" s="2" t="s">
        <v>42</v>
      </c>
      <c r="C399" s="2" t="s">
        <v>43</v>
      </c>
      <c r="D399" s="2" t="s">
        <v>27</v>
      </c>
      <c r="E399" s="2" t="s">
        <v>31</v>
      </c>
      <c r="F399" s="2" t="s">
        <v>32</v>
      </c>
      <c r="G399" s="3">
        <v>13.59</v>
      </c>
      <c r="H399" s="3">
        <v>9</v>
      </c>
      <c r="I399" s="3">
        <v>6.1154999999999999</v>
      </c>
      <c r="J399" s="3">
        <v>128.4255</v>
      </c>
      <c r="K399" s="4">
        <v>43539</v>
      </c>
      <c r="L399" s="5">
        <v>0.43472222222222223</v>
      </c>
      <c r="M399" s="2" t="s">
        <v>29</v>
      </c>
      <c r="N399" s="3">
        <v>122.31</v>
      </c>
      <c r="O399" s="3">
        <v>4.7619047620000003</v>
      </c>
      <c r="P399" s="3">
        <v>6.1154999999999999</v>
      </c>
      <c r="Q399" s="3">
        <v>5.8</v>
      </c>
    </row>
    <row r="400" spans="1:19" ht="15" hidden="1" x14ac:dyDescent="0.25">
      <c r="A400" s="2" t="s">
        <v>434</v>
      </c>
      <c r="B400" s="2" t="s">
        <v>42</v>
      </c>
      <c r="C400" s="2" t="s">
        <v>43</v>
      </c>
      <c r="D400" s="2" t="s">
        <v>20</v>
      </c>
      <c r="E400" s="2" t="s">
        <v>21</v>
      </c>
      <c r="F400" s="2" t="s">
        <v>22</v>
      </c>
      <c r="G400" s="3">
        <v>41.06</v>
      </c>
      <c r="H400" s="3">
        <v>6</v>
      </c>
      <c r="I400" s="3">
        <v>12.318</v>
      </c>
      <c r="J400" s="3">
        <v>258.678</v>
      </c>
      <c r="K400" s="4">
        <v>43529</v>
      </c>
      <c r="L400" s="5">
        <v>0.5625</v>
      </c>
      <c r="M400" s="2" t="s">
        <v>33</v>
      </c>
      <c r="N400" s="3">
        <v>246.36</v>
      </c>
      <c r="O400" s="3">
        <v>4.7619047620000003</v>
      </c>
      <c r="P400" s="3">
        <v>12.318</v>
      </c>
      <c r="Q400" s="3">
        <v>8.3000000000000007</v>
      </c>
    </row>
    <row r="401" spans="1:19" ht="15" hidden="1" x14ac:dyDescent="0.25">
      <c r="A401" s="2" t="s">
        <v>435</v>
      </c>
      <c r="B401" s="2" t="s">
        <v>42</v>
      </c>
      <c r="C401" s="2" t="s">
        <v>43</v>
      </c>
      <c r="D401" s="2" t="s">
        <v>20</v>
      </c>
      <c r="E401" s="2" t="s">
        <v>31</v>
      </c>
      <c r="F401" s="2" t="s">
        <v>28</v>
      </c>
      <c r="G401" s="3">
        <v>19.239999999999998</v>
      </c>
      <c r="H401" s="3">
        <v>9</v>
      </c>
      <c r="I401" s="3">
        <v>8.6579999999999995</v>
      </c>
      <c r="J401" s="3">
        <v>181.81800000000001</v>
      </c>
      <c r="K401" s="4">
        <v>43528</v>
      </c>
      <c r="L401" s="5">
        <v>0.68611111111111101</v>
      </c>
      <c r="M401" s="2" t="s">
        <v>29</v>
      </c>
      <c r="N401" s="3">
        <v>173.16</v>
      </c>
      <c r="O401" s="3">
        <v>4.7619047620000003</v>
      </c>
      <c r="P401" s="3">
        <v>8.6579999999999995</v>
      </c>
      <c r="Q401" s="3">
        <v>8</v>
      </c>
    </row>
    <row r="402" spans="1:19" ht="15" hidden="1" x14ac:dyDescent="0.25">
      <c r="A402" s="2" t="s">
        <v>436</v>
      </c>
      <c r="B402" s="2" t="s">
        <v>25</v>
      </c>
      <c r="C402" s="2" t="s">
        <v>26</v>
      </c>
      <c r="D402" s="2" t="s">
        <v>27</v>
      </c>
      <c r="E402" s="2" t="s">
        <v>21</v>
      </c>
      <c r="F402" s="2" t="s">
        <v>44</v>
      </c>
      <c r="G402" s="3">
        <v>39.43</v>
      </c>
      <c r="H402" s="3">
        <v>6</v>
      </c>
      <c r="I402" s="3">
        <v>11.829000000000001</v>
      </c>
      <c r="J402" s="3">
        <v>248.40899999999999</v>
      </c>
      <c r="K402" s="4">
        <v>43549</v>
      </c>
      <c r="L402" s="5">
        <v>0.84583333333333333</v>
      </c>
      <c r="M402" s="2" t="s">
        <v>33</v>
      </c>
      <c r="N402" s="3">
        <v>236.58</v>
      </c>
      <c r="O402" s="3">
        <v>4.7619047620000003</v>
      </c>
      <c r="P402" s="3">
        <v>11.829000000000001</v>
      </c>
      <c r="Q402" s="3">
        <v>9.4</v>
      </c>
    </row>
    <row r="403" spans="1:19" ht="15" hidden="1" x14ac:dyDescent="0.25">
      <c r="A403" s="2" t="s">
        <v>437</v>
      </c>
      <c r="B403" s="2" t="s">
        <v>25</v>
      </c>
      <c r="C403" s="2" t="s">
        <v>26</v>
      </c>
      <c r="D403" s="2" t="s">
        <v>27</v>
      </c>
      <c r="E403" s="2" t="s">
        <v>31</v>
      </c>
      <c r="F403" s="2" t="s">
        <v>32</v>
      </c>
      <c r="G403" s="3">
        <v>46.22</v>
      </c>
      <c r="H403" s="3">
        <v>4</v>
      </c>
      <c r="I403" s="3">
        <v>9.2439999999999998</v>
      </c>
      <c r="J403" s="3">
        <v>194.124</v>
      </c>
      <c r="K403" s="4">
        <v>43536</v>
      </c>
      <c r="L403" s="5">
        <v>0.83611111111111114</v>
      </c>
      <c r="M403" s="2" t="s">
        <v>33</v>
      </c>
      <c r="N403" s="3">
        <v>184.88</v>
      </c>
      <c r="O403" s="3">
        <v>4.7619047620000003</v>
      </c>
      <c r="P403" s="3">
        <v>9.2439999999999998</v>
      </c>
      <c r="Q403" s="3">
        <v>6.2</v>
      </c>
    </row>
    <row r="404" spans="1:19" ht="15" hidden="1" x14ac:dyDescent="0.25">
      <c r="A404" s="2" t="s">
        <v>438</v>
      </c>
      <c r="B404" s="2" t="s">
        <v>25</v>
      </c>
      <c r="C404" s="2" t="s">
        <v>26</v>
      </c>
      <c r="D404" s="2" t="s">
        <v>20</v>
      </c>
      <c r="E404" s="2" t="s">
        <v>31</v>
      </c>
      <c r="F404" s="2" t="s">
        <v>32</v>
      </c>
      <c r="G404" s="3">
        <v>13.98</v>
      </c>
      <c r="H404" s="3">
        <v>1</v>
      </c>
      <c r="I404" s="3">
        <v>0.69899999999999995</v>
      </c>
      <c r="J404" s="3">
        <v>14.679</v>
      </c>
      <c r="K404" s="4">
        <v>43500</v>
      </c>
      <c r="L404" s="5">
        <v>0.56805555555555554</v>
      </c>
      <c r="M404" s="2" t="s">
        <v>23</v>
      </c>
      <c r="N404" s="3">
        <v>13.98</v>
      </c>
      <c r="O404" s="3">
        <v>4.7619047620000003</v>
      </c>
      <c r="P404" s="3">
        <v>0.69899999999999995</v>
      </c>
      <c r="Q404" s="3">
        <v>9.8000000000000007</v>
      </c>
    </row>
    <row r="405" spans="1:19" ht="15" hidden="1" x14ac:dyDescent="0.25">
      <c r="A405" s="2" t="s">
        <v>439</v>
      </c>
      <c r="B405" s="2" t="s">
        <v>42</v>
      </c>
      <c r="C405" s="2" t="s">
        <v>43</v>
      </c>
      <c r="D405" s="2" t="s">
        <v>27</v>
      </c>
      <c r="E405" s="2" t="s">
        <v>21</v>
      </c>
      <c r="F405" s="2" t="s">
        <v>46</v>
      </c>
      <c r="G405" s="3">
        <v>39.75</v>
      </c>
      <c r="H405" s="3">
        <v>5</v>
      </c>
      <c r="I405" s="3">
        <v>9.9375</v>
      </c>
      <c r="J405" s="3">
        <v>208.6875</v>
      </c>
      <c r="K405" s="4">
        <v>43518</v>
      </c>
      <c r="L405" s="5">
        <v>0.4465277777777778</v>
      </c>
      <c r="M405" s="2" t="s">
        <v>23</v>
      </c>
      <c r="N405" s="3">
        <v>198.75</v>
      </c>
      <c r="O405" s="3">
        <v>4.7619047620000003</v>
      </c>
      <c r="P405" s="3">
        <v>9.9375</v>
      </c>
      <c r="Q405" s="3">
        <v>9.6</v>
      </c>
    </row>
    <row r="406" spans="1:19" ht="15" hidden="1" x14ac:dyDescent="0.25">
      <c r="A406" s="2" t="s">
        <v>440</v>
      </c>
      <c r="B406" s="2" t="s">
        <v>25</v>
      </c>
      <c r="C406" s="2" t="s">
        <v>26</v>
      </c>
      <c r="D406" s="2" t="s">
        <v>20</v>
      </c>
      <c r="E406" s="2" t="s">
        <v>21</v>
      </c>
      <c r="F406" s="2" t="s">
        <v>46</v>
      </c>
      <c r="G406" s="3">
        <v>97.79</v>
      </c>
      <c r="H406" s="3">
        <v>7</v>
      </c>
      <c r="I406" s="3">
        <v>34.226500000000001</v>
      </c>
      <c r="J406" s="3">
        <v>718.75649999999996</v>
      </c>
      <c r="K406" s="4">
        <v>43512</v>
      </c>
      <c r="L406" s="5">
        <v>0.72916666666666663</v>
      </c>
      <c r="M406" s="2" t="s">
        <v>23</v>
      </c>
      <c r="N406" s="3">
        <v>684.53</v>
      </c>
      <c r="O406" s="3">
        <v>4.7619047620000003</v>
      </c>
      <c r="P406" s="3">
        <v>34.226500000000001</v>
      </c>
      <c r="Q406" s="3">
        <v>4.9000000000000004</v>
      </c>
    </row>
    <row r="407" spans="1:19" ht="15" x14ac:dyDescent="0.25">
      <c r="A407" s="2" t="s">
        <v>369</v>
      </c>
      <c r="B407" s="2" t="s">
        <v>18</v>
      </c>
      <c r="C407" s="2" t="s">
        <v>19</v>
      </c>
      <c r="D407" s="2" t="s">
        <v>20</v>
      </c>
      <c r="E407" s="2" t="s">
        <v>31</v>
      </c>
      <c r="F407" s="2" t="s">
        <v>44</v>
      </c>
      <c r="G407" s="3">
        <v>23.48</v>
      </c>
      <c r="H407" s="3">
        <v>2</v>
      </c>
      <c r="I407" s="3">
        <v>2.3479999999999999</v>
      </c>
      <c r="J407" s="3">
        <v>49.308</v>
      </c>
      <c r="K407" s="4">
        <v>43538</v>
      </c>
      <c r="L407" s="5">
        <v>0.47291666666666665</v>
      </c>
      <c r="M407" s="2" t="s">
        <v>33</v>
      </c>
      <c r="N407" s="3">
        <v>46.96</v>
      </c>
      <c r="O407" s="3">
        <v>4.7619047620000003</v>
      </c>
      <c r="P407" s="3">
        <v>2.3479999999999999</v>
      </c>
      <c r="Q407" s="3">
        <v>7.9</v>
      </c>
      <c r="R407">
        <f>J407-N407</f>
        <v>2.347999999999999</v>
      </c>
      <c r="S407" t="str">
        <f t="shared" ref="S407:S408" si="32">IF(J407&gt;300,"High Spender","Regular Spender")</f>
        <v>Regular Spender</v>
      </c>
    </row>
    <row r="408" spans="1:19" ht="15" x14ac:dyDescent="0.25">
      <c r="A408" s="2" t="s">
        <v>549</v>
      </c>
      <c r="B408" s="2" t="s">
        <v>18</v>
      </c>
      <c r="C408" s="2" t="s">
        <v>19</v>
      </c>
      <c r="D408" s="2" t="s">
        <v>27</v>
      </c>
      <c r="E408" s="2" t="s">
        <v>31</v>
      </c>
      <c r="F408" s="2" t="s">
        <v>28</v>
      </c>
      <c r="G408" s="3">
        <v>99.55</v>
      </c>
      <c r="H408" s="3">
        <v>7</v>
      </c>
      <c r="I408" s="3">
        <v>34.842500000000001</v>
      </c>
      <c r="J408" s="3">
        <v>731.6925</v>
      </c>
      <c r="K408" s="4">
        <v>43538</v>
      </c>
      <c r="L408" s="5">
        <v>0.50486111111111109</v>
      </c>
      <c r="M408" s="2" t="s">
        <v>29</v>
      </c>
      <c r="N408" s="3">
        <v>696.85</v>
      </c>
      <c r="O408" s="3">
        <v>4.7619047620000003</v>
      </c>
      <c r="P408" s="3">
        <v>34.842500000000001</v>
      </c>
      <c r="Q408" s="3">
        <v>7.6</v>
      </c>
      <c r="R408">
        <f>J408-N408</f>
        <v>34.842499999999973</v>
      </c>
      <c r="S408" t="str">
        <f t="shared" si="32"/>
        <v>High Spender</v>
      </c>
    </row>
    <row r="409" spans="1:19" ht="15" hidden="1" x14ac:dyDescent="0.25">
      <c r="A409" s="2" t="s">
        <v>443</v>
      </c>
      <c r="B409" s="2" t="s">
        <v>42</v>
      </c>
      <c r="C409" s="2" t="s">
        <v>43</v>
      </c>
      <c r="D409" s="2" t="s">
        <v>20</v>
      </c>
      <c r="E409" s="2" t="s">
        <v>21</v>
      </c>
      <c r="F409" s="2" t="s">
        <v>46</v>
      </c>
      <c r="G409" s="3">
        <v>68.709999999999994</v>
      </c>
      <c r="H409" s="3">
        <v>4</v>
      </c>
      <c r="I409" s="3">
        <v>13.742000000000001</v>
      </c>
      <c r="J409" s="3">
        <v>288.58199999999999</v>
      </c>
      <c r="K409" s="4">
        <v>43469</v>
      </c>
      <c r="L409" s="5">
        <v>0.79236111111111107</v>
      </c>
      <c r="M409" s="2" t="s">
        <v>29</v>
      </c>
      <c r="N409" s="3">
        <v>274.83999999999997</v>
      </c>
      <c r="O409" s="3">
        <v>4.7619047620000003</v>
      </c>
      <c r="P409" s="3">
        <v>13.742000000000001</v>
      </c>
      <c r="Q409" s="3">
        <v>4.0999999999999996</v>
      </c>
    </row>
    <row r="410" spans="1:19" ht="15" x14ac:dyDescent="0.25">
      <c r="A410" s="2" t="s">
        <v>65</v>
      </c>
      <c r="B410" s="2" t="s">
        <v>18</v>
      </c>
      <c r="C410" s="2" t="s">
        <v>19</v>
      </c>
      <c r="D410" s="2" t="s">
        <v>27</v>
      </c>
      <c r="E410" s="2" t="s">
        <v>31</v>
      </c>
      <c r="F410" s="2" t="s">
        <v>22</v>
      </c>
      <c r="G410" s="3">
        <v>24.89</v>
      </c>
      <c r="H410" s="3">
        <v>9</v>
      </c>
      <c r="I410" s="3">
        <v>11.2005</v>
      </c>
      <c r="J410" s="3">
        <v>235.2105</v>
      </c>
      <c r="K410" s="4">
        <v>43539</v>
      </c>
      <c r="L410" s="5">
        <v>0.65</v>
      </c>
      <c r="M410" s="2" t="s">
        <v>29</v>
      </c>
      <c r="N410" s="3">
        <v>224.01</v>
      </c>
      <c r="O410" s="3">
        <v>4.7619047620000003</v>
      </c>
      <c r="P410" s="3">
        <v>11.2005</v>
      </c>
      <c r="Q410" s="3">
        <v>7.4</v>
      </c>
      <c r="R410">
        <f>J410-N410</f>
        <v>11.200500000000005</v>
      </c>
      <c r="S410" t="str">
        <f>IF(J410&gt;300,"High Spender","Regular Spender")</f>
        <v>Regular Spender</v>
      </c>
    </row>
    <row r="411" spans="1:19" ht="15" hidden="1" x14ac:dyDescent="0.25">
      <c r="A411" s="2" t="s">
        <v>445</v>
      </c>
      <c r="B411" s="2" t="s">
        <v>25</v>
      </c>
      <c r="C411" s="2" t="s">
        <v>26</v>
      </c>
      <c r="D411" s="2" t="s">
        <v>27</v>
      </c>
      <c r="E411" s="2" t="s">
        <v>21</v>
      </c>
      <c r="F411" s="2" t="s">
        <v>46</v>
      </c>
      <c r="G411" s="3">
        <v>23.82</v>
      </c>
      <c r="H411" s="3">
        <v>5</v>
      </c>
      <c r="I411" s="3">
        <v>5.9550000000000001</v>
      </c>
      <c r="J411" s="3">
        <v>125.05500000000001</v>
      </c>
      <c r="K411" s="4">
        <v>43493</v>
      </c>
      <c r="L411" s="5">
        <v>0.80833333333333324</v>
      </c>
      <c r="M411" s="2" t="s">
        <v>23</v>
      </c>
      <c r="N411" s="3">
        <v>119.1</v>
      </c>
      <c r="O411" s="3">
        <v>4.7619047620000003</v>
      </c>
      <c r="P411" s="3">
        <v>5.9550000000000001</v>
      </c>
      <c r="Q411" s="3">
        <v>5.4</v>
      </c>
    </row>
    <row r="412" spans="1:19" ht="15" hidden="1" x14ac:dyDescent="0.25">
      <c r="A412" s="2" t="s">
        <v>446</v>
      </c>
      <c r="B412" s="2" t="s">
        <v>42</v>
      </c>
      <c r="C412" s="2" t="s">
        <v>43</v>
      </c>
      <c r="D412" s="2" t="s">
        <v>27</v>
      </c>
      <c r="E412" s="2" t="s">
        <v>21</v>
      </c>
      <c r="F412" s="2" t="s">
        <v>22</v>
      </c>
      <c r="G412" s="3">
        <v>34.21</v>
      </c>
      <c r="H412" s="3">
        <v>10</v>
      </c>
      <c r="I412" s="3">
        <v>17.105</v>
      </c>
      <c r="J412" s="3">
        <v>359.20499999999998</v>
      </c>
      <c r="K412" s="4">
        <v>43467</v>
      </c>
      <c r="L412" s="5">
        <v>0.54166666666666663</v>
      </c>
      <c r="M412" s="2" t="s">
        <v>29</v>
      </c>
      <c r="N412" s="3">
        <v>342.1</v>
      </c>
      <c r="O412" s="3">
        <v>4.7619047620000003</v>
      </c>
      <c r="P412" s="3">
        <v>17.105</v>
      </c>
      <c r="Q412" s="3">
        <v>5.0999999999999996</v>
      </c>
    </row>
    <row r="413" spans="1:19" ht="15" hidden="1" x14ac:dyDescent="0.25">
      <c r="A413" s="2" t="s">
        <v>447</v>
      </c>
      <c r="B413" s="2" t="s">
        <v>42</v>
      </c>
      <c r="C413" s="2" t="s">
        <v>43</v>
      </c>
      <c r="D413" s="2" t="s">
        <v>27</v>
      </c>
      <c r="E413" s="2" t="s">
        <v>31</v>
      </c>
      <c r="F413" s="2" t="s">
        <v>36</v>
      </c>
      <c r="G413" s="3">
        <v>21.87</v>
      </c>
      <c r="H413" s="3">
        <v>2</v>
      </c>
      <c r="I413" s="3">
        <v>2.1869999999999998</v>
      </c>
      <c r="J413" s="3">
        <v>45.927</v>
      </c>
      <c r="K413" s="4">
        <v>43490</v>
      </c>
      <c r="L413" s="5">
        <v>0.60347222222222219</v>
      </c>
      <c r="M413" s="2" t="s">
        <v>23</v>
      </c>
      <c r="N413" s="3">
        <v>43.74</v>
      </c>
      <c r="O413" s="3">
        <v>4.7619047620000003</v>
      </c>
      <c r="P413" s="3">
        <v>2.1869999999999998</v>
      </c>
      <c r="Q413" s="3">
        <v>6.9</v>
      </c>
    </row>
    <row r="414" spans="1:19" ht="15" x14ac:dyDescent="0.25">
      <c r="A414" s="2" t="s">
        <v>69</v>
      </c>
      <c r="B414" s="2" t="s">
        <v>18</v>
      </c>
      <c r="C414" s="2" t="s">
        <v>19</v>
      </c>
      <c r="D414" s="2" t="s">
        <v>27</v>
      </c>
      <c r="E414" s="2" t="s">
        <v>31</v>
      </c>
      <c r="F414" s="2" t="s">
        <v>22</v>
      </c>
      <c r="G414" s="3">
        <v>96.58</v>
      </c>
      <c r="H414" s="3">
        <v>2</v>
      </c>
      <c r="I414" s="3">
        <v>9.6579999999999995</v>
      </c>
      <c r="J414" s="3">
        <v>202.81800000000001</v>
      </c>
      <c r="K414" s="4">
        <v>43539</v>
      </c>
      <c r="L414" s="5">
        <v>0.42499999999999999</v>
      </c>
      <c r="M414" s="2" t="s">
        <v>33</v>
      </c>
      <c r="N414" s="3">
        <v>193.16</v>
      </c>
      <c r="O414" s="3">
        <v>4.7619047620000003</v>
      </c>
      <c r="P414" s="3">
        <v>9.6579999999999995</v>
      </c>
      <c r="Q414" s="3">
        <v>5.0999999999999996</v>
      </c>
      <c r="R414">
        <f>J414-N414</f>
        <v>9.6580000000000155</v>
      </c>
      <c r="S414" t="str">
        <f t="shared" ref="S414:S416" si="33">IF(J414&gt;300,"High Spender","Regular Spender")</f>
        <v>Regular Spender</v>
      </c>
    </row>
    <row r="415" spans="1:19" ht="15" x14ac:dyDescent="0.25">
      <c r="A415" s="2" t="s">
        <v>527</v>
      </c>
      <c r="B415" s="2" t="s">
        <v>18</v>
      </c>
      <c r="C415" s="2" t="s">
        <v>19</v>
      </c>
      <c r="D415" s="2" t="s">
        <v>20</v>
      </c>
      <c r="E415" s="2" t="s">
        <v>21</v>
      </c>
      <c r="F415" s="2" t="s">
        <v>46</v>
      </c>
      <c r="G415" s="3">
        <v>19.66</v>
      </c>
      <c r="H415" s="3">
        <v>10</v>
      </c>
      <c r="I415" s="3">
        <v>9.83</v>
      </c>
      <c r="J415" s="3">
        <v>206.43</v>
      </c>
      <c r="K415" s="4">
        <v>43539</v>
      </c>
      <c r="L415" s="5">
        <v>0.76388888888888884</v>
      </c>
      <c r="M415" s="2" t="s">
        <v>33</v>
      </c>
      <c r="N415" s="3">
        <v>196.6</v>
      </c>
      <c r="O415" s="3">
        <v>4.7619047620000003</v>
      </c>
      <c r="P415" s="3">
        <v>9.83</v>
      </c>
      <c r="Q415" s="3">
        <v>7.2</v>
      </c>
      <c r="R415">
        <f>J415-N415</f>
        <v>9.8300000000000125</v>
      </c>
      <c r="S415" t="str">
        <f t="shared" si="33"/>
        <v>Regular Spender</v>
      </c>
    </row>
    <row r="416" spans="1:19" ht="15" x14ac:dyDescent="0.25">
      <c r="A416" s="2" t="s">
        <v>175</v>
      </c>
      <c r="B416" s="2" t="s">
        <v>18</v>
      </c>
      <c r="C416" s="2" t="s">
        <v>19</v>
      </c>
      <c r="D416" s="2" t="s">
        <v>27</v>
      </c>
      <c r="E416" s="2" t="s">
        <v>31</v>
      </c>
      <c r="F416" s="2" t="s">
        <v>36</v>
      </c>
      <c r="G416" s="3">
        <v>72.5</v>
      </c>
      <c r="H416" s="3">
        <v>8</v>
      </c>
      <c r="I416" s="3">
        <v>29</v>
      </c>
      <c r="J416" s="3">
        <v>609</v>
      </c>
      <c r="K416" s="4">
        <v>43540</v>
      </c>
      <c r="L416" s="5">
        <v>0.80902777777777779</v>
      </c>
      <c r="M416" s="2" t="s">
        <v>23</v>
      </c>
      <c r="N416" s="3">
        <v>580</v>
      </c>
      <c r="O416" s="3">
        <v>4.7619047620000003</v>
      </c>
      <c r="P416" s="3">
        <v>29</v>
      </c>
      <c r="Q416" s="3">
        <v>9.1999999999999993</v>
      </c>
      <c r="R416">
        <f>J416-N416</f>
        <v>29</v>
      </c>
      <c r="S416" t="str">
        <f t="shared" si="33"/>
        <v>High Spender</v>
      </c>
    </row>
    <row r="417" spans="1:19" ht="15" hidden="1" x14ac:dyDescent="0.25">
      <c r="A417" s="2" t="s">
        <v>451</v>
      </c>
      <c r="B417" s="2" t="s">
        <v>42</v>
      </c>
      <c r="C417" s="2" t="s">
        <v>43</v>
      </c>
      <c r="D417" s="2" t="s">
        <v>27</v>
      </c>
      <c r="E417" s="2" t="s">
        <v>31</v>
      </c>
      <c r="F417" s="2" t="s">
        <v>22</v>
      </c>
      <c r="G417" s="3">
        <v>96.11</v>
      </c>
      <c r="H417" s="3">
        <v>1</v>
      </c>
      <c r="I417" s="3">
        <v>4.8055000000000003</v>
      </c>
      <c r="J417" s="3">
        <v>100.91549999999999</v>
      </c>
      <c r="K417" s="4">
        <v>43490</v>
      </c>
      <c r="L417" s="5">
        <v>0.68611111111111101</v>
      </c>
      <c r="M417" s="2" t="s">
        <v>23</v>
      </c>
      <c r="N417" s="3">
        <v>96.11</v>
      </c>
      <c r="O417" s="3">
        <v>4.7619047620000003</v>
      </c>
      <c r="P417" s="3">
        <v>4.8055000000000003</v>
      </c>
      <c r="Q417" s="3">
        <v>7.8</v>
      </c>
    </row>
    <row r="418" spans="1:19" ht="15" hidden="1" x14ac:dyDescent="0.25">
      <c r="A418" s="2" t="s">
        <v>452</v>
      </c>
      <c r="B418" s="2" t="s">
        <v>25</v>
      </c>
      <c r="C418" s="2" t="s">
        <v>26</v>
      </c>
      <c r="D418" s="2" t="s">
        <v>27</v>
      </c>
      <c r="E418" s="2" t="s">
        <v>21</v>
      </c>
      <c r="F418" s="2" t="s">
        <v>32</v>
      </c>
      <c r="G418" s="3">
        <v>45.38</v>
      </c>
      <c r="H418" s="3">
        <v>4</v>
      </c>
      <c r="I418" s="3">
        <v>9.0760000000000005</v>
      </c>
      <c r="J418" s="3">
        <v>190.596</v>
      </c>
      <c r="K418" s="4">
        <v>43473</v>
      </c>
      <c r="L418" s="5">
        <v>0.57500000000000007</v>
      </c>
      <c r="M418" s="2" t="s">
        <v>33</v>
      </c>
      <c r="N418" s="3">
        <v>181.52</v>
      </c>
      <c r="O418" s="3">
        <v>4.7619047620000003</v>
      </c>
      <c r="P418" s="3">
        <v>9.0760000000000005</v>
      </c>
      <c r="Q418" s="3">
        <v>8.6999999999999993</v>
      </c>
    </row>
    <row r="419" spans="1:19" ht="15" hidden="1" x14ac:dyDescent="0.25">
      <c r="A419" s="2" t="s">
        <v>453</v>
      </c>
      <c r="B419" s="2" t="s">
        <v>25</v>
      </c>
      <c r="C419" s="2" t="s">
        <v>26</v>
      </c>
      <c r="D419" s="2" t="s">
        <v>20</v>
      </c>
      <c r="E419" s="2" t="s">
        <v>21</v>
      </c>
      <c r="F419" s="2" t="s">
        <v>22</v>
      </c>
      <c r="G419" s="3">
        <v>81.510000000000005</v>
      </c>
      <c r="H419" s="3">
        <v>1</v>
      </c>
      <c r="I419" s="3">
        <v>4.0754999999999999</v>
      </c>
      <c r="J419" s="3">
        <v>85.585499999999996</v>
      </c>
      <c r="K419" s="4">
        <v>43487</v>
      </c>
      <c r="L419" s="5">
        <v>0.45624999999999999</v>
      </c>
      <c r="M419" s="2" t="s">
        <v>23</v>
      </c>
      <c r="N419" s="3">
        <v>81.510000000000005</v>
      </c>
      <c r="O419" s="3">
        <v>4.7619047620000003</v>
      </c>
      <c r="P419" s="3">
        <v>4.0754999999999999</v>
      </c>
      <c r="Q419" s="3">
        <v>9.1999999999999993</v>
      </c>
    </row>
    <row r="420" spans="1:19" ht="15" hidden="1" x14ac:dyDescent="0.25">
      <c r="A420" s="2" t="s">
        <v>454</v>
      </c>
      <c r="B420" s="2" t="s">
        <v>42</v>
      </c>
      <c r="C420" s="2" t="s">
        <v>43</v>
      </c>
      <c r="D420" s="2" t="s">
        <v>27</v>
      </c>
      <c r="E420" s="2" t="s">
        <v>21</v>
      </c>
      <c r="F420" s="2" t="s">
        <v>22</v>
      </c>
      <c r="G420" s="3">
        <v>57.22</v>
      </c>
      <c r="H420" s="3">
        <v>2</v>
      </c>
      <c r="I420" s="3">
        <v>5.7220000000000004</v>
      </c>
      <c r="J420" s="3">
        <v>120.16200000000001</v>
      </c>
      <c r="K420" s="4">
        <v>43477</v>
      </c>
      <c r="L420" s="5">
        <v>0.71736111111111101</v>
      </c>
      <c r="M420" s="2" t="s">
        <v>23</v>
      </c>
      <c r="N420" s="3">
        <v>114.44</v>
      </c>
      <c r="O420" s="3">
        <v>4.7619047620000003</v>
      </c>
      <c r="P420" s="3">
        <v>5.7220000000000004</v>
      </c>
      <c r="Q420" s="3">
        <v>8.3000000000000007</v>
      </c>
    </row>
    <row r="421" spans="1:19" ht="15" x14ac:dyDescent="0.25">
      <c r="A421" s="2" t="s">
        <v>289</v>
      </c>
      <c r="B421" s="2" t="s">
        <v>18</v>
      </c>
      <c r="C421" s="2" t="s">
        <v>19</v>
      </c>
      <c r="D421" s="2" t="s">
        <v>27</v>
      </c>
      <c r="E421" s="2" t="s">
        <v>31</v>
      </c>
      <c r="F421" s="2" t="s">
        <v>32</v>
      </c>
      <c r="G421" s="3">
        <v>23.75</v>
      </c>
      <c r="H421" s="3">
        <v>4</v>
      </c>
      <c r="I421" s="3">
        <v>4.75</v>
      </c>
      <c r="J421" s="3">
        <v>99.75</v>
      </c>
      <c r="K421" s="4">
        <v>43540</v>
      </c>
      <c r="L421" s="5">
        <v>0.47361111111111115</v>
      </c>
      <c r="M421" s="2" t="s">
        <v>29</v>
      </c>
      <c r="N421" s="3">
        <v>95</v>
      </c>
      <c r="O421" s="3">
        <v>4.7619047620000003</v>
      </c>
      <c r="P421" s="3">
        <v>4.75</v>
      </c>
      <c r="Q421" s="3">
        <v>5.2</v>
      </c>
      <c r="R421">
        <f>J421-N421</f>
        <v>4.75</v>
      </c>
      <c r="S421" t="str">
        <f>IF(J421&gt;300,"High Spender","Regular Spender")</f>
        <v>Regular Spender</v>
      </c>
    </row>
    <row r="422" spans="1:19" ht="15" hidden="1" x14ac:dyDescent="0.25">
      <c r="A422" s="2" t="s">
        <v>456</v>
      </c>
      <c r="B422" s="2" t="s">
        <v>25</v>
      </c>
      <c r="C422" s="2" t="s">
        <v>26</v>
      </c>
      <c r="D422" s="2" t="s">
        <v>20</v>
      </c>
      <c r="E422" s="2" t="s">
        <v>21</v>
      </c>
      <c r="F422" s="2" t="s">
        <v>44</v>
      </c>
      <c r="G422" s="3">
        <v>38.6</v>
      </c>
      <c r="H422" s="3">
        <v>3</v>
      </c>
      <c r="I422" s="3">
        <v>5.79</v>
      </c>
      <c r="J422" s="3">
        <v>121.59</v>
      </c>
      <c r="K422" s="4">
        <v>43552</v>
      </c>
      <c r="L422" s="5">
        <v>0.58124999999999993</v>
      </c>
      <c r="M422" s="2" t="s">
        <v>23</v>
      </c>
      <c r="N422" s="3">
        <v>115.8</v>
      </c>
      <c r="O422" s="3">
        <v>4.7619047620000003</v>
      </c>
      <c r="P422" s="3">
        <v>5.79</v>
      </c>
      <c r="Q422" s="3">
        <v>7.5</v>
      </c>
    </row>
    <row r="423" spans="1:19" ht="15" hidden="1" x14ac:dyDescent="0.25">
      <c r="A423" s="2" t="s">
        <v>457</v>
      </c>
      <c r="B423" s="2" t="s">
        <v>25</v>
      </c>
      <c r="C423" s="2" t="s">
        <v>26</v>
      </c>
      <c r="D423" s="2" t="s">
        <v>27</v>
      </c>
      <c r="E423" s="2" t="s">
        <v>21</v>
      </c>
      <c r="F423" s="2" t="s">
        <v>28</v>
      </c>
      <c r="G423" s="3">
        <v>84.05</v>
      </c>
      <c r="H423" s="3">
        <v>3</v>
      </c>
      <c r="I423" s="3">
        <v>12.6075</v>
      </c>
      <c r="J423" s="3">
        <v>264.75749999999999</v>
      </c>
      <c r="K423" s="4">
        <v>43488</v>
      </c>
      <c r="L423" s="5">
        <v>0.56180555555555556</v>
      </c>
      <c r="M423" s="2" t="s">
        <v>29</v>
      </c>
      <c r="N423" s="3">
        <v>252.15</v>
      </c>
      <c r="O423" s="3">
        <v>4.7619047620000003</v>
      </c>
      <c r="P423" s="3">
        <v>12.6075</v>
      </c>
      <c r="Q423" s="3">
        <v>9.8000000000000007</v>
      </c>
    </row>
    <row r="424" spans="1:19" ht="15" hidden="1" x14ac:dyDescent="0.25">
      <c r="A424" s="2" t="s">
        <v>458</v>
      </c>
      <c r="B424" s="2" t="s">
        <v>25</v>
      </c>
      <c r="C424" s="2" t="s">
        <v>26</v>
      </c>
      <c r="D424" s="2" t="s">
        <v>20</v>
      </c>
      <c r="E424" s="2" t="s">
        <v>21</v>
      </c>
      <c r="F424" s="2" t="s">
        <v>46</v>
      </c>
      <c r="G424" s="3">
        <v>97.21</v>
      </c>
      <c r="H424" s="3">
        <v>10</v>
      </c>
      <c r="I424" s="3">
        <v>48.604999999999997</v>
      </c>
      <c r="J424" s="3">
        <v>1020.705</v>
      </c>
      <c r="K424" s="4">
        <v>43504</v>
      </c>
      <c r="L424" s="5">
        <v>0.54166666666666663</v>
      </c>
      <c r="M424" s="2" t="s">
        <v>33</v>
      </c>
      <c r="N424" s="3">
        <v>972.1</v>
      </c>
      <c r="O424" s="3">
        <v>4.7619047620000003</v>
      </c>
      <c r="P424" s="3">
        <v>48.604999999999997</v>
      </c>
      <c r="Q424" s="3">
        <v>8.6999999999999993</v>
      </c>
    </row>
    <row r="425" spans="1:19" ht="15" hidden="1" x14ac:dyDescent="0.25">
      <c r="A425" s="2" t="s">
        <v>459</v>
      </c>
      <c r="B425" s="2" t="s">
        <v>42</v>
      </c>
      <c r="C425" s="2" t="s">
        <v>43</v>
      </c>
      <c r="D425" s="2" t="s">
        <v>20</v>
      </c>
      <c r="E425" s="2" t="s">
        <v>31</v>
      </c>
      <c r="F425" s="2" t="s">
        <v>46</v>
      </c>
      <c r="G425" s="3">
        <v>25.42</v>
      </c>
      <c r="H425" s="3">
        <v>8</v>
      </c>
      <c r="I425" s="3">
        <v>10.167999999999999</v>
      </c>
      <c r="J425" s="3">
        <v>213.52799999999999</v>
      </c>
      <c r="K425" s="4">
        <v>43543</v>
      </c>
      <c r="L425" s="5">
        <v>0.8208333333333333</v>
      </c>
      <c r="M425" s="2" t="s">
        <v>33</v>
      </c>
      <c r="N425" s="3">
        <v>203.36</v>
      </c>
      <c r="O425" s="3">
        <v>4.7619047620000003</v>
      </c>
      <c r="P425" s="3">
        <v>10.167999999999999</v>
      </c>
      <c r="Q425" s="3">
        <v>6.7</v>
      </c>
    </row>
    <row r="426" spans="1:19" ht="15" hidden="1" x14ac:dyDescent="0.25">
      <c r="A426" s="2" t="s">
        <v>460</v>
      </c>
      <c r="B426" s="2" t="s">
        <v>25</v>
      </c>
      <c r="C426" s="2" t="s">
        <v>26</v>
      </c>
      <c r="D426" s="2" t="s">
        <v>27</v>
      </c>
      <c r="E426" s="2" t="s">
        <v>31</v>
      </c>
      <c r="F426" s="2" t="s">
        <v>46</v>
      </c>
      <c r="G426" s="3">
        <v>16.28</v>
      </c>
      <c r="H426" s="3">
        <v>1</v>
      </c>
      <c r="I426" s="3">
        <v>0.81399999999999995</v>
      </c>
      <c r="J426" s="3">
        <v>17.094000000000001</v>
      </c>
      <c r="K426" s="4">
        <v>43533</v>
      </c>
      <c r="L426" s="5">
        <v>0.65</v>
      </c>
      <c r="M426" s="2" t="s">
        <v>29</v>
      </c>
      <c r="N426" s="3">
        <v>16.28</v>
      </c>
      <c r="O426" s="3">
        <v>4.7619047620000003</v>
      </c>
      <c r="P426" s="3">
        <v>0.81399999999999995</v>
      </c>
      <c r="Q426" s="3">
        <v>5</v>
      </c>
    </row>
    <row r="427" spans="1:19" ht="15" hidden="1" x14ac:dyDescent="0.25">
      <c r="A427" s="2" t="s">
        <v>461</v>
      </c>
      <c r="B427" s="2" t="s">
        <v>42</v>
      </c>
      <c r="C427" s="2" t="s">
        <v>43</v>
      </c>
      <c r="D427" s="2" t="s">
        <v>20</v>
      </c>
      <c r="E427" s="2" t="s">
        <v>31</v>
      </c>
      <c r="F427" s="2" t="s">
        <v>46</v>
      </c>
      <c r="G427" s="3">
        <v>40.61</v>
      </c>
      <c r="H427" s="3">
        <v>9</v>
      </c>
      <c r="I427" s="3">
        <v>18.2745</v>
      </c>
      <c r="J427" s="3">
        <v>383.7645</v>
      </c>
      <c r="K427" s="4">
        <v>43467</v>
      </c>
      <c r="L427" s="5">
        <v>0.56944444444444442</v>
      </c>
      <c r="M427" s="2" t="s">
        <v>29</v>
      </c>
      <c r="N427" s="3">
        <v>365.49</v>
      </c>
      <c r="O427" s="3">
        <v>4.7619047620000003</v>
      </c>
      <c r="P427" s="3">
        <v>18.2745</v>
      </c>
      <c r="Q427" s="3">
        <v>7</v>
      </c>
    </row>
    <row r="428" spans="1:19" ht="15" x14ac:dyDescent="0.25">
      <c r="A428" s="2" t="s">
        <v>488</v>
      </c>
      <c r="B428" s="2" t="s">
        <v>18</v>
      </c>
      <c r="C428" s="2" t="s">
        <v>19</v>
      </c>
      <c r="D428" s="2" t="s">
        <v>27</v>
      </c>
      <c r="E428" s="2" t="s">
        <v>21</v>
      </c>
      <c r="F428" s="2" t="s">
        <v>44</v>
      </c>
      <c r="G428" s="3">
        <v>63.61</v>
      </c>
      <c r="H428" s="3">
        <v>5</v>
      </c>
      <c r="I428" s="3">
        <v>15.9025</v>
      </c>
      <c r="J428" s="3">
        <v>333.95249999999999</v>
      </c>
      <c r="K428" s="4">
        <v>43540</v>
      </c>
      <c r="L428" s="5">
        <v>0.52986111111111112</v>
      </c>
      <c r="M428" s="2" t="s">
        <v>23</v>
      </c>
      <c r="N428" s="3">
        <v>318.05</v>
      </c>
      <c r="O428" s="3">
        <v>4.7619047620000003</v>
      </c>
      <c r="P428" s="3">
        <v>15.9025</v>
      </c>
      <c r="Q428" s="3">
        <v>4.8</v>
      </c>
      <c r="R428">
        <f>J428-N428</f>
        <v>15.902499999999975</v>
      </c>
      <c r="S428" t="str">
        <f>IF(J428&gt;300,"High Spender","Regular Spender")</f>
        <v>High Spender</v>
      </c>
    </row>
    <row r="429" spans="1:19" ht="15" hidden="1" x14ac:dyDescent="0.25">
      <c r="A429" s="2" t="s">
        <v>463</v>
      </c>
      <c r="B429" s="2" t="s">
        <v>42</v>
      </c>
      <c r="C429" s="2" t="s">
        <v>43</v>
      </c>
      <c r="D429" s="2" t="s">
        <v>20</v>
      </c>
      <c r="E429" s="2" t="s">
        <v>21</v>
      </c>
      <c r="F429" s="2" t="s">
        <v>44</v>
      </c>
      <c r="G429" s="3">
        <v>20.87</v>
      </c>
      <c r="H429" s="3">
        <v>3</v>
      </c>
      <c r="I429" s="3">
        <v>3.1305000000000001</v>
      </c>
      <c r="J429" s="3">
        <v>65.740499999999997</v>
      </c>
      <c r="K429" s="4">
        <v>43544</v>
      </c>
      <c r="L429" s="5">
        <v>0.57847222222222217</v>
      </c>
      <c r="M429" s="2" t="s">
        <v>33</v>
      </c>
      <c r="N429" s="3">
        <v>62.61</v>
      </c>
      <c r="O429" s="3">
        <v>4.7619047620000003</v>
      </c>
      <c r="P429" s="3">
        <v>3.1305000000000001</v>
      </c>
      <c r="Q429" s="3">
        <v>8</v>
      </c>
    </row>
    <row r="430" spans="1:19" ht="15" hidden="1" x14ac:dyDescent="0.25">
      <c r="A430" s="2" t="s">
        <v>464</v>
      </c>
      <c r="B430" s="2" t="s">
        <v>42</v>
      </c>
      <c r="C430" s="2" t="s">
        <v>43</v>
      </c>
      <c r="D430" s="2" t="s">
        <v>27</v>
      </c>
      <c r="E430" s="2" t="s">
        <v>31</v>
      </c>
      <c r="F430" s="2" t="s">
        <v>36</v>
      </c>
      <c r="G430" s="3">
        <v>67.27</v>
      </c>
      <c r="H430" s="3">
        <v>5</v>
      </c>
      <c r="I430" s="3">
        <v>16.817499999999999</v>
      </c>
      <c r="J430" s="3">
        <v>353.16750000000002</v>
      </c>
      <c r="K430" s="4">
        <v>43523</v>
      </c>
      <c r="L430" s="5">
        <v>0.7270833333333333</v>
      </c>
      <c r="M430" s="2" t="s">
        <v>29</v>
      </c>
      <c r="N430" s="3">
        <v>336.35</v>
      </c>
      <c r="O430" s="3">
        <v>4.7619047620000003</v>
      </c>
      <c r="P430" s="3">
        <v>16.817499999999999</v>
      </c>
      <c r="Q430" s="3">
        <v>6.9</v>
      </c>
    </row>
    <row r="431" spans="1:19" ht="15" x14ac:dyDescent="0.25">
      <c r="A431" s="2" t="s">
        <v>339</v>
      </c>
      <c r="B431" s="2" t="s">
        <v>18</v>
      </c>
      <c r="C431" s="2" t="s">
        <v>19</v>
      </c>
      <c r="D431" s="2" t="s">
        <v>27</v>
      </c>
      <c r="E431" s="2" t="s">
        <v>21</v>
      </c>
      <c r="F431" s="2" t="s">
        <v>28</v>
      </c>
      <c r="G431" s="3">
        <v>51.19</v>
      </c>
      <c r="H431" s="3">
        <v>4</v>
      </c>
      <c r="I431" s="3">
        <v>10.238</v>
      </c>
      <c r="J431" s="3">
        <v>214.99799999999999</v>
      </c>
      <c r="K431" s="4">
        <v>43542</v>
      </c>
      <c r="L431" s="5">
        <v>0.71875</v>
      </c>
      <c r="M431" s="2" t="s">
        <v>33</v>
      </c>
      <c r="N431" s="3">
        <v>204.76</v>
      </c>
      <c r="O431" s="3">
        <v>4.7619047620000003</v>
      </c>
      <c r="P431" s="3">
        <v>10.238</v>
      </c>
      <c r="Q431" s="3">
        <v>4.7</v>
      </c>
      <c r="R431">
        <f>J431-N431</f>
        <v>10.238</v>
      </c>
      <c r="S431" t="str">
        <f>IF(J431&gt;300,"High Spender","Regular Spender")</f>
        <v>Regular Spender</v>
      </c>
    </row>
    <row r="432" spans="1:19" ht="15" hidden="1" x14ac:dyDescent="0.25">
      <c r="A432" s="2" t="s">
        <v>466</v>
      </c>
      <c r="B432" s="2" t="s">
        <v>42</v>
      </c>
      <c r="C432" s="2" t="s">
        <v>43</v>
      </c>
      <c r="D432" s="2" t="s">
        <v>27</v>
      </c>
      <c r="E432" s="2" t="s">
        <v>31</v>
      </c>
      <c r="F432" s="2" t="s">
        <v>46</v>
      </c>
      <c r="G432" s="3">
        <v>69.08</v>
      </c>
      <c r="H432" s="3">
        <v>2</v>
      </c>
      <c r="I432" s="3">
        <v>6.9080000000000004</v>
      </c>
      <c r="J432" s="3">
        <v>145.06800000000001</v>
      </c>
      <c r="K432" s="4">
        <v>43496</v>
      </c>
      <c r="L432" s="5">
        <v>0.82500000000000007</v>
      </c>
      <c r="M432" s="2" t="s">
        <v>33</v>
      </c>
      <c r="N432" s="3">
        <v>138.16</v>
      </c>
      <c r="O432" s="3">
        <v>4.7619047620000003</v>
      </c>
      <c r="P432" s="3">
        <v>6.9080000000000004</v>
      </c>
      <c r="Q432" s="3">
        <v>6.9</v>
      </c>
    </row>
    <row r="433" spans="1:19" ht="15" hidden="1" x14ac:dyDescent="0.25">
      <c r="A433" s="2" t="s">
        <v>467</v>
      </c>
      <c r="B433" s="2" t="s">
        <v>25</v>
      </c>
      <c r="C433" s="2" t="s">
        <v>26</v>
      </c>
      <c r="D433" s="2" t="s">
        <v>27</v>
      </c>
      <c r="E433" s="2" t="s">
        <v>31</v>
      </c>
      <c r="F433" s="2" t="s">
        <v>44</v>
      </c>
      <c r="G433" s="3">
        <v>43.27</v>
      </c>
      <c r="H433" s="3">
        <v>2</v>
      </c>
      <c r="I433" s="3">
        <v>4.327</v>
      </c>
      <c r="J433" s="3">
        <v>90.867000000000004</v>
      </c>
      <c r="K433" s="4">
        <v>43532</v>
      </c>
      <c r="L433" s="5">
        <v>0.70347222222222217</v>
      </c>
      <c r="M433" s="2" t="s">
        <v>23</v>
      </c>
      <c r="N433" s="3">
        <v>86.54</v>
      </c>
      <c r="O433" s="3">
        <v>4.7619047620000003</v>
      </c>
      <c r="P433" s="3">
        <v>4.327</v>
      </c>
      <c r="Q433" s="3">
        <v>5.7</v>
      </c>
    </row>
    <row r="434" spans="1:19" ht="15" x14ac:dyDescent="0.25">
      <c r="A434" s="2" t="s">
        <v>512</v>
      </c>
      <c r="B434" s="2" t="s">
        <v>18</v>
      </c>
      <c r="C434" s="2" t="s">
        <v>19</v>
      </c>
      <c r="D434" s="2" t="s">
        <v>27</v>
      </c>
      <c r="E434" s="2" t="s">
        <v>21</v>
      </c>
      <c r="F434" s="2" t="s">
        <v>36</v>
      </c>
      <c r="G434" s="3">
        <v>33.26</v>
      </c>
      <c r="H434" s="3">
        <v>5</v>
      </c>
      <c r="I434" s="3">
        <v>8.3149999999999995</v>
      </c>
      <c r="J434" s="3">
        <v>174.61500000000001</v>
      </c>
      <c r="K434" s="4">
        <v>43542</v>
      </c>
      <c r="L434" s="5">
        <v>0.67361111111111116</v>
      </c>
      <c r="M434" s="2" t="s">
        <v>33</v>
      </c>
      <c r="N434" s="3">
        <v>166.3</v>
      </c>
      <c r="O434" s="3">
        <v>4.7619047620000003</v>
      </c>
      <c r="P434" s="3">
        <v>8.3149999999999995</v>
      </c>
      <c r="Q434" s="3">
        <v>4.2</v>
      </c>
      <c r="R434">
        <f>J434-N434</f>
        <v>8.3149999999999977</v>
      </c>
      <c r="S434" t="str">
        <f>IF(J434&gt;300,"High Spender","Regular Spender")</f>
        <v>Regular Spender</v>
      </c>
    </row>
    <row r="435" spans="1:19" ht="15" hidden="1" x14ac:dyDescent="0.25">
      <c r="A435" s="2" t="s">
        <v>469</v>
      </c>
      <c r="B435" s="2" t="s">
        <v>42</v>
      </c>
      <c r="C435" s="2" t="s">
        <v>43</v>
      </c>
      <c r="D435" s="2" t="s">
        <v>27</v>
      </c>
      <c r="E435" s="2" t="s">
        <v>31</v>
      </c>
      <c r="F435" s="2" t="s">
        <v>46</v>
      </c>
      <c r="G435" s="3">
        <v>95.54</v>
      </c>
      <c r="H435" s="3">
        <v>7</v>
      </c>
      <c r="I435" s="3">
        <v>33.439</v>
      </c>
      <c r="J435" s="3">
        <v>702.21900000000005</v>
      </c>
      <c r="K435" s="4">
        <v>43533</v>
      </c>
      <c r="L435" s="5">
        <v>0.60833333333333328</v>
      </c>
      <c r="M435" s="2" t="s">
        <v>33</v>
      </c>
      <c r="N435" s="3">
        <v>668.78</v>
      </c>
      <c r="O435" s="3">
        <v>4.7619047620000003</v>
      </c>
      <c r="P435" s="3">
        <v>33.439</v>
      </c>
      <c r="Q435" s="3">
        <v>9.6</v>
      </c>
    </row>
    <row r="436" spans="1:19" ht="15" hidden="1" x14ac:dyDescent="0.25">
      <c r="A436" s="2" t="s">
        <v>470</v>
      </c>
      <c r="B436" s="2" t="s">
        <v>42</v>
      </c>
      <c r="C436" s="2" t="s">
        <v>43</v>
      </c>
      <c r="D436" s="2" t="s">
        <v>27</v>
      </c>
      <c r="E436" s="2" t="s">
        <v>21</v>
      </c>
      <c r="F436" s="2" t="s">
        <v>46</v>
      </c>
      <c r="G436" s="3">
        <v>47.44</v>
      </c>
      <c r="H436" s="3">
        <v>1</v>
      </c>
      <c r="I436" s="3">
        <v>2.3719999999999999</v>
      </c>
      <c r="J436" s="3">
        <v>49.811999999999998</v>
      </c>
      <c r="K436" s="4">
        <v>43518</v>
      </c>
      <c r="L436" s="5">
        <v>0.7631944444444444</v>
      </c>
      <c r="M436" s="2" t="s">
        <v>33</v>
      </c>
      <c r="N436" s="3">
        <v>47.44</v>
      </c>
      <c r="O436" s="3">
        <v>4.7619047620000003</v>
      </c>
      <c r="P436" s="3">
        <v>2.3719999999999999</v>
      </c>
      <c r="Q436" s="3">
        <v>6.8</v>
      </c>
    </row>
    <row r="437" spans="1:19" ht="15" hidden="1" x14ac:dyDescent="0.25">
      <c r="A437" s="2" t="s">
        <v>471</v>
      </c>
      <c r="B437" s="2" t="s">
        <v>25</v>
      </c>
      <c r="C437" s="2" t="s">
        <v>26</v>
      </c>
      <c r="D437" s="2" t="s">
        <v>27</v>
      </c>
      <c r="E437" s="2" t="s">
        <v>31</v>
      </c>
      <c r="F437" s="2" t="s">
        <v>36</v>
      </c>
      <c r="G437" s="3">
        <v>99.24</v>
      </c>
      <c r="H437" s="3">
        <v>9</v>
      </c>
      <c r="I437" s="3">
        <v>44.658000000000001</v>
      </c>
      <c r="J437" s="3">
        <v>937.81799999999998</v>
      </c>
      <c r="K437" s="4">
        <v>43543</v>
      </c>
      <c r="L437" s="5">
        <v>0.79791666666666661</v>
      </c>
      <c r="M437" s="2" t="s">
        <v>23</v>
      </c>
      <c r="N437" s="3">
        <v>893.16</v>
      </c>
      <c r="O437" s="3">
        <v>4.7619047620000003</v>
      </c>
      <c r="P437" s="3">
        <v>44.658000000000001</v>
      </c>
      <c r="Q437" s="3">
        <v>9</v>
      </c>
    </row>
    <row r="438" spans="1:19" ht="15" hidden="1" x14ac:dyDescent="0.25">
      <c r="A438" s="2" t="s">
        <v>472</v>
      </c>
      <c r="B438" s="2" t="s">
        <v>25</v>
      </c>
      <c r="C438" s="2" t="s">
        <v>26</v>
      </c>
      <c r="D438" s="2" t="s">
        <v>20</v>
      </c>
      <c r="E438" s="2" t="s">
        <v>31</v>
      </c>
      <c r="F438" s="2" t="s">
        <v>36</v>
      </c>
      <c r="G438" s="3">
        <v>82.93</v>
      </c>
      <c r="H438" s="3">
        <v>4</v>
      </c>
      <c r="I438" s="3">
        <v>16.585999999999999</v>
      </c>
      <c r="J438" s="3">
        <v>348.30599999999998</v>
      </c>
      <c r="K438" s="4">
        <v>43485</v>
      </c>
      <c r="L438" s="5">
        <v>0.70208333333333339</v>
      </c>
      <c r="M438" s="2" t="s">
        <v>23</v>
      </c>
      <c r="N438" s="3">
        <v>331.72</v>
      </c>
      <c r="O438" s="3">
        <v>4.7619047620000003</v>
      </c>
      <c r="P438" s="3">
        <v>16.585999999999999</v>
      </c>
      <c r="Q438" s="3">
        <v>9.6</v>
      </c>
    </row>
    <row r="439" spans="1:19" ht="15" x14ac:dyDescent="0.25">
      <c r="A439" s="2" t="s">
        <v>230</v>
      </c>
      <c r="B439" s="2" t="s">
        <v>18</v>
      </c>
      <c r="C439" s="2" t="s">
        <v>19</v>
      </c>
      <c r="D439" s="2" t="s">
        <v>27</v>
      </c>
      <c r="E439" s="2" t="s">
        <v>31</v>
      </c>
      <c r="F439" s="2" t="s">
        <v>28</v>
      </c>
      <c r="G439" s="3">
        <v>32.71</v>
      </c>
      <c r="H439" s="3">
        <v>5</v>
      </c>
      <c r="I439" s="3">
        <v>8.1775000000000002</v>
      </c>
      <c r="J439" s="3">
        <v>171.72749999999999</v>
      </c>
      <c r="K439" s="4">
        <v>43543</v>
      </c>
      <c r="L439" s="5">
        <v>0.47916666666666669</v>
      </c>
      <c r="M439" s="2" t="s">
        <v>33</v>
      </c>
      <c r="N439" s="3">
        <v>163.55000000000001</v>
      </c>
      <c r="O439" s="3">
        <v>4.7619047620000003</v>
      </c>
      <c r="P439" s="3">
        <v>8.1775000000000002</v>
      </c>
      <c r="Q439" s="3">
        <v>9.9</v>
      </c>
      <c r="R439">
        <f>J439-N439</f>
        <v>8.1774999999999807</v>
      </c>
      <c r="S439" t="str">
        <f>IF(J439&gt;300,"High Spender","Regular Spender")</f>
        <v>Regular Spender</v>
      </c>
    </row>
    <row r="440" spans="1:19" ht="15" hidden="1" x14ac:dyDescent="0.25">
      <c r="A440" s="2" t="s">
        <v>474</v>
      </c>
      <c r="B440" s="2" t="s">
        <v>25</v>
      </c>
      <c r="C440" s="2" t="s">
        <v>26</v>
      </c>
      <c r="D440" s="2" t="s">
        <v>20</v>
      </c>
      <c r="E440" s="2" t="s">
        <v>31</v>
      </c>
      <c r="F440" s="2" t="s">
        <v>44</v>
      </c>
      <c r="G440" s="3">
        <v>17.04</v>
      </c>
      <c r="H440" s="3">
        <v>4</v>
      </c>
      <c r="I440" s="3">
        <v>3.4079999999999999</v>
      </c>
      <c r="J440" s="3">
        <v>71.567999999999998</v>
      </c>
      <c r="K440" s="4">
        <v>43532</v>
      </c>
      <c r="L440" s="5">
        <v>0.84375</v>
      </c>
      <c r="M440" s="2" t="s">
        <v>23</v>
      </c>
      <c r="N440" s="3">
        <v>68.16</v>
      </c>
      <c r="O440" s="3">
        <v>4.7619047620000003</v>
      </c>
      <c r="P440" s="3">
        <v>3.4079999999999999</v>
      </c>
      <c r="Q440" s="3">
        <v>7</v>
      </c>
    </row>
    <row r="441" spans="1:19" ht="15" hidden="1" x14ac:dyDescent="0.25">
      <c r="A441" s="2" t="s">
        <v>475</v>
      </c>
      <c r="B441" s="2" t="s">
        <v>25</v>
      </c>
      <c r="C441" s="2" t="s">
        <v>26</v>
      </c>
      <c r="D441" s="2" t="s">
        <v>27</v>
      </c>
      <c r="E441" s="2" t="s">
        <v>21</v>
      </c>
      <c r="F441" s="2" t="s">
        <v>28</v>
      </c>
      <c r="G441" s="3">
        <v>40.86</v>
      </c>
      <c r="H441" s="3">
        <v>8</v>
      </c>
      <c r="I441" s="3">
        <v>16.344000000000001</v>
      </c>
      <c r="J441" s="3">
        <v>343.22399999999999</v>
      </c>
      <c r="K441" s="4">
        <v>43503</v>
      </c>
      <c r="L441" s="5">
        <v>0.60972222222222217</v>
      </c>
      <c r="M441" s="2" t="s">
        <v>33</v>
      </c>
      <c r="N441" s="3">
        <v>326.88</v>
      </c>
      <c r="O441" s="3">
        <v>4.7619047620000003</v>
      </c>
      <c r="P441" s="3">
        <v>16.344000000000001</v>
      </c>
      <c r="Q441" s="3">
        <v>6.5</v>
      </c>
    </row>
    <row r="442" spans="1:19" ht="15" hidden="1" x14ac:dyDescent="0.25">
      <c r="A442" s="2" t="s">
        <v>476</v>
      </c>
      <c r="B442" s="2" t="s">
        <v>25</v>
      </c>
      <c r="C442" s="2" t="s">
        <v>26</v>
      </c>
      <c r="D442" s="2" t="s">
        <v>20</v>
      </c>
      <c r="E442" s="2" t="s">
        <v>31</v>
      </c>
      <c r="F442" s="2" t="s">
        <v>44</v>
      </c>
      <c r="G442" s="3">
        <v>17.440000000000001</v>
      </c>
      <c r="H442" s="3">
        <v>5</v>
      </c>
      <c r="I442" s="3">
        <v>4.3600000000000003</v>
      </c>
      <c r="J442" s="3">
        <v>91.56</v>
      </c>
      <c r="K442" s="4">
        <v>43480</v>
      </c>
      <c r="L442" s="5">
        <v>0.80902777777777779</v>
      </c>
      <c r="M442" s="2" t="s">
        <v>29</v>
      </c>
      <c r="N442" s="3">
        <v>87.2</v>
      </c>
      <c r="O442" s="3">
        <v>4.7619047620000003</v>
      </c>
      <c r="P442" s="3">
        <v>4.3600000000000003</v>
      </c>
      <c r="Q442" s="3">
        <v>8.1</v>
      </c>
    </row>
    <row r="443" spans="1:19" ht="15" hidden="1" x14ac:dyDescent="0.25">
      <c r="A443" s="2" t="s">
        <v>477</v>
      </c>
      <c r="B443" s="2" t="s">
        <v>42</v>
      </c>
      <c r="C443" s="2" t="s">
        <v>43</v>
      </c>
      <c r="D443" s="2" t="s">
        <v>20</v>
      </c>
      <c r="E443" s="2" t="s">
        <v>21</v>
      </c>
      <c r="F443" s="2" t="s">
        <v>36</v>
      </c>
      <c r="G443" s="3">
        <v>88.43</v>
      </c>
      <c r="H443" s="3">
        <v>8</v>
      </c>
      <c r="I443" s="3">
        <v>35.372</v>
      </c>
      <c r="J443" s="3">
        <v>742.81200000000001</v>
      </c>
      <c r="K443" s="4">
        <v>43546</v>
      </c>
      <c r="L443" s="5">
        <v>0.81597222222222221</v>
      </c>
      <c r="M443" s="2" t="s">
        <v>33</v>
      </c>
      <c r="N443" s="3">
        <v>707.44</v>
      </c>
      <c r="O443" s="3">
        <v>4.7619047620000003</v>
      </c>
      <c r="P443" s="3">
        <v>35.372</v>
      </c>
      <c r="Q443" s="3">
        <v>4.3</v>
      </c>
    </row>
    <row r="444" spans="1:19" ht="15" x14ac:dyDescent="0.25">
      <c r="A444" s="2" t="s">
        <v>296</v>
      </c>
      <c r="B444" s="2" t="s">
        <v>18</v>
      </c>
      <c r="C444" s="2" t="s">
        <v>19</v>
      </c>
      <c r="D444" s="2" t="s">
        <v>27</v>
      </c>
      <c r="E444" s="2" t="s">
        <v>21</v>
      </c>
      <c r="F444" s="2" t="s">
        <v>28</v>
      </c>
      <c r="G444" s="3">
        <v>75.06</v>
      </c>
      <c r="H444" s="3">
        <v>9</v>
      </c>
      <c r="I444" s="3">
        <v>33.777000000000001</v>
      </c>
      <c r="J444" s="3">
        <v>709.31700000000001</v>
      </c>
      <c r="K444" s="4">
        <v>43543</v>
      </c>
      <c r="L444" s="5">
        <v>0.55902777777777779</v>
      </c>
      <c r="M444" s="2" t="s">
        <v>23</v>
      </c>
      <c r="N444" s="3">
        <v>675.54</v>
      </c>
      <c r="O444" s="3">
        <v>4.7619047620000003</v>
      </c>
      <c r="P444" s="3">
        <v>33.777000000000001</v>
      </c>
      <c r="Q444" s="3">
        <v>6.2</v>
      </c>
      <c r="R444">
        <f>J444-N444</f>
        <v>33.777000000000044</v>
      </c>
      <c r="S444" t="str">
        <f>IF(J444&gt;300,"High Spender","Regular Spender")</f>
        <v>High Spender</v>
      </c>
    </row>
    <row r="445" spans="1:19" ht="15" hidden="1" x14ac:dyDescent="0.25">
      <c r="A445" s="2" t="s">
        <v>479</v>
      </c>
      <c r="B445" s="2" t="s">
        <v>25</v>
      </c>
      <c r="C445" s="2" t="s">
        <v>26</v>
      </c>
      <c r="D445" s="2" t="s">
        <v>27</v>
      </c>
      <c r="E445" s="2" t="s">
        <v>31</v>
      </c>
      <c r="F445" s="2" t="s">
        <v>46</v>
      </c>
      <c r="G445" s="3">
        <v>12.78</v>
      </c>
      <c r="H445" s="3">
        <v>1</v>
      </c>
      <c r="I445" s="3">
        <v>0.63900000000000001</v>
      </c>
      <c r="J445" s="3">
        <v>13.419</v>
      </c>
      <c r="K445" s="4">
        <v>43473</v>
      </c>
      <c r="L445" s="5">
        <v>0.59097222222222223</v>
      </c>
      <c r="M445" s="2" t="s">
        <v>23</v>
      </c>
      <c r="N445" s="3">
        <v>12.78</v>
      </c>
      <c r="O445" s="3">
        <v>4.7619047620000003</v>
      </c>
      <c r="P445" s="3">
        <v>0.63900000000000001</v>
      </c>
      <c r="Q445" s="3">
        <v>9.5</v>
      </c>
    </row>
    <row r="446" spans="1:19" ht="15" x14ac:dyDescent="0.25">
      <c r="A446" s="2" t="s">
        <v>372</v>
      </c>
      <c r="B446" s="2" t="s">
        <v>18</v>
      </c>
      <c r="C446" s="2" t="s">
        <v>19</v>
      </c>
      <c r="D446" s="2" t="s">
        <v>27</v>
      </c>
      <c r="E446" s="2" t="s">
        <v>31</v>
      </c>
      <c r="F446" s="2" t="s">
        <v>46</v>
      </c>
      <c r="G446" s="3">
        <v>76.400000000000006</v>
      </c>
      <c r="H446" s="3">
        <v>9</v>
      </c>
      <c r="I446" s="3">
        <v>34.380000000000003</v>
      </c>
      <c r="J446" s="3">
        <v>721.98</v>
      </c>
      <c r="K446" s="4">
        <v>43543</v>
      </c>
      <c r="L446" s="5">
        <v>0.65902777777777777</v>
      </c>
      <c r="M446" s="2" t="s">
        <v>23</v>
      </c>
      <c r="N446" s="3">
        <v>687.6</v>
      </c>
      <c r="O446" s="3">
        <v>4.7619047620000003</v>
      </c>
      <c r="P446" s="3">
        <v>34.380000000000003</v>
      </c>
      <c r="Q446" s="3">
        <v>7.5</v>
      </c>
      <c r="R446">
        <f>J446-N446</f>
        <v>34.379999999999995</v>
      </c>
      <c r="S446" t="str">
        <f>IF(J446&gt;300,"High Spender","Regular Spender")</f>
        <v>High Spender</v>
      </c>
    </row>
    <row r="447" spans="1:19" ht="15" hidden="1" x14ac:dyDescent="0.25">
      <c r="A447" s="2" t="s">
        <v>481</v>
      </c>
      <c r="B447" s="2" t="s">
        <v>42</v>
      </c>
      <c r="C447" s="2" t="s">
        <v>43</v>
      </c>
      <c r="D447" s="2" t="s">
        <v>20</v>
      </c>
      <c r="E447" s="2" t="s">
        <v>21</v>
      </c>
      <c r="F447" s="2" t="s">
        <v>22</v>
      </c>
      <c r="G447" s="3">
        <v>19.149999999999999</v>
      </c>
      <c r="H447" s="3">
        <v>1</v>
      </c>
      <c r="I447" s="3">
        <v>0.95750000000000002</v>
      </c>
      <c r="J447" s="3">
        <v>20.107500000000002</v>
      </c>
      <c r="K447" s="4">
        <v>43493</v>
      </c>
      <c r="L447" s="5">
        <v>0.74861111111111101</v>
      </c>
      <c r="M447" s="2" t="s">
        <v>33</v>
      </c>
      <c r="N447" s="3">
        <v>19.149999999999999</v>
      </c>
      <c r="O447" s="3">
        <v>4.7619047620000003</v>
      </c>
      <c r="P447" s="3">
        <v>0.95750000000000002</v>
      </c>
      <c r="Q447" s="3">
        <v>9.5</v>
      </c>
    </row>
    <row r="448" spans="1:19" ht="15" hidden="1" x14ac:dyDescent="0.25">
      <c r="A448" s="2" t="s">
        <v>482</v>
      </c>
      <c r="B448" s="2" t="s">
        <v>25</v>
      </c>
      <c r="C448" s="2" t="s">
        <v>26</v>
      </c>
      <c r="D448" s="2" t="s">
        <v>20</v>
      </c>
      <c r="E448" s="2" t="s">
        <v>31</v>
      </c>
      <c r="F448" s="2" t="s">
        <v>44</v>
      </c>
      <c r="G448" s="3">
        <v>27.66</v>
      </c>
      <c r="H448" s="3">
        <v>10</v>
      </c>
      <c r="I448" s="3">
        <v>13.83</v>
      </c>
      <c r="J448" s="3">
        <v>290.43</v>
      </c>
      <c r="K448" s="4">
        <v>43510</v>
      </c>
      <c r="L448" s="5">
        <v>0.47638888888888892</v>
      </c>
      <c r="M448" s="2" t="s">
        <v>33</v>
      </c>
      <c r="N448" s="3">
        <v>276.60000000000002</v>
      </c>
      <c r="O448" s="3">
        <v>4.7619047620000003</v>
      </c>
      <c r="P448" s="3">
        <v>13.83</v>
      </c>
      <c r="Q448" s="3">
        <v>8.9</v>
      </c>
    </row>
    <row r="449" spans="1:19" ht="15" hidden="1" x14ac:dyDescent="0.25">
      <c r="A449" s="2" t="s">
        <v>483</v>
      </c>
      <c r="B449" s="2" t="s">
        <v>25</v>
      </c>
      <c r="C449" s="2" t="s">
        <v>26</v>
      </c>
      <c r="D449" s="2" t="s">
        <v>27</v>
      </c>
      <c r="E449" s="2" t="s">
        <v>31</v>
      </c>
      <c r="F449" s="2" t="s">
        <v>46</v>
      </c>
      <c r="G449" s="3">
        <v>45.74</v>
      </c>
      <c r="H449" s="3">
        <v>3</v>
      </c>
      <c r="I449" s="3">
        <v>6.8609999999999998</v>
      </c>
      <c r="J449" s="3">
        <v>144.08099999999999</v>
      </c>
      <c r="K449" s="4">
        <v>43534</v>
      </c>
      <c r="L449" s="5">
        <v>0.73472222222222217</v>
      </c>
      <c r="M449" s="2" t="s">
        <v>33</v>
      </c>
      <c r="N449" s="3">
        <v>137.22</v>
      </c>
      <c r="O449" s="3">
        <v>4.7619047620000003</v>
      </c>
      <c r="P449" s="3">
        <v>6.8609999999999998</v>
      </c>
      <c r="Q449" s="3">
        <v>6.5</v>
      </c>
    </row>
    <row r="450" spans="1:19" ht="15" hidden="1" x14ac:dyDescent="0.25">
      <c r="A450" s="2" t="s">
        <v>484</v>
      </c>
      <c r="B450" s="2" t="s">
        <v>42</v>
      </c>
      <c r="C450" s="2" t="s">
        <v>43</v>
      </c>
      <c r="D450" s="2" t="s">
        <v>20</v>
      </c>
      <c r="E450" s="2" t="s">
        <v>21</v>
      </c>
      <c r="F450" s="2" t="s">
        <v>22</v>
      </c>
      <c r="G450" s="3">
        <v>27.07</v>
      </c>
      <c r="H450" s="3">
        <v>1</v>
      </c>
      <c r="I450" s="3">
        <v>1.3534999999999999</v>
      </c>
      <c r="J450" s="3">
        <v>28.423500000000001</v>
      </c>
      <c r="K450" s="4">
        <v>43477</v>
      </c>
      <c r="L450" s="5">
        <v>0.83819444444444446</v>
      </c>
      <c r="M450" s="2" t="s">
        <v>33</v>
      </c>
      <c r="N450" s="3">
        <v>27.07</v>
      </c>
      <c r="O450" s="3">
        <v>4.7619047620000003</v>
      </c>
      <c r="P450" s="3">
        <v>1.3534999999999999</v>
      </c>
      <c r="Q450" s="3">
        <v>5.3</v>
      </c>
    </row>
    <row r="451" spans="1:19" ht="15" hidden="1" x14ac:dyDescent="0.25">
      <c r="A451" s="2" t="s">
        <v>485</v>
      </c>
      <c r="B451" s="2" t="s">
        <v>42</v>
      </c>
      <c r="C451" s="2" t="s">
        <v>43</v>
      </c>
      <c r="D451" s="2" t="s">
        <v>20</v>
      </c>
      <c r="E451" s="2" t="s">
        <v>21</v>
      </c>
      <c r="F451" s="2" t="s">
        <v>36</v>
      </c>
      <c r="G451" s="3">
        <v>39.119999999999997</v>
      </c>
      <c r="H451" s="3">
        <v>1</v>
      </c>
      <c r="I451" s="3">
        <v>1.956</v>
      </c>
      <c r="J451" s="3">
        <v>41.076000000000001</v>
      </c>
      <c r="K451" s="4">
        <v>43550</v>
      </c>
      <c r="L451" s="5">
        <v>0.4597222222222222</v>
      </c>
      <c r="M451" s="2" t="s">
        <v>33</v>
      </c>
      <c r="N451" s="3">
        <v>39.119999999999997</v>
      </c>
      <c r="O451" s="3">
        <v>4.7619047620000003</v>
      </c>
      <c r="P451" s="3">
        <v>1.956</v>
      </c>
      <c r="Q451" s="3">
        <v>9.6</v>
      </c>
    </row>
    <row r="452" spans="1:19" ht="15" hidden="1" x14ac:dyDescent="0.25">
      <c r="A452" s="2" t="s">
        <v>486</v>
      </c>
      <c r="B452" s="2" t="s">
        <v>42</v>
      </c>
      <c r="C452" s="2" t="s">
        <v>43</v>
      </c>
      <c r="D452" s="2" t="s">
        <v>27</v>
      </c>
      <c r="E452" s="2" t="s">
        <v>21</v>
      </c>
      <c r="F452" s="2" t="s">
        <v>28</v>
      </c>
      <c r="G452" s="3">
        <v>74.709999999999994</v>
      </c>
      <c r="H452" s="3">
        <v>6</v>
      </c>
      <c r="I452" s="3">
        <v>22.413</v>
      </c>
      <c r="J452" s="3">
        <v>470.673</v>
      </c>
      <c r="K452" s="4">
        <v>43466</v>
      </c>
      <c r="L452" s="5">
        <v>0.79652777777777783</v>
      </c>
      <c r="M452" s="2" t="s">
        <v>29</v>
      </c>
      <c r="N452" s="3">
        <v>448.26</v>
      </c>
      <c r="O452" s="3">
        <v>4.7619047620000003</v>
      </c>
      <c r="P452" s="3">
        <v>22.413</v>
      </c>
      <c r="Q452" s="3">
        <v>6.7</v>
      </c>
    </row>
    <row r="453" spans="1:19" ht="15" hidden="1" x14ac:dyDescent="0.25">
      <c r="A453" s="2" t="s">
        <v>487</v>
      </c>
      <c r="B453" s="2" t="s">
        <v>42</v>
      </c>
      <c r="C453" s="2" t="s">
        <v>43</v>
      </c>
      <c r="D453" s="2" t="s">
        <v>27</v>
      </c>
      <c r="E453" s="2" t="s">
        <v>31</v>
      </c>
      <c r="F453" s="2" t="s">
        <v>28</v>
      </c>
      <c r="G453" s="3">
        <v>22.01</v>
      </c>
      <c r="H453" s="3">
        <v>6</v>
      </c>
      <c r="I453" s="3">
        <v>6.6029999999999998</v>
      </c>
      <c r="J453" s="3">
        <v>138.66300000000001</v>
      </c>
      <c r="K453" s="4">
        <v>43467</v>
      </c>
      <c r="L453" s="5">
        <v>0.78472222222222221</v>
      </c>
      <c r="M453" s="2" t="s">
        <v>29</v>
      </c>
      <c r="N453" s="3">
        <v>132.06</v>
      </c>
      <c r="O453" s="3">
        <v>4.7619047620000003</v>
      </c>
      <c r="P453" s="3">
        <v>6.6029999999999998</v>
      </c>
      <c r="Q453" s="3">
        <v>7.6</v>
      </c>
    </row>
    <row r="454" spans="1:19" ht="15" x14ac:dyDescent="0.25">
      <c r="A454" s="2" t="s">
        <v>260</v>
      </c>
      <c r="B454" s="2" t="s">
        <v>18</v>
      </c>
      <c r="C454" s="2" t="s">
        <v>19</v>
      </c>
      <c r="D454" s="2" t="s">
        <v>27</v>
      </c>
      <c r="E454" s="2" t="s">
        <v>31</v>
      </c>
      <c r="F454" s="2" t="s">
        <v>44</v>
      </c>
      <c r="G454" s="3">
        <v>43.25</v>
      </c>
      <c r="H454" s="3">
        <v>2</v>
      </c>
      <c r="I454" s="3">
        <v>4.3250000000000002</v>
      </c>
      <c r="J454" s="3">
        <v>90.825000000000003</v>
      </c>
      <c r="K454" s="4">
        <v>43544</v>
      </c>
      <c r="L454" s="5">
        <v>0.66388888888888886</v>
      </c>
      <c r="M454" s="2" t="s">
        <v>29</v>
      </c>
      <c r="N454" s="3">
        <v>86.5</v>
      </c>
      <c r="O454" s="3">
        <v>4.7619047620000003</v>
      </c>
      <c r="P454" s="3">
        <v>4.3250000000000002</v>
      </c>
      <c r="Q454" s="3">
        <v>6.2</v>
      </c>
      <c r="R454">
        <f>J454-N454</f>
        <v>4.3250000000000028</v>
      </c>
      <c r="S454" t="str">
        <f t="shared" ref="S454:S456" si="34">IF(J454&gt;300,"High Spender","Regular Spender")</f>
        <v>Regular Spender</v>
      </c>
    </row>
    <row r="455" spans="1:19" ht="15" x14ac:dyDescent="0.25">
      <c r="A455" s="2" t="s">
        <v>315</v>
      </c>
      <c r="B455" s="2" t="s">
        <v>18</v>
      </c>
      <c r="C455" s="2" t="s">
        <v>19</v>
      </c>
      <c r="D455" s="2" t="s">
        <v>20</v>
      </c>
      <c r="E455" s="2" t="s">
        <v>31</v>
      </c>
      <c r="F455" s="2" t="s">
        <v>36</v>
      </c>
      <c r="G455" s="3">
        <v>44.02</v>
      </c>
      <c r="H455" s="3">
        <v>10</v>
      </c>
      <c r="I455" s="3">
        <v>22.01</v>
      </c>
      <c r="J455" s="3">
        <v>462.21</v>
      </c>
      <c r="K455" s="4">
        <v>43544</v>
      </c>
      <c r="L455" s="5">
        <v>0.83124999999999993</v>
      </c>
      <c r="M455" s="2" t="s">
        <v>33</v>
      </c>
      <c r="N455" s="3">
        <v>440.2</v>
      </c>
      <c r="O455" s="3">
        <v>4.7619047620000003</v>
      </c>
      <c r="P455" s="3">
        <v>22.01</v>
      </c>
      <c r="Q455" s="3">
        <v>9.6</v>
      </c>
      <c r="R455">
        <f>J455-N455</f>
        <v>22.009999999999991</v>
      </c>
      <c r="S455" t="str">
        <f t="shared" si="34"/>
        <v>High Spender</v>
      </c>
    </row>
    <row r="456" spans="1:19" ht="15" x14ac:dyDescent="0.25">
      <c r="A456" s="2" t="s">
        <v>211</v>
      </c>
      <c r="B456" s="2" t="s">
        <v>18</v>
      </c>
      <c r="C456" s="2" t="s">
        <v>19</v>
      </c>
      <c r="D456" s="2" t="s">
        <v>20</v>
      </c>
      <c r="E456" s="2" t="s">
        <v>31</v>
      </c>
      <c r="F456" s="2" t="s">
        <v>32</v>
      </c>
      <c r="G456" s="3">
        <v>33.840000000000003</v>
      </c>
      <c r="H456" s="3">
        <v>9</v>
      </c>
      <c r="I456" s="3">
        <v>15.228</v>
      </c>
      <c r="J456" s="3">
        <v>319.78800000000001</v>
      </c>
      <c r="K456" s="4">
        <v>43545</v>
      </c>
      <c r="L456" s="5">
        <v>0.68125000000000002</v>
      </c>
      <c r="M456" s="2" t="s">
        <v>23</v>
      </c>
      <c r="N456" s="3">
        <v>304.56</v>
      </c>
      <c r="O456" s="3">
        <v>4.7619047620000003</v>
      </c>
      <c r="P456" s="3">
        <v>15.228</v>
      </c>
      <c r="Q456" s="3">
        <v>8.8000000000000007</v>
      </c>
      <c r="R456">
        <f>J456-N456</f>
        <v>15.228000000000009</v>
      </c>
      <c r="S456" t="str">
        <f t="shared" si="34"/>
        <v>High Spender</v>
      </c>
    </row>
    <row r="457" spans="1:19" ht="15" hidden="1" x14ac:dyDescent="0.25">
      <c r="A457" s="2" t="s">
        <v>491</v>
      </c>
      <c r="B457" s="2" t="s">
        <v>42</v>
      </c>
      <c r="C457" s="2" t="s">
        <v>43</v>
      </c>
      <c r="D457" s="2" t="s">
        <v>20</v>
      </c>
      <c r="E457" s="2" t="s">
        <v>21</v>
      </c>
      <c r="F457" s="2" t="s">
        <v>46</v>
      </c>
      <c r="G457" s="3">
        <v>29.56</v>
      </c>
      <c r="H457" s="3">
        <v>5</v>
      </c>
      <c r="I457" s="3">
        <v>7.39</v>
      </c>
      <c r="J457" s="3">
        <v>155.19</v>
      </c>
      <c r="K457" s="4">
        <v>43509</v>
      </c>
      <c r="L457" s="5">
        <v>0.70763888888888893</v>
      </c>
      <c r="M457" s="2" t="s">
        <v>29</v>
      </c>
      <c r="N457" s="3">
        <v>147.80000000000001</v>
      </c>
      <c r="O457" s="3">
        <v>4.7619047620000003</v>
      </c>
      <c r="P457" s="3">
        <v>7.39</v>
      </c>
      <c r="Q457" s="3">
        <v>6.9</v>
      </c>
    </row>
    <row r="458" spans="1:19" ht="15" hidden="1" x14ac:dyDescent="0.25">
      <c r="A458" s="2" t="s">
        <v>492</v>
      </c>
      <c r="B458" s="2" t="s">
        <v>42</v>
      </c>
      <c r="C458" s="2" t="s">
        <v>43</v>
      </c>
      <c r="D458" s="2" t="s">
        <v>20</v>
      </c>
      <c r="E458" s="2" t="s">
        <v>21</v>
      </c>
      <c r="F458" s="2" t="s">
        <v>44</v>
      </c>
      <c r="G458" s="3">
        <v>77.400000000000006</v>
      </c>
      <c r="H458" s="3">
        <v>9</v>
      </c>
      <c r="I458" s="3">
        <v>34.83</v>
      </c>
      <c r="J458" s="3">
        <v>731.43</v>
      </c>
      <c r="K458" s="4">
        <v>43511</v>
      </c>
      <c r="L458" s="5">
        <v>0.59375</v>
      </c>
      <c r="M458" s="2" t="s">
        <v>33</v>
      </c>
      <c r="N458" s="3">
        <v>696.6</v>
      </c>
      <c r="O458" s="3">
        <v>4.7619047620000003</v>
      </c>
      <c r="P458" s="3">
        <v>34.83</v>
      </c>
      <c r="Q458" s="3">
        <v>4.5</v>
      </c>
    </row>
    <row r="459" spans="1:19" ht="15" hidden="1" x14ac:dyDescent="0.25">
      <c r="A459" s="2" t="s">
        <v>493</v>
      </c>
      <c r="B459" s="2" t="s">
        <v>42</v>
      </c>
      <c r="C459" s="2" t="s">
        <v>43</v>
      </c>
      <c r="D459" s="2" t="s">
        <v>27</v>
      </c>
      <c r="E459" s="2" t="s">
        <v>31</v>
      </c>
      <c r="F459" s="2" t="s">
        <v>28</v>
      </c>
      <c r="G459" s="3">
        <v>79.39</v>
      </c>
      <c r="H459" s="3">
        <v>10</v>
      </c>
      <c r="I459" s="3">
        <v>39.695</v>
      </c>
      <c r="J459" s="3">
        <v>833.59500000000003</v>
      </c>
      <c r="K459" s="4">
        <v>43503</v>
      </c>
      <c r="L459" s="5">
        <v>0.85</v>
      </c>
      <c r="M459" s="2" t="s">
        <v>29</v>
      </c>
      <c r="N459" s="3">
        <v>793.9</v>
      </c>
      <c r="O459" s="3">
        <v>4.7619047620000003</v>
      </c>
      <c r="P459" s="3">
        <v>39.695</v>
      </c>
      <c r="Q459" s="3">
        <v>6.2</v>
      </c>
    </row>
    <row r="460" spans="1:19" ht="15" hidden="1" x14ac:dyDescent="0.25">
      <c r="A460" s="2" t="s">
        <v>494</v>
      </c>
      <c r="B460" s="2" t="s">
        <v>25</v>
      </c>
      <c r="C460" s="2" t="s">
        <v>26</v>
      </c>
      <c r="D460" s="2" t="s">
        <v>20</v>
      </c>
      <c r="E460" s="2" t="s">
        <v>21</v>
      </c>
      <c r="F460" s="2" t="s">
        <v>28</v>
      </c>
      <c r="G460" s="3">
        <v>46.57</v>
      </c>
      <c r="H460" s="3">
        <v>10</v>
      </c>
      <c r="I460" s="3">
        <v>23.285</v>
      </c>
      <c r="J460" s="3">
        <v>488.98500000000001</v>
      </c>
      <c r="K460" s="4">
        <v>43492</v>
      </c>
      <c r="L460" s="5">
        <v>0.58194444444444449</v>
      </c>
      <c r="M460" s="2" t="s">
        <v>29</v>
      </c>
      <c r="N460" s="3">
        <v>465.7</v>
      </c>
      <c r="O460" s="3">
        <v>4.7619047620000003</v>
      </c>
      <c r="P460" s="3">
        <v>23.285</v>
      </c>
      <c r="Q460" s="3">
        <v>7.6</v>
      </c>
    </row>
    <row r="461" spans="1:19" ht="15" hidden="1" x14ac:dyDescent="0.25">
      <c r="A461" s="2" t="s">
        <v>495</v>
      </c>
      <c r="B461" s="2" t="s">
        <v>25</v>
      </c>
      <c r="C461" s="2" t="s">
        <v>26</v>
      </c>
      <c r="D461" s="2" t="s">
        <v>27</v>
      </c>
      <c r="E461" s="2" t="s">
        <v>31</v>
      </c>
      <c r="F461" s="2" t="s">
        <v>44</v>
      </c>
      <c r="G461" s="3">
        <v>35.89</v>
      </c>
      <c r="H461" s="3">
        <v>1</v>
      </c>
      <c r="I461" s="3">
        <v>1.7945</v>
      </c>
      <c r="J461" s="3">
        <v>37.6845</v>
      </c>
      <c r="K461" s="4">
        <v>43519</v>
      </c>
      <c r="L461" s="5">
        <v>0.70277777777777783</v>
      </c>
      <c r="M461" s="2" t="s">
        <v>33</v>
      </c>
      <c r="N461" s="3">
        <v>35.89</v>
      </c>
      <c r="O461" s="3">
        <v>4.7619047620000003</v>
      </c>
      <c r="P461" s="3">
        <v>1.7945</v>
      </c>
      <c r="Q461" s="3">
        <v>7.9</v>
      </c>
    </row>
    <row r="462" spans="1:19" ht="15" hidden="1" x14ac:dyDescent="0.25">
      <c r="A462" s="2" t="s">
        <v>496</v>
      </c>
      <c r="B462" s="2" t="s">
        <v>25</v>
      </c>
      <c r="C462" s="2" t="s">
        <v>26</v>
      </c>
      <c r="D462" s="2" t="s">
        <v>27</v>
      </c>
      <c r="E462" s="2" t="s">
        <v>31</v>
      </c>
      <c r="F462" s="2" t="s">
        <v>44</v>
      </c>
      <c r="G462" s="3">
        <v>40.520000000000003</v>
      </c>
      <c r="H462" s="3">
        <v>5</v>
      </c>
      <c r="I462" s="3">
        <v>10.130000000000001</v>
      </c>
      <c r="J462" s="3">
        <v>212.73</v>
      </c>
      <c r="K462" s="4">
        <v>43499</v>
      </c>
      <c r="L462" s="5">
        <v>0.6381944444444444</v>
      </c>
      <c r="M462" s="2" t="s">
        <v>29</v>
      </c>
      <c r="N462" s="3">
        <v>202.6</v>
      </c>
      <c r="O462" s="3">
        <v>4.7619047620000003</v>
      </c>
      <c r="P462" s="3">
        <v>10.130000000000001</v>
      </c>
      <c r="Q462" s="3">
        <v>4.5</v>
      </c>
    </row>
    <row r="463" spans="1:19" ht="15" hidden="1" x14ac:dyDescent="0.25">
      <c r="A463" s="2" t="s">
        <v>497</v>
      </c>
      <c r="B463" s="2" t="s">
        <v>42</v>
      </c>
      <c r="C463" s="2" t="s">
        <v>43</v>
      </c>
      <c r="D463" s="2" t="s">
        <v>20</v>
      </c>
      <c r="E463" s="2" t="s">
        <v>21</v>
      </c>
      <c r="F463" s="2" t="s">
        <v>44</v>
      </c>
      <c r="G463" s="3">
        <v>73.05</v>
      </c>
      <c r="H463" s="3">
        <v>10</v>
      </c>
      <c r="I463" s="3">
        <v>36.524999999999999</v>
      </c>
      <c r="J463" s="3">
        <v>767.02499999999998</v>
      </c>
      <c r="K463" s="4">
        <v>43527</v>
      </c>
      <c r="L463" s="5">
        <v>0.51736111111111105</v>
      </c>
      <c r="M463" s="2" t="s">
        <v>33</v>
      </c>
      <c r="N463" s="3">
        <v>730.5</v>
      </c>
      <c r="O463" s="3">
        <v>4.7619047620000003</v>
      </c>
      <c r="P463" s="3">
        <v>36.524999999999999</v>
      </c>
      <c r="Q463" s="3">
        <v>8.6999999999999993</v>
      </c>
    </row>
    <row r="464" spans="1:19" ht="15" hidden="1" x14ac:dyDescent="0.25">
      <c r="A464" s="2" t="s">
        <v>498</v>
      </c>
      <c r="B464" s="2" t="s">
        <v>25</v>
      </c>
      <c r="C464" s="2" t="s">
        <v>26</v>
      </c>
      <c r="D464" s="2" t="s">
        <v>27</v>
      </c>
      <c r="E464" s="2" t="s">
        <v>21</v>
      </c>
      <c r="F464" s="2" t="s">
        <v>36</v>
      </c>
      <c r="G464" s="3">
        <v>73.95</v>
      </c>
      <c r="H464" s="3">
        <v>4</v>
      </c>
      <c r="I464" s="3">
        <v>14.79</v>
      </c>
      <c r="J464" s="3">
        <v>310.58999999999997</v>
      </c>
      <c r="K464" s="4">
        <v>43499</v>
      </c>
      <c r="L464" s="5">
        <v>0.41805555555555557</v>
      </c>
      <c r="M464" s="2" t="s">
        <v>29</v>
      </c>
      <c r="N464" s="3">
        <v>295.8</v>
      </c>
      <c r="O464" s="3">
        <v>4.7619047620000003</v>
      </c>
      <c r="P464" s="3">
        <v>14.79</v>
      </c>
      <c r="Q464" s="3">
        <v>6.1</v>
      </c>
    </row>
    <row r="465" spans="1:19" ht="15" hidden="1" x14ac:dyDescent="0.25">
      <c r="A465" s="2" t="s">
        <v>499</v>
      </c>
      <c r="B465" s="2" t="s">
        <v>25</v>
      </c>
      <c r="C465" s="2" t="s">
        <v>26</v>
      </c>
      <c r="D465" s="2" t="s">
        <v>20</v>
      </c>
      <c r="E465" s="2" t="s">
        <v>21</v>
      </c>
      <c r="F465" s="2" t="s">
        <v>44</v>
      </c>
      <c r="G465" s="3">
        <v>22.62</v>
      </c>
      <c r="H465" s="3">
        <v>1</v>
      </c>
      <c r="I465" s="3">
        <v>1.131</v>
      </c>
      <c r="J465" s="3">
        <v>23.751000000000001</v>
      </c>
      <c r="K465" s="4">
        <v>43541</v>
      </c>
      <c r="L465" s="5">
        <v>0.79027777777777775</v>
      </c>
      <c r="M465" s="2" t="s">
        <v>29</v>
      </c>
      <c r="N465" s="3">
        <v>22.62</v>
      </c>
      <c r="O465" s="3">
        <v>4.7619047620000003</v>
      </c>
      <c r="P465" s="3">
        <v>1.131</v>
      </c>
      <c r="Q465" s="3">
        <v>6.4</v>
      </c>
    </row>
    <row r="466" spans="1:19" ht="15" x14ac:dyDescent="0.25">
      <c r="A466" s="2" t="s">
        <v>344</v>
      </c>
      <c r="B466" s="2" t="s">
        <v>18</v>
      </c>
      <c r="C466" s="2" t="s">
        <v>19</v>
      </c>
      <c r="D466" s="2" t="s">
        <v>20</v>
      </c>
      <c r="E466" s="2" t="s">
        <v>21</v>
      </c>
      <c r="F466" s="2" t="s">
        <v>28</v>
      </c>
      <c r="G466" s="3">
        <v>26.48</v>
      </c>
      <c r="H466" s="3">
        <v>3</v>
      </c>
      <c r="I466" s="3">
        <v>3.972</v>
      </c>
      <c r="J466" s="3">
        <v>83.412000000000006</v>
      </c>
      <c r="K466" s="4">
        <v>43545</v>
      </c>
      <c r="L466" s="5">
        <v>0.44444444444444442</v>
      </c>
      <c r="M466" s="2" t="s">
        <v>23</v>
      </c>
      <c r="N466" s="3">
        <v>79.44</v>
      </c>
      <c r="O466" s="3">
        <v>4.7619047620000003</v>
      </c>
      <c r="P466" s="3">
        <v>3.972</v>
      </c>
      <c r="Q466" s="3">
        <v>4.7</v>
      </c>
      <c r="R466">
        <f>J466-N466</f>
        <v>3.9720000000000084</v>
      </c>
      <c r="S466" t="str">
        <f>IF(J466&gt;300,"High Spender","Regular Spender")</f>
        <v>Regular Spender</v>
      </c>
    </row>
    <row r="467" spans="1:19" ht="15" hidden="1" x14ac:dyDescent="0.25">
      <c r="A467" s="2" t="s">
        <v>501</v>
      </c>
      <c r="B467" s="2" t="s">
        <v>25</v>
      </c>
      <c r="C467" s="2" t="s">
        <v>26</v>
      </c>
      <c r="D467" s="2" t="s">
        <v>20</v>
      </c>
      <c r="E467" s="2" t="s">
        <v>21</v>
      </c>
      <c r="F467" s="2" t="s">
        <v>36</v>
      </c>
      <c r="G467" s="3">
        <v>54.55</v>
      </c>
      <c r="H467" s="3">
        <v>10</v>
      </c>
      <c r="I467" s="3">
        <v>27.274999999999999</v>
      </c>
      <c r="J467" s="3">
        <v>572.77499999999998</v>
      </c>
      <c r="K467" s="4">
        <v>43526</v>
      </c>
      <c r="L467" s="5">
        <v>0.47361111111111115</v>
      </c>
      <c r="M467" s="2" t="s">
        <v>33</v>
      </c>
      <c r="N467" s="3">
        <v>545.5</v>
      </c>
      <c r="O467" s="3">
        <v>4.7619047620000003</v>
      </c>
      <c r="P467" s="3">
        <v>27.274999999999999</v>
      </c>
      <c r="Q467" s="3">
        <v>7.1</v>
      </c>
    </row>
    <row r="468" spans="1:19" ht="15" hidden="1" x14ac:dyDescent="0.25">
      <c r="A468" s="2" t="s">
        <v>502</v>
      </c>
      <c r="B468" s="2" t="s">
        <v>25</v>
      </c>
      <c r="C468" s="2" t="s">
        <v>26</v>
      </c>
      <c r="D468" s="2" t="s">
        <v>20</v>
      </c>
      <c r="E468" s="2" t="s">
        <v>21</v>
      </c>
      <c r="F468" s="2" t="s">
        <v>22</v>
      </c>
      <c r="G468" s="3">
        <v>37.15</v>
      </c>
      <c r="H468" s="3">
        <v>7</v>
      </c>
      <c r="I468" s="3">
        <v>13.0025</v>
      </c>
      <c r="J468" s="3">
        <v>273.05250000000001</v>
      </c>
      <c r="K468" s="4">
        <v>43504</v>
      </c>
      <c r="L468" s="5">
        <v>0.54999999999999993</v>
      </c>
      <c r="M468" s="2" t="s">
        <v>33</v>
      </c>
      <c r="N468" s="3">
        <v>260.05</v>
      </c>
      <c r="O468" s="3">
        <v>4.7619047620000003</v>
      </c>
      <c r="P468" s="3">
        <v>13.0025</v>
      </c>
      <c r="Q468" s="3">
        <v>7.7</v>
      </c>
    </row>
    <row r="469" spans="1:19" ht="15" hidden="1" x14ac:dyDescent="0.25">
      <c r="A469" s="2" t="s">
        <v>503</v>
      </c>
      <c r="B469" s="2" t="s">
        <v>42</v>
      </c>
      <c r="C469" s="2" t="s">
        <v>43</v>
      </c>
      <c r="D469" s="2" t="s">
        <v>27</v>
      </c>
      <c r="E469" s="2" t="s">
        <v>31</v>
      </c>
      <c r="F469" s="2" t="s">
        <v>36</v>
      </c>
      <c r="G469" s="3">
        <v>37.020000000000003</v>
      </c>
      <c r="H469" s="3">
        <v>6</v>
      </c>
      <c r="I469" s="3">
        <v>11.106</v>
      </c>
      <c r="J469" s="3">
        <v>233.226</v>
      </c>
      <c r="K469" s="4">
        <v>43546</v>
      </c>
      <c r="L469" s="5">
        <v>0.7729166666666667</v>
      </c>
      <c r="M469" s="2" t="s">
        <v>29</v>
      </c>
      <c r="N469" s="3">
        <v>222.12</v>
      </c>
      <c r="O469" s="3">
        <v>4.7619047620000003</v>
      </c>
      <c r="P469" s="3">
        <v>11.106</v>
      </c>
      <c r="Q469" s="3">
        <v>4.5</v>
      </c>
    </row>
    <row r="470" spans="1:19" ht="15" hidden="1" x14ac:dyDescent="0.25">
      <c r="A470" s="2" t="s">
        <v>504</v>
      </c>
      <c r="B470" s="2" t="s">
        <v>25</v>
      </c>
      <c r="C470" s="2" t="s">
        <v>26</v>
      </c>
      <c r="D470" s="2" t="s">
        <v>27</v>
      </c>
      <c r="E470" s="2" t="s">
        <v>31</v>
      </c>
      <c r="F470" s="2" t="s">
        <v>44</v>
      </c>
      <c r="G470" s="3">
        <v>21.58</v>
      </c>
      <c r="H470" s="3">
        <v>1</v>
      </c>
      <c r="I470" s="3">
        <v>1.079</v>
      </c>
      <c r="J470" s="3">
        <v>22.658999999999999</v>
      </c>
      <c r="K470" s="4">
        <v>43505</v>
      </c>
      <c r="L470" s="5">
        <v>0.41805555555555557</v>
      </c>
      <c r="M470" s="2" t="s">
        <v>23</v>
      </c>
      <c r="N470" s="3">
        <v>21.58</v>
      </c>
      <c r="O470" s="3">
        <v>4.7619047620000003</v>
      </c>
      <c r="P470" s="3">
        <v>1.079</v>
      </c>
      <c r="Q470" s="3">
        <v>7.2</v>
      </c>
    </row>
    <row r="471" spans="1:19" ht="15" hidden="1" x14ac:dyDescent="0.25">
      <c r="A471" s="2" t="s">
        <v>505</v>
      </c>
      <c r="B471" s="2" t="s">
        <v>25</v>
      </c>
      <c r="C471" s="2" t="s">
        <v>26</v>
      </c>
      <c r="D471" s="2" t="s">
        <v>20</v>
      </c>
      <c r="E471" s="2" t="s">
        <v>21</v>
      </c>
      <c r="F471" s="2" t="s">
        <v>28</v>
      </c>
      <c r="G471" s="3">
        <v>98.84</v>
      </c>
      <c r="H471" s="3">
        <v>1</v>
      </c>
      <c r="I471" s="3">
        <v>4.9420000000000002</v>
      </c>
      <c r="J471" s="3">
        <v>103.782</v>
      </c>
      <c r="K471" s="4">
        <v>43511</v>
      </c>
      <c r="L471" s="5">
        <v>0.47291666666666665</v>
      </c>
      <c r="M471" s="2" t="s">
        <v>29</v>
      </c>
      <c r="N471" s="3">
        <v>98.84</v>
      </c>
      <c r="O471" s="3">
        <v>4.7619047620000003</v>
      </c>
      <c r="P471" s="3">
        <v>4.9420000000000002</v>
      </c>
      <c r="Q471" s="3">
        <v>8.4</v>
      </c>
    </row>
    <row r="472" spans="1:19" ht="15" hidden="1" x14ac:dyDescent="0.25">
      <c r="A472" s="2" t="s">
        <v>506</v>
      </c>
      <c r="B472" s="2" t="s">
        <v>25</v>
      </c>
      <c r="C472" s="2" t="s">
        <v>26</v>
      </c>
      <c r="D472" s="2" t="s">
        <v>20</v>
      </c>
      <c r="E472" s="2" t="s">
        <v>21</v>
      </c>
      <c r="F472" s="2" t="s">
        <v>32</v>
      </c>
      <c r="G472" s="3">
        <v>83.77</v>
      </c>
      <c r="H472" s="3">
        <v>6</v>
      </c>
      <c r="I472" s="3">
        <v>25.131</v>
      </c>
      <c r="J472" s="3">
        <v>527.75099999999998</v>
      </c>
      <c r="K472" s="4">
        <v>43488</v>
      </c>
      <c r="L472" s="5">
        <v>0.50694444444444442</v>
      </c>
      <c r="M472" s="2" t="s">
        <v>23</v>
      </c>
      <c r="N472" s="3">
        <v>502.62</v>
      </c>
      <c r="O472" s="3">
        <v>4.7619047620000003</v>
      </c>
      <c r="P472" s="3">
        <v>25.131</v>
      </c>
      <c r="Q472" s="3">
        <v>5.4</v>
      </c>
    </row>
    <row r="473" spans="1:19" ht="15" x14ac:dyDescent="0.25">
      <c r="A473" s="2" t="s">
        <v>371</v>
      </c>
      <c r="B473" s="2" t="s">
        <v>18</v>
      </c>
      <c r="C473" s="2" t="s">
        <v>19</v>
      </c>
      <c r="D473" s="2" t="s">
        <v>20</v>
      </c>
      <c r="E473" s="2" t="s">
        <v>21</v>
      </c>
      <c r="F473" s="2" t="s">
        <v>28</v>
      </c>
      <c r="G473" s="3">
        <v>28.45</v>
      </c>
      <c r="H473" s="3">
        <v>5</v>
      </c>
      <c r="I473" s="3">
        <v>7.1124999999999998</v>
      </c>
      <c r="J473" s="3">
        <v>149.36250000000001</v>
      </c>
      <c r="K473" s="4">
        <v>43545</v>
      </c>
      <c r="L473" s="5">
        <v>0.4284722222222222</v>
      </c>
      <c r="M473" s="2" t="s">
        <v>33</v>
      </c>
      <c r="N473" s="3">
        <v>142.25</v>
      </c>
      <c r="O473" s="3">
        <v>4.7619047620000003</v>
      </c>
      <c r="P473" s="3">
        <v>7.1124999999999998</v>
      </c>
      <c r="Q473" s="3">
        <v>9.1</v>
      </c>
      <c r="R473">
        <f>J473-N473</f>
        <v>7.1125000000000114</v>
      </c>
      <c r="S473" t="str">
        <f t="shared" ref="S473:S474" si="35">IF(J473&gt;300,"High Spender","Regular Spender")</f>
        <v>Regular Spender</v>
      </c>
    </row>
    <row r="474" spans="1:19" ht="15" x14ac:dyDescent="0.25">
      <c r="A474" s="2" t="s">
        <v>61</v>
      </c>
      <c r="B474" s="2" t="s">
        <v>18</v>
      </c>
      <c r="C474" s="2" t="s">
        <v>19</v>
      </c>
      <c r="D474" s="2" t="s">
        <v>20</v>
      </c>
      <c r="E474" s="2" t="s">
        <v>21</v>
      </c>
      <c r="F474" s="2" t="s">
        <v>32</v>
      </c>
      <c r="G474" s="3">
        <v>52.59</v>
      </c>
      <c r="H474" s="3">
        <v>8</v>
      </c>
      <c r="I474" s="3">
        <v>21.036000000000001</v>
      </c>
      <c r="J474" s="3">
        <v>441.75599999999997</v>
      </c>
      <c r="K474" s="4">
        <v>43546</v>
      </c>
      <c r="L474" s="5">
        <v>0.80555555555555547</v>
      </c>
      <c r="M474" s="2" t="s">
        <v>33</v>
      </c>
      <c r="N474" s="3">
        <v>420.72</v>
      </c>
      <c r="O474" s="3">
        <v>4.7619047620000003</v>
      </c>
      <c r="P474" s="3">
        <v>21.036000000000001</v>
      </c>
      <c r="Q474" s="3">
        <v>8.5</v>
      </c>
      <c r="R474">
        <f>J474-N474</f>
        <v>21.035999999999945</v>
      </c>
      <c r="S474" t="str">
        <f t="shared" si="35"/>
        <v>High Spender</v>
      </c>
    </row>
    <row r="475" spans="1:19" ht="15" hidden="1" x14ac:dyDescent="0.25">
      <c r="A475" s="2" t="s">
        <v>509</v>
      </c>
      <c r="B475" s="2" t="s">
        <v>42</v>
      </c>
      <c r="C475" s="2" t="s">
        <v>43</v>
      </c>
      <c r="D475" s="2" t="s">
        <v>20</v>
      </c>
      <c r="E475" s="2" t="s">
        <v>31</v>
      </c>
      <c r="F475" s="2" t="s">
        <v>22</v>
      </c>
      <c r="G475" s="3">
        <v>72.569999999999993</v>
      </c>
      <c r="H475" s="3">
        <v>8</v>
      </c>
      <c r="I475" s="3">
        <v>29.027999999999999</v>
      </c>
      <c r="J475" s="3">
        <v>609.58799999999997</v>
      </c>
      <c r="K475" s="4">
        <v>43554</v>
      </c>
      <c r="L475" s="5">
        <v>0.74861111111111101</v>
      </c>
      <c r="M475" s="2" t="s">
        <v>29</v>
      </c>
      <c r="N475" s="3">
        <v>580.55999999999995</v>
      </c>
      <c r="O475" s="3">
        <v>4.7619047620000003</v>
      </c>
      <c r="P475" s="3">
        <v>29.027999999999999</v>
      </c>
      <c r="Q475" s="3">
        <v>4.5999999999999996</v>
      </c>
    </row>
    <row r="476" spans="1:19" ht="15" x14ac:dyDescent="0.25">
      <c r="A476" s="2" t="s">
        <v>143</v>
      </c>
      <c r="B476" s="2" t="s">
        <v>18</v>
      </c>
      <c r="C476" s="2" t="s">
        <v>19</v>
      </c>
      <c r="D476" s="2" t="s">
        <v>27</v>
      </c>
      <c r="E476" s="2" t="s">
        <v>31</v>
      </c>
      <c r="F476" s="2" t="s">
        <v>36</v>
      </c>
      <c r="G476" s="3">
        <v>62.13</v>
      </c>
      <c r="H476" s="3">
        <v>6</v>
      </c>
      <c r="I476" s="3">
        <v>18.638999999999999</v>
      </c>
      <c r="J476" s="3">
        <v>391.41899999999998</v>
      </c>
      <c r="K476" s="4">
        <v>43546</v>
      </c>
      <c r="L476" s="5">
        <v>0.84652777777777777</v>
      </c>
      <c r="M476" s="2" t="s">
        <v>29</v>
      </c>
      <c r="N476" s="3">
        <v>372.78</v>
      </c>
      <c r="O476" s="3">
        <v>4.7619047620000003</v>
      </c>
      <c r="P476" s="3">
        <v>18.638999999999999</v>
      </c>
      <c r="Q476" s="3">
        <v>7.4</v>
      </c>
      <c r="R476">
        <f>J476-N476</f>
        <v>18.63900000000001</v>
      </c>
      <c r="S476" t="str">
        <f t="shared" ref="S476:S478" si="36">IF(J476&gt;300,"High Spender","Regular Spender")</f>
        <v>High Spender</v>
      </c>
    </row>
    <row r="477" spans="1:19" ht="15" x14ac:dyDescent="0.25">
      <c r="A477" s="2" t="s">
        <v>251</v>
      </c>
      <c r="B477" s="2" t="s">
        <v>18</v>
      </c>
      <c r="C477" s="2" t="s">
        <v>19</v>
      </c>
      <c r="D477" s="2" t="s">
        <v>27</v>
      </c>
      <c r="E477" s="2" t="s">
        <v>31</v>
      </c>
      <c r="F477" s="2" t="s">
        <v>32</v>
      </c>
      <c r="G477" s="3">
        <v>18.28</v>
      </c>
      <c r="H477" s="3">
        <v>1</v>
      </c>
      <c r="I477" s="3">
        <v>0.91400000000000003</v>
      </c>
      <c r="J477" s="3">
        <v>19.193999999999999</v>
      </c>
      <c r="K477" s="4">
        <v>43546</v>
      </c>
      <c r="L477" s="5">
        <v>0.62847222222222221</v>
      </c>
      <c r="M477" s="2" t="s">
        <v>33</v>
      </c>
      <c r="N477" s="3">
        <v>18.28</v>
      </c>
      <c r="O477" s="3">
        <v>4.7619047620000003</v>
      </c>
      <c r="P477" s="3">
        <v>0.91400000000000003</v>
      </c>
      <c r="Q477" s="3">
        <v>8.3000000000000007</v>
      </c>
      <c r="R477">
        <f>J477-N477</f>
        <v>0.91399999999999793</v>
      </c>
      <c r="S477" t="str">
        <f t="shared" si="36"/>
        <v>Regular Spender</v>
      </c>
    </row>
    <row r="478" spans="1:19" ht="15" x14ac:dyDescent="0.25">
      <c r="A478" s="2" t="s">
        <v>450</v>
      </c>
      <c r="B478" s="2" t="s">
        <v>18</v>
      </c>
      <c r="C478" s="2" t="s">
        <v>19</v>
      </c>
      <c r="D478" s="2" t="s">
        <v>27</v>
      </c>
      <c r="E478" s="2" t="s">
        <v>31</v>
      </c>
      <c r="F478" s="2" t="s">
        <v>32</v>
      </c>
      <c r="G478" s="3">
        <v>50.93</v>
      </c>
      <c r="H478" s="3">
        <v>8</v>
      </c>
      <c r="I478" s="3">
        <v>20.372</v>
      </c>
      <c r="J478" s="3">
        <v>427.81200000000001</v>
      </c>
      <c r="K478" s="4">
        <v>43546</v>
      </c>
      <c r="L478" s="5">
        <v>0.81666666666666676</v>
      </c>
      <c r="M478" s="2" t="s">
        <v>23</v>
      </c>
      <c r="N478" s="3">
        <v>407.44</v>
      </c>
      <c r="O478" s="3">
        <v>4.7619047620000003</v>
      </c>
      <c r="P478" s="3">
        <v>20.372</v>
      </c>
      <c r="Q478" s="3">
        <v>9.1999999999999993</v>
      </c>
      <c r="R478">
        <f>J478-N478</f>
        <v>20.372000000000014</v>
      </c>
      <c r="S478" t="str">
        <f t="shared" si="36"/>
        <v>High Spender</v>
      </c>
    </row>
    <row r="479" spans="1:19" ht="15" hidden="1" x14ac:dyDescent="0.25">
      <c r="A479" s="2" t="s">
        <v>513</v>
      </c>
      <c r="B479" s="2" t="s">
        <v>25</v>
      </c>
      <c r="C479" s="2" t="s">
        <v>26</v>
      </c>
      <c r="D479" s="2" t="s">
        <v>27</v>
      </c>
      <c r="E479" s="2" t="s">
        <v>31</v>
      </c>
      <c r="F479" s="2" t="s">
        <v>28</v>
      </c>
      <c r="G479" s="3">
        <v>84.07</v>
      </c>
      <c r="H479" s="3">
        <v>4</v>
      </c>
      <c r="I479" s="3">
        <v>16.814</v>
      </c>
      <c r="J479" s="3">
        <v>353.09399999999999</v>
      </c>
      <c r="K479" s="4">
        <v>43531</v>
      </c>
      <c r="L479" s="5">
        <v>0.70416666666666661</v>
      </c>
      <c r="M479" s="2" t="s">
        <v>23</v>
      </c>
      <c r="N479" s="3">
        <v>336.28</v>
      </c>
      <c r="O479" s="3">
        <v>4.7619047620000003</v>
      </c>
      <c r="P479" s="3">
        <v>16.814</v>
      </c>
      <c r="Q479" s="3">
        <v>4.4000000000000004</v>
      </c>
    </row>
    <row r="480" spans="1:19" ht="15" hidden="1" x14ac:dyDescent="0.25">
      <c r="A480" s="2" t="s">
        <v>514</v>
      </c>
      <c r="B480" s="2" t="s">
        <v>42</v>
      </c>
      <c r="C480" s="2" t="s">
        <v>43</v>
      </c>
      <c r="D480" s="2" t="s">
        <v>27</v>
      </c>
      <c r="E480" s="2" t="s">
        <v>31</v>
      </c>
      <c r="F480" s="2" t="s">
        <v>36</v>
      </c>
      <c r="G480" s="3">
        <v>34.369999999999997</v>
      </c>
      <c r="H480" s="3">
        <v>10</v>
      </c>
      <c r="I480" s="3">
        <v>17.184999999999999</v>
      </c>
      <c r="J480" s="3">
        <v>360.88499999999999</v>
      </c>
      <c r="K480" s="4">
        <v>43540</v>
      </c>
      <c r="L480" s="5">
        <v>0.42430555555555555</v>
      </c>
      <c r="M480" s="2" t="s">
        <v>23</v>
      </c>
      <c r="N480" s="3">
        <v>343.7</v>
      </c>
      <c r="O480" s="3">
        <v>4.7619047620000003</v>
      </c>
      <c r="P480" s="3">
        <v>17.184999999999999</v>
      </c>
      <c r="Q480" s="3">
        <v>6.7</v>
      </c>
    </row>
    <row r="481" spans="1:19" ht="15" x14ac:dyDescent="0.25">
      <c r="A481" s="2" t="s">
        <v>134</v>
      </c>
      <c r="B481" s="2" t="s">
        <v>18</v>
      </c>
      <c r="C481" s="2" t="s">
        <v>19</v>
      </c>
      <c r="D481" s="2" t="s">
        <v>27</v>
      </c>
      <c r="E481" s="2" t="s">
        <v>31</v>
      </c>
      <c r="F481" s="2" t="s">
        <v>44</v>
      </c>
      <c r="G481" s="3">
        <v>52.75</v>
      </c>
      <c r="H481" s="3">
        <v>3</v>
      </c>
      <c r="I481" s="3">
        <v>7.9124999999999996</v>
      </c>
      <c r="J481" s="3">
        <v>166.16249999999999</v>
      </c>
      <c r="K481" s="4">
        <v>43547</v>
      </c>
      <c r="L481" s="5">
        <v>0.42777777777777781</v>
      </c>
      <c r="M481" s="2" t="s">
        <v>23</v>
      </c>
      <c r="N481" s="3">
        <v>158.25</v>
      </c>
      <c r="O481" s="3">
        <v>4.7619047620000003</v>
      </c>
      <c r="P481" s="3">
        <v>7.9124999999999996</v>
      </c>
      <c r="Q481" s="3">
        <v>9.3000000000000007</v>
      </c>
      <c r="R481">
        <f>J481-N481</f>
        <v>7.9124999999999943</v>
      </c>
      <c r="S481" t="str">
        <f>IF(J481&gt;300,"High Spender","Regular Spender")</f>
        <v>Regular Spender</v>
      </c>
    </row>
    <row r="482" spans="1:19" ht="15" hidden="1" x14ac:dyDescent="0.25">
      <c r="A482" s="2" t="s">
        <v>516</v>
      </c>
      <c r="B482" s="2" t="s">
        <v>25</v>
      </c>
      <c r="C482" s="2" t="s">
        <v>26</v>
      </c>
      <c r="D482" s="2" t="s">
        <v>27</v>
      </c>
      <c r="E482" s="2" t="s">
        <v>31</v>
      </c>
      <c r="F482" s="2" t="s">
        <v>44</v>
      </c>
      <c r="G482" s="3">
        <v>65.97</v>
      </c>
      <c r="H482" s="3">
        <v>8</v>
      </c>
      <c r="I482" s="3">
        <v>26.388000000000002</v>
      </c>
      <c r="J482" s="3">
        <v>554.14800000000002</v>
      </c>
      <c r="K482" s="4">
        <v>43498</v>
      </c>
      <c r="L482" s="5">
        <v>0.8534722222222223</v>
      </c>
      <c r="M482" s="2" t="s">
        <v>29</v>
      </c>
      <c r="N482" s="3">
        <v>527.76</v>
      </c>
      <c r="O482" s="3">
        <v>4.7619047620000003</v>
      </c>
      <c r="P482" s="3">
        <v>26.388000000000002</v>
      </c>
      <c r="Q482" s="3">
        <v>8.4</v>
      </c>
    </row>
    <row r="483" spans="1:19" ht="15" hidden="1" x14ac:dyDescent="0.25">
      <c r="A483" s="2" t="s">
        <v>517</v>
      </c>
      <c r="B483" s="2" t="s">
        <v>25</v>
      </c>
      <c r="C483" s="2" t="s">
        <v>26</v>
      </c>
      <c r="D483" s="2" t="s">
        <v>27</v>
      </c>
      <c r="E483" s="2" t="s">
        <v>21</v>
      </c>
      <c r="F483" s="2" t="s">
        <v>28</v>
      </c>
      <c r="G483" s="3">
        <v>32.799999999999997</v>
      </c>
      <c r="H483" s="3">
        <v>10</v>
      </c>
      <c r="I483" s="3">
        <v>16.399999999999999</v>
      </c>
      <c r="J483" s="3">
        <v>344.4</v>
      </c>
      <c r="K483" s="4">
        <v>43511</v>
      </c>
      <c r="L483" s="5">
        <v>0.5083333333333333</v>
      </c>
      <c r="M483" s="2" t="s">
        <v>29</v>
      </c>
      <c r="N483" s="3">
        <v>328</v>
      </c>
      <c r="O483" s="3">
        <v>4.7619047620000003</v>
      </c>
      <c r="P483" s="3">
        <v>16.399999999999999</v>
      </c>
      <c r="Q483" s="3">
        <v>6.2</v>
      </c>
    </row>
    <row r="484" spans="1:19" ht="15" x14ac:dyDescent="0.25">
      <c r="A484" s="2" t="s">
        <v>214</v>
      </c>
      <c r="B484" s="2" t="s">
        <v>18</v>
      </c>
      <c r="C484" s="2" t="s">
        <v>19</v>
      </c>
      <c r="D484" s="2" t="s">
        <v>27</v>
      </c>
      <c r="E484" s="2" t="s">
        <v>31</v>
      </c>
      <c r="F484" s="2" t="s">
        <v>44</v>
      </c>
      <c r="G484" s="3">
        <v>73.88</v>
      </c>
      <c r="H484" s="3">
        <v>6</v>
      </c>
      <c r="I484" s="3">
        <v>22.164000000000001</v>
      </c>
      <c r="J484" s="3">
        <v>465.44400000000002</v>
      </c>
      <c r="K484" s="4">
        <v>43547</v>
      </c>
      <c r="L484" s="5">
        <v>0.8027777777777777</v>
      </c>
      <c r="M484" s="2" t="s">
        <v>23</v>
      </c>
      <c r="N484" s="3">
        <v>443.28</v>
      </c>
      <c r="O484" s="3">
        <v>4.7619047620000003</v>
      </c>
      <c r="P484" s="3">
        <v>22.164000000000001</v>
      </c>
      <c r="Q484" s="3">
        <v>4.4000000000000004</v>
      </c>
      <c r="R484">
        <f>J484-N484</f>
        <v>22.164000000000044</v>
      </c>
      <c r="S484" t="str">
        <f>IF(J484&gt;300,"High Spender","Regular Spender")</f>
        <v>High Spender</v>
      </c>
    </row>
    <row r="485" spans="1:19" ht="15" hidden="1" x14ac:dyDescent="0.25">
      <c r="A485" s="2" t="s">
        <v>519</v>
      </c>
      <c r="B485" s="2" t="s">
        <v>42</v>
      </c>
      <c r="C485" s="2" t="s">
        <v>43</v>
      </c>
      <c r="D485" s="2" t="s">
        <v>20</v>
      </c>
      <c r="E485" s="2" t="s">
        <v>31</v>
      </c>
      <c r="F485" s="2" t="s">
        <v>32</v>
      </c>
      <c r="G485" s="3">
        <v>60.38</v>
      </c>
      <c r="H485" s="3">
        <v>10</v>
      </c>
      <c r="I485" s="3">
        <v>30.19</v>
      </c>
      <c r="J485" s="3">
        <v>633.99</v>
      </c>
      <c r="K485" s="4">
        <v>43508</v>
      </c>
      <c r="L485" s="5">
        <v>0.67986111111111114</v>
      </c>
      <c r="M485" s="2" t="s">
        <v>29</v>
      </c>
      <c r="N485" s="3">
        <v>603.79999999999995</v>
      </c>
      <c r="O485" s="3">
        <v>4.7619047620000003</v>
      </c>
      <c r="P485" s="3">
        <v>30.19</v>
      </c>
      <c r="Q485" s="3">
        <v>6</v>
      </c>
    </row>
    <row r="486" spans="1:19" ht="15" hidden="1" x14ac:dyDescent="0.25">
      <c r="A486" s="2" t="s">
        <v>520</v>
      </c>
      <c r="B486" s="2" t="s">
        <v>25</v>
      </c>
      <c r="C486" s="2" t="s">
        <v>26</v>
      </c>
      <c r="D486" s="2" t="s">
        <v>20</v>
      </c>
      <c r="E486" s="2" t="s">
        <v>21</v>
      </c>
      <c r="F486" s="2" t="s">
        <v>36</v>
      </c>
      <c r="G486" s="3">
        <v>36.979999999999997</v>
      </c>
      <c r="H486" s="3">
        <v>10</v>
      </c>
      <c r="I486" s="3">
        <v>18.489999999999998</v>
      </c>
      <c r="J486" s="3">
        <v>388.29</v>
      </c>
      <c r="K486" s="4">
        <v>43466</v>
      </c>
      <c r="L486" s="5">
        <v>0.82500000000000007</v>
      </c>
      <c r="M486" s="2" t="s">
        <v>33</v>
      </c>
      <c r="N486" s="3">
        <v>369.8</v>
      </c>
      <c r="O486" s="3">
        <v>4.7619047620000003</v>
      </c>
      <c r="P486" s="3">
        <v>18.489999999999998</v>
      </c>
      <c r="Q486" s="3">
        <v>7</v>
      </c>
    </row>
    <row r="487" spans="1:19" ht="15" hidden="1" x14ac:dyDescent="0.25">
      <c r="A487" s="2" t="s">
        <v>521</v>
      </c>
      <c r="B487" s="2" t="s">
        <v>42</v>
      </c>
      <c r="C487" s="2" t="s">
        <v>43</v>
      </c>
      <c r="D487" s="2" t="s">
        <v>20</v>
      </c>
      <c r="E487" s="2" t="s">
        <v>21</v>
      </c>
      <c r="F487" s="2" t="s">
        <v>36</v>
      </c>
      <c r="G487" s="3">
        <v>49.49</v>
      </c>
      <c r="H487" s="3">
        <v>4</v>
      </c>
      <c r="I487" s="3">
        <v>9.8979999999999997</v>
      </c>
      <c r="J487" s="3">
        <v>207.858</v>
      </c>
      <c r="K487" s="4">
        <v>43545</v>
      </c>
      <c r="L487" s="5">
        <v>0.64236111111111105</v>
      </c>
      <c r="M487" s="2" t="s">
        <v>23</v>
      </c>
      <c r="N487" s="3">
        <v>197.96</v>
      </c>
      <c r="O487" s="3">
        <v>4.7619047620000003</v>
      </c>
      <c r="P487" s="3">
        <v>9.8979999999999997</v>
      </c>
      <c r="Q487" s="3">
        <v>6.6</v>
      </c>
    </row>
    <row r="488" spans="1:19" ht="15" hidden="1" x14ac:dyDescent="0.25">
      <c r="A488" s="2" t="s">
        <v>522</v>
      </c>
      <c r="B488" s="2" t="s">
        <v>42</v>
      </c>
      <c r="C488" s="2" t="s">
        <v>43</v>
      </c>
      <c r="D488" s="2" t="s">
        <v>27</v>
      </c>
      <c r="E488" s="2" t="s">
        <v>21</v>
      </c>
      <c r="F488" s="2" t="s">
        <v>46</v>
      </c>
      <c r="G488" s="3">
        <v>41.09</v>
      </c>
      <c r="H488" s="3">
        <v>10</v>
      </c>
      <c r="I488" s="3">
        <v>20.545000000000002</v>
      </c>
      <c r="J488" s="3">
        <v>431.44499999999999</v>
      </c>
      <c r="K488" s="4">
        <v>43524</v>
      </c>
      <c r="L488" s="5">
        <v>0.61249999999999993</v>
      </c>
      <c r="M488" s="2" t="s">
        <v>29</v>
      </c>
      <c r="N488" s="3">
        <v>410.9</v>
      </c>
      <c r="O488" s="3">
        <v>4.7619047620000003</v>
      </c>
      <c r="P488" s="3">
        <v>20.545000000000002</v>
      </c>
      <c r="Q488" s="3">
        <v>7.3</v>
      </c>
    </row>
    <row r="489" spans="1:19" ht="15" x14ac:dyDescent="0.25">
      <c r="A489" s="2" t="s">
        <v>218</v>
      </c>
      <c r="B489" s="2" t="s">
        <v>18</v>
      </c>
      <c r="C489" s="2" t="s">
        <v>19</v>
      </c>
      <c r="D489" s="2" t="s">
        <v>20</v>
      </c>
      <c r="E489" s="2" t="s">
        <v>31</v>
      </c>
      <c r="F489" s="2" t="s">
        <v>36</v>
      </c>
      <c r="G489" s="3">
        <v>15.5</v>
      </c>
      <c r="H489" s="3">
        <v>10</v>
      </c>
      <c r="I489" s="3">
        <v>7.75</v>
      </c>
      <c r="J489" s="3">
        <v>162.75</v>
      </c>
      <c r="K489" s="4">
        <v>43547</v>
      </c>
      <c r="L489" s="5">
        <v>0.4548611111111111</v>
      </c>
      <c r="M489" s="2" t="s">
        <v>23</v>
      </c>
      <c r="N489" s="3">
        <v>155</v>
      </c>
      <c r="O489" s="3">
        <v>4.7619047620000003</v>
      </c>
      <c r="P489" s="3">
        <v>7.75</v>
      </c>
      <c r="Q489" s="3">
        <v>8</v>
      </c>
      <c r="R489">
        <f>J489-N489</f>
        <v>7.75</v>
      </c>
      <c r="S489" t="str">
        <f>IF(J489&gt;300,"High Spender","Regular Spender")</f>
        <v>Regular Spender</v>
      </c>
    </row>
    <row r="490" spans="1:19" ht="15" hidden="1" x14ac:dyDescent="0.25">
      <c r="A490" s="2" t="s">
        <v>524</v>
      </c>
      <c r="B490" s="2" t="s">
        <v>25</v>
      </c>
      <c r="C490" s="2" t="s">
        <v>26</v>
      </c>
      <c r="D490" s="2" t="s">
        <v>27</v>
      </c>
      <c r="E490" s="2" t="s">
        <v>31</v>
      </c>
      <c r="F490" s="2" t="s">
        <v>32</v>
      </c>
      <c r="G490" s="3">
        <v>22.96</v>
      </c>
      <c r="H490" s="3">
        <v>1</v>
      </c>
      <c r="I490" s="3">
        <v>1.1479999999999999</v>
      </c>
      <c r="J490" s="3">
        <v>24.108000000000001</v>
      </c>
      <c r="K490" s="4">
        <v>43495</v>
      </c>
      <c r="L490" s="5">
        <v>0.86597222222222225</v>
      </c>
      <c r="M490" s="2" t="s">
        <v>29</v>
      </c>
      <c r="N490" s="3">
        <v>22.96</v>
      </c>
      <c r="O490" s="3">
        <v>4.7619047620000003</v>
      </c>
      <c r="P490" s="3">
        <v>1.1479999999999999</v>
      </c>
      <c r="Q490" s="3">
        <v>4.3</v>
      </c>
    </row>
    <row r="491" spans="1:19" ht="15" hidden="1" x14ac:dyDescent="0.25">
      <c r="A491" s="2" t="s">
        <v>525</v>
      </c>
      <c r="B491" s="2" t="s">
        <v>42</v>
      </c>
      <c r="C491" s="2" t="s">
        <v>43</v>
      </c>
      <c r="D491" s="2" t="s">
        <v>20</v>
      </c>
      <c r="E491" s="2" t="s">
        <v>21</v>
      </c>
      <c r="F491" s="2" t="s">
        <v>32</v>
      </c>
      <c r="G491" s="3">
        <v>77.680000000000007</v>
      </c>
      <c r="H491" s="3">
        <v>9</v>
      </c>
      <c r="I491" s="3">
        <v>34.956000000000003</v>
      </c>
      <c r="J491" s="3">
        <v>734.07600000000002</v>
      </c>
      <c r="K491" s="4">
        <v>43500</v>
      </c>
      <c r="L491" s="5">
        <v>0.55625000000000002</v>
      </c>
      <c r="M491" s="2" t="s">
        <v>23</v>
      </c>
      <c r="N491" s="3">
        <v>699.12</v>
      </c>
      <c r="O491" s="3">
        <v>4.7619047620000003</v>
      </c>
      <c r="P491" s="3">
        <v>34.956000000000003</v>
      </c>
      <c r="Q491" s="3">
        <v>9.8000000000000007</v>
      </c>
    </row>
    <row r="492" spans="1:19" ht="15" hidden="1" x14ac:dyDescent="0.25">
      <c r="A492" s="2" t="s">
        <v>526</v>
      </c>
      <c r="B492" s="2" t="s">
        <v>42</v>
      </c>
      <c r="C492" s="2" t="s">
        <v>43</v>
      </c>
      <c r="D492" s="2" t="s">
        <v>27</v>
      </c>
      <c r="E492" s="2" t="s">
        <v>21</v>
      </c>
      <c r="F492" s="2" t="s">
        <v>46</v>
      </c>
      <c r="G492" s="3">
        <v>34.700000000000003</v>
      </c>
      <c r="H492" s="3">
        <v>2</v>
      </c>
      <c r="I492" s="3">
        <v>3.47</v>
      </c>
      <c r="J492" s="3">
        <v>72.87</v>
      </c>
      <c r="K492" s="4">
        <v>43537</v>
      </c>
      <c r="L492" s="5">
        <v>0.82500000000000007</v>
      </c>
      <c r="M492" s="2" t="s">
        <v>23</v>
      </c>
      <c r="N492" s="3">
        <v>69.400000000000006</v>
      </c>
      <c r="O492" s="3">
        <v>4.7619047620000003</v>
      </c>
      <c r="P492" s="3">
        <v>3.47</v>
      </c>
      <c r="Q492" s="3">
        <v>8.1999999999999993</v>
      </c>
    </row>
    <row r="493" spans="1:19" ht="15" x14ac:dyDescent="0.25">
      <c r="A493" s="2" t="s">
        <v>233</v>
      </c>
      <c r="B493" s="2" t="s">
        <v>18</v>
      </c>
      <c r="C493" s="2" t="s">
        <v>19</v>
      </c>
      <c r="D493" s="2" t="s">
        <v>27</v>
      </c>
      <c r="E493" s="2" t="s">
        <v>21</v>
      </c>
      <c r="F493" s="2" t="s">
        <v>32</v>
      </c>
      <c r="G493" s="3">
        <v>25.29</v>
      </c>
      <c r="H493" s="3">
        <v>1</v>
      </c>
      <c r="I493" s="3">
        <v>1.2645</v>
      </c>
      <c r="J493" s="3">
        <v>26.554500000000001</v>
      </c>
      <c r="K493" s="4">
        <v>43547</v>
      </c>
      <c r="L493" s="5">
        <v>0.42569444444444443</v>
      </c>
      <c r="M493" s="2" t="s">
        <v>23</v>
      </c>
      <c r="N493" s="3">
        <v>25.29</v>
      </c>
      <c r="O493" s="3">
        <v>4.7619047620000003</v>
      </c>
      <c r="P493" s="3">
        <v>1.2645</v>
      </c>
      <c r="Q493" s="3">
        <v>6.1</v>
      </c>
      <c r="R493">
        <f>J493-N493</f>
        <v>1.2645000000000017</v>
      </c>
      <c r="S493" t="str">
        <f>IF(J493&gt;300,"High Spender","Regular Spender")</f>
        <v>Regular Spender</v>
      </c>
    </row>
    <row r="494" spans="1:19" ht="15" hidden="1" x14ac:dyDescent="0.25">
      <c r="A494" s="2" t="s">
        <v>528</v>
      </c>
      <c r="B494" s="2" t="s">
        <v>42</v>
      </c>
      <c r="C494" s="2" t="s">
        <v>43</v>
      </c>
      <c r="D494" s="2" t="s">
        <v>20</v>
      </c>
      <c r="E494" s="2" t="s">
        <v>21</v>
      </c>
      <c r="F494" s="2" t="s">
        <v>22</v>
      </c>
      <c r="G494" s="3">
        <v>25.32</v>
      </c>
      <c r="H494" s="3">
        <v>8</v>
      </c>
      <c r="I494" s="3">
        <v>10.128</v>
      </c>
      <c r="J494" s="3">
        <v>212.68799999999999</v>
      </c>
      <c r="K494" s="4">
        <v>43529</v>
      </c>
      <c r="L494" s="5">
        <v>0.85</v>
      </c>
      <c r="M494" s="2" t="s">
        <v>23</v>
      </c>
      <c r="N494" s="3">
        <v>202.56</v>
      </c>
      <c r="O494" s="3">
        <v>4.7619047620000003</v>
      </c>
      <c r="P494" s="3">
        <v>10.128</v>
      </c>
      <c r="Q494" s="3">
        <v>8.6999999999999993</v>
      </c>
    </row>
    <row r="495" spans="1:19" ht="15" hidden="1" x14ac:dyDescent="0.25">
      <c r="A495" s="2" t="s">
        <v>529</v>
      </c>
      <c r="B495" s="2" t="s">
        <v>25</v>
      </c>
      <c r="C495" s="2" t="s">
        <v>26</v>
      </c>
      <c r="D495" s="2" t="s">
        <v>20</v>
      </c>
      <c r="E495" s="2" t="s">
        <v>21</v>
      </c>
      <c r="F495" s="2" t="s">
        <v>32</v>
      </c>
      <c r="G495" s="3">
        <v>12.12</v>
      </c>
      <c r="H495" s="3">
        <v>10</v>
      </c>
      <c r="I495" s="3">
        <v>6.06</v>
      </c>
      <c r="J495" s="3">
        <v>127.26</v>
      </c>
      <c r="K495" s="4">
        <v>43529</v>
      </c>
      <c r="L495" s="5">
        <v>0.57222222222222219</v>
      </c>
      <c r="M495" s="2" t="s">
        <v>33</v>
      </c>
      <c r="N495" s="3">
        <v>121.2</v>
      </c>
      <c r="O495" s="3">
        <v>4.7619047620000003</v>
      </c>
      <c r="P495" s="3">
        <v>6.06</v>
      </c>
      <c r="Q495" s="3">
        <v>8.4</v>
      </c>
    </row>
    <row r="496" spans="1:19" ht="15" hidden="1" x14ac:dyDescent="0.25">
      <c r="A496" s="2" t="s">
        <v>530</v>
      </c>
      <c r="B496" s="2" t="s">
        <v>42</v>
      </c>
      <c r="C496" s="2" t="s">
        <v>43</v>
      </c>
      <c r="D496" s="2" t="s">
        <v>27</v>
      </c>
      <c r="E496" s="2" t="s">
        <v>31</v>
      </c>
      <c r="F496" s="2" t="s">
        <v>46</v>
      </c>
      <c r="G496" s="3">
        <v>99.89</v>
      </c>
      <c r="H496" s="3">
        <v>2</v>
      </c>
      <c r="I496" s="3">
        <v>9.9890000000000008</v>
      </c>
      <c r="J496" s="3">
        <v>209.76900000000001</v>
      </c>
      <c r="K496" s="4">
        <v>43522</v>
      </c>
      <c r="L496" s="5">
        <v>0.4916666666666667</v>
      </c>
      <c r="M496" s="2" t="s">
        <v>23</v>
      </c>
      <c r="N496" s="3">
        <v>199.78</v>
      </c>
      <c r="O496" s="3">
        <v>4.7619047620000003</v>
      </c>
      <c r="P496" s="3">
        <v>9.9890000000000008</v>
      </c>
      <c r="Q496" s="3">
        <v>7.1</v>
      </c>
    </row>
    <row r="497" spans="1:19" ht="15" hidden="1" x14ac:dyDescent="0.25">
      <c r="A497" s="2" t="s">
        <v>531</v>
      </c>
      <c r="B497" s="2" t="s">
        <v>42</v>
      </c>
      <c r="C497" s="2" t="s">
        <v>43</v>
      </c>
      <c r="D497" s="2" t="s">
        <v>27</v>
      </c>
      <c r="E497" s="2" t="s">
        <v>31</v>
      </c>
      <c r="F497" s="2" t="s">
        <v>36</v>
      </c>
      <c r="G497" s="3">
        <v>75.92</v>
      </c>
      <c r="H497" s="3">
        <v>8</v>
      </c>
      <c r="I497" s="3">
        <v>30.367999999999999</v>
      </c>
      <c r="J497" s="3">
        <v>637.72799999999995</v>
      </c>
      <c r="K497" s="4">
        <v>43544</v>
      </c>
      <c r="L497" s="5">
        <v>0.59305555555555556</v>
      </c>
      <c r="M497" s="2" t="s">
        <v>29</v>
      </c>
      <c r="N497" s="3">
        <v>607.36</v>
      </c>
      <c r="O497" s="3">
        <v>4.7619047620000003</v>
      </c>
      <c r="P497" s="3">
        <v>30.367999999999999</v>
      </c>
      <c r="Q497" s="3">
        <v>5.5</v>
      </c>
    </row>
    <row r="498" spans="1:19" ht="15" hidden="1" x14ac:dyDescent="0.25">
      <c r="A498" s="2" t="s">
        <v>532</v>
      </c>
      <c r="B498" s="2" t="s">
        <v>25</v>
      </c>
      <c r="C498" s="2" t="s">
        <v>26</v>
      </c>
      <c r="D498" s="2" t="s">
        <v>27</v>
      </c>
      <c r="E498" s="2" t="s">
        <v>21</v>
      </c>
      <c r="F498" s="2" t="s">
        <v>28</v>
      </c>
      <c r="G498" s="3">
        <v>63.22</v>
      </c>
      <c r="H498" s="3">
        <v>2</v>
      </c>
      <c r="I498" s="3">
        <v>6.3220000000000001</v>
      </c>
      <c r="J498" s="3">
        <v>132.762</v>
      </c>
      <c r="K498" s="4">
        <v>43466</v>
      </c>
      <c r="L498" s="5">
        <v>0.66041666666666665</v>
      </c>
      <c r="M498" s="2" t="s">
        <v>29</v>
      </c>
      <c r="N498" s="3">
        <v>126.44</v>
      </c>
      <c r="O498" s="3">
        <v>4.7619047620000003</v>
      </c>
      <c r="P498" s="3">
        <v>6.3220000000000001</v>
      </c>
      <c r="Q498" s="3">
        <v>8.5</v>
      </c>
    </row>
    <row r="499" spans="1:19" ht="15" hidden="1" x14ac:dyDescent="0.25">
      <c r="A499" s="2" t="s">
        <v>533</v>
      </c>
      <c r="B499" s="2" t="s">
        <v>25</v>
      </c>
      <c r="C499" s="2" t="s">
        <v>26</v>
      </c>
      <c r="D499" s="2" t="s">
        <v>27</v>
      </c>
      <c r="E499" s="2" t="s">
        <v>21</v>
      </c>
      <c r="F499" s="2" t="s">
        <v>44</v>
      </c>
      <c r="G499" s="3">
        <v>90.24</v>
      </c>
      <c r="H499" s="3">
        <v>6</v>
      </c>
      <c r="I499" s="3">
        <v>27.071999999999999</v>
      </c>
      <c r="J499" s="3">
        <v>568.51199999999994</v>
      </c>
      <c r="K499" s="4">
        <v>43492</v>
      </c>
      <c r="L499" s="5">
        <v>0.47013888888888888</v>
      </c>
      <c r="M499" s="2" t="s">
        <v>29</v>
      </c>
      <c r="N499" s="3">
        <v>541.44000000000005</v>
      </c>
      <c r="O499" s="3">
        <v>4.7619047620000003</v>
      </c>
      <c r="P499" s="3">
        <v>27.071999999999999</v>
      </c>
      <c r="Q499" s="3">
        <v>6.2</v>
      </c>
    </row>
    <row r="500" spans="1:19" ht="15" hidden="1" x14ac:dyDescent="0.25">
      <c r="A500" s="2" t="s">
        <v>534</v>
      </c>
      <c r="B500" s="2" t="s">
        <v>42</v>
      </c>
      <c r="C500" s="2" t="s">
        <v>43</v>
      </c>
      <c r="D500" s="2" t="s">
        <v>20</v>
      </c>
      <c r="E500" s="2" t="s">
        <v>21</v>
      </c>
      <c r="F500" s="2" t="s">
        <v>36</v>
      </c>
      <c r="G500" s="3">
        <v>98.13</v>
      </c>
      <c r="H500" s="3">
        <v>1</v>
      </c>
      <c r="I500" s="3">
        <v>4.9065000000000003</v>
      </c>
      <c r="J500" s="3">
        <v>103.0365</v>
      </c>
      <c r="K500" s="4">
        <v>43486</v>
      </c>
      <c r="L500" s="5">
        <v>0.73333333333333339</v>
      </c>
      <c r="M500" s="2" t="s">
        <v>29</v>
      </c>
      <c r="N500" s="3">
        <v>98.13</v>
      </c>
      <c r="O500" s="3">
        <v>4.7619047620000003</v>
      </c>
      <c r="P500" s="3">
        <v>4.9065000000000003</v>
      </c>
      <c r="Q500" s="3">
        <v>8.9</v>
      </c>
    </row>
    <row r="501" spans="1:19" ht="15" x14ac:dyDescent="0.25">
      <c r="A501" s="2" t="s">
        <v>523</v>
      </c>
      <c r="B501" s="2" t="s">
        <v>18</v>
      </c>
      <c r="C501" s="2" t="s">
        <v>19</v>
      </c>
      <c r="D501" s="2" t="s">
        <v>27</v>
      </c>
      <c r="E501" s="2" t="s">
        <v>31</v>
      </c>
      <c r="F501" s="2" t="s">
        <v>46</v>
      </c>
      <c r="G501" s="3">
        <v>37.15</v>
      </c>
      <c r="H501" s="3">
        <v>4</v>
      </c>
      <c r="I501" s="3">
        <v>7.43</v>
      </c>
      <c r="J501" s="3">
        <v>156.03</v>
      </c>
      <c r="K501" s="4">
        <v>43547</v>
      </c>
      <c r="L501" s="5">
        <v>0.7909722222222223</v>
      </c>
      <c r="M501" s="2" t="s">
        <v>23</v>
      </c>
      <c r="N501" s="3">
        <v>148.6</v>
      </c>
      <c r="O501" s="3">
        <v>4.7619047620000003</v>
      </c>
      <c r="P501" s="3">
        <v>7.43</v>
      </c>
      <c r="Q501" s="3">
        <v>8.3000000000000007</v>
      </c>
      <c r="R501">
        <f>J501-N501</f>
        <v>7.4300000000000068</v>
      </c>
      <c r="S501" t="str">
        <f>IF(J501&gt;300,"High Spender","Regular Spender")</f>
        <v>Regular Spender</v>
      </c>
    </row>
    <row r="502" spans="1:19" ht="15" hidden="1" x14ac:dyDescent="0.25">
      <c r="A502" s="2" t="s">
        <v>536</v>
      </c>
      <c r="B502" s="2" t="s">
        <v>42</v>
      </c>
      <c r="C502" s="2" t="s">
        <v>43</v>
      </c>
      <c r="D502" s="2" t="s">
        <v>20</v>
      </c>
      <c r="E502" s="2" t="s">
        <v>31</v>
      </c>
      <c r="F502" s="2" t="s">
        <v>36</v>
      </c>
      <c r="G502" s="3">
        <v>73.97</v>
      </c>
      <c r="H502" s="3">
        <v>1</v>
      </c>
      <c r="I502" s="3">
        <v>3.6985000000000001</v>
      </c>
      <c r="J502" s="3">
        <v>77.668499999999995</v>
      </c>
      <c r="K502" s="4">
        <v>43499</v>
      </c>
      <c r="L502" s="5">
        <v>0.66180555555555554</v>
      </c>
      <c r="M502" s="2" t="s">
        <v>33</v>
      </c>
      <c r="N502" s="3">
        <v>73.97</v>
      </c>
      <c r="O502" s="3">
        <v>4.7619047620000003</v>
      </c>
      <c r="P502" s="3">
        <v>3.6985000000000001</v>
      </c>
      <c r="Q502" s="3">
        <v>5.4</v>
      </c>
    </row>
    <row r="503" spans="1:19" ht="15" hidden="1" x14ac:dyDescent="0.25">
      <c r="A503" s="2" t="s">
        <v>537</v>
      </c>
      <c r="B503" s="2" t="s">
        <v>25</v>
      </c>
      <c r="C503" s="2" t="s">
        <v>26</v>
      </c>
      <c r="D503" s="2" t="s">
        <v>20</v>
      </c>
      <c r="E503" s="2" t="s">
        <v>21</v>
      </c>
      <c r="F503" s="2" t="s">
        <v>46</v>
      </c>
      <c r="G503" s="3">
        <v>31.9</v>
      </c>
      <c r="H503" s="3">
        <v>1</v>
      </c>
      <c r="I503" s="3">
        <v>1.595</v>
      </c>
      <c r="J503" s="3">
        <v>33.494999999999997</v>
      </c>
      <c r="K503" s="4">
        <v>43470</v>
      </c>
      <c r="L503" s="5">
        <v>0.52777777777777779</v>
      </c>
      <c r="M503" s="2" t="s">
        <v>23</v>
      </c>
      <c r="N503" s="3">
        <v>31.9</v>
      </c>
      <c r="O503" s="3">
        <v>4.7619047620000003</v>
      </c>
      <c r="P503" s="3">
        <v>1.595</v>
      </c>
      <c r="Q503" s="3">
        <v>9.1</v>
      </c>
    </row>
    <row r="504" spans="1:19" ht="15" hidden="1" x14ac:dyDescent="0.25">
      <c r="A504" s="2" t="s">
        <v>538</v>
      </c>
      <c r="B504" s="2" t="s">
        <v>25</v>
      </c>
      <c r="C504" s="2" t="s">
        <v>26</v>
      </c>
      <c r="D504" s="2" t="s">
        <v>27</v>
      </c>
      <c r="E504" s="2" t="s">
        <v>31</v>
      </c>
      <c r="F504" s="2" t="s">
        <v>32</v>
      </c>
      <c r="G504" s="3">
        <v>69.400000000000006</v>
      </c>
      <c r="H504" s="3">
        <v>2</v>
      </c>
      <c r="I504" s="3">
        <v>6.94</v>
      </c>
      <c r="J504" s="3">
        <v>145.74</v>
      </c>
      <c r="K504" s="4">
        <v>43492</v>
      </c>
      <c r="L504" s="5">
        <v>0.82500000000000007</v>
      </c>
      <c r="M504" s="2" t="s">
        <v>23</v>
      </c>
      <c r="N504" s="3">
        <v>138.80000000000001</v>
      </c>
      <c r="O504" s="3">
        <v>4.7619047620000003</v>
      </c>
      <c r="P504" s="3">
        <v>6.94</v>
      </c>
      <c r="Q504" s="3">
        <v>9</v>
      </c>
    </row>
    <row r="505" spans="1:19" ht="15" hidden="1" x14ac:dyDescent="0.25">
      <c r="A505" s="2" t="s">
        <v>539</v>
      </c>
      <c r="B505" s="2" t="s">
        <v>42</v>
      </c>
      <c r="C505" s="2" t="s">
        <v>43</v>
      </c>
      <c r="D505" s="2" t="s">
        <v>27</v>
      </c>
      <c r="E505" s="2" t="s">
        <v>21</v>
      </c>
      <c r="F505" s="2" t="s">
        <v>36</v>
      </c>
      <c r="G505" s="3">
        <v>93.31</v>
      </c>
      <c r="H505" s="3">
        <v>2</v>
      </c>
      <c r="I505" s="3">
        <v>9.3309999999999995</v>
      </c>
      <c r="J505" s="3">
        <v>195.95099999999999</v>
      </c>
      <c r="K505" s="4">
        <v>43549</v>
      </c>
      <c r="L505" s="5">
        <v>0.74513888888888891</v>
      </c>
      <c r="M505" s="2" t="s">
        <v>29</v>
      </c>
      <c r="N505" s="3">
        <v>186.62</v>
      </c>
      <c r="O505" s="3">
        <v>4.7619047620000003</v>
      </c>
      <c r="P505" s="3">
        <v>9.3309999999999995</v>
      </c>
      <c r="Q505" s="3">
        <v>6.3</v>
      </c>
    </row>
    <row r="506" spans="1:19" ht="15" hidden="1" x14ac:dyDescent="0.25">
      <c r="A506" s="2" t="s">
        <v>540</v>
      </c>
      <c r="B506" s="2" t="s">
        <v>42</v>
      </c>
      <c r="C506" s="2" t="s">
        <v>43</v>
      </c>
      <c r="D506" s="2" t="s">
        <v>27</v>
      </c>
      <c r="E506" s="2" t="s">
        <v>31</v>
      </c>
      <c r="F506" s="2" t="s">
        <v>36</v>
      </c>
      <c r="G506" s="3">
        <v>88.45</v>
      </c>
      <c r="H506" s="3">
        <v>1</v>
      </c>
      <c r="I506" s="3">
        <v>4.4225000000000003</v>
      </c>
      <c r="J506" s="3">
        <v>92.872500000000002</v>
      </c>
      <c r="K506" s="4">
        <v>43521</v>
      </c>
      <c r="L506" s="5">
        <v>0.69166666666666676</v>
      </c>
      <c r="M506" s="2" t="s">
        <v>33</v>
      </c>
      <c r="N506" s="3">
        <v>88.45</v>
      </c>
      <c r="O506" s="3">
        <v>4.7619047620000003</v>
      </c>
      <c r="P506" s="3">
        <v>4.4225000000000003</v>
      </c>
      <c r="Q506" s="3">
        <v>9.5</v>
      </c>
    </row>
    <row r="507" spans="1:19" ht="15" x14ac:dyDescent="0.25">
      <c r="A507" s="2" t="s">
        <v>403</v>
      </c>
      <c r="B507" s="2" t="s">
        <v>18</v>
      </c>
      <c r="C507" s="2" t="s">
        <v>19</v>
      </c>
      <c r="D507" s="2" t="s">
        <v>20</v>
      </c>
      <c r="E507" s="2" t="s">
        <v>31</v>
      </c>
      <c r="F507" s="2" t="s">
        <v>32</v>
      </c>
      <c r="G507" s="3">
        <v>65.94</v>
      </c>
      <c r="H507" s="3">
        <v>4</v>
      </c>
      <c r="I507" s="3">
        <v>13.188000000000001</v>
      </c>
      <c r="J507" s="3">
        <v>276.94799999999998</v>
      </c>
      <c r="K507" s="4">
        <v>43548</v>
      </c>
      <c r="L507" s="5">
        <v>0.4368055555555555</v>
      </c>
      <c r="M507" s="2" t="s">
        <v>29</v>
      </c>
      <c r="N507" s="3">
        <v>263.76</v>
      </c>
      <c r="O507" s="3">
        <v>4.7619047620000003</v>
      </c>
      <c r="P507" s="3">
        <v>13.188000000000001</v>
      </c>
      <c r="Q507" s="3">
        <v>6</v>
      </c>
      <c r="R507">
        <f>J507-N507</f>
        <v>13.187999999999988</v>
      </c>
      <c r="S507" t="str">
        <f>IF(J507&gt;300,"High Spender","Regular Spender")</f>
        <v>Regular Spender</v>
      </c>
    </row>
    <row r="508" spans="1:19" ht="15" hidden="1" x14ac:dyDescent="0.25">
      <c r="A508" s="2" t="s">
        <v>542</v>
      </c>
      <c r="B508" s="2" t="s">
        <v>42</v>
      </c>
      <c r="C508" s="2" t="s">
        <v>43</v>
      </c>
      <c r="D508" s="2" t="s">
        <v>20</v>
      </c>
      <c r="E508" s="2" t="s">
        <v>21</v>
      </c>
      <c r="F508" s="2" t="s">
        <v>36</v>
      </c>
      <c r="G508" s="3">
        <v>48.5</v>
      </c>
      <c r="H508" s="3">
        <v>3</v>
      </c>
      <c r="I508" s="3">
        <v>7.2750000000000004</v>
      </c>
      <c r="J508" s="3">
        <v>152.77500000000001</v>
      </c>
      <c r="K508" s="4">
        <v>43473</v>
      </c>
      <c r="L508" s="5">
        <v>0.53472222222222221</v>
      </c>
      <c r="M508" s="2" t="s">
        <v>29</v>
      </c>
      <c r="N508" s="3">
        <v>145.5</v>
      </c>
      <c r="O508" s="3">
        <v>4.7619047620000003</v>
      </c>
      <c r="P508" s="3">
        <v>7.2750000000000004</v>
      </c>
      <c r="Q508" s="3">
        <v>6.7</v>
      </c>
    </row>
    <row r="509" spans="1:19" ht="15" hidden="1" x14ac:dyDescent="0.25">
      <c r="A509" s="2" t="s">
        <v>543</v>
      </c>
      <c r="B509" s="2" t="s">
        <v>42</v>
      </c>
      <c r="C509" s="2" t="s">
        <v>43</v>
      </c>
      <c r="D509" s="2" t="s">
        <v>27</v>
      </c>
      <c r="E509" s="2" t="s">
        <v>21</v>
      </c>
      <c r="F509" s="2" t="s">
        <v>44</v>
      </c>
      <c r="G509" s="3">
        <v>84.05</v>
      </c>
      <c r="H509" s="3">
        <v>6</v>
      </c>
      <c r="I509" s="3">
        <v>25.215</v>
      </c>
      <c r="J509" s="3">
        <v>529.51499999999999</v>
      </c>
      <c r="K509" s="4">
        <v>43494</v>
      </c>
      <c r="L509" s="5">
        <v>0.45</v>
      </c>
      <c r="M509" s="2" t="s">
        <v>33</v>
      </c>
      <c r="N509" s="3">
        <v>504.3</v>
      </c>
      <c r="O509" s="3">
        <v>4.7619047620000003</v>
      </c>
      <c r="P509" s="3">
        <v>25.215</v>
      </c>
      <c r="Q509" s="3">
        <v>7.7</v>
      </c>
    </row>
    <row r="510" spans="1:19" ht="15" hidden="1" x14ac:dyDescent="0.25">
      <c r="A510" s="2" t="s">
        <v>544</v>
      </c>
      <c r="B510" s="2" t="s">
        <v>42</v>
      </c>
      <c r="C510" s="2" t="s">
        <v>43</v>
      </c>
      <c r="D510" s="2" t="s">
        <v>20</v>
      </c>
      <c r="E510" s="2" t="s">
        <v>31</v>
      </c>
      <c r="F510" s="2" t="s">
        <v>22</v>
      </c>
      <c r="G510" s="3">
        <v>61.29</v>
      </c>
      <c r="H510" s="3">
        <v>5</v>
      </c>
      <c r="I510" s="3">
        <v>15.3225</v>
      </c>
      <c r="J510" s="3">
        <v>321.77249999999998</v>
      </c>
      <c r="K510" s="4">
        <v>43553</v>
      </c>
      <c r="L510" s="5">
        <v>0.60277777777777775</v>
      </c>
      <c r="M510" s="2" t="s">
        <v>29</v>
      </c>
      <c r="N510" s="3">
        <v>306.45</v>
      </c>
      <c r="O510" s="3">
        <v>4.7619047620000003</v>
      </c>
      <c r="P510" s="3">
        <v>15.3225</v>
      </c>
      <c r="Q510" s="3">
        <v>7</v>
      </c>
    </row>
    <row r="511" spans="1:19" ht="15" hidden="1" x14ac:dyDescent="0.25">
      <c r="A511" s="2" t="s">
        <v>545</v>
      </c>
      <c r="B511" s="2" t="s">
        <v>25</v>
      </c>
      <c r="C511" s="2" t="s">
        <v>26</v>
      </c>
      <c r="D511" s="2" t="s">
        <v>20</v>
      </c>
      <c r="E511" s="2" t="s">
        <v>21</v>
      </c>
      <c r="F511" s="2" t="s">
        <v>32</v>
      </c>
      <c r="G511" s="3">
        <v>15.95</v>
      </c>
      <c r="H511" s="3">
        <v>6</v>
      </c>
      <c r="I511" s="3">
        <v>4.7850000000000001</v>
      </c>
      <c r="J511" s="3">
        <v>100.485</v>
      </c>
      <c r="K511" s="4">
        <v>43505</v>
      </c>
      <c r="L511" s="5">
        <v>0.71875</v>
      </c>
      <c r="M511" s="2" t="s">
        <v>33</v>
      </c>
      <c r="N511" s="3">
        <v>95.7</v>
      </c>
      <c r="O511" s="3">
        <v>4.7619047620000003</v>
      </c>
      <c r="P511" s="3">
        <v>4.7850000000000001</v>
      </c>
      <c r="Q511" s="3">
        <v>5.0999999999999996</v>
      </c>
    </row>
    <row r="512" spans="1:19" ht="15" hidden="1" x14ac:dyDescent="0.25">
      <c r="A512" s="2" t="s">
        <v>546</v>
      </c>
      <c r="B512" s="2" t="s">
        <v>42</v>
      </c>
      <c r="C512" s="2" t="s">
        <v>43</v>
      </c>
      <c r="D512" s="2" t="s">
        <v>20</v>
      </c>
      <c r="E512" s="2" t="s">
        <v>21</v>
      </c>
      <c r="F512" s="2" t="s">
        <v>36</v>
      </c>
      <c r="G512" s="3">
        <v>90.74</v>
      </c>
      <c r="H512" s="3">
        <v>7</v>
      </c>
      <c r="I512" s="3">
        <v>31.759</v>
      </c>
      <c r="J512" s="3">
        <v>666.93899999999996</v>
      </c>
      <c r="K512" s="4">
        <v>43481</v>
      </c>
      <c r="L512" s="5">
        <v>0.75208333333333333</v>
      </c>
      <c r="M512" s="2" t="s">
        <v>33</v>
      </c>
      <c r="N512" s="3">
        <v>635.17999999999995</v>
      </c>
      <c r="O512" s="3">
        <v>4.7619047620000003</v>
      </c>
      <c r="P512" s="3">
        <v>31.759</v>
      </c>
      <c r="Q512" s="3">
        <v>6.2</v>
      </c>
    </row>
    <row r="513" spans="1:19" ht="15" x14ac:dyDescent="0.25">
      <c r="A513" s="2" t="s">
        <v>365</v>
      </c>
      <c r="B513" s="2" t="s">
        <v>18</v>
      </c>
      <c r="C513" s="2" t="s">
        <v>19</v>
      </c>
      <c r="D513" s="2" t="s">
        <v>20</v>
      </c>
      <c r="E513" s="2" t="s">
        <v>31</v>
      </c>
      <c r="F513" s="2" t="s">
        <v>28</v>
      </c>
      <c r="G513" s="3">
        <v>36.36</v>
      </c>
      <c r="H513" s="3">
        <v>4</v>
      </c>
      <c r="I513" s="3">
        <v>7.2720000000000002</v>
      </c>
      <c r="J513" s="3">
        <v>152.71199999999999</v>
      </c>
      <c r="K513" s="4">
        <v>43549</v>
      </c>
      <c r="L513" s="5">
        <v>0.54652777777777783</v>
      </c>
      <c r="M513" s="2" t="s">
        <v>29</v>
      </c>
      <c r="N513" s="3">
        <v>145.44</v>
      </c>
      <c r="O513" s="3">
        <v>4.7619047620000003</v>
      </c>
      <c r="P513" s="3">
        <v>7.2720000000000002</v>
      </c>
      <c r="Q513" s="3">
        <v>7.6</v>
      </c>
      <c r="R513">
        <f>J513-N513</f>
        <v>7.2719999999999914</v>
      </c>
      <c r="S513" t="str">
        <f t="shared" ref="S513:S515" si="37">IF(J513&gt;300,"High Spender","Regular Spender")</f>
        <v>Regular Spender</v>
      </c>
    </row>
    <row r="514" spans="1:19" ht="15" x14ac:dyDescent="0.25">
      <c r="A514" s="2" t="s">
        <v>341</v>
      </c>
      <c r="B514" s="2" t="s">
        <v>18</v>
      </c>
      <c r="C514" s="2" t="s">
        <v>19</v>
      </c>
      <c r="D514" s="2" t="s">
        <v>20</v>
      </c>
      <c r="E514" s="2" t="s">
        <v>31</v>
      </c>
      <c r="F514" s="2" t="s">
        <v>28</v>
      </c>
      <c r="G514" s="3">
        <v>72.2</v>
      </c>
      <c r="H514" s="3">
        <v>7</v>
      </c>
      <c r="I514" s="3">
        <v>25.27</v>
      </c>
      <c r="J514" s="3">
        <v>530.66999999999996</v>
      </c>
      <c r="K514" s="4">
        <v>43550</v>
      </c>
      <c r="L514" s="5">
        <v>0.84305555555555556</v>
      </c>
      <c r="M514" s="2" t="s">
        <v>23</v>
      </c>
      <c r="N514" s="3">
        <v>505.4</v>
      </c>
      <c r="O514" s="3">
        <v>4.7619047620000003</v>
      </c>
      <c r="P514" s="3">
        <v>25.27</v>
      </c>
      <c r="Q514" s="3">
        <v>4.3</v>
      </c>
      <c r="R514">
        <f>J514-N514</f>
        <v>25.269999999999982</v>
      </c>
      <c r="S514" t="str">
        <f t="shared" si="37"/>
        <v>High Spender</v>
      </c>
    </row>
    <row r="515" spans="1:19" ht="15" x14ac:dyDescent="0.25">
      <c r="A515" s="2" t="s">
        <v>92</v>
      </c>
      <c r="B515" s="2" t="s">
        <v>18</v>
      </c>
      <c r="C515" s="2" t="s">
        <v>19</v>
      </c>
      <c r="D515" s="2" t="s">
        <v>20</v>
      </c>
      <c r="E515" s="2" t="s">
        <v>31</v>
      </c>
      <c r="F515" s="2" t="s">
        <v>32</v>
      </c>
      <c r="G515" s="3">
        <v>44.34</v>
      </c>
      <c r="H515" s="3">
        <v>2</v>
      </c>
      <c r="I515" s="3">
        <v>4.4340000000000002</v>
      </c>
      <c r="J515" s="3">
        <v>93.114000000000004</v>
      </c>
      <c r="K515" s="4">
        <v>43551</v>
      </c>
      <c r="L515" s="5">
        <v>0.47638888888888892</v>
      </c>
      <c r="M515" s="2" t="s">
        <v>29</v>
      </c>
      <c r="N515" s="3">
        <v>88.68</v>
      </c>
      <c r="O515" s="3">
        <v>4.7619047620000003</v>
      </c>
      <c r="P515" s="3">
        <v>4.4340000000000002</v>
      </c>
      <c r="Q515" s="3">
        <v>5.8</v>
      </c>
      <c r="R515">
        <f>J515-N515</f>
        <v>4.4339999999999975</v>
      </c>
      <c r="S515" t="str">
        <f t="shared" si="37"/>
        <v>Regular Spender</v>
      </c>
    </row>
    <row r="516" spans="1:19" ht="15" hidden="1" x14ac:dyDescent="0.25">
      <c r="A516" s="2" t="s">
        <v>550</v>
      </c>
      <c r="B516" s="2" t="s">
        <v>25</v>
      </c>
      <c r="C516" s="2" t="s">
        <v>26</v>
      </c>
      <c r="D516" s="2" t="s">
        <v>20</v>
      </c>
      <c r="E516" s="2" t="s">
        <v>31</v>
      </c>
      <c r="F516" s="2" t="s">
        <v>36</v>
      </c>
      <c r="G516" s="3">
        <v>58.39</v>
      </c>
      <c r="H516" s="3">
        <v>7</v>
      </c>
      <c r="I516" s="3">
        <v>20.436499999999999</v>
      </c>
      <c r="J516" s="3">
        <v>429.16649999999998</v>
      </c>
      <c r="K516" s="4">
        <v>43519</v>
      </c>
      <c r="L516" s="5">
        <v>0.8256944444444444</v>
      </c>
      <c r="M516" s="2" t="s">
        <v>33</v>
      </c>
      <c r="N516" s="3">
        <v>408.73</v>
      </c>
      <c r="O516" s="3">
        <v>4.7619047620000003</v>
      </c>
      <c r="P516" s="3">
        <v>20.436499999999999</v>
      </c>
      <c r="Q516" s="3">
        <v>8.1999999999999993</v>
      </c>
    </row>
    <row r="517" spans="1:19" ht="15" hidden="1" x14ac:dyDescent="0.25">
      <c r="A517" s="2" t="s">
        <v>551</v>
      </c>
      <c r="B517" s="2" t="s">
        <v>25</v>
      </c>
      <c r="C517" s="2" t="s">
        <v>26</v>
      </c>
      <c r="D517" s="2" t="s">
        <v>20</v>
      </c>
      <c r="E517" s="2" t="s">
        <v>21</v>
      </c>
      <c r="F517" s="2" t="s">
        <v>46</v>
      </c>
      <c r="G517" s="3">
        <v>51.47</v>
      </c>
      <c r="H517" s="3">
        <v>1</v>
      </c>
      <c r="I517" s="3">
        <v>2.5735000000000001</v>
      </c>
      <c r="J517" s="3">
        <v>54.043500000000002</v>
      </c>
      <c r="K517" s="4">
        <v>43542</v>
      </c>
      <c r="L517" s="5">
        <v>0.66111111111111109</v>
      </c>
      <c r="M517" s="2" t="s">
        <v>23</v>
      </c>
      <c r="N517" s="3">
        <v>51.47</v>
      </c>
      <c r="O517" s="3">
        <v>4.7619047620000003</v>
      </c>
      <c r="P517" s="3">
        <v>2.5735000000000001</v>
      </c>
      <c r="Q517" s="3">
        <v>8.5</v>
      </c>
    </row>
    <row r="518" spans="1:19" ht="15" hidden="1" x14ac:dyDescent="0.25">
      <c r="A518" s="2" t="s">
        <v>552</v>
      </c>
      <c r="B518" s="2" t="s">
        <v>42</v>
      </c>
      <c r="C518" s="2" t="s">
        <v>43</v>
      </c>
      <c r="D518" s="2" t="s">
        <v>20</v>
      </c>
      <c r="E518" s="2" t="s">
        <v>31</v>
      </c>
      <c r="F518" s="2" t="s">
        <v>22</v>
      </c>
      <c r="G518" s="3">
        <v>54.86</v>
      </c>
      <c r="H518" s="3">
        <v>5</v>
      </c>
      <c r="I518" s="3">
        <v>13.715</v>
      </c>
      <c r="J518" s="3">
        <v>288.01499999999999</v>
      </c>
      <c r="K518" s="4">
        <v>43553</v>
      </c>
      <c r="L518" s="5">
        <v>0.70000000000000007</v>
      </c>
      <c r="M518" s="2" t="s">
        <v>23</v>
      </c>
      <c r="N518" s="3">
        <v>274.3</v>
      </c>
      <c r="O518" s="3">
        <v>4.7619047620000003</v>
      </c>
      <c r="P518" s="3">
        <v>13.715</v>
      </c>
      <c r="Q518" s="3">
        <v>9.8000000000000007</v>
      </c>
    </row>
    <row r="519" spans="1:19" ht="15" hidden="1" x14ac:dyDescent="0.25">
      <c r="A519" s="2" t="s">
        <v>553</v>
      </c>
      <c r="B519" s="2" t="s">
        <v>25</v>
      </c>
      <c r="C519" s="2" t="s">
        <v>26</v>
      </c>
      <c r="D519" s="2" t="s">
        <v>20</v>
      </c>
      <c r="E519" s="2" t="s">
        <v>31</v>
      </c>
      <c r="F519" s="2" t="s">
        <v>32</v>
      </c>
      <c r="G519" s="3">
        <v>39.39</v>
      </c>
      <c r="H519" s="3">
        <v>5</v>
      </c>
      <c r="I519" s="3">
        <v>9.8475000000000001</v>
      </c>
      <c r="J519" s="3">
        <v>206.79750000000001</v>
      </c>
      <c r="K519" s="4">
        <v>43487</v>
      </c>
      <c r="L519" s="5">
        <v>0.8652777777777777</v>
      </c>
      <c r="M519" s="2" t="s">
        <v>33</v>
      </c>
      <c r="N519" s="3">
        <v>196.95</v>
      </c>
      <c r="O519" s="3">
        <v>4.7619047620000003</v>
      </c>
      <c r="P519" s="3">
        <v>9.8475000000000001</v>
      </c>
      <c r="Q519" s="3">
        <v>8.6999999999999993</v>
      </c>
    </row>
    <row r="520" spans="1:19" ht="15" x14ac:dyDescent="0.25">
      <c r="A520" s="2" t="s">
        <v>123</v>
      </c>
      <c r="B520" s="2" t="s">
        <v>18</v>
      </c>
      <c r="C520" s="2" t="s">
        <v>19</v>
      </c>
      <c r="D520" s="2" t="s">
        <v>20</v>
      </c>
      <c r="E520" s="2" t="s">
        <v>31</v>
      </c>
      <c r="F520" s="2" t="s">
        <v>44</v>
      </c>
      <c r="G520" s="3">
        <v>49.38</v>
      </c>
      <c r="H520" s="3">
        <v>7</v>
      </c>
      <c r="I520" s="3">
        <v>17.283000000000001</v>
      </c>
      <c r="J520" s="3">
        <v>362.94299999999998</v>
      </c>
      <c r="K520" s="4">
        <v>43551</v>
      </c>
      <c r="L520" s="5">
        <v>0.85763888888888884</v>
      </c>
      <c r="M520" s="2" t="s">
        <v>33</v>
      </c>
      <c r="N520" s="3">
        <v>345.66</v>
      </c>
      <c r="O520" s="3">
        <v>4.7619047620000003</v>
      </c>
      <c r="P520" s="3">
        <v>17.283000000000001</v>
      </c>
      <c r="Q520" s="3">
        <v>7.3</v>
      </c>
      <c r="R520">
        <f>J520-N520</f>
        <v>17.282999999999959</v>
      </c>
      <c r="S520" t="str">
        <f>IF(J520&gt;300,"High Spender","Regular Spender")</f>
        <v>High Spender</v>
      </c>
    </row>
    <row r="521" spans="1:19" ht="15" hidden="1" x14ac:dyDescent="0.25">
      <c r="A521" s="2" t="s">
        <v>555</v>
      </c>
      <c r="B521" s="2" t="s">
        <v>25</v>
      </c>
      <c r="C521" s="2" t="s">
        <v>26</v>
      </c>
      <c r="D521" s="2" t="s">
        <v>20</v>
      </c>
      <c r="E521" s="2" t="s">
        <v>31</v>
      </c>
      <c r="F521" s="2" t="s">
        <v>36</v>
      </c>
      <c r="G521" s="3">
        <v>71.92</v>
      </c>
      <c r="H521" s="3">
        <v>5</v>
      </c>
      <c r="I521" s="3">
        <v>17.98</v>
      </c>
      <c r="J521" s="3">
        <v>377.58</v>
      </c>
      <c r="K521" s="4">
        <v>43482</v>
      </c>
      <c r="L521" s="5">
        <v>0.62847222222222221</v>
      </c>
      <c r="M521" s="2" t="s">
        <v>33</v>
      </c>
      <c r="N521" s="3">
        <v>359.6</v>
      </c>
      <c r="O521" s="3">
        <v>4.7619047620000003</v>
      </c>
      <c r="P521" s="3">
        <v>17.98</v>
      </c>
      <c r="Q521" s="3">
        <v>4.3</v>
      </c>
    </row>
    <row r="522" spans="1:19" ht="15" hidden="1" x14ac:dyDescent="0.25">
      <c r="A522" s="2" t="s">
        <v>556</v>
      </c>
      <c r="B522" s="2" t="s">
        <v>42</v>
      </c>
      <c r="C522" s="2" t="s">
        <v>43</v>
      </c>
      <c r="D522" s="2" t="s">
        <v>27</v>
      </c>
      <c r="E522" s="2" t="s">
        <v>21</v>
      </c>
      <c r="F522" s="2" t="s">
        <v>28</v>
      </c>
      <c r="G522" s="3">
        <v>45.71</v>
      </c>
      <c r="H522" s="3">
        <v>3</v>
      </c>
      <c r="I522" s="3">
        <v>6.8564999999999996</v>
      </c>
      <c r="J522" s="3">
        <v>143.98650000000001</v>
      </c>
      <c r="K522" s="4">
        <v>43550</v>
      </c>
      <c r="L522" s="5">
        <v>0.44027777777777777</v>
      </c>
      <c r="M522" s="2" t="s">
        <v>33</v>
      </c>
      <c r="N522" s="3">
        <v>137.13</v>
      </c>
      <c r="O522" s="3">
        <v>4.7619047620000003</v>
      </c>
      <c r="P522" s="3">
        <v>6.8564999999999996</v>
      </c>
      <c r="Q522" s="3">
        <v>7.7</v>
      </c>
    </row>
    <row r="523" spans="1:19" ht="15" hidden="1" x14ac:dyDescent="0.25">
      <c r="A523" s="2" t="s">
        <v>557</v>
      </c>
      <c r="B523" s="2" t="s">
        <v>25</v>
      </c>
      <c r="C523" s="2" t="s">
        <v>26</v>
      </c>
      <c r="D523" s="2" t="s">
        <v>20</v>
      </c>
      <c r="E523" s="2" t="s">
        <v>21</v>
      </c>
      <c r="F523" s="2" t="s">
        <v>32</v>
      </c>
      <c r="G523" s="3">
        <v>83.17</v>
      </c>
      <c r="H523" s="3">
        <v>6</v>
      </c>
      <c r="I523" s="3">
        <v>24.951000000000001</v>
      </c>
      <c r="J523" s="3">
        <v>523.971</v>
      </c>
      <c r="K523" s="4">
        <v>43544</v>
      </c>
      <c r="L523" s="5">
        <v>0.47430555555555554</v>
      </c>
      <c r="M523" s="2" t="s">
        <v>29</v>
      </c>
      <c r="N523" s="3">
        <v>499.02</v>
      </c>
      <c r="O523" s="3">
        <v>4.7619047620000003</v>
      </c>
      <c r="P523" s="3">
        <v>24.951000000000001</v>
      </c>
      <c r="Q523" s="3">
        <v>7.3</v>
      </c>
    </row>
    <row r="524" spans="1:19" ht="15" x14ac:dyDescent="0.25">
      <c r="A524" s="2" t="s">
        <v>185</v>
      </c>
      <c r="B524" s="2" t="s">
        <v>18</v>
      </c>
      <c r="C524" s="2" t="s">
        <v>19</v>
      </c>
      <c r="D524" s="2" t="s">
        <v>27</v>
      </c>
      <c r="E524" s="2" t="s">
        <v>31</v>
      </c>
      <c r="F524" s="2" t="s">
        <v>22</v>
      </c>
      <c r="G524" s="3">
        <v>32.46</v>
      </c>
      <c r="H524" s="3">
        <v>8</v>
      </c>
      <c r="I524" s="3">
        <v>12.984</v>
      </c>
      <c r="J524" s="3">
        <v>272.66399999999999</v>
      </c>
      <c r="K524" s="4">
        <v>43551</v>
      </c>
      <c r="L524" s="5">
        <v>0.57500000000000007</v>
      </c>
      <c r="M524" s="2" t="s">
        <v>33</v>
      </c>
      <c r="N524" s="3">
        <v>259.68</v>
      </c>
      <c r="O524" s="3">
        <v>4.7619047620000003</v>
      </c>
      <c r="P524" s="3">
        <v>12.984</v>
      </c>
      <c r="Q524" s="3">
        <v>4.9000000000000004</v>
      </c>
      <c r="R524">
        <f>J524-N524</f>
        <v>12.98399999999998</v>
      </c>
      <c r="S524" t="str">
        <f>IF(J524&gt;300,"High Spender","Regular Spender")</f>
        <v>Regular Spender</v>
      </c>
    </row>
    <row r="525" spans="1:19" ht="15" hidden="1" x14ac:dyDescent="0.25">
      <c r="A525" s="2" t="s">
        <v>559</v>
      </c>
      <c r="B525" s="2" t="s">
        <v>25</v>
      </c>
      <c r="C525" s="2" t="s">
        <v>26</v>
      </c>
      <c r="D525" s="2" t="s">
        <v>27</v>
      </c>
      <c r="E525" s="2" t="s">
        <v>31</v>
      </c>
      <c r="F525" s="2" t="s">
        <v>22</v>
      </c>
      <c r="G525" s="3">
        <v>62.87</v>
      </c>
      <c r="H525" s="3">
        <v>2</v>
      </c>
      <c r="I525" s="3">
        <v>6.2869999999999999</v>
      </c>
      <c r="J525" s="3">
        <v>132.02699999999999</v>
      </c>
      <c r="K525" s="4">
        <v>43466</v>
      </c>
      <c r="L525" s="5">
        <v>0.48819444444444443</v>
      </c>
      <c r="M525" s="2" t="s">
        <v>29</v>
      </c>
      <c r="N525" s="3">
        <v>125.74</v>
      </c>
      <c r="O525" s="3">
        <v>4.7619047620000003</v>
      </c>
      <c r="P525" s="3">
        <v>6.2869999999999999</v>
      </c>
      <c r="Q525" s="3">
        <v>5</v>
      </c>
    </row>
    <row r="526" spans="1:19" ht="15" x14ac:dyDescent="0.25">
      <c r="A526" s="2" t="s">
        <v>139</v>
      </c>
      <c r="B526" s="2" t="s">
        <v>18</v>
      </c>
      <c r="C526" s="2" t="s">
        <v>19</v>
      </c>
      <c r="D526" s="2" t="s">
        <v>27</v>
      </c>
      <c r="E526" s="2" t="s">
        <v>31</v>
      </c>
      <c r="F526" s="2" t="s">
        <v>44</v>
      </c>
      <c r="G526" s="3">
        <v>58.26</v>
      </c>
      <c r="H526" s="3">
        <v>6</v>
      </c>
      <c r="I526" s="3">
        <v>17.478000000000002</v>
      </c>
      <c r="J526" s="3">
        <v>367.03800000000001</v>
      </c>
      <c r="K526" s="4">
        <v>43552</v>
      </c>
      <c r="L526" s="5">
        <v>0.6972222222222223</v>
      </c>
      <c r="M526" s="2" t="s">
        <v>29</v>
      </c>
      <c r="N526" s="3">
        <v>349.56</v>
      </c>
      <c r="O526" s="3">
        <v>4.7619047620000003</v>
      </c>
      <c r="P526" s="3">
        <v>17.478000000000002</v>
      </c>
      <c r="Q526" s="3">
        <v>9.9</v>
      </c>
      <c r="R526">
        <f>J526-N526</f>
        <v>17.478000000000009</v>
      </c>
      <c r="S526" t="str">
        <f t="shared" ref="S526:S527" si="38">IF(J526&gt;300,"High Spender","Regular Spender")</f>
        <v>High Spender</v>
      </c>
    </row>
    <row r="527" spans="1:19" ht="15" x14ac:dyDescent="0.25">
      <c r="A527" s="2" t="s">
        <v>384</v>
      </c>
      <c r="B527" s="2" t="s">
        <v>18</v>
      </c>
      <c r="C527" s="2" t="s">
        <v>19</v>
      </c>
      <c r="D527" s="2" t="s">
        <v>27</v>
      </c>
      <c r="E527" s="2" t="s">
        <v>31</v>
      </c>
      <c r="F527" s="2" t="s">
        <v>28</v>
      </c>
      <c r="G527" s="3">
        <v>26.02</v>
      </c>
      <c r="H527" s="3">
        <v>7</v>
      </c>
      <c r="I527" s="3">
        <v>9.1069999999999993</v>
      </c>
      <c r="J527" s="3">
        <v>191.24700000000001</v>
      </c>
      <c r="K527" s="4">
        <v>43552</v>
      </c>
      <c r="L527" s="5">
        <v>0.73472222222222217</v>
      </c>
      <c r="M527" s="2" t="s">
        <v>29</v>
      </c>
      <c r="N527" s="3">
        <v>182.14</v>
      </c>
      <c r="O527" s="3">
        <v>4.7619047620000003</v>
      </c>
      <c r="P527" s="3">
        <v>9.1069999999999993</v>
      </c>
      <c r="Q527" s="3">
        <v>5.0999999999999996</v>
      </c>
      <c r="R527">
        <f>J527-N527</f>
        <v>9.1070000000000277</v>
      </c>
      <c r="S527" t="str">
        <f t="shared" si="38"/>
        <v>Regular Spender</v>
      </c>
    </row>
    <row r="528" spans="1:19" ht="15" hidden="1" x14ac:dyDescent="0.25">
      <c r="A528" s="2" t="s">
        <v>562</v>
      </c>
      <c r="B528" s="2" t="s">
        <v>42</v>
      </c>
      <c r="C528" s="2" t="s">
        <v>43</v>
      </c>
      <c r="D528" s="2" t="s">
        <v>27</v>
      </c>
      <c r="E528" s="2" t="s">
        <v>31</v>
      </c>
      <c r="F528" s="2" t="s">
        <v>46</v>
      </c>
      <c r="G528" s="3">
        <v>39.21</v>
      </c>
      <c r="H528" s="3">
        <v>4</v>
      </c>
      <c r="I528" s="3">
        <v>7.8419999999999996</v>
      </c>
      <c r="J528" s="3">
        <v>164.68199999999999</v>
      </c>
      <c r="K528" s="4">
        <v>43481</v>
      </c>
      <c r="L528" s="5">
        <v>0.8354166666666667</v>
      </c>
      <c r="M528" s="2" t="s">
        <v>33</v>
      </c>
      <c r="N528" s="3">
        <v>156.84</v>
      </c>
      <c r="O528" s="3">
        <v>4.7619047620000003</v>
      </c>
      <c r="P528" s="3">
        <v>7.8419999999999996</v>
      </c>
      <c r="Q528" s="3">
        <v>9</v>
      </c>
    </row>
    <row r="529" spans="1:19" ht="15" hidden="1" x14ac:dyDescent="0.25">
      <c r="A529" s="2" t="s">
        <v>563</v>
      </c>
      <c r="B529" s="2" t="s">
        <v>42</v>
      </c>
      <c r="C529" s="2" t="s">
        <v>43</v>
      </c>
      <c r="D529" s="2" t="s">
        <v>20</v>
      </c>
      <c r="E529" s="2" t="s">
        <v>31</v>
      </c>
      <c r="F529" s="2" t="s">
        <v>46</v>
      </c>
      <c r="G529" s="3">
        <v>59.86</v>
      </c>
      <c r="H529" s="3">
        <v>2</v>
      </c>
      <c r="I529" s="3">
        <v>5.9859999999999998</v>
      </c>
      <c r="J529" s="3">
        <v>125.706</v>
      </c>
      <c r="K529" s="4">
        <v>43478</v>
      </c>
      <c r="L529" s="5">
        <v>0.62152777777777779</v>
      </c>
      <c r="M529" s="2" t="s">
        <v>23</v>
      </c>
      <c r="N529" s="3">
        <v>119.72</v>
      </c>
      <c r="O529" s="3">
        <v>4.7619047620000003</v>
      </c>
      <c r="P529" s="3">
        <v>5.9859999999999998</v>
      </c>
      <c r="Q529" s="3">
        <v>6.7</v>
      </c>
    </row>
    <row r="530" spans="1:19" ht="15" hidden="1" x14ac:dyDescent="0.25">
      <c r="A530" s="2" t="s">
        <v>564</v>
      </c>
      <c r="B530" s="2" t="s">
        <v>42</v>
      </c>
      <c r="C530" s="2" t="s">
        <v>43</v>
      </c>
      <c r="D530" s="2" t="s">
        <v>20</v>
      </c>
      <c r="E530" s="2" t="s">
        <v>21</v>
      </c>
      <c r="F530" s="2" t="s">
        <v>44</v>
      </c>
      <c r="G530" s="3">
        <v>54.36</v>
      </c>
      <c r="H530" s="3">
        <v>10</v>
      </c>
      <c r="I530" s="3">
        <v>27.18</v>
      </c>
      <c r="J530" s="3">
        <v>570.78</v>
      </c>
      <c r="K530" s="4">
        <v>43503</v>
      </c>
      <c r="L530" s="5">
        <v>0.4777777777777778</v>
      </c>
      <c r="M530" s="2" t="s">
        <v>33</v>
      </c>
      <c r="N530" s="3">
        <v>543.6</v>
      </c>
      <c r="O530" s="3">
        <v>4.7619047620000003</v>
      </c>
      <c r="P530" s="3">
        <v>27.18</v>
      </c>
      <c r="Q530" s="3">
        <v>6.1</v>
      </c>
    </row>
    <row r="531" spans="1:19" ht="15" x14ac:dyDescent="0.25">
      <c r="A531" s="2" t="s">
        <v>500</v>
      </c>
      <c r="B531" s="2" t="s">
        <v>18</v>
      </c>
      <c r="C531" s="2" t="s">
        <v>19</v>
      </c>
      <c r="D531" s="2" t="s">
        <v>20</v>
      </c>
      <c r="E531" s="2" t="s">
        <v>31</v>
      </c>
      <c r="F531" s="2" t="s">
        <v>44</v>
      </c>
      <c r="G531" s="3">
        <v>51.34</v>
      </c>
      <c r="H531" s="3">
        <v>5</v>
      </c>
      <c r="I531" s="3">
        <v>12.835000000000001</v>
      </c>
      <c r="J531" s="3">
        <v>269.53500000000003</v>
      </c>
      <c r="K531" s="4">
        <v>43552</v>
      </c>
      <c r="L531" s="5">
        <v>0.64652777777777781</v>
      </c>
      <c r="M531" s="2" t="s">
        <v>33</v>
      </c>
      <c r="N531" s="3">
        <v>256.7</v>
      </c>
      <c r="O531" s="3">
        <v>4.7619047620000003</v>
      </c>
      <c r="P531" s="3">
        <v>12.835000000000001</v>
      </c>
      <c r="Q531" s="3">
        <v>9.1</v>
      </c>
      <c r="R531">
        <f>J531-N531</f>
        <v>12.835000000000036</v>
      </c>
      <c r="S531" t="str">
        <f t="shared" ref="S531:S533" si="39">IF(J531&gt;300,"High Spender","Regular Spender")</f>
        <v>Regular Spender</v>
      </c>
    </row>
    <row r="532" spans="1:19" ht="15" x14ac:dyDescent="0.25">
      <c r="A532" s="2" t="s">
        <v>50</v>
      </c>
      <c r="B532" s="2" t="s">
        <v>18</v>
      </c>
      <c r="C532" s="2" t="s">
        <v>19</v>
      </c>
      <c r="D532" s="2" t="s">
        <v>27</v>
      </c>
      <c r="E532" s="2" t="s">
        <v>21</v>
      </c>
      <c r="F532" s="2" t="s">
        <v>22</v>
      </c>
      <c r="G532" s="3">
        <v>71.38</v>
      </c>
      <c r="H532" s="3">
        <v>10</v>
      </c>
      <c r="I532" s="3">
        <v>35.69</v>
      </c>
      <c r="J532" s="3">
        <v>749.49</v>
      </c>
      <c r="K532" s="4">
        <v>43553</v>
      </c>
      <c r="L532" s="5">
        <v>0.80625000000000002</v>
      </c>
      <c r="M532" s="2" t="s">
        <v>29</v>
      </c>
      <c r="N532" s="3">
        <v>713.8</v>
      </c>
      <c r="O532" s="3">
        <v>4.7619047620000003</v>
      </c>
      <c r="P532" s="3">
        <v>35.69</v>
      </c>
      <c r="Q532" s="3">
        <v>5.7</v>
      </c>
      <c r="R532">
        <f>J532-N532</f>
        <v>35.690000000000055</v>
      </c>
      <c r="S532" t="str">
        <f t="shared" si="39"/>
        <v>High Spender</v>
      </c>
    </row>
    <row r="533" spans="1:19" ht="15" x14ac:dyDescent="0.25">
      <c r="A533" s="2" t="s">
        <v>342</v>
      </c>
      <c r="B533" s="2" t="s">
        <v>18</v>
      </c>
      <c r="C533" s="2" t="s">
        <v>19</v>
      </c>
      <c r="D533" s="2" t="s">
        <v>27</v>
      </c>
      <c r="E533" s="2" t="s">
        <v>21</v>
      </c>
      <c r="F533" s="2" t="s">
        <v>36</v>
      </c>
      <c r="G533" s="3">
        <v>40.229999999999997</v>
      </c>
      <c r="H533" s="3">
        <v>7</v>
      </c>
      <c r="I533" s="3">
        <v>14.080500000000001</v>
      </c>
      <c r="J533" s="3">
        <v>295.69049999999999</v>
      </c>
      <c r="K533" s="4">
        <v>43554</v>
      </c>
      <c r="L533" s="5">
        <v>0.55694444444444446</v>
      </c>
      <c r="M533" s="2" t="s">
        <v>29</v>
      </c>
      <c r="N533" s="3">
        <v>281.61</v>
      </c>
      <c r="O533" s="3">
        <v>4.7619047620000003</v>
      </c>
      <c r="P533" s="3">
        <v>14.080500000000001</v>
      </c>
      <c r="Q533" s="3">
        <v>9.6</v>
      </c>
      <c r="R533">
        <f>J533-N533</f>
        <v>14.080499999999972</v>
      </c>
      <c r="S533" t="str">
        <f t="shared" si="39"/>
        <v>Regular Spender</v>
      </c>
    </row>
    <row r="534" spans="1:19" ht="15" hidden="1" x14ac:dyDescent="0.25">
      <c r="A534" s="2" t="s">
        <v>568</v>
      </c>
      <c r="B534" s="2" t="s">
        <v>42</v>
      </c>
      <c r="C534" s="2" t="s">
        <v>43</v>
      </c>
      <c r="D534" s="2" t="s">
        <v>27</v>
      </c>
      <c r="E534" s="2" t="s">
        <v>31</v>
      </c>
      <c r="F534" s="2" t="s">
        <v>28</v>
      </c>
      <c r="G534" s="3">
        <v>22.95</v>
      </c>
      <c r="H534" s="3">
        <v>10</v>
      </c>
      <c r="I534" s="3">
        <v>11.475</v>
      </c>
      <c r="J534" s="3">
        <v>240.97499999999999</v>
      </c>
      <c r="K534" s="4">
        <v>43502</v>
      </c>
      <c r="L534" s="5">
        <v>0.80555555555555547</v>
      </c>
      <c r="M534" s="2" t="s">
        <v>23</v>
      </c>
      <c r="N534" s="3">
        <v>229.5</v>
      </c>
      <c r="O534" s="3">
        <v>4.7619047620000003</v>
      </c>
      <c r="P534" s="3">
        <v>11.475</v>
      </c>
      <c r="Q534" s="3">
        <v>8.1999999999999993</v>
      </c>
    </row>
    <row r="535" spans="1:19" ht="15" hidden="1" x14ac:dyDescent="0.25">
      <c r="A535" s="2" t="s">
        <v>569</v>
      </c>
      <c r="B535" s="2" t="s">
        <v>25</v>
      </c>
      <c r="C535" s="2" t="s">
        <v>26</v>
      </c>
      <c r="D535" s="2" t="s">
        <v>27</v>
      </c>
      <c r="E535" s="2" t="s">
        <v>21</v>
      </c>
      <c r="F535" s="2" t="s">
        <v>44</v>
      </c>
      <c r="G535" s="3">
        <v>16.309999999999999</v>
      </c>
      <c r="H535" s="3">
        <v>9</v>
      </c>
      <c r="I535" s="3">
        <v>7.3395000000000001</v>
      </c>
      <c r="J535" s="3">
        <v>154.12950000000001</v>
      </c>
      <c r="K535" s="4">
        <v>43550</v>
      </c>
      <c r="L535" s="5">
        <v>0.4381944444444445</v>
      </c>
      <c r="M535" s="2" t="s">
        <v>23</v>
      </c>
      <c r="N535" s="3">
        <v>146.79</v>
      </c>
      <c r="O535" s="3">
        <v>4.7619047620000003</v>
      </c>
      <c r="P535" s="3">
        <v>7.3395000000000001</v>
      </c>
      <c r="Q535" s="3">
        <v>8.4</v>
      </c>
    </row>
    <row r="536" spans="1:19" ht="15" x14ac:dyDescent="0.25">
      <c r="A536" s="2" t="s">
        <v>510</v>
      </c>
      <c r="B536" s="2" t="s">
        <v>18</v>
      </c>
      <c r="C536" s="2" t="s">
        <v>19</v>
      </c>
      <c r="D536" s="2" t="s">
        <v>20</v>
      </c>
      <c r="E536" s="2" t="s">
        <v>21</v>
      </c>
      <c r="F536" s="2" t="s">
        <v>28</v>
      </c>
      <c r="G536" s="3">
        <v>64.44</v>
      </c>
      <c r="H536" s="3">
        <v>5</v>
      </c>
      <c r="I536" s="3">
        <v>16.11</v>
      </c>
      <c r="J536" s="3">
        <v>338.31</v>
      </c>
      <c r="K536" s="4">
        <v>43554</v>
      </c>
      <c r="L536" s="5">
        <v>0.71111111111111114</v>
      </c>
      <c r="M536" s="2" t="s">
        <v>29</v>
      </c>
      <c r="N536" s="3">
        <v>322.2</v>
      </c>
      <c r="O536" s="3">
        <v>4.7619047620000003</v>
      </c>
      <c r="P536" s="3">
        <v>16.11</v>
      </c>
      <c r="Q536" s="3">
        <v>6.6</v>
      </c>
      <c r="R536">
        <f>J536-N536</f>
        <v>16.110000000000014</v>
      </c>
      <c r="S536" t="str">
        <f>IF(J536&gt;300,"High Spender","Regular Spender")</f>
        <v>High Spender</v>
      </c>
    </row>
  </sheetData>
  <autoFilter ref="B1:B536" xr:uid="{00000000-0001-0000-0000-000000000000}">
    <filterColumn colId="0">
      <filters>
        <filter val="A"/>
      </filters>
    </filterColumn>
  </autoFilter>
  <sortState xmlns:xlrd2="http://schemas.microsoft.com/office/spreadsheetml/2017/richdata2" ref="A2:R536">
    <sortCondition ref="K1:K536"/>
  </sortState>
  <dataValidations count="1">
    <dataValidation type="list" allowBlank="1" showInputMessage="1" showErrorMessage="1" sqref="C1:C1048576" xr:uid="{2AF03D68-CB89-4EA1-822D-09C13088D37F}">
      <formula1>"Yangon"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53BA-B3BB-4754-A387-B5D037CF9943}">
  <dimension ref="A1:B13"/>
  <sheetViews>
    <sheetView workbookViewId="0">
      <selection activeCell="A21" sqref="A21"/>
    </sheetView>
  </sheetViews>
  <sheetFormatPr defaultRowHeight="12.75" x14ac:dyDescent="0.2"/>
  <cols>
    <col min="1" max="1" width="91.85546875" customWidth="1"/>
  </cols>
  <sheetData>
    <row r="1" spans="1:2" ht="15" x14ac:dyDescent="0.2">
      <c r="A1" s="6" t="s">
        <v>571</v>
      </c>
      <c r="B1">
        <f>AVERAGE(Data!Q2:Q536)</f>
        <v>7.0512149532710273</v>
      </c>
    </row>
    <row r="2" spans="1:2" ht="15" x14ac:dyDescent="0.2">
      <c r="A2" s="9" t="s">
        <v>575</v>
      </c>
      <c r="B2">
        <f>SUMIF(Data!$M$2:$M$536,"Ewallet",Data!$J$2:$J$536)</f>
        <v>56409.160499999991</v>
      </c>
    </row>
    <row r="3" spans="1:2" ht="15" x14ac:dyDescent="0.2">
      <c r="A3" s="9" t="s">
        <v>578</v>
      </c>
    </row>
    <row r="5" spans="1:2" x14ac:dyDescent="0.2">
      <c r="A5" s="12" t="s">
        <v>20</v>
      </c>
      <c r="B5">
        <f>AVERAGEIFS(Data!Q2:Q536,Data!D2:D536,"Member")</f>
        <v>7.1308880308880305</v>
      </c>
    </row>
    <row r="6" spans="1:2" x14ac:dyDescent="0.2">
      <c r="A6" s="12" t="s">
        <v>27</v>
      </c>
      <c r="B6">
        <f>AVERAGEIFS(Data!Q3:Q537,Data!D3:D537,"Normal")</f>
        <v>6.9767272727272767</v>
      </c>
    </row>
    <row r="8" spans="1:2" ht="15" x14ac:dyDescent="0.2">
      <c r="A8" s="13" t="s">
        <v>579</v>
      </c>
    </row>
    <row r="9" spans="1:2" x14ac:dyDescent="0.2">
      <c r="A9" s="12" t="s">
        <v>580</v>
      </c>
      <c r="B9">
        <f>COUNTIF(Data!$H$2:$H$536,1)</f>
        <v>56</v>
      </c>
    </row>
    <row r="10" spans="1:2" x14ac:dyDescent="0.2">
      <c r="A10" s="12" t="s">
        <v>581</v>
      </c>
      <c r="B10">
        <f>COUNTIF(Data!$H$2:$H$536,2)</f>
        <v>45</v>
      </c>
    </row>
    <row r="11" spans="1:2" x14ac:dyDescent="0.2">
      <c r="A11" s="12" t="s">
        <v>582</v>
      </c>
      <c r="B11">
        <f>COUNTIF(Data!$H$2:$H$536,3)</f>
        <v>36</v>
      </c>
    </row>
    <row r="13" spans="1:2" ht="15" x14ac:dyDescent="0.2">
      <c r="A13" s="13" t="s">
        <v>584</v>
      </c>
      <c r="B13">
        <f>VARA(Data!G2:G536)</f>
        <v>714.80440089467277</v>
      </c>
    </row>
  </sheetData>
  <pageMargins left="0.7" right="0.7" top="0.75" bottom="0.75" header="0.3" footer="0.3"/>
  <ignoredErrors>
    <ignoredError sqref="B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46859-1077-43C8-AB4F-980B74737EAF}">
  <dimension ref="A3:B7"/>
  <sheetViews>
    <sheetView workbookViewId="0">
      <selection activeCell="A3" sqref="A3"/>
    </sheetView>
  </sheetViews>
  <sheetFormatPr defaultRowHeight="12.75" x14ac:dyDescent="0.2"/>
  <cols>
    <col min="1" max="1" width="13.85546875" bestFit="1" customWidth="1"/>
    <col min="2" max="2" width="20.28515625" bestFit="1" customWidth="1"/>
  </cols>
  <sheetData>
    <row r="3" spans="1:2" x14ac:dyDescent="0.2">
      <c r="A3" s="7" t="s">
        <v>572</v>
      </c>
      <c r="B3" t="s">
        <v>574</v>
      </c>
    </row>
    <row r="4" spans="1:2" x14ac:dyDescent="0.2">
      <c r="A4" s="8" t="s">
        <v>18</v>
      </c>
      <c r="B4">
        <v>2776.4205000000011</v>
      </c>
    </row>
    <row r="5" spans="1:2" x14ac:dyDescent="0.2">
      <c r="A5" s="8" t="s">
        <v>42</v>
      </c>
      <c r="B5">
        <v>2680.0400000000018</v>
      </c>
    </row>
    <row r="6" spans="1:2" x14ac:dyDescent="0.2">
      <c r="A6" s="8" t="s">
        <v>25</v>
      </c>
      <c r="B6">
        <v>2903.2249999999985</v>
      </c>
    </row>
    <row r="7" spans="1:2" x14ac:dyDescent="0.2">
      <c r="A7" s="8" t="s">
        <v>573</v>
      </c>
      <c r="B7">
        <v>8359.6855000000014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70FA-F5E8-458D-9741-9F09C5C97ABC}">
  <dimension ref="A3:B6"/>
  <sheetViews>
    <sheetView workbookViewId="0">
      <selection activeCell="N22" sqref="N22"/>
    </sheetView>
  </sheetViews>
  <sheetFormatPr defaultRowHeight="12.75" x14ac:dyDescent="0.2"/>
  <cols>
    <col min="1" max="1" width="13.85546875" bestFit="1" customWidth="1"/>
    <col min="2" max="2" width="17.42578125" bestFit="1" customWidth="1"/>
  </cols>
  <sheetData>
    <row r="3" spans="1:2" x14ac:dyDescent="0.2">
      <c r="A3" s="7" t="s">
        <v>572</v>
      </c>
      <c r="B3" t="s">
        <v>576</v>
      </c>
    </row>
    <row r="4" spans="1:2" x14ac:dyDescent="0.2">
      <c r="A4" s="8" t="s">
        <v>21</v>
      </c>
      <c r="B4">
        <v>262</v>
      </c>
    </row>
    <row r="5" spans="1:2" x14ac:dyDescent="0.2">
      <c r="A5" s="8" t="s">
        <v>31</v>
      </c>
      <c r="B5">
        <v>273</v>
      </c>
    </row>
    <row r="6" spans="1:2" x14ac:dyDescent="0.2">
      <c r="A6" s="8" t="s">
        <v>573</v>
      </c>
      <c r="B6">
        <v>535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FA056-3A70-4AFA-8FEB-919CE3BF4CF0}">
  <dimension ref="A3:B10"/>
  <sheetViews>
    <sheetView workbookViewId="0">
      <selection activeCell="D23" sqref="D23"/>
    </sheetView>
  </sheetViews>
  <sheetFormatPr defaultRowHeight="12.75" x14ac:dyDescent="0.2"/>
  <cols>
    <col min="1" max="1" width="20.140625" bestFit="1" customWidth="1"/>
    <col min="2" max="2" width="12.5703125" bestFit="1" customWidth="1"/>
  </cols>
  <sheetData>
    <row r="3" spans="1:2" x14ac:dyDescent="0.2">
      <c r="A3" s="7" t="s">
        <v>572</v>
      </c>
      <c r="B3" t="s">
        <v>585</v>
      </c>
    </row>
    <row r="4" spans="1:2" x14ac:dyDescent="0.2">
      <c r="A4" s="8" t="s">
        <v>36</v>
      </c>
      <c r="B4" s="18">
        <v>33477.990000000013</v>
      </c>
    </row>
    <row r="5" spans="1:2" x14ac:dyDescent="0.2">
      <c r="A5" s="8" t="s">
        <v>32</v>
      </c>
      <c r="B5" s="18">
        <v>30146.78100000001</v>
      </c>
    </row>
    <row r="6" spans="1:2" x14ac:dyDescent="0.2">
      <c r="A6" s="8" t="s">
        <v>44</v>
      </c>
      <c r="B6" s="18">
        <v>30097.115999999998</v>
      </c>
    </row>
    <row r="7" spans="1:2" x14ac:dyDescent="0.2">
      <c r="A7" s="8" t="s">
        <v>46</v>
      </c>
      <c r="B7" s="18">
        <v>29382.811499999996</v>
      </c>
    </row>
    <row r="8" spans="1:2" x14ac:dyDescent="0.2">
      <c r="A8" s="8" t="s">
        <v>28</v>
      </c>
      <c r="B8" s="18">
        <v>26797.858499999995</v>
      </c>
    </row>
    <row r="9" spans="1:2" x14ac:dyDescent="0.2">
      <c r="A9" s="8" t="s">
        <v>22</v>
      </c>
      <c r="B9" s="18">
        <v>25650.838499999994</v>
      </c>
    </row>
    <row r="10" spans="1:2" x14ac:dyDescent="0.2">
      <c r="A10" s="8" t="s">
        <v>573</v>
      </c>
      <c r="B10" s="18">
        <v>175553.39550000001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F68B-5617-4520-93E9-C1E48F55177B}">
  <dimension ref="A3:B15"/>
  <sheetViews>
    <sheetView workbookViewId="0">
      <selection activeCell="M21" sqref="M21"/>
    </sheetView>
  </sheetViews>
  <sheetFormatPr defaultRowHeight="12.75" x14ac:dyDescent="0.2"/>
  <cols>
    <col min="1" max="1" width="13.85546875" bestFit="1" customWidth="1"/>
    <col min="2" max="2" width="20.28515625" bestFit="1" customWidth="1"/>
  </cols>
  <sheetData>
    <row r="3" spans="1:2" x14ac:dyDescent="0.2">
      <c r="A3" s="7" t="s">
        <v>572</v>
      </c>
      <c r="B3" t="s">
        <v>574</v>
      </c>
    </row>
    <row r="4" spans="1:2" x14ac:dyDescent="0.2">
      <c r="A4" s="8" t="s">
        <v>586</v>
      </c>
      <c r="B4" s="18">
        <v>784.3</v>
      </c>
    </row>
    <row r="5" spans="1:2" x14ac:dyDescent="0.2">
      <c r="A5" s="8" t="s">
        <v>587</v>
      </c>
      <c r="B5" s="18">
        <v>569.50599999999997</v>
      </c>
    </row>
    <row r="6" spans="1:2" x14ac:dyDescent="0.2">
      <c r="A6" s="8" t="s">
        <v>588</v>
      </c>
      <c r="B6" s="18">
        <v>715.68849999999986</v>
      </c>
    </row>
    <row r="7" spans="1:2" x14ac:dyDescent="0.2">
      <c r="A7" s="8" t="s">
        <v>589</v>
      </c>
      <c r="B7" s="18">
        <v>949.74500000000012</v>
      </c>
    </row>
    <row r="8" spans="1:2" x14ac:dyDescent="0.2">
      <c r="A8" s="8" t="s">
        <v>590</v>
      </c>
      <c r="B8" s="18">
        <v>822.5145</v>
      </c>
    </row>
    <row r="9" spans="1:2" x14ac:dyDescent="0.2">
      <c r="A9" s="8" t="s">
        <v>591</v>
      </c>
      <c r="B9" s="18">
        <v>642.13699999999994</v>
      </c>
    </row>
    <row r="10" spans="1:2" x14ac:dyDescent="0.2">
      <c r="A10" s="8" t="s">
        <v>592</v>
      </c>
      <c r="B10" s="18">
        <v>727.28400000000011</v>
      </c>
    </row>
    <row r="11" spans="1:2" x14ac:dyDescent="0.2">
      <c r="A11" s="8" t="s">
        <v>593</v>
      </c>
      <c r="B11" s="18">
        <v>668.29299999999989</v>
      </c>
    </row>
    <row r="12" spans="1:2" x14ac:dyDescent="0.2">
      <c r="A12" s="8" t="s">
        <v>594</v>
      </c>
      <c r="B12" s="18">
        <v>697.4459999999998</v>
      </c>
    </row>
    <row r="13" spans="1:2" x14ac:dyDescent="0.2">
      <c r="A13" s="8" t="s">
        <v>595</v>
      </c>
      <c r="B13" s="18">
        <v>1171.6930000000002</v>
      </c>
    </row>
    <row r="14" spans="1:2" x14ac:dyDescent="0.2">
      <c r="A14" s="8" t="s">
        <v>596</v>
      </c>
      <c r="B14" s="18">
        <v>611.07850000000008</v>
      </c>
    </row>
    <row r="15" spans="1:2" x14ac:dyDescent="0.2">
      <c r="A15" s="8" t="s">
        <v>573</v>
      </c>
      <c r="B15" s="18">
        <v>8359.6854999999996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4106-C4FC-4E97-9280-1A37D3D20F32}">
  <dimension ref="A3:C10"/>
  <sheetViews>
    <sheetView workbookViewId="0">
      <selection activeCell="B20" sqref="B20"/>
    </sheetView>
  </sheetViews>
  <sheetFormatPr defaultRowHeight="12.75" x14ac:dyDescent="0.2"/>
  <cols>
    <col min="1" max="1" width="20.140625" bestFit="1" customWidth="1"/>
    <col min="2" max="2" width="15.7109375" bestFit="1" customWidth="1"/>
    <col min="3" max="3" width="20.28515625" bestFit="1" customWidth="1"/>
  </cols>
  <sheetData>
    <row r="3" spans="1:3" x14ac:dyDescent="0.2">
      <c r="A3" s="7" t="s">
        <v>572</v>
      </c>
      <c r="B3" t="s">
        <v>597</v>
      </c>
      <c r="C3" t="s">
        <v>574</v>
      </c>
    </row>
    <row r="4" spans="1:3" x14ac:dyDescent="0.2">
      <c r="A4" s="8" t="s">
        <v>28</v>
      </c>
      <c r="B4" s="18">
        <v>506</v>
      </c>
      <c r="C4" s="18">
        <v>1276.0884999999998</v>
      </c>
    </row>
    <row r="5" spans="1:3" x14ac:dyDescent="0.2">
      <c r="A5" s="8" t="s">
        <v>46</v>
      </c>
      <c r="B5" s="18">
        <v>482</v>
      </c>
      <c r="C5" s="18">
        <v>1399.1815000000004</v>
      </c>
    </row>
    <row r="6" spans="1:3" x14ac:dyDescent="0.2">
      <c r="A6" s="8" t="s">
        <v>44</v>
      </c>
      <c r="B6" s="18">
        <v>521</v>
      </c>
      <c r="C6" s="18">
        <v>1433.1959999999995</v>
      </c>
    </row>
    <row r="7" spans="1:3" x14ac:dyDescent="0.2">
      <c r="A7" s="8" t="s">
        <v>22</v>
      </c>
      <c r="B7" s="18">
        <v>460</v>
      </c>
      <c r="C7" s="18">
        <v>1221.4684999999995</v>
      </c>
    </row>
    <row r="8" spans="1:3" x14ac:dyDescent="0.2">
      <c r="A8" s="8" t="s">
        <v>32</v>
      </c>
      <c r="B8" s="18">
        <v>515</v>
      </c>
      <c r="C8" s="18">
        <v>1435.5610000000006</v>
      </c>
    </row>
    <row r="9" spans="1:3" x14ac:dyDescent="0.2">
      <c r="A9" s="8" t="s">
        <v>36</v>
      </c>
      <c r="B9" s="18">
        <v>539</v>
      </c>
      <c r="C9" s="18">
        <v>1594.1899999999994</v>
      </c>
    </row>
    <row r="10" spans="1:3" x14ac:dyDescent="0.2">
      <c r="A10" s="8" t="s">
        <v>573</v>
      </c>
      <c r="B10" s="18">
        <v>3023</v>
      </c>
      <c r="C10" s="18">
        <v>8359.6854999999996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5FBB-2B2C-4C79-AA1A-12EF957A0A59}">
  <dimension ref="A1:N558"/>
  <sheetViews>
    <sheetView workbookViewId="0">
      <selection activeCell="R11" sqref="R11"/>
    </sheetView>
  </sheetViews>
  <sheetFormatPr defaultRowHeight="12.75" x14ac:dyDescent="0.2"/>
  <cols>
    <col min="1" max="1" width="15.28515625" customWidth="1"/>
    <col min="2" max="2" width="13.7109375" customWidth="1"/>
  </cols>
  <sheetData>
    <row r="1" spans="1:14" x14ac:dyDescent="0.2">
      <c r="A1" t="s">
        <v>598</v>
      </c>
    </row>
    <row r="2" spans="1:14" ht="13.5" thickBot="1" x14ac:dyDescent="0.25"/>
    <row r="3" spans="1:14" x14ac:dyDescent="0.2">
      <c r="A3" s="16" t="s">
        <v>599</v>
      </c>
      <c r="B3" s="16"/>
      <c r="N3" s="10"/>
    </row>
    <row r="4" spans="1:14" x14ac:dyDescent="0.2">
      <c r="A4" t="s">
        <v>600</v>
      </c>
      <c r="B4">
        <v>1.9267780025839228E-2</v>
      </c>
    </row>
    <row r="5" spans="1:14" x14ac:dyDescent="0.2">
      <c r="A5" t="s">
        <v>601</v>
      </c>
      <c r="B5">
        <v>3.712473471241292E-4</v>
      </c>
    </row>
    <row r="6" spans="1:14" x14ac:dyDescent="0.2">
      <c r="A6" t="s">
        <v>602</v>
      </c>
      <c r="B6">
        <v>-1.5077540676369156E-3</v>
      </c>
    </row>
    <row r="7" spans="1:14" x14ac:dyDescent="0.2">
      <c r="A7" t="s">
        <v>603</v>
      </c>
      <c r="B7">
        <v>26.770212965698359</v>
      </c>
    </row>
    <row r="8" spans="1:14" ht="13.5" thickBot="1" x14ac:dyDescent="0.25">
      <c r="A8" s="14" t="s">
        <v>604</v>
      </c>
      <c r="B8" s="14">
        <v>534</v>
      </c>
      <c r="N8" s="10"/>
    </row>
    <row r="10" spans="1:14" ht="13.5" thickBot="1" x14ac:dyDescent="0.25">
      <c r="A10" t="s">
        <v>605</v>
      </c>
      <c r="N10" s="17"/>
    </row>
    <row r="11" spans="1:14" x14ac:dyDescent="0.2">
      <c r="A11" s="15"/>
      <c r="B11" s="15" t="s">
        <v>609</v>
      </c>
      <c r="C11" s="15" t="s">
        <v>610</v>
      </c>
      <c r="D11" s="15" t="s">
        <v>611</v>
      </c>
      <c r="E11" s="15" t="s">
        <v>612</v>
      </c>
      <c r="F11" s="15" t="s">
        <v>613</v>
      </c>
    </row>
    <row r="12" spans="1:14" x14ac:dyDescent="0.2">
      <c r="A12" t="s">
        <v>606</v>
      </c>
      <c r="B12">
        <v>1</v>
      </c>
      <c r="C12">
        <v>141.59238728828495</v>
      </c>
      <c r="D12">
        <v>141.59238728828495</v>
      </c>
      <c r="E12">
        <v>0.19757693858433906</v>
      </c>
      <c r="F12">
        <v>0.65686458705647432</v>
      </c>
    </row>
    <row r="13" spans="1:14" x14ac:dyDescent="0.2">
      <c r="A13" t="s">
        <v>607</v>
      </c>
      <c r="B13">
        <v>532</v>
      </c>
      <c r="C13">
        <v>381254.76878574531</v>
      </c>
      <c r="D13">
        <v>716.64430222884459</v>
      </c>
    </row>
    <row r="14" spans="1:14" ht="13.5" thickBot="1" x14ac:dyDescent="0.25">
      <c r="A14" s="14" t="s">
        <v>9</v>
      </c>
      <c r="B14" s="14">
        <v>533</v>
      </c>
      <c r="C14" s="14">
        <v>381396.3611730336</v>
      </c>
      <c r="D14" s="14"/>
      <c r="E14" s="14"/>
      <c r="F14" s="14"/>
    </row>
    <row r="15" spans="1:14" ht="13.5" thickBot="1" x14ac:dyDescent="0.25"/>
    <row r="16" spans="1:14" x14ac:dyDescent="0.2">
      <c r="A16" s="15"/>
      <c r="B16" s="15" t="s">
        <v>614</v>
      </c>
      <c r="C16" s="15" t="s">
        <v>603</v>
      </c>
      <c r="D16" s="15" t="s">
        <v>615</v>
      </c>
      <c r="E16" s="15" t="s">
        <v>616</v>
      </c>
      <c r="F16" s="15" t="s">
        <v>617</v>
      </c>
      <c r="G16" s="15" t="s">
        <v>618</v>
      </c>
      <c r="H16" s="15" t="s">
        <v>619</v>
      </c>
      <c r="I16" s="15" t="s">
        <v>620</v>
      </c>
    </row>
    <row r="17" spans="1:9" x14ac:dyDescent="0.2">
      <c r="A17" t="s">
        <v>608</v>
      </c>
      <c r="B17">
        <v>54.001694591896452</v>
      </c>
      <c r="C17">
        <v>2.5466602356994321</v>
      </c>
      <c r="D17">
        <v>21.204907445011038</v>
      </c>
      <c r="E17">
        <v>8.7017791529745184E-73</v>
      </c>
      <c r="F17">
        <v>48.998950852430298</v>
      </c>
      <c r="G17">
        <v>59.004438331362607</v>
      </c>
      <c r="H17">
        <v>48.998950852430298</v>
      </c>
      <c r="I17">
        <v>59.004438331362607</v>
      </c>
    </row>
    <row r="18" spans="1:9" ht="13.5" thickBot="1" x14ac:dyDescent="0.25">
      <c r="A18" s="14">
        <v>6</v>
      </c>
      <c r="B18" s="14">
        <v>0.17842727475217557</v>
      </c>
      <c r="C18" s="14">
        <v>0.40141455563183948</v>
      </c>
      <c r="D18" s="14">
        <v>0.44449627510722745</v>
      </c>
      <c r="E18" s="14">
        <v>0.65686458705658723</v>
      </c>
      <c r="F18" s="14">
        <v>-0.6101247774481583</v>
      </c>
      <c r="G18" s="14">
        <v>0.96697932695250943</v>
      </c>
      <c r="H18" s="14">
        <v>-0.6101247774481583</v>
      </c>
      <c r="I18" s="14">
        <v>0.96697932695250943</v>
      </c>
    </row>
    <row r="22" spans="1:9" x14ac:dyDescent="0.2">
      <c r="A22" t="s">
        <v>621</v>
      </c>
    </row>
    <row r="23" spans="1:9" ht="13.5" thickBot="1" x14ac:dyDescent="0.25"/>
    <row r="24" spans="1:9" x14ac:dyDescent="0.2">
      <c r="A24" s="15" t="s">
        <v>622</v>
      </c>
      <c r="B24" s="15" t="s">
        <v>623</v>
      </c>
      <c r="C24" s="15" t="s">
        <v>624</v>
      </c>
    </row>
    <row r="25" spans="1:9" x14ac:dyDescent="0.2">
      <c r="A25">
        <v>1</v>
      </c>
      <c r="B25">
        <v>54.89383096565733</v>
      </c>
      <c r="C25">
        <v>-39.613830965657328</v>
      </c>
    </row>
    <row r="26" spans="1:9" x14ac:dyDescent="0.2">
      <c r="A26">
        <v>2</v>
      </c>
      <c r="B26">
        <v>55.429112789913859</v>
      </c>
      <c r="C26">
        <v>-7.8391127899138553</v>
      </c>
    </row>
    <row r="27" spans="1:9" x14ac:dyDescent="0.2">
      <c r="A27">
        <v>3</v>
      </c>
      <c r="B27">
        <v>54.180121866648626</v>
      </c>
      <c r="C27">
        <v>-11.710121866648628</v>
      </c>
    </row>
    <row r="28" spans="1:9" x14ac:dyDescent="0.2">
      <c r="A28">
        <v>4</v>
      </c>
      <c r="B28">
        <v>54.89383096565733</v>
      </c>
      <c r="C28">
        <v>15.116169034342676</v>
      </c>
    </row>
    <row r="29" spans="1:9" x14ac:dyDescent="0.2">
      <c r="A29">
        <v>5</v>
      </c>
      <c r="B29">
        <v>55.250685515161685</v>
      </c>
      <c r="C29">
        <v>30.139314484838316</v>
      </c>
    </row>
    <row r="30" spans="1:9" x14ac:dyDescent="0.2">
      <c r="A30">
        <v>6</v>
      </c>
      <c r="B30">
        <v>55.607540064666033</v>
      </c>
      <c r="C30">
        <v>-32.577540064666032</v>
      </c>
    </row>
    <row r="31" spans="1:9" x14ac:dyDescent="0.2">
      <c r="A31">
        <v>7</v>
      </c>
      <c r="B31">
        <v>55.785967339418207</v>
      </c>
      <c r="C31">
        <v>17.774032660581796</v>
      </c>
    </row>
    <row r="32" spans="1:9" x14ac:dyDescent="0.2">
      <c r="A32">
        <v>8</v>
      </c>
      <c r="B32">
        <v>54.89383096565733</v>
      </c>
      <c r="C32">
        <v>12.196169034342674</v>
      </c>
    </row>
    <row r="33" spans="1:3" x14ac:dyDescent="0.2">
      <c r="A33">
        <v>9</v>
      </c>
      <c r="B33">
        <v>54.536976416152982</v>
      </c>
      <c r="C33">
        <v>0.30302358384702188</v>
      </c>
    </row>
    <row r="34" spans="1:3" x14ac:dyDescent="0.2">
      <c r="A34">
        <v>10</v>
      </c>
      <c r="B34">
        <v>54.715403690905156</v>
      </c>
      <c r="C34">
        <v>-40.235403690905159</v>
      </c>
    </row>
    <row r="35" spans="1:3" x14ac:dyDescent="0.2">
      <c r="A35">
        <v>11</v>
      </c>
      <c r="B35">
        <v>54.715403690905156</v>
      </c>
      <c r="C35">
        <v>-29.205403690905154</v>
      </c>
    </row>
    <row r="36" spans="1:3" x14ac:dyDescent="0.2">
      <c r="A36">
        <v>12</v>
      </c>
      <c r="B36">
        <v>55.785967339418207</v>
      </c>
      <c r="C36">
        <v>-20.245967339418208</v>
      </c>
    </row>
    <row r="37" spans="1:3" x14ac:dyDescent="0.2">
      <c r="A37">
        <v>13</v>
      </c>
      <c r="B37">
        <v>54.89383096565733</v>
      </c>
      <c r="C37">
        <v>-33.923830965657331</v>
      </c>
    </row>
    <row r="38" spans="1:3" x14ac:dyDescent="0.2">
      <c r="A38">
        <v>14</v>
      </c>
      <c r="B38">
        <v>55.250685515161685</v>
      </c>
      <c r="C38">
        <v>19.439314484838313</v>
      </c>
    </row>
    <row r="39" spans="1:3" x14ac:dyDescent="0.2">
      <c r="A39">
        <v>15</v>
      </c>
      <c r="B39">
        <v>55.072258240409504</v>
      </c>
      <c r="C39">
        <v>38.647741759590495</v>
      </c>
    </row>
    <row r="40" spans="1:3" x14ac:dyDescent="0.2">
      <c r="A40">
        <v>16</v>
      </c>
      <c r="B40">
        <v>54.715403690905156</v>
      </c>
      <c r="C40">
        <v>7.934596309094843</v>
      </c>
    </row>
    <row r="41" spans="1:3" x14ac:dyDescent="0.2">
      <c r="A41">
        <v>17</v>
      </c>
      <c r="B41">
        <v>54.715403690905156</v>
      </c>
      <c r="C41">
        <v>16.024596309094839</v>
      </c>
    </row>
    <row r="42" spans="1:3" x14ac:dyDescent="0.2">
      <c r="A42">
        <v>18</v>
      </c>
      <c r="B42">
        <v>54.89383096565733</v>
      </c>
      <c r="C42">
        <v>-11.983830965657333</v>
      </c>
    </row>
    <row r="43" spans="1:3" x14ac:dyDescent="0.2">
      <c r="A43">
        <v>19</v>
      </c>
      <c r="B43">
        <v>54.3585491414008</v>
      </c>
      <c r="C43">
        <v>-14.058549141400803</v>
      </c>
    </row>
    <row r="44" spans="1:3" x14ac:dyDescent="0.2">
      <c r="A44">
        <v>20</v>
      </c>
      <c r="B44">
        <v>54.89383096565733</v>
      </c>
      <c r="C44">
        <v>31.146169034342677</v>
      </c>
    </row>
    <row r="45" spans="1:3" x14ac:dyDescent="0.2">
      <c r="A45">
        <v>21</v>
      </c>
      <c r="B45">
        <v>54.536976416152982</v>
      </c>
      <c r="C45">
        <v>33.443023583847022</v>
      </c>
    </row>
    <row r="46" spans="1:3" x14ac:dyDescent="0.2">
      <c r="A46">
        <v>22</v>
      </c>
      <c r="B46">
        <v>54.3585491414008</v>
      </c>
      <c r="C46">
        <v>-21.158549141400798</v>
      </c>
    </row>
    <row r="47" spans="1:3" x14ac:dyDescent="0.2">
      <c r="A47">
        <v>23</v>
      </c>
      <c r="B47">
        <v>55.429112789913859</v>
      </c>
      <c r="C47">
        <v>3.4708872100861399</v>
      </c>
    </row>
    <row r="48" spans="1:3" x14ac:dyDescent="0.2">
      <c r="A48">
        <v>24</v>
      </c>
      <c r="B48">
        <v>54.180121866648626</v>
      </c>
      <c r="C48">
        <v>-38.84012186664863</v>
      </c>
    </row>
    <row r="49" spans="1:3" x14ac:dyDescent="0.2">
      <c r="A49">
        <v>25</v>
      </c>
      <c r="B49">
        <v>54.89383096565733</v>
      </c>
      <c r="C49">
        <v>-13.953830965657332</v>
      </c>
    </row>
    <row r="50" spans="1:3" x14ac:dyDescent="0.2">
      <c r="A50">
        <v>26</v>
      </c>
      <c r="B50">
        <v>54.180121866648626</v>
      </c>
      <c r="C50">
        <v>-20.660121866648623</v>
      </c>
    </row>
    <row r="51" spans="1:3" x14ac:dyDescent="0.2">
      <c r="A51">
        <v>27</v>
      </c>
      <c r="B51">
        <v>54.715403690905156</v>
      </c>
      <c r="C51">
        <v>23.004596309094843</v>
      </c>
    </row>
    <row r="52" spans="1:3" x14ac:dyDescent="0.2">
      <c r="A52">
        <v>28</v>
      </c>
      <c r="B52">
        <v>54.89383096565733</v>
      </c>
      <c r="C52">
        <v>33.46616903434267</v>
      </c>
    </row>
    <row r="53" spans="1:3" x14ac:dyDescent="0.2">
      <c r="A53">
        <v>29</v>
      </c>
      <c r="B53">
        <v>55.607540064666033</v>
      </c>
      <c r="C53">
        <v>-34.067540064666034</v>
      </c>
    </row>
    <row r="54" spans="1:3" x14ac:dyDescent="0.2">
      <c r="A54">
        <v>30</v>
      </c>
      <c r="B54">
        <v>54.89383096565733</v>
      </c>
      <c r="C54">
        <v>39.236169034342666</v>
      </c>
    </row>
    <row r="55" spans="1:3" x14ac:dyDescent="0.2">
      <c r="A55">
        <v>31</v>
      </c>
      <c r="B55">
        <v>55.607540064666033</v>
      </c>
      <c r="C55">
        <v>22.46245993533396</v>
      </c>
    </row>
    <row r="56" spans="1:3" x14ac:dyDescent="0.2">
      <c r="A56">
        <v>32</v>
      </c>
      <c r="B56">
        <v>55.429112789913859</v>
      </c>
      <c r="C56">
        <v>28.350887210086142</v>
      </c>
    </row>
    <row r="57" spans="1:3" x14ac:dyDescent="0.2">
      <c r="A57">
        <v>33</v>
      </c>
      <c r="B57">
        <v>54.89383096565733</v>
      </c>
      <c r="C57">
        <v>-17.753830965657329</v>
      </c>
    </row>
    <row r="58" spans="1:3" x14ac:dyDescent="0.2">
      <c r="A58">
        <v>34</v>
      </c>
      <c r="B58">
        <v>54.715403690905156</v>
      </c>
      <c r="C58">
        <v>44.704596309094846</v>
      </c>
    </row>
    <row r="59" spans="1:3" x14ac:dyDescent="0.2">
      <c r="A59">
        <v>35</v>
      </c>
      <c r="B59">
        <v>54.180121866648626</v>
      </c>
      <c r="C59">
        <v>13.939878133351378</v>
      </c>
    </row>
    <row r="60" spans="1:3" x14ac:dyDescent="0.2">
      <c r="A60">
        <v>36</v>
      </c>
      <c r="B60">
        <v>54.3585491414008</v>
      </c>
      <c r="C60">
        <v>-18.098549141400802</v>
      </c>
    </row>
    <row r="61" spans="1:3" x14ac:dyDescent="0.2">
      <c r="A61">
        <v>37</v>
      </c>
      <c r="B61">
        <v>55.250685515161685</v>
      </c>
      <c r="C61">
        <v>-33.270685515161688</v>
      </c>
    </row>
    <row r="62" spans="1:3" x14ac:dyDescent="0.2">
      <c r="A62">
        <v>38</v>
      </c>
      <c r="B62">
        <v>55.429112789913859</v>
      </c>
      <c r="C62">
        <v>-0.509112789913857</v>
      </c>
    </row>
    <row r="63" spans="1:3" x14ac:dyDescent="0.2">
      <c r="A63">
        <v>39</v>
      </c>
      <c r="B63">
        <v>55.429112789913859</v>
      </c>
      <c r="C63">
        <v>-25.309112789913858</v>
      </c>
    </row>
    <row r="64" spans="1:3" x14ac:dyDescent="0.2">
      <c r="A64">
        <v>40</v>
      </c>
      <c r="B64">
        <v>54.180121866648626</v>
      </c>
      <c r="C64">
        <v>32.539878133351372</v>
      </c>
    </row>
    <row r="65" spans="1:3" x14ac:dyDescent="0.2">
      <c r="A65">
        <v>41</v>
      </c>
      <c r="B65">
        <v>54.3585491414008</v>
      </c>
      <c r="C65">
        <v>1.751450858599199</v>
      </c>
    </row>
    <row r="66" spans="1:3" x14ac:dyDescent="0.2">
      <c r="A66">
        <v>42</v>
      </c>
      <c r="B66">
        <v>55.072258240409504</v>
      </c>
      <c r="C66">
        <v>14.047741759590501</v>
      </c>
    </row>
    <row r="67" spans="1:3" x14ac:dyDescent="0.2">
      <c r="A67">
        <v>43</v>
      </c>
      <c r="B67">
        <v>55.429112789913859</v>
      </c>
      <c r="C67">
        <v>43.270887210086144</v>
      </c>
    </row>
    <row r="68" spans="1:3" x14ac:dyDescent="0.2">
      <c r="A68">
        <v>44</v>
      </c>
      <c r="B68">
        <v>54.3585491414008</v>
      </c>
      <c r="C68">
        <v>-38.988549141400803</v>
      </c>
    </row>
    <row r="69" spans="1:3" x14ac:dyDescent="0.2">
      <c r="A69">
        <v>45</v>
      </c>
      <c r="B69">
        <v>54.715403690905156</v>
      </c>
      <c r="C69">
        <v>39.244596309094838</v>
      </c>
    </row>
    <row r="70" spans="1:3" x14ac:dyDescent="0.2">
      <c r="A70">
        <v>46</v>
      </c>
      <c r="B70">
        <v>55.607540064666033</v>
      </c>
      <c r="C70">
        <v>1.082459935333965</v>
      </c>
    </row>
    <row r="71" spans="1:3" x14ac:dyDescent="0.2">
      <c r="A71">
        <v>47</v>
      </c>
      <c r="B71">
        <v>55.607540064666033</v>
      </c>
      <c r="C71">
        <v>-35.597540064666035</v>
      </c>
    </row>
    <row r="72" spans="1:3" x14ac:dyDescent="0.2">
      <c r="A72">
        <v>48</v>
      </c>
      <c r="B72">
        <v>55.072258240409504</v>
      </c>
      <c r="C72">
        <v>-36.142258240409504</v>
      </c>
    </row>
    <row r="73" spans="1:3" x14ac:dyDescent="0.2">
      <c r="A73">
        <v>49</v>
      </c>
      <c r="B73">
        <v>55.785967339418207</v>
      </c>
      <c r="C73">
        <v>26.844032660581789</v>
      </c>
    </row>
    <row r="74" spans="1:3" x14ac:dyDescent="0.2">
      <c r="A74">
        <v>50</v>
      </c>
      <c r="B74">
        <v>55.250685515161685</v>
      </c>
      <c r="C74">
        <v>36.149314484838321</v>
      </c>
    </row>
    <row r="75" spans="1:3" x14ac:dyDescent="0.2">
      <c r="A75">
        <v>51</v>
      </c>
      <c r="B75">
        <v>55.072258240409504</v>
      </c>
      <c r="C75">
        <v>23.307741759590492</v>
      </c>
    </row>
    <row r="76" spans="1:3" x14ac:dyDescent="0.2">
      <c r="A76">
        <v>52</v>
      </c>
      <c r="B76">
        <v>54.715403690905156</v>
      </c>
      <c r="C76">
        <v>-36.845403690905158</v>
      </c>
    </row>
    <row r="77" spans="1:3" x14ac:dyDescent="0.2">
      <c r="A77">
        <v>53</v>
      </c>
      <c r="B77">
        <v>54.180121866648626</v>
      </c>
      <c r="C77">
        <v>-38.750121866648627</v>
      </c>
    </row>
    <row r="78" spans="1:3" x14ac:dyDescent="0.2">
      <c r="A78">
        <v>54</v>
      </c>
      <c r="B78">
        <v>54.3585491414008</v>
      </c>
      <c r="C78">
        <v>-38.198549141400804</v>
      </c>
    </row>
    <row r="79" spans="1:3" x14ac:dyDescent="0.2">
      <c r="A79">
        <v>55</v>
      </c>
      <c r="B79">
        <v>55.429112789913859</v>
      </c>
      <c r="C79">
        <v>30.550887210086145</v>
      </c>
    </row>
    <row r="80" spans="1:3" x14ac:dyDescent="0.2">
      <c r="A80">
        <v>56</v>
      </c>
      <c r="B80">
        <v>54.180121866648626</v>
      </c>
      <c r="C80">
        <v>35.509878133351371</v>
      </c>
    </row>
    <row r="81" spans="1:3" x14ac:dyDescent="0.2">
      <c r="A81">
        <v>57</v>
      </c>
      <c r="B81">
        <v>55.607540064666033</v>
      </c>
      <c r="C81">
        <v>-30.667540064666031</v>
      </c>
    </row>
    <row r="82" spans="1:3" x14ac:dyDescent="0.2">
      <c r="A82">
        <v>58</v>
      </c>
      <c r="B82">
        <v>54.715403690905156</v>
      </c>
      <c r="C82">
        <v>27.614596309094843</v>
      </c>
    </row>
    <row r="83" spans="1:3" x14ac:dyDescent="0.2">
      <c r="A83">
        <v>59</v>
      </c>
      <c r="B83">
        <v>55.072258240409504</v>
      </c>
      <c r="C83">
        <v>-24.462258240409504</v>
      </c>
    </row>
    <row r="84" spans="1:3" x14ac:dyDescent="0.2">
      <c r="A84">
        <v>60</v>
      </c>
      <c r="B84">
        <v>54.536976416152982</v>
      </c>
      <c r="C84">
        <v>-29.796976416152983</v>
      </c>
    </row>
    <row r="85" spans="1:3" x14ac:dyDescent="0.2">
      <c r="A85">
        <v>61</v>
      </c>
      <c r="B85">
        <v>55.072258240409504</v>
      </c>
      <c r="C85">
        <v>0.6577417595904933</v>
      </c>
    </row>
    <row r="86" spans="1:3" x14ac:dyDescent="0.2">
      <c r="A86">
        <v>62</v>
      </c>
      <c r="B86">
        <v>55.607540064666033</v>
      </c>
      <c r="C86">
        <v>-0.53754006466603244</v>
      </c>
    </row>
    <row r="87" spans="1:3" x14ac:dyDescent="0.2">
      <c r="A87">
        <v>63</v>
      </c>
      <c r="B87">
        <v>54.89383096565733</v>
      </c>
      <c r="C87">
        <v>-41.10383096565733</v>
      </c>
    </row>
    <row r="88" spans="1:3" x14ac:dyDescent="0.2">
      <c r="A88">
        <v>64</v>
      </c>
      <c r="B88">
        <v>54.715403690905156</v>
      </c>
      <c r="C88">
        <v>21.024596309094839</v>
      </c>
    </row>
    <row r="89" spans="1:3" x14ac:dyDescent="0.2">
      <c r="A89">
        <v>65</v>
      </c>
      <c r="B89">
        <v>55.607540064666033</v>
      </c>
      <c r="C89">
        <v>-35.597540064666035</v>
      </c>
    </row>
    <row r="90" spans="1:3" x14ac:dyDescent="0.2">
      <c r="A90">
        <v>66</v>
      </c>
      <c r="B90">
        <v>54.3585491414008</v>
      </c>
      <c r="C90">
        <v>-20.888549141400802</v>
      </c>
    </row>
    <row r="91" spans="1:3" x14ac:dyDescent="0.2">
      <c r="A91">
        <v>67</v>
      </c>
      <c r="B91">
        <v>55.072258240409504</v>
      </c>
      <c r="C91">
        <v>42.537741759590496</v>
      </c>
    </row>
    <row r="92" spans="1:3" x14ac:dyDescent="0.2">
      <c r="A92">
        <v>68</v>
      </c>
      <c r="B92">
        <v>55.785967339418207</v>
      </c>
      <c r="C92">
        <v>32.884032660581795</v>
      </c>
    </row>
    <row r="93" spans="1:3" x14ac:dyDescent="0.2">
      <c r="A93">
        <v>69</v>
      </c>
      <c r="B93">
        <v>55.072258240409504</v>
      </c>
      <c r="C93">
        <v>-31.612258240409503</v>
      </c>
    </row>
    <row r="94" spans="1:3" x14ac:dyDescent="0.2">
      <c r="A94">
        <v>70</v>
      </c>
      <c r="B94">
        <v>55.785967339418207</v>
      </c>
      <c r="C94">
        <v>33.694032660581797</v>
      </c>
    </row>
    <row r="95" spans="1:3" x14ac:dyDescent="0.2">
      <c r="A95">
        <v>71</v>
      </c>
      <c r="B95">
        <v>55.785967339418207</v>
      </c>
      <c r="C95">
        <v>6.3340326605817907</v>
      </c>
    </row>
    <row r="96" spans="1:3" x14ac:dyDescent="0.2">
      <c r="A96">
        <v>72</v>
      </c>
      <c r="B96">
        <v>54.536976416152982</v>
      </c>
      <c r="C96">
        <v>-6.0169764161529784</v>
      </c>
    </row>
    <row r="97" spans="1:3" x14ac:dyDescent="0.2">
      <c r="A97">
        <v>73</v>
      </c>
      <c r="B97">
        <v>55.072258240409504</v>
      </c>
      <c r="C97">
        <v>20.837741759590493</v>
      </c>
    </row>
    <row r="98" spans="1:3" x14ac:dyDescent="0.2">
      <c r="A98">
        <v>74</v>
      </c>
      <c r="B98">
        <v>54.89383096565733</v>
      </c>
      <c r="C98">
        <v>41.806169034342673</v>
      </c>
    </row>
    <row r="99" spans="1:3" x14ac:dyDescent="0.2">
      <c r="A99">
        <v>75</v>
      </c>
      <c r="B99">
        <v>55.785967339418207</v>
      </c>
      <c r="C99">
        <v>-14.135967339418208</v>
      </c>
    </row>
    <row r="100" spans="1:3" x14ac:dyDescent="0.2">
      <c r="A100">
        <v>76</v>
      </c>
      <c r="B100">
        <v>55.607540064666033</v>
      </c>
      <c r="C100">
        <v>-6.5675400646660336</v>
      </c>
    </row>
    <row r="101" spans="1:3" x14ac:dyDescent="0.2">
      <c r="A101">
        <v>77</v>
      </c>
      <c r="B101">
        <v>55.607540064666033</v>
      </c>
      <c r="C101">
        <v>5.2724599353339698</v>
      </c>
    </row>
    <row r="102" spans="1:3" x14ac:dyDescent="0.2">
      <c r="A102">
        <v>78</v>
      </c>
      <c r="B102">
        <v>55.785967339418207</v>
      </c>
      <c r="C102">
        <v>22.524032660581796</v>
      </c>
    </row>
    <row r="103" spans="1:3" x14ac:dyDescent="0.2">
      <c r="A103">
        <v>79</v>
      </c>
      <c r="B103">
        <v>54.89383096565733</v>
      </c>
      <c r="C103">
        <v>-34.513830965657334</v>
      </c>
    </row>
    <row r="104" spans="1:3" x14ac:dyDescent="0.2">
      <c r="A104">
        <v>80</v>
      </c>
      <c r="B104">
        <v>55.072258240409504</v>
      </c>
      <c r="C104">
        <v>44.117741759590494</v>
      </c>
    </row>
    <row r="105" spans="1:3" x14ac:dyDescent="0.2">
      <c r="A105">
        <v>81</v>
      </c>
      <c r="B105">
        <v>54.536976416152982</v>
      </c>
      <c r="C105">
        <v>42.143023583847025</v>
      </c>
    </row>
    <row r="106" spans="1:3" x14ac:dyDescent="0.2">
      <c r="A106">
        <v>82</v>
      </c>
      <c r="B106">
        <v>55.429112789913859</v>
      </c>
      <c r="C106">
        <v>-36.179112789913859</v>
      </c>
    </row>
    <row r="107" spans="1:3" x14ac:dyDescent="0.2">
      <c r="A107">
        <v>83</v>
      </c>
      <c r="B107">
        <v>54.715403690905156</v>
      </c>
      <c r="C107">
        <v>25.644596309094844</v>
      </c>
    </row>
    <row r="108" spans="1:3" x14ac:dyDescent="0.2">
      <c r="A108">
        <v>84</v>
      </c>
      <c r="B108">
        <v>54.89383096565733</v>
      </c>
      <c r="C108">
        <v>-5.983830965657333</v>
      </c>
    </row>
    <row r="109" spans="1:3" x14ac:dyDescent="0.2">
      <c r="A109">
        <v>85</v>
      </c>
      <c r="B109">
        <v>55.250685515161685</v>
      </c>
      <c r="C109">
        <v>27.809314484838318</v>
      </c>
    </row>
    <row r="110" spans="1:3" x14ac:dyDescent="0.2">
      <c r="A110">
        <v>86</v>
      </c>
      <c r="B110">
        <v>54.89383096565733</v>
      </c>
      <c r="C110">
        <v>21.626169034342666</v>
      </c>
    </row>
    <row r="111" spans="1:3" x14ac:dyDescent="0.2">
      <c r="A111">
        <v>87</v>
      </c>
      <c r="B111">
        <v>55.607540064666033</v>
      </c>
      <c r="C111">
        <v>33.602459935333961</v>
      </c>
    </row>
    <row r="112" spans="1:3" x14ac:dyDescent="0.2">
      <c r="A112">
        <v>88</v>
      </c>
      <c r="B112">
        <v>55.250685515161685</v>
      </c>
      <c r="C112">
        <v>-36.150685515161683</v>
      </c>
    </row>
    <row r="113" spans="1:3" x14ac:dyDescent="0.2">
      <c r="A113">
        <v>89</v>
      </c>
      <c r="B113">
        <v>55.072258240409504</v>
      </c>
      <c r="C113">
        <v>21.917741759590491</v>
      </c>
    </row>
    <row r="114" spans="1:3" x14ac:dyDescent="0.2">
      <c r="A114">
        <v>90</v>
      </c>
      <c r="B114">
        <v>54.715403690905156</v>
      </c>
      <c r="C114">
        <v>-7.335403690905153</v>
      </c>
    </row>
    <row r="115" spans="1:3" x14ac:dyDescent="0.2">
      <c r="A115">
        <v>91</v>
      </c>
      <c r="B115">
        <v>55.785967339418207</v>
      </c>
      <c r="C115">
        <v>-10.925967339418207</v>
      </c>
    </row>
    <row r="116" spans="1:3" x14ac:dyDescent="0.2">
      <c r="A116">
        <v>92</v>
      </c>
      <c r="B116">
        <v>55.072258240409504</v>
      </c>
      <c r="C116">
        <v>-33.5522582404095</v>
      </c>
    </row>
    <row r="117" spans="1:3" x14ac:dyDescent="0.2">
      <c r="A117">
        <v>93</v>
      </c>
      <c r="B117">
        <v>55.607540064666033</v>
      </c>
      <c r="C117">
        <v>8.7524599353339667</v>
      </c>
    </row>
    <row r="118" spans="1:3" x14ac:dyDescent="0.2">
      <c r="A118">
        <v>94</v>
      </c>
      <c r="B118">
        <v>54.180121866648626</v>
      </c>
      <c r="C118">
        <v>35.569878133351374</v>
      </c>
    </row>
    <row r="119" spans="1:3" x14ac:dyDescent="0.2">
      <c r="A119">
        <v>95</v>
      </c>
      <c r="B119">
        <v>54.89383096565733</v>
      </c>
      <c r="C119">
        <v>-28.583830965657331</v>
      </c>
    </row>
    <row r="120" spans="1:3" x14ac:dyDescent="0.2">
      <c r="A120">
        <v>96</v>
      </c>
      <c r="B120">
        <v>55.785967339418207</v>
      </c>
      <c r="C120">
        <v>32.084032660581798</v>
      </c>
    </row>
    <row r="121" spans="1:3" x14ac:dyDescent="0.2">
      <c r="A121">
        <v>97</v>
      </c>
      <c r="B121">
        <v>55.072258240409504</v>
      </c>
      <c r="C121">
        <v>-42.622258240409508</v>
      </c>
    </row>
    <row r="122" spans="1:3" x14ac:dyDescent="0.2">
      <c r="A122">
        <v>98</v>
      </c>
      <c r="B122">
        <v>55.607540064666033</v>
      </c>
      <c r="C122">
        <v>2.4624599353339676</v>
      </c>
    </row>
    <row r="123" spans="1:3" x14ac:dyDescent="0.2">
      <c r="A123">
        <v>99</v>
      </c>
      <c r="B123">
        <v>55.072258240409504</v>
      </c>
      <c r="C123">
        <v>27.627741759590499</v>
      </c>
    </row>
    <row r="124" spans="1:3" x14ac:dyDescent="0.2">
      <c r="A124">
        <v>100</v>
      </c>
      <c r="B124">
        <v>54.180121866648626</v>
      </c>
      <c r="C124">
        <v>-5.4701218666486255</v>
      </c>
    </row>
    <row r="125" spans="1:3" x14ac:dyDescent="0.2">
      <c r="A125">
        <v>101</v>
      </c>
      <c r="B125">
        <v>55.607540064666033</v>
      </c>
      <c r="C125">
        <v>22.942459935333964</v>
      </c>
    </row>
    <row r="126" spans="1:3" x14ac:dyDescent="0.2">
      <c r="A126">
        <v>102</v>
      </c>
      <c r="B126">
        <v>55.607540064666033</v>
      </c>
      <c r="C126">
        <v>-32.537540064666032</v>
      </c>
    </row>
    <row r="127" spans="1:3" x14ac:dyDescent="0.2">
      <c r="A127">
        <v>103</v>
      </c>
      <c r="B127">
        <v>55.072258240409504</v>
      </c>
      <c r="C127">
        <v>-3.7922582404095024</v>
      </c>
    </row>
    <row r="128" spans="1:3" x14ac:dyDescent="0.2">
      <c r="A128">
        <v>104</v>
      </c>
      <c r="B128">
        <v>55.250685515161685</v>
      </c>
      <c r="C128">
        <v>-24.900685515161683</v>
      </c>
    </row>
    <row r="129" spans="1:3" x14ac:dyDescent="0.2">
      <c r="A129">
        <v>105</v>
      </c>
      <c r="B129">
        <v>54.715403690905156</v>
      </c>
      <c r="C129">
        <v>12.54459630909485</v>
      </c>
    </row>
    <row r="130" spans="1:3" x14ac:dyDescent="0.2">
      <c r="A130">
        <v>106</v>
      </c>
      <c r="B130">
        <v>55.072258240409504</v>
      </c>
      <c r="C130">
        <v>-27.692258240409505</v>
      </c>
    </row>
    <row r="131" spans="1:3" x14ac:dyDescent="0.2">
      <c r="A131">
        <v>107</v>
      </c>
      <c r="B131">
        <v>55.785967339418207</v>
      </c>
      <c r="C131">
        <v>16.564032660581788</v>
      </c>
    </row>
    <row r="132" spans="1:3" x14ac:dyDescent="0.2">
      <c r="A132">
        <v>108</v>
      </c>
      <c r="B132">
        <v>55.607540064666033</v>
      </c>
      <c r="C132">
        <v>-21.627540064666036</v>
      </c>
    </row>
    <row r="133" spans="1:3" x14ac:dyDescent="0.2">
      <c r="A133">
        <v>109</v>
      </c>
      <c r="B133">
        <v>55.785967339418207</v>
      </c>
      <c r="C133">
        <v>26.184032660581792</v>
      </c>
    </row>
    <row r="134" spans="1:3" x14ac:dyDescent="0.2">
      <c r="A134">
        <v>110</v>
      </c>
      <c r="B134">
        <v>54.3585491414008</v>
      </c>
      <c r="C134">
        <v>-37.868549141400806</v>
      </c>
    </row>
    <row r="135" spans="1:3" x14ac:dyDescent="0.2">
      <c r="A135">
        <v>111</v>
      </c>
      <c r="B135">
        <v>54.536976416152982</v>
      </c>
      <c r="C135">
        <v>43.673023583847012</v>
      </c>
    </row>
    <row r="136" spans="1:3" x14ac:dyDescent="0.2">
      <c r="A136">
        <v>112</v>
      </c>
      <c r="B136">
        <v>55.250685515161685</v>
      </c>
      <c r="C136">
        <v>17.589314484838319</v>
      </c>
    </row>
    <row r="137" spans="1:3" x14ac:dyDescent="0.2">
      <c r="A137">
        <v>113</v>
      </c>
      <c r="B137">
        <v>54.3585491414008</v>
      </c>
      <c r="C137">
        <v>38.7814508585992</v>
      </c>
    </row>
    <row r="138" spans="1:3" x14ac:dyDescent="0.2">
      <c r="A138">
        <v>114</v>
      </c>
      <c r="B138">
        <v>55.607540064666033</v>
      </c>
      <c r="C138">
        <v>25.182459935333974</v>
      </c>
    </row>
    <row r="139" spans="1:3" x14ac:dyDescent="0.2">
      <c r="A139">
        <v>115</v>
      </c>
      <c r="B139">
        <v>54.536976416152982</v>
      </c>
      <c r="C139">
        <v>-27.516976416152982</v>
      </c>
    </row>
    <row r="140" spans="1:3" x14ac:dyDescent="0.2">
      <c r="A140">
        <v>116</v>
      </c>
      <c r="B140">
        <v>54.89383096565733</v>
      </c>
      <c r="C140">
        <v>-32.953830965657332</v>
      </c>
    </row>
    <row r="141" spans="1:3" x14ac:dyDescent="0.2">
      <c r="A141">
        <v>117</v>
      </c>
      <c r="B141">
        <v>54.180121866648626</v>
      </c>
      <c r="C141">
        <v>-2.820121866648627</v>
      </c>
    </row>
    <row r="142" spans="1:3" x14ac:dyDescent="0.2">
      <c r="A142">
        <v>118</v>
      </c>
      <c r="B142">
        <v>54.536976416152982</v>
      </c>
      <c r="C142">
        <v>0.13302358384702018</v>
      </c>
    </row>
    <row r="143" spans="1:3" x14ac:dyDescent="0.2">
      <c r="A143">
        <v>119</v>
      </c>
      <c r="B143">
        <v>54.3585491414008</v>
      </c>
      <c r="C143">
        <v>-0.91854914140080268</v>
      </c>
    </row>
    <row r="144" spans="1:3" x14ac:dyDescent="0.2">
      <c r="A144">
        <v>120</v>
      </c>
      <c r="B144">
        <v>55.072258240409504</v>
      </c>
      <c r="C144">
        <v>22.877741759590499</v>
      </c>
    </row>
    <row r="145" spans="1:3" x14ac:dyDescent="0.2">
      <c r="A145">
        <v>121</v>
      </c>
      <c r="B145">
        <v>55.250685515161685</v>
      </c>
      <c r="C145">
        <v>1.8693144848383128</v>
      </c>
    </row>
    <row r="146" spans="1:3" x14ac:dyDescent="0.2">
      <c r="A146">
        <v>122</v>
      </c>
      <c r="B146">
        <v>55.607540064666033</v>
      </c>
      <c r="C146">
        <v>44.352459935333961</v>
      </c>
    </row>
    <row r="147" spans="1:3" x14ac:dyDescent="0.2">
      <c r="A147">
        <v>123</v>
      </c>
      <c r="B147">
        <v>55.429112789913859</v>
      </c>
      <c r="C147">
        <v>8.4808872100861379</v>
      </c>
    </row>
    <row r="148" spans="1:3" x14ac:dyDescent="0.2">
      <c r="A148">
        <v>124</v>
      </c>
      <c r="B148">
        <v>55.429112789913859</v>
      </c>
      <c r="C148">
        <v>1.0408872100861402</v>
      </c>
    </row>
    <row r="149" spans="1:3" x14ac:dyDescent="0.2">
      <c r="A149">
        <v>125</v>
      </c>
      <c r="B149">
        <v>54.3585491414008</v>
      </c>
      <c r="C149">
        <v>-17.998549141400801</v>
      </c>
    </row>
    <row r="150" spans="1:3" x14ac:dyDescent="0.2">
      <c r="A150">
        <v>126</v>
      </c>
      <c r="B150">
        <v>55.072258240409504</v>
      </c>
      <c r="C150">
        <v>18.147741759590495</v>
      </c>
    </row>
    <row r="151" spans="1:3" x14ac:dyDescent="0.2">
      <c r="A151">
        <v>127</v>
      </c>
      <c r="B151">
        <v>55.607540064666033</v>
      </c>
      <c r="C151">
        <v>-23.877540064666032</v>
      </c>
    </row>
    <row r="152" spans="1:3" x14ac:dyDescent="0.2">
      <c r="A152">
        <v>128</v>
      </c>
      <c r="B152">
        <v>55.429112789913859</v>
      </c>
      <c r="C152">
        <v>13.110887210086148</v>
      </c>
    </row>
    <row r="153" spans="1:3" x14ac:dyDescent="0.2">
      <c r="A153">
        <v>129</v>
      </c>
      <c r="B153">
        <v>55.607540064666033</v>
      </c>
      <c r="C153">
        <v>34.672459935333968</v>
      </c>
    </row>
    <row r="154" spans="1:3" x14ac:dyDescent="0.2">
      <c r="A154">
        <v>130</v>
      </c>
      <c r="B154">
        <v>55.250685515161685</v>
      </c>
      <c r="C154">
        <v>-15.630685515161687</v>
      </c>
    </row>
    <row r="155" spans="1:3" x14ac:dyDescent="0.2">
      <c r="A155">
        <v>131</v>
      </c>
      <c r="B155">
        <v>55.250685515161685</v>
      </c>
      <c r="C155">
        <v>-2.080685515161683</v>
      </c>
    </row>
    <row r="156" spans="1:3" x14ac:dyDescent="0.2">
      <c r="A156">
        <v>132</v>
      </c>
      <c r="B156">
        <v>54.715403690905156</v>
      </c>
      <c r="C156">
        <v>-19.875403690905152</v>
      </c>
    </row>
    <row r="157" spans="1:3" x14ac:dyDescent="0.2">
      <c r="A157">
        <v>133</v>
      </c>
      <c r="B157">
        <v>55.072258240409504</v>
      </c>
      <c r="C157">
        <v>32.377741759590499</v>
      </c>
    </row>
    <row r="158" spans="1:3" x14ac:dyDescent="0.2">
      <c r="A158">
        <v>134</v>
      </c>
      <c r="B158">
        <v>55.072258240409504</v>
      </c>
      <c r="C158">
        <v>26.227741759590494</v>
      </c>
    </row>
    <row r="159" spans="1:3" x14ac:dyDescent="0.2">
      <c r="A159">
        <v>135</v>
      </c>
      <c r="B159">
        <v>54.536976416152982</v>
      </c>
      <c r="C159">
        <v>35.683023583847017</v>
      </c>
    </row>
    <row r="160" spans="1:3" x14ac:dyDescent="0.2">
      <c r="A160">
        <v>136</v>
      </c>
      <c r="B160">
        <v>55.607540064666033</v>
      </c>
      <c r="C160">
        <v>19.062459935333969</v>
      </c>
    </row>
    <row r="161" spans="1:3" x14ac:dyDescent="0.2">
      <c r="A161">
        <v>137</v>
      </c>
      <c r="B161">
        <v>54.89383096565733</v>
      </c>
      <c r="C161">
        <v>-36.953830965657332</v>
      </c>
    </row>
    <row r="162" spans="1:3" x14ac:dyDescent="0.2">
      <c r="A162">
        <v>138</v>
      </c>
      <c r="B162">
        <v>55.785967339418207</v>
      </c>
      <c r="C162">
        <v>-3.8759673394182101</v>
      </c>
    </row>
    <row r="163" spans="1:3" x14ac:dyDescent="0.2">
      <c r="A163">
        <v>139</v>
      </c>
      <c r="B163">
        <v>55.785967339418207</v>
      </c>
      <c r="C163">
        <v>22.984032660581789</v>
      </c>
    </row>
    <row r="164" spans="1:3" x14ac:dyDescent="0.2">
      <c r="A164">
        <v>140</v>
      </c>
      <c r="B164">
        <v>55.785967339418207</v>
      </c>
      <c r="C164">
        <v>34.01403266058179</v>
      </c>
    </row>
    <row r="165" spans="1:3" x14ac:dyDescent="0.2">
      <c r="A165">
        <v>141</v>
      </c>
      <c r="B165">
        <v>55.785967339418207</v>
      </c>
      <c r="C165">
        <v>34.714032660581793</v>
      </c>
    </row>
    <row r="166" spans="1:3" x14ac:dyDescent="0.2">
      <c r="A166">
        <v>142</v>
      </c>
      <c r="B166">
        <v>55.785967339418207</v>
      </c>
      <c r="C166">
        <v>12.814032660581788</v>
      </c>
    </row>
    <row r="167" spans="1:3" x14ac:dyDescent="0.2">
      <c r="A167">
        <v>143</v>
      </c>
      <c r="B167">
        <v>54.180121866648626</v>
      </c>
      <c r="C167">
        <v>-23.770121866648626</v>
      </c>
    </row>
    <row r="168" spans="1:3" x14ac:dyDescent="0.2">
      <c r="A168">
        <v>144</v>
      </c>
      <c r="B168">
        <v>54.89383096565733</v>
      </c>
      <c r="C168">
        <v>22.60616903434267</v>
      </c>
    </row>
    <row r="169" spans="1:3" x14ac:dyDescent="0.2">
      <c r="A169">
        <v>145</v>
      </c>
      <c r="B169">
        <v>55.072258240409504</v>
      </c>
      <c r="C169">
        <v>-8.8122582404095056</v>
      </c>
    </row>
    <row r="170" spans="1:3" x14ac:dyDescent="0.2">
      <c r="A170">
        <v>146</v>
      </c>
      <c r="B170">
        <v>55.429112789913859</v>
      </c>
      <c r="C170">
        <v>31.250887210086148</v>
      </c>
    </row>
    <row r="171" spans="1:3" x14ac:dyDescent="0.2">
      <c r="A171">
        <v>147</v>
      </c>
      <c r="B171">
        <v>54.715403690905156</v>
      </c>
      <c r="C171">
        <v>11.424596309094845</v>
      </c>
    </row>
    <row r="172" spans="1:3" x14ac:dyDescent="0.2">
      <c r="A172">
        <v>148</v>
      </c>
      <c r="B172">
        <v>55.429112789913859</v>
      </c>
      <c r="C172">
        <v>16.430887210086141</v>
      </c>
    </row>
    <row r="173" spans="1:3" x14ac:dyDescent="0.2">
      <c r="A173">
        <v>149</v>
      </c>
      <c r="B173">
        <v>55.607540064666033</v>
      </c>
      <c r="C173">
        <v>-29.377540064666032</v>
      </c>
    </row>
    <row r="174" spans="1:3" x14ac:dyDescent="0.2">
      <c r="A174">
        <v>150</v>
      </c>
      <c r="B174">
        <v>54.715403690905156</v>
      </c>
      <c r="C174">
        <v>36.824596309094851</v>
      </c>
    </row>
    <row r="175" spans="1:3" x14ac:dyDescent="0.2">
      <c r="A175">
        <v>151</v>
      </c>
      <c r="B175">
        <v>55.250685515161685</v>
      </c>
      <c r="C175">
        <v>-20.690685515161682</v>
      </c>
    </row>
    <row r="176" spans="1:3" x14ac:dyDescent="0.2">
      <c r="A176">
        <v>152</v>
      </c>
      <c r="B176">
        <v>54.715403690905156</v>
      </c>
      <c r="C176">
        <v>5.2945963090948425</v>
      </c>
    </row>
    <row r="177" spans="1:3" x14ac:dyDescent="0.2">
      <c r="A177">
        <v>153</v>
      </c>
      <c r="B177">
        <v>55.072258240409504</v>
      </c>
      <c r="C177">
        <v>-38.592258240409507</v>
      </c>
    </row>
    <row r="178" spans="1:3" x14ac:dyDescent="0.2">
      <c r="A178">
        <v>154</v>
      </c>
      <c r="B178">
        <v>55.429112789913859</v>
      </c>
      <c r="C178">
        <v>25.54088721008614</v>
      </c>
    </row>
    <row r="179" spans="1:3" x14ac:dyDescent="0.2">
      <c r="A179">
        <v>155</v>
      </c>
      <c r="B179">
        <v>54.715403690905156</v>
      </c>
      <c r="C179">
        <v>-14.665403690905158</v>
      </c>
    </row>
    <row r="180" spans="1:3" x14ac:dyDescent="0.2">
      <c r="A180">
        <v>156</v>
      </c>
      <c r="B180">
        <v>54.180121866648626</v>
      </c>
      <c r="C180">
        <v>17.989878133351375</v>
      </c>
    </row>
    <row r="181" spans="1:3" x14ac:dyDescent="0.2">
      <c r="A181">
        <v>157</v>
      </c>
      <c r="B181">
        <v>54.89383096565733</v>
      </c>
      <c r="C181">
        <v>-4.6138309656573284</v>
      </c>
    </row>
    <row r="182" spans="1:3" x14ac:dyDescent="0.2">
      <c r="A182">
        <v>158</v>
      </c>
      <c r="B182">
        <v>55.607540064666033</v>
      </c>
      <c r="C182">
        <v>41.612459935333966</v>
      </c>
    </row>
    <row r="183" spans="1:3" x14ac:dyDescent="0.2">
      <c r="A183">
        <v>159</v>
      </c>
      <c r="B183">
        <v>55.072258240409504</v>
      </c>
      <c r="C183">
        <v>38.317741759590497</v>
      </c>
    </row>
    <row r="184" spans="1:3" x14ac:dyDescent="0.2">
      <c r="A184">
        <v>160</v>
      </c>
      <c r="B184">
        <v>55.429112789913859</v>
      </c>
      <c r="C184">
        <v>-12.249112789913859</v>
      </c>
    </row>
    <row r="185" spans="1:3" x14ac:dyDescent="0.2">
      <c r="A185">
        <v>161</v>
      </c>
      <c r="B185">
        <v>55.250685515161685</v>
      </c>
      <c r="C185">
        <v>-3.560685515161687</v>
      </c>
    </row>
    <row r="186" spans="1:3" x14ac:dyDescent="0.2">
      <c r="A186">
        <v>162</v>
      </c>
      <c r="B186">
        <v>55.429112789913859</v>
      </c>
      <c r="C186">
        <v>2.7908872100861402</v>
      </c>
    </row>
    <row r="187" spans="1:3" x14ac:dyDescent="0.2">
      <c r="A187">
        <v>163</v>
      </c>
      <c r="B187">
        <v>54.3585491414008</v>
      </c>
      <c r="C187">
        <v>22.041450858599205</v>
      </c>
    </row>
    <row r="188" spans="1:3" x14ac:dyDescent="0.2">
      <c r="A188">
        <v>164</v>
      </c>
      <c r="B188">
        <v>55.785967339418207</v>
      </c>
      <c r="C188">
        <v>-15.885967339418208</v>
      </c>
    </row>
    <row r="189" spans="1:3" x14ac:dyDescent="0.2">
      <c r="A189">
        <v>165</v>
      </c>
      <c r="B189">
        <v>55.429112789913859</v>
      </c>
      <c r="C189">
        <v>-12.859112789913858</v>
      </c>
    </row>
    <row r="190" spans="1:3" x14ac:dyDescent="0.2">
      <c r="A190">
        <v>166</v>
      </c>
      <c r="B190">
        <v>55.785967339418207</v>
      </c>
      <c r="C190">
        <v>39.794032660581792</v>
      </c>
    </row>
    <row r="191" spans="1:3" x14ac:dyDescent="0.2">
      <c r="A191">
        <v>167</v>
      </c>
      <c r="B191">
        <v>54.89383096565733</v>
      </c>
      <c r="C191">
        <v>-22.64383096565733</v>
      </c>
    </row>
    <row r="192" spans="1:3" x14ac:dyDescent="0.2">
      <c r="A192">
        <v>168</v>
      </c>
      <c r="B192">
        <v>54.3585491414008</v>
      </c>
      <c r="C192">
        <v>-42.328549141400799</v>
      </c>
    </row>
    <row r="193" spans="1:3" x14ac:dyDescent="0.2">
      <c r="A193">
        <v>169</v>
      </c>
      <c r="B193">
        <v>55.250685515161685</v>
      </c>
      <c r="C193">
        <v>-0.97068551516168355</v>
      </c>
    </row>
    <row r="194" spans="1:3" x14ac:dyDescent="0.2">
      <c r="A194">
        <v>170</v>
      </c>
      <c r="B194">
        <v>55.072258240409504</v>
      </c>
      <c r="C194">
        <v>26.63774175959049</v>
      </c>
    </row>
    <row r="195" spans="1:3" x14ac:dyDescent="0.2">
      <c r="A195">
        <v>171</v>
      </c>
      <c r="B195">
        <v>54.89383096565733</v>
      </c>
      <c r="C195">
        <v>25.156169034342668</v>
      </c>
    </row>
    <row r="196" spans="1:3" x14ac:dyDescent="0.2">
      <c r="A196">
        <v>172</v>
      </c>
      <c r="B196">
        <v>55.429112789913859</v>
      </c>
      <c r="C196">
        <v>-34.579112789913857</v>
      </c>
    </row>
    <row r="197" spans="1:3" x14ac:dyDescent="0.2">
      <c r="A197">
        <v>173</v>
      </c>
      <c r="B197">
        <v>55.072258240409504</v>
      </c>
      <c r="C197">
        <v>-2.182258240409503</v>
      </c>
    </row>
    <row r="198" spans="1:3" x14ac:dyDescent="0.2">
      <c r="A198">
        <v>174</v>
      </c>
      <c r="B198">
        <v>55.429112789913859</v>
      </c>
      <c r="C198">
        <v>-35.63911278991386</v>
      </c>
    </row>
    <row r="199" spans="1:3" x14ac:dyDescent="0.2">
      <c r="A199">
        <v>175</v>
      </c>
      <c r="B199">
        <v>55.429112789913859</v>
      </c>
      <c r="C199">
        <v>-31.249112789913859</v>
      </c>
    </row>
    <row r="200" spans="1:3" x14ac:dyDescent="0.2">
      <c r="A200">
        <v>176</v>
      </c>
      <c r="B200">
        <v>55.607540064666033</v>
      </c>
      <c r="C200">
        <v>27.632459935333962</v>
      </c>
    </row>
    <row r="201" spans="1:3" x14ac:dyDescent="0.2">
      <c r="A201">
        <v>177</v>
      </c>
      <c r="B201">
        <v>55.250685515161685</v>
      </c>
      <c r="C201">
        <v>-32.740685515161687</v>
      </c>
    </row>
    <row r="202" spans="1:3" x14ac:dyDescent="0.2">
      <c r="A202">
        <v>178</v>
      </c>
      <c r="B202">
        <v>54.180121866648626</v>
      </c>
      <c r="C202">
        <v>-15.580121866648625</v>
      </c>
    </row>
    <row r="203" spans="1:3" x14ac:dyDescent="0.2">
      <c r="A203">
        <v>179</v>
      </c>
      <c r="B203">
        <v>54.536976416152982</v>
      </c>
      <c r="C203">
        <v>32.263023583847016</v>
      </c>
    </row>
    <row r="204" spans="1:3" x14ac:dyDescent="0.2">
      <c r="A204">
        <v>180</v>
      </c>
      <c r="B204">
        <v>55.250685515161685</v>
      </c>
      <c r="C204">
        <v>9.0093144848383204</v>
      </c>
    </row>
    <row r="205" spans="1:3" x14ac:dyDescent="0.2">
      <c r="A205">
        <v>181</v>
      </c>
      <c r="B205">
        <v>55.429112789913859</v>
      </c>
      <c r="C205">
        <v>-16.95911278991386</v>
      </c>
    </row>
    <row r="206" spans="1:3" x14ac:dyDescent="0.2">
      <c r="A206">
        <v>182</v>
      </c>
      <c r="B206">
        <v>54.180121866648626</v>
      </c>
      <c r="C206">
        <v>12.169878133351368</v>
      </c>
    </row>
    <row r="207" spans="1:3" x14ac:dyDescent="0.2">
      <c r="A207">
        <v>183</v>
      </c>
      <c r="B207">
        <v>55.429112789913859</v>
      </c>
      <c r="C207">
        <v>-21.119112789913856</v>
      </c>
    </row>
    <row r="208" spans="1:3" x14ac:dyDescent="0.2">
      <c r="A208">
        <v>184</v>
      </c>
      <c r="B208">
        <v>54.715403690905156</v>
      </c>
      <c r="C208">
        <v>-33.945403690905152</v>
      </c>
    </row>
    <row r="209" spans="1:3" x14ac:dyDescent="0.2">
      <c r="A209">
        <v>185</v>
      </c>
      <c r="B209">
        <v>54.536976416152982</v>
      </c>
      <c r="C209">
        <v>-36.456976416152983</v>
      </c>
    </row>
    <row r="210" spans="1:3" x14ac:dyDescent="0.2">
      <c r="A210">
        <v>186</v>
      </c>
      <c r="B210">
        <v>55.429112789913859</v>
      </c>
      <c r="C210">
        <v>39.060887210086136</v>
      </c>
    </row>
    <row r="211" spans="1:3" x14ac:dyDescent="0.2">
      <c r="A211">
        <v>187</v>
      </c>
      <c r="B211">
        <v>54.715403690905156</v>
      </c>
      <c r="C211">
        <v>-8.2454036909051567</v>
      </c>
    </row>
    <row r="212" spans="1:3" x14ac:dyDescent="0.2">
      <c r="A212">
        <v>188</v>
      </c>
      <c r="B212">
        <v>55.250685515161685</v>
      </c>
      <c r="C212">
        <v>14.269314484838311</v>
      </c>
    </row>
    <row r="213" spans="1:3" x14ac:dyDescent="0.2">
      <c r="A213">
        <v>189</v>
      </c>
      <c r="B213">
        <v>54.715403690905156</v>
      </c>
      <c r="C213">
        <v>15.094596309094847</v>
      </c>
    </row>
    <row r="214" spans="1:3" x14ac:dyDescent="0.2">
      <c r="A214">
        <v>190</v>
      </c>
      <c r="B214">
        <v>54.536976416152982</v>
      </c>
      <c r="C214">
        <v>22.503023583847025</v>
      </c>
    </row>
    <row r="215" spans="1:3" x14ac:dyDescent="0.2">
      <c r="A215">
        <v>191</v>
      </c>
      <c r="B215">
        <v>54.3585491414008</v>
      </c>
      <c r="C215">
        <v>19.161450858599196</v>
      </c>
    </row>
    <row r="216" spans="1:3" x14ac:dyDescent="0.2">
      <c r="A216">
        <v>192</v>
      </c>
      <c r="B216">
        <v>55.607540064666033</v>
      </c>
      <c r="C216">
        <v>32.192459935333964</v>
      </c>
    </row>
    <row r="217" spans="1:3" x14ac:dyDescent="0.2">
      <c r="A217">
        <v>193</v>
      </c>
      <c r="B217">
        <v>54.715403690905156</v>
      </c>
      <c r="C217">
        <v>-29.165403690905155</v>
      </c>
    </row>
    <row r="218" spans="1:3" x14ac:dyDescent="0.2">
      <c r="A218">
        <v>194</v>
      </c>
      <c r="B218">
        <v>54.89383096565733</v>
      </c>
      <c r="C218">
        <v>-40.663830965657326</v>
      </c>
    </row>
    <row r="219" spans="1:3" x14ac:dyDescent="0.2">
      <c r="A219">
        <v>195</v>
      </c>
      <c r="B219">
        <v>54.180121866648626</v>
      </c>
      <c r="C219">
        <v>20.10987813335138</v>
      </c>
    </row>
    <row r="220" spans="1:3" x14ac:dyDescent="0.2">
      <c r="A220">
        <v>196</v>
      </c>
      <c r="B220">
        <v>54.3585491414008</v>
      </c>
      <c r="C220">
        <v>-10.658549141400798</v>
      </c>
    </row>
    <row r="221" spans="1:3" x14ac:dyDescent="0.2">
      <c r="A221">
        <v>197</v>
      </c>
      <c r="B221">
        <v>54.180121866648626</v>
      </c>
      <c r="C221">
        <v>-35.850121866648628</v>
      </c>
    </row>
    <row r="222" spans="1:3" x14ac:dyDescent="0.2">
      <c r="A222">
        <v>198</v>
      </c>
      <c r="B222">
        <v>54.715403690905156</v>
      </c>
      <c r="C222">
        <v>-13.215403690905156</v>
      </c>
    </row>
    <row r="223" spans="1:3" x14ac:dyDescent="0.2">
      <c r="A223">
        <v>199</v>
      </c>
      <c r="B223">
        <v>54.89383096565733</v>
      </c>
      <c r="C223">
        <v>16.496169034342671</v>
      </c>
    </row>
    <row r="224" spans="1:3" x14ac:dyDescent="0.2">
      <c r="A224">
        <v>200</v>
      </c>
      <c r="B224">
        <v>55.072258240409504</v>
      </c>
      <c r="C224">
        <v>-35.922258240409505</v>
      </c>
    </row>
    <row r="225" spans="1:3" x14ac:dyDescent="0.2">
      <c r="A225">
        <v>201</v>
      </c>
      <c r="B225">
        <v>54.715403690905156</v>
      </c>
      <c r="C225">
        <v>2.7745963090948464</v>
      </c>
    </row>
    <row r="226" spans="1:3" x14ac:dyDescent="0.2">
      <c r="A226">
        <v>202</v>
      </c>
      <c r="B226">
        <v>55.250685515161685</v>
      </c>
      <c r="C226">
        <v>6.1593144848383119</v>
      </c>
    </row>
    <row r="227" spans="1:3" x14ac:dyDescent="0.2">
      <c r="A227">
        <v>203</v>
      </c>
      <c r="B227">
        <v>55.785967339418207</v>
      </c>
      <c r="C227">
        <v>-29.885967339418208</v>
      </c>
    </row>
    <row r="228" spans="1:3" x14ac:dyDescent="0.2">
      <c r="A228">
        <v>204</v>
      </c>
      <c r="B228">
        <v>54.89383096565733</v>
      </c>
      <c r="C228">
        <v>-37.123830965657334</v>
      </c>
    </row>
    <row r="229" spans="1:3" x14ac:dyDescent="0.2">
      <c r="A229">
        <v>205</v>
      </c>
      <c r="B229">
        <v>55.785967339418207</v>
      </c>
      <c r="C229">
        <v>-44.825967339418206</v>
      </c>
    </row>
    <row r="230" spans="1:3" x14ac:dyDescent="0.2">
      <c r="A230">
        <v>206</v>
      </c>
      <c r="B230">
        <v>55.607540064666033</v>
      </c>
      <c r="C230">
        <v>11.042459935333973</v>
      </c>
    </row>
    <row r="231" spans="1:3" x14ac:dyDescent="0.2">
      <c r="A231">
        <v>207</v>
      </c>
      <c r="B231">
        <v>55.785967339418207</v>
      </c>
      <c r="C231">
        <v>-27.255967339418206</v>
      </c>
    </row>
    <row r="232" spans="1:3" x14ac:dyDescent="0.2">
      <c r="A232">
        <v>208</v>
      </c>
      <c r="B232">
        <v>54.536976416152982</v>
      </c>
      <c r="C232">
        <v>-24.166976416152981</v>
      </c>
    </row>
    <row r="233" spans="1:3" x14ac:dyDescent="0.2">
      <c r="A233">
        <v>209</v>
      </c>
      <c r="B233">
        <v>55.607540064666033</v>
      </c>
      <c r="C233">
        <v>44.122459935333971</v>
      </c>
    </row>
    <row r="234" spans="1:3" x14ac:dyDescent="0.2">
      <c r="A234">
        <v>210</v>
      </c>
      <c r="B234">
        <v>55.785967339418207</v>
      </c>
      <c r="C234">
        <v>-12.655967339418204</v>
      </c>
    </row>
    <row r="235" spans="1:3" x14ac:dyDescent="0.2">
      <c r="A235">
        <v>211</v>
      </c>
      <c r="B235">
        <v>55.607540064666033</v>
      </c>
      <c r="C235">
        <v>37.652459935333972</v>
      </c>
    </row>
    <row r="236" spans="1:3" x14ac:dyDescent="0.2">
      <c r="A236">
        <v>212</v>
      </c>
      <c r="B236">
        <v>54.89383096565733</v>
      </c>
      <c r="C236">
        <v>37.46616903434267</v>
      </c>
    </row>
    <row r="237" spans="1:3" x14ac:dyDescent="0.2">
      <c r="A237">
        <v>213</v>
      </c>
      <c r="B237">
        <v>54.536976416152982</v>
      </c>
      <c r="C237">
        <v>-8.1169764161529798</v>
      </c>
    </row>
    <row r="238" spans="1:3" x14ac:dyDescent="0.2">
      <c r="A238">
        <v>214</v>
      </c>
      <c r="B238">
        <v>55.250685515161685</v>
      </c>
      <c r="C238">
        <v>-25.640685515161685</v>
      </c>
    </row>
    <row r="239" spans="1:3" x14ac:dyDescent="0.2">
      <c r="A239">
        <v>215</v>
      </c>
      <c r="B239">
        <v>55.429112789913859</v>
      </c>
      <c r="C239">
        <v>-3.9091127899138556</v>
      </c>
    </row>
    <row r="240" spans="1:3" x14ac:dyDescent="0.2">
      <c r="A240">
        <v>216</v>
      </c>
      <c r="B240">
        <v>54.89383096565733</v>
      </c>
      <c r="C240">
        <v>-30.12383096565733</v>
      </c>
    </row>
    <row r="241" spans="1:3" x14ac:dyDescent="0.2">
      <c r="A241">
        <v>217</v>
      </c>
      <c r="B241">
        <v>55.250685515161685</v>
      </c>
      <c r="C241">
        <v>39.629314484838311</v>
      </c>
    </row>
    <row r="242" spans="1:3" x14ac:dyDescent="0.2">
      <c r="A242">
        <v>218</v>
      </c>
      <c r="B242">
        <v>55.429112789913859</v>
      </c>
      <c r="C242">
        <v>39.440887210086146</v>
      </c>
    </row>
    <row r="243" spans="1:3" x14ac:dyDescent="0.2">
      <c r="A243">
        <v>219</v>
      </c>
      <c r="B243">
        <v>54.536976416152982</v>
      </c>
      <c r="C243">
        <v>2.8030235838470219</v>
      </c>
    </row>
    <row r="244" spans="1:3" x14ac:dyDescent="0.2">
      <c r="A244">
        <v>220</v>
      </c>
      <c r="B244">
        <v>55.072258240409504</v>
      </c>
      <c r="C244">
        <v>-9.7222582404095022</v>
      </c>
    </row>
    <row r="245" spans="1:3" x14ac:dyDescent="0.2">
      <c r="A245">
        <v>221</v>
      </c>
      <c r="B245">
        <v>55.250685515161685</v>
      </c>
      <c r="C245">
        <v>6.8293144848383136</v>
      </c>
    </row>
    <row r="246" spans="1:3" x14ac:dyDescent="0.2">
      <c r="A246">
        <v>222</v>
      </c>
      <c r="B246">
        <v>54.89383096565733</v>
      </c>
      <c r="C246">
        <v>-43.083830965657327</v>
      </c>
    </row>
    <row r="247" spans="1:3" x14ac:dyDescent="0.2">
      <c r="A247">
        <v>223</v>
      </c>
      <c r="B247">
        <v>54.180121866648626</v>
      </c>
      <c r="C247">
        <v>-41.640121866648627</v>
      </c>
    </row>
    <row r="248" spans="1:3" x14ac:dyDescent="0.2">
      <c r="A248">
        <v>224</v>
      </c>
      <c r="B248">
        <v>54.89383096565733</v>
      </c>
      <c r="C248">
        <v>22.126169034342666</v>
      </c>
    </row>
    <row r="249" spans="1:3" x14ac:dyDescent="0.2">
      <c r="A249">
        <v>225</v>
      </c>
      <c r="B249">
        <v>54.3585491414008</v>
      </c>
      <c r="C249">
        <v>32.801450858599196</v>
      </c>
    </row>
    <row r="250" spans="1:3" x14ac:dyDescent="0.2">
      <c r="A250">
        <v>226</v>
      </c>
      <c r="B250">
        <v>55.607540064666033</v>
      </c>
      <c r="C250">
        <v>13.762459935333972</v>
      </c>
    </row>
    <row r="251" spans="1:3" x14ac:dyDescent="0.2">
      <c r="A251">
        <v>227</v>
      </c>
      <c r="B251">
        <v>54.715403690905156</v>
      </c>
      <c r="C251">
        <v>-17.655403690905153</v>
      </c>
    </row>
    <row r="252" spans="1:3" x14ac:dyDescent="0.2">
      <c r="A252">
        <v>228</v>
      </c>
      <c r="B252">
        <v>55.072258240409504</v>
      </c>
      <c r="C252">
        <v>35.627741759590499</v>
      </c>
    </row>
    <row r="253" spans="1:3" x14ac:dyDescent="0.2">
      <c r="A253">
        <v>229</v>
      </c>
      <c r="B253">
        <v>54.180121866648626</v>
      </c>
      <c r="C253">
        <v>17.769878133351376</v>
      </c>
    </row>
    <row r="254" spans="1:3" x14ac:dyDescent="0.2">
      <c r="A254">
        <v>230</v>
      </c>
      <c r="B254">
        <v>54.3585491414008</v>
      </c>
      <c r="C254">
        <v>27.011450858599204</v>
      </c>
    </row>
    <row r="255" spans="1:3" x14ac:dyDescent="0.2">
      <c r="A255">
        <v>231</v>
      </c>
      <c r="B255">
        <v>54.536976416152982</v>
      </c>
      <c r="C255">
        <v>-43.946976416152978</v>
      </c>
    </row>
    <row r="256" spans="1:3" x14ac:dyDescent="0.2">
      <c r="A256">
        <v>232</v>
      </c>
      <c r="B256">
        <v>55.607540064666033</v>
      </c>
      <c r="C256">
        <v>28.482459935333971</v>
      </c>
    </row>
    <row r="257" spans="1:3" x14ac:dyDescent="0.2">
      <c r="A257">
        <v>233</v>
      </c>
      <c r="B257">
        <v>54.715403690905156</v>
      </c>
      <c r="C257">
        <v>19.104596309094838</v>
      </c>
    </row>
    <row r="258" spans="1:3" x14ac:dyDescent="0.2">
      <c r="A258">
        <v>234</v>
      </c>
      <c r="B258">
        <v>55.250685515161685</v>
      </c>
      <c r="C258">
        <v>-30.030685515161686</v>
      </c>
    </row>
    <row r="259" spans="1:3" x14ac:dyDescent="0.2">
      <c r="A259">
        <v>235</v>
      </c>
      <c r="B259">
        <v>55.072258240409504</v>
      </c>
      <c r="C259">
        <v>-29.162258240409503</v>
      </c>
    </row>
    <row r="260" spans="1:3" x14ac:dyDescent="0.2">
      <c r="A260">
        <v>236</v>
      </c>
      <c r="B260">
        <v>54.89383096565733</v>
      </c>
      <c r="C260">
        <v>-37.483830965657333</v>
      </c>
    </row>
    <row r="261" spans="1:3" x14ac:dyDescent="0.2">
      <c r="A261">
        <v>237</v>
      </c>
      <c r="B261">
        <v>54.89383096565733</v>
      </c>
      <c r="C261">
        <v>-10.673830965657331</v>
      </c>
    </row>
    <row r="262" spans="1:3" x14ac:dyDescent="0.2">
      <c r="A262">
        <v>238</v>
      </c>
      <c r="B262">
        <v>54.89383096565733</v>
      </c>
      <c r="C262">
        <v>-41.673830965657331</v>
      </c>
    </row>
    <row r="263" spans="1:3" x14ac:dyDescent="0.2">
      <c r="A263">
        <v>239</v>
      </c>
      <c r="B263">
        <v>55.072258240409504</v>
      </c>
      <c r="C263">
        <v>-17.632258240409506</v>
      </c>
    </row>
    <row r="264" spans="1:3" x14ac:dyDescent="0.2">
      <c r="A264">
        <v>240</v>
      </c>
      <c r="B264">
        <v>55.785967339418207</v>
      </c>
      <c r="C264">
        <v>-12.595967339418209</v>
      </c>
    </row>
    <row r="265" spans="1:3" x14ac:dyDescent="0.2">
      <c r="A265">
        <v>241</v>
      </c>
      <c r="B265">
        <v>55.429112789913859</v>
      </c>
      <c r="C265">
        <v>34.170887210086136</v>
      </c>
    </row>
    <row r="266" spans="1:3" x14ac:dyDescent="0.2">
      <c r="A266">
        <v>242</v>
      </c>
      <c r="B266">
        <v>54.3585491414008</v>
      </c>
      <c r="C266">
        <v>38.841450858599202</v>
      </c>
    </row>
    <row r="267" spans="1:3" x14ac:dyDescent="0.2">
      <c r="A267">
        <v>243</v>
      </c>
      <c r="B267">
        <v>55.250685515161685</v>
      </c>
      <c r="C267">
        <v>31.059314484838318</v>
      </c>
    </row>
    <row r="268" spans="1:3" x14ac:dyDescent="0.2">
      <c r="A268">
        <v>244</v>
      </c>
      <c r="B268">
        <v>55.429112789913859</v>
      </c>
      <c r="C268">
        <v>38.440887210086146</v>
      </c>
    </row>
    <row r="269" spans="1:3" x14ac:dyDescent="0.2">
      <c r="A269">
        <v>245</v>
      </c>
      <c r="B269">
        <v>55.785967339418207</v>
      </c>
      <c r="C269">
        <v>43.194032660581797</v>
      </c>
    </row>
    <row r="270" spans="1:3" x14ac:dyDescent="0.2">
      <c r="A270">
        <v>246</v>
      </c>
      <c r="B270">
        <v>54.536976416152982</v>
      </c>
      <c r="C270">
        <v>26.863023583847024</v>
      </c>
    </row>
    <row r="271" spans="1:3" x14ac:dyDescent="0.2">
      <c r="A271">
        <v>247</v>
      </c>
      <c r="B271">
        <v>55.785967339418207</v>
      </c>
      <c r="C271">
        <v>-33.545967339418212</v>
      </c>
    </row>
    <row r="272" spans="1:3" x14ac:dyDescent="0.2">
      <c r="A272">
        <v>248</v>
      </c>
      <c r="B272">
        <v>54.89383096565733</v>
      </c>
      <c r="C272">
        <v>-10.303830965657326</v>
      </c>
    </row>
    <row r="273" spans="1:3" x14ac:dyDescent="0.2">
      <c r="A273">
        <v>249</v>
      </c>
      <c r="B273">
        <v>55.250685515161685</v>
      </c>
      <c r="C273">
        <v>17.809314484838318</v>
      </c>
    </row>
    <row r="274" spans="1:3" x14ac:dyDescent="0.2">
      <c r="A274">
        <v>250</v>
      </c>
      <c r="B274">
        <v>55.607540064666033</v>
      </c>
      <c r="C274">
        <v>-9.0575400646660356</v>
      </c>
    </row>
    <row r="275" spans="1:3" x14ac:dyDescent="0.2">
      <c r="A275">
        <v>251</v>
      </c>
      <c r="B275">
        <v>55.785967339418207</v>
      </c>
      <c r="C275">
        <v>-20.595967339418209</v>
      </c>
    </row>
    <row r="276" spans="1:3" x14ac:dyDescent="0.2">
      <c r="A276">
        <v>252</v>
      </c>
      <c r="B276">
        <v>54.3585491414008</v>
      </c>
      <c r="C276">
        <v>-39.9685491414008</v>
      </c>
    </row>
    <row r="277" spans="1:3" x14ac:dyDescent="0.2">
      <c r="A277">
        <v>253</v>
      </c>
      <c r="B277">
        <v>55.785967339418207</v>
      </c>
      <c r="C277">
        <v>-25.645967339418206</v>
      </c>
    </row>
    <row r="278" spans="1:3" x14ac:dyDescent="0.2">
      <c r="A278">
        <v>254</v>
      </c>
      <c r="B278">
        <v>54.180121866648626</v>
      </c>
      <c r="C278">
        <v>19.889878133351367</v>
      </c>
    </row>
    <row r="279" spans="1:3" x14ac:dyDescent="0.2">
      <c r="A279">
        <v>255</v>
      </c>
      <c r="B279">
        <v>54.715403690905156</v>
      </c>
      <c r="C279">
        <v>-22.095403690905158</v>
      </c>
    </row>
    <row r="280" spans="1:3" x14ac:dyDescent="0.2">
      <c r="A280">
        <v>256</v>
      </c>
      <c r="B280">
        <v>54.89383096565733</v>
      </c>
      <c r="C280">
        <v>-7.9438309656573267</v>
      </c>
    </row>
    <row r="281" spans="1:3" x14ac:dyDescent="0.2">
      <c r="A281">
        <v>257</v>
      </c>
      <c r="B281">
        <v>55.072258240409504</v>
      </c>
      <c r="C281">
        <v>-29.642258240409504</v>
      </c>
    </row>
    <row r="282" spans="1:3" x14ac:dyDescent="0.2">
      <c r="A282">
        <v>258</v>
      </c>
      <c r="B282">
        <v>54.715403690905156</v>
      </c>
      <c r="C282">
        <v>-22.465403690905156</v>
      </c>
    </row>
    <row r="283" spans="1:3" x14ac:dyDescent="0.2">
      <c r="A283">
        <v>259</v>
      </c>
      <c r="B283">
        <v>54.715403690905156</v>
      </c>
      <c r="C283">
        <v>11.224596309094842</v>
      </c>
    </row>
    <row r="284" spans="1:3" x14ac:dyDescent="0.2">
      <c r="A284">
        <v>260</v>
      </c>
      <c r="B284">
        <v>54.180121866648626</v>
      </c>
      <c r="C284">
        <v>22.639878133351367</v>
      </c>
    </row>
    <row r="285" spans="1:3" x14ac:dyDescent="0.2">
      <c r="A285">
        <v>261</v>
      </c>
      <c r="B285">
        <v>54.715403690905156</v>
      </c>
      <c r="C285">
        <v>-38.26540369090516</v>
      </c>
    </row>
    <row r="286" spans="1:3" x14ac:dyDescent="0.2">
      <c r="A286">
        <v>262</v>
      </c>
      <c r="B286">
        <v>54.715403690905156</v>
      </c>
      <c r="C286">
        <v>-16.415403690905158</v>
      </c>
    </row>
    <row r="287" spans="1:3" x14ac:dyDescent="0.2">
      <c r="A287">
        <v>263</v>
      </c>
      <c r="B287">
        <v>55.429112789913859</v>
      </c>
      <c r="C287">
        <v>44.130887210086144</v>
      </c>
    </row>
    <row r="288" spans="1:3" x14ac:dyDescent="0.2">
      <c r="A288">
        <v>264</v>
      </c>
      <c r="B288">
        <v>54.180121866648626</v>
      </c>
      <c r="C288">
        <v>0.26987813335137645</v>
      </c>
    </row>
    <row r="289" spans="1:3" x14ac:dyDescent="0.2">
      <c r="A289">
        <v>265</v>
      </c>
      <c r="B289">
        <v>54.536976416152982</v>
      </c>
      <c r="C289">
        <v>-9.8869764161529829</v>
      </c>
    </row>
    <row r="290" spans="1:3" x14ac:dyDescent="0.2">
      <c r="A290">
        <v>266</v>
      </c>
      <c r="B290">
        <v>54.715403690905156</v>
      </c>
      <c r="C290">
        <v>-19.245403690905157</v>
      </c>
    </row>
    <row r="291" spans="1:3" x14ac:dyDescent="0.2">
      <c r="A291">
        <v>267</v>
      </c>
      <c r="B291">
        <v>55.785967339418207</v>
      </c>
      <c r="C291">
        <v>18.814032660581788</v>
      </c>
    </row>
    <row r="292" spans="1:3" x14ac:dyDescent="0.2">
      <c r="A292">
        <v>268</v>
      </c>
      <c r="B292">
        <v>55.429112789913859</v>
      </c>
      <c r="C292">
        <v>14.530887210086135</v>
      </c>
    </row>
    <row r="293" spans="1:3" x14ac:dyDescent="0.2">
      <c r="A293">
        <v>269</v>
      </c>
      <c r="B293">
        <v>55.072258240409504</v>
      </c>
      <c r="C293">
        <v>-39.812258240409506</v>
      </c>
    </row>
    <row r="294" spans="1:3" x14ac:dyDescent="0.2">
      <c r="A294">
        <v>270</v>
      </c>
      <c r="B294">
        <v>54.89383096565733</v>
      </c>
      <c r="C294">
        <v>12.536169034342677</v>
      </c>
    </row>
    <row r="295" spans="1:3" x14ac:dyDescent="0.2">
      <c r="A295">
        <v>271</v>
      </c>
      <c r="B295">
        <v>54.3585491414008</v>
      </c>
      <c r="C295">
        <v>-33.238549141400796</v>
      </c>
    </row>
    <row r="296" spans="1:3" x14ac:dyDescent="0.2">
      <c r="A296">
        <v>272</v>
      </c>
      <c r="B296">
        <v>54.89383096565733</v>
      </c>
      <c r="C296">
        <v>-20.333830965657327</v>
      </c>
    </row>
    <row r="297" spans="1:3" x14ac:dyDescent="0.2">
      <c r="A297">
        <v>273</v>
      </c>
      <c r="B297">
        <v>55.429112789913859</v>
      </c>
      <c r="C297">
        <v>33.360887210086148</v>
      </c>
    </row>
    <row r="298" spans="1:3" x14ac:dyDescent="0.2">
      <c r="A298">
        <v>274</v>
      </c>
      <c r="B298">
        <v>55.072258240409504</v>
      </c>
      <c r="C298">
        <v>44.63774175959049</v>
      </c>
    </row>
    <row r="299" spans="1:3" x14ac:dyDescent="0.2">
      <c r="A299">
        <v>275</v>
      </c>
      <c r="B299">
        <v>55.250685515161685</v>
      </c>
      <c r="C299">
        <v>-7.2806855151616858</v>
      </c>
    </row>
    <row r="300" spans="1:3" x14ac:dyDescent="0.2">
      <c r="A300">
        <v>276</v>
      </c>
      <c r="B300">
        <v>55.785967339418207</v>
      </c>
      <c r="C300">
        <v>-33.965967339418206</v>
      </c>
    </row>
    <row r="301" spans="1:3" x14ac:dyDescent="0.2">
      <c r="A301">
        <v>277</v>
      </c>
      <c r="B301">
        <v>54.715403690905156</v>
      </c>
      <c r="C301">
        <v>40.704596309094846</v>
      </c>
    </row>
    <row r="302" spans="1:3" x14ac:dyDescent="0.2">
      <c r="A302">
        <v>278</v>
      </c>
      <c r="B302">
        <v>55.785967339418207</v>
      </c>
      <c r="C302">
        <v>15.204032660581788</v>
      </c>
    </row>
    <row r="303" spans="1:3" x14ac:dyDescent="0.2">
      <c r="A303">
        <v>279</v>
      </c>
      <c r="B303">
        <v>54.536976416152982</v>
      </c>
      <c r="C303">
        <v>-21.636976416152983</v>
      </c>
    </row>
    <row r="304" spans="1:3" x14ac:dyDescent="0.2">
      <c r="A304">
        <v>280</v>
      </c>
      <c r="B304">
        <v>55.429112789913859</v>
      </c>
      <c r="C304">
        <v>25.530887210086135</v>
      </c>
    </row>
    <row r="305" spans="1:3" x14ac:dyDescent="0.2">
      <c r="A305">
        <v>281</v>
      </c>
      <c r="B305">
        <v>54.180121866648626</v>
      </c>
      <c r="C305">
        <v>-17.180121866648626</v>
      </c>
    </row>
    <row r="306" spans="1:3" x14ac:dyDescent="0.2">
      <c r="A306">
        <v>282</v>
      </c>
      <c r="B306">
        <v>55.607540064666033</v>
      </c>
      <c r="C306">
        <v>42.482459935333971</v>
      </c>
    </row>
    <row r="307" spans="1:3" x14ac:dyDescent="0.2">
      <c r="A307">
        <v>283</v>
      </c>
      <c r="B307">
        <v>55.072258240409504</v>
      </c>
      <c r="C307">
        <v>-20.652258240409502</v>
      </c>
    </row>
    <row r="308" spans="1:3" x14ac:dyDescent="0.2">
      <c r="A308">
        <v>284</v>
      </c>
      <c r="B308">
        <v>54.180121866648626</v>
      </c>
      <c r="C308">
        <v>8.2998781333513705</v>
      </c>
    </row>
    <row r="309" spans="1:3" x14ac:dyDescent="0.2">
      <c r="A309">
        <v>285</v>
      </c>
      <c r="B309">
        <v>54.89383096565733</v>
      </c>
      <c r="C309">
        <v>11.786169034342677</v>
      </c>
    </row>
    <row r="310" spans="1:3" x14ac:dyDescent="0.2">
      <c r="A310">
        <v>286</v>
      </c>
      <c r="B310">
        <v>54.180121866648626</v>
      </c>
      <c r="C310">
        <v>20.679878133351373</v>
      </c>
    </row>
    <row r="311" spans="1:3" x14ac:dyDescent="0.2">
      <c r="A311">
        <v>287</v>
      </c>
      <c r="B311">
        <v>55.607540064666033</v>
      </c>
      <c r="C311">
        <v>-31.857540064666033</v>
      </c>
    </row>
    <row r="312" spans="1:3" x14ac:dyDescent="0.2">
      <c r="A312">
        <v>288</v>
      </c>
      <c r="B312">
        <v>55.250685515161685</v>
      </c>
      <c r="C312">
        <v>-6.7406855151616867</v>
      </c>
    </row>
    <row r="313" spans="1:3" x14ac:dyDescent="0.2">
      <c r="A313">
        <v>289</v>
      </c>
      <c r="B313">
        <v>54.89383096565733</v>
      </c>
      <c r="C313">
        <v>37.396169034342677</v>
      </c>
    </row>
    <row r="314" spans="1:3" x14ac:dyDescent="0.2">
      <c r="A314">
        <v>290</v>
      </c>
      <c r="B314">
        <v>55.785967339418207</v>
      </c>
      <c r="C314">
        <v>-15.48596733941821</v>
      </c>
    </row>
    <row r="315" spans="1:3" x14ac:dyDescent="0.2">
      <c r="A315">
        <v>291</v>
      </c>
      <c r="B315">
        <v>55.250685515161685</v>
      </c>
      <c r="C315">
        <v>-27.400685515161683</v>
      </c>
    </row>
    <row r="316" spans="1:3" x14ac:dyDescent="0.2">
      <c r="A316">
        <v>292</v>
      </c>
      <c r="B316">
        <v>55.785967339418207</v>
      </c>
      <c r="C316">
        <v>-23.465967339418206</v>
      </c>
    </row>
    <row r="317" spans="1:3" x14ac:dyDescent="0.2">
      <c r="A317">
        <v>293</v>
      </c>
      <c r="B317">
        <v>54.536976416152982</v>
      </c>
      <c r="C317">
        <v>40.103023583847019</v>
      </c>
    </row>
    <row r="318" spans="1:3" x14ac:dyDescent="0.2">
      <c r="A318">
        <v>294</v>
      </c>
      <c r="B318">
        <v>55.785967339418207</v>
      </c>
      <c r="C318">
        <v>-37.675967339418207</v>
      </c>
    </row>
    <row r="319" spans="1:3" x14ac:dyDescent="0.2">
      <c r="A319">
        <v>295</v>
      </c>
      <c r="B319">
        <v>54.89383096565733</v>
      </c>
      <c r="C319">
        <v>-2.9738309656573279</v>
      </c>
    </row>
    <row r="320" spans="1:3" x14ac:dyDescent="0.2">
      <c r="A320">
        <v>296</v>
      </c>
      <c r="B320">
        <v>54.715403690905156</v>
      </c>
      <c r="C320">
        <v>-25.875403690905156</v>
      </c>
    </row>
    <row r="321" spans="1:3" x14ac:dyDescent="0.2">
      <c r="A321">
        <v>297</v>
      </c>
      <c r="B321">
        <v>55.072258240409504</v>
      </c>
      <c r="C321">
        <v>13.7677417595905</v>
      </c>
    </row>
    <row r="322" spans="1:3" x14ac:dyDescent="0.2">
      <c r="A322">
        <v>298</v>
      </c>
      <c r="B322">
        <v>54.180121866648626</v>
      </c>
      <c r="C322">
        <v>9.5098781333513713</v>
      </c>
    </row>
    <row r="323" spans="1:3" x14ac:dyDescent="0.2">
      <c r="A323">
        <v>299</v>
      </c>
      <c r="B323">
        <v>54.180121866648626</v>
      </c>
      <c r="C323">
        <v>34.429878133351373</v>
      </c>
    </row>
    <row r="324" spans="1:3" x14ac:dyDescent="0.2">
      <c r="A324">
        <v>300</v>
      </c>
      <c r="B324">
        <v>54.3585491414008</v>
      </c>
      <c r="C324">
        <v>45.461450858599193</v>
      </c>
    </row>
    <row r="325" spans="1:3" x14ac:dyDescent="0.2">
      <c r="A325">
        <v>301</v>
      </c>
      <c r="B325">
        <v>54.180121866648626</v>
      </c>
      <c r="C325">
        <v>-15.170121866648628</v>
      </c>
    </row>
    <row r="326" spans="1:3" x14ac:dyDescent="0.2">
      <c r="A326">
        <v>302</v>
      </c>
      <c r="B326">
        <v>54.180121866648626</v>
      </c>
      <c r="C326">
        <v>-5.570121866648627</v>
      </c>
    </row>
    <row r="327" spans="1:3" x14ac:dyDescent="0.2">
      <c r="A327">
        <v>303</v>
      </c>
      <c r="B327">
        <v>54.536976416152982</v>
      </c>
      <c r="C327">
        <v>10.643023583847025</v>
      </c>
    </row>
    <row r="328" spans="1:3" x14ac:dyDescent="0.2">
      <c r="A328">
        <v>304</v>
      </c>
      <c r="B328">
        <v>55.429112789913859</v>
      </c>
      <c r="C328">
        <v>-40.469112789913858</v>
      </c>
    </row>
    <row r="329" spans="1:3" x14ac:dyDescent="0.2">
      <c r="A329">
        <v>305</v>
      </c>
      <c r="B329">
        <v>54.89383096565733</v>
      </c>
      <c r="C329">
        <v>36.516169034342667</v>
      </c>
    </row>
    <row r="330" spans="1:3" x14ac:dyDescent="0.2">
      <c r="A330">
        <v>306</v>
      </c>
      <c r="B330">
        <v>55.607540064666033</v>
      </c>
      <c r="C330">
        <v>22.322459935333974</v>
      </c>
    </row>
    <row r="331" spans="1:3" x14ac:dyDescent="0.2">
      <c r="A331">
        <v>307</v>
      </c>
      <c r="B331">
        <v>54.3585491414008</v>
      </c>
      <c r="C331">
        <v>-19.628549141400804</v>
      </c>
    </row>
    <row r="332" spans="1:3" x14ac:dyDescent="0.2">
      <c r="A332">
        <v>308</v>
      </c>
      <c r="B332">
        <v>54.536976416152982</v>
      </c>
      <c r="C332">
        <v>34.093023583847014</v>
      </c>
    </row>
    <row r="333" spans="1:3" x14ac:dyDescent="0.2">
      <c r="A333">
        <v>309</v>
      </c>
      <c r="B333">
        <v>55.250685515161685</v>
      </c>
      <c r="C333">
        <v>-8.9206855151616864</v>
      </c>
    </row>
    <row r="334" spans="1:3" x14ac:dyDescent="0.2">
      <c r="A334">
        <v>310</v>
      </c>
      <c r="B334">
        <v>55.072258240409504</v>
      </c>
      <c r="C334">
        <v>24.857741759590503</v>
      </c>
    </row>
    <row r="335" spans="1:3" x14ac:dyDescent="0.2">
      <c r="A335">
        <v>311</v>
      </c>
      <c r="B335">
        <v>54.3585491414008</v>
      </c>
      <c r="C335">
        <v>14.971450858599198</v>
      </c>
    </row>
    <row r="336" spans="1:3" x14ac:dyDescent="0.2">
      <c r="A336">
        <v>312</v>
      </c>
      <c r="B336">
        <v>55.429112789913859</v>
      </c>
      <c r="C336">
        <v>-33.259112789913857</v>
      </c>
    </row>
    <row r="337" spans="1:3" x14ac:dyDescent="0.2">
      <c r="A337">
        <v>313</v>
      </c>
      <c r="B337">
        <v>54.180121866648626</v>
      </c>
      <c r="C337">
        <v>-29.180121866648626</v>
      </c>
    </row>
    <row r="338" spans="1:3" x14ac:dyDescent="0.2">
      <c r="A338">
        <v>314</v>
      </c>
      <c r="B338">
        <v>55.785967339418207</v>
      </c>
      <c r="C338">
        <v>22.344032660581789</v>
      </c>
    </row>
    <row r="339" spans="1:3" x14ac:dyDescent="0.2">
      <c r="A339">
        <v>315</v>
      </c>
      <c r="B339">
        <v>54.3585491414008</v>
      </c>
      <c r="C339">
        <v>45.011450858599204</v>
      </c>
    </row>
    <row r="340" spans="1:3" x14ac:dyDescent="0.2">
      <c r="A340">
        <v>316</v>
      </c>
      <c r="B340">
        <v>54.536976416152982</v>
      </c>
      <c r="C340">
        <v>-33.456976416152983</v>
      </c>
    </row>
    <row r="341" spans="1:3" x14ac:dyDescent="0.2">
      <c r="A341">
        <v>317</v>
      </c>
      <c r="B341">
        <v>54.89383096565733</v>
      </c>
      <c r="C341">
        <v>19.896169034342677</v>
      </c>
    </row>
    <row r="342" spans="1:3" x14ac:dyDescent="0.2">
      <c r="A342">
        <v>318</v>
      </c>
      <c r="B342">
        <v>55.250685515161685</v>
      </c>
      <c r="C342">
        <v>-25.580685515161683</v>
      </c>
    </row>
    <row r="343" spans="1:3" x14ac:dyDescent="0.2">
      <c r="A343">
        <v>319</v>
      </c>
      <c r="B343">
        <v>54.715403690905156</v>
      </c>
      <c r="C343">
        <v>-10.645403690905155</v>
      </c>
    </row>
    <row r="344" spans="1:3" x14ac:dyDescent="0.2">
      <c r="A344">
        <v>320</v>
      </c>
      <c r="B344">
        <v>55.607540064666033</v>
      </c>
      <c r="C344">
        <v>-32.677540064666033</v>
      </c>
    </row>
    <row r="345" spans="1:3" x14ac:dyDescent="0.2">
      <c r="A345">
        <v>321</v>
      </c>
      <c r="B345">
        <v>54.180121866648626</v>
      </c>
      <c r="C345">
        <v>-14.760121866648625</v>
      </c>
    </row>
    <row r="346" spans="1:3" x14ac:dyDescent="0.2">
      <c r="A346">
        <v>322</v>
      </c>
      <c r="B346">
        <v>55.250685515161685</v>
      </c>
      <c r="C346">
        <v>-42.910685515161688</v>
      </c>
    </row>
    <row r="347" spans="1:3" x14ac:dyDescent="0.2">
      <c r="A347">
        <v>323</v>
      </c>
      <c r="B347">
        <v>55.072258240409504</v>
      </c>
      <c r="C347">
        <v>44.757741759590495</v>
      </c>
    </row>
    <row r="348" spans="1:3" x14ac:dyDescent="0.2">
      <c r="A348">
        <v>324</v>
      </c>
      <c r="B348">
        <v>54.715403690905156</v>
      </c>
      <c r="C348">
        <v>1.8145963090948456</v>
      </c>
    </row>
    <row r="349" spans="1:3" x14ac:dyDescent="0.2">
      <c r="A349">
        <v>325</v>
      </c>
      <c r="B349">
        <v>54.715403690905156</v>
      </c>
      <c r="C349">
        <v>43.024596309094839</v>
      </c>
    </row>
    <row r="350" spans="1:3" x14ac:dyDescent="0.2">
      <c r="A350">
        <v>326</v>
      </c>
      <c r="B350">
        <v>54.3585491414008</v>
      </c>
      <c r="C350">
        <v>27.551450858599196</v>
      </c>
    </row>
    <row r="351" spans="1:3" x14ac:dyDescent="0.2">
      <c r="A351">
        <v>327</v>
      </c>
      <c r="B351">
        <v>54.715403690905156</v>
      </c>
      <c r="C351">
        <v>39.54459630909485</v>
      </c>
    </row>
    <row r="352" spans="1:3" x14ac:dyDescent="0.2">
      <c r="A352">
        <v>328</v>
      </c>
      <c r="B352">
        <v>54.715403690905156</v>
      </c>
      <c r="C352">
        <v>-3.585403690905153</v>
      </c>
    </row>
    <row r="353" spans="1:3" x14ac:dyDescent="0.2">
      <c r="A353">
        <v>329</v>
      </c>
      <c r="B353">
        <v>55.785967339418207</v>
      </c>
      <c r="C353">
        <v>-39.975967339418204</v>
      </c>
    </row>
    <row r="354" spans="1:3" x14ac:dyDescent="0.2">
      <c r="A354">
        <v>330</v>
      </c>
      <c r="B354">
        <v>55.607540064666033</v>
      </c>
      <c r="C354">
        <v>-33.58754006466603</v>
      </c>
    </row>
    <row r="355" spans="1:3" x14ac:dyDescent="0.2">
      <c r="A355">
        <v>331</v>
      </c>
      <c r="B355">
        <v>55.072258240409504</v>
      </c>
      <c r="C355">
        <v>37.057741759590492</v>
      </c>
    </row>
    <row r="356" spans="1:3" x14ac:dyDescent="0.2">
      <c r="A356">
        <v>332</v>
      </c>
      <c r="B356">
        <v>55.607540064666033</v>
      </c>
      <c r="C356">
        <v>-34.107540064666033</v>
      </c>
    </row>
    <row r="357" spans="1:3" x14ac:dyDescent="0.2">
      <c r="A357">
        <v>333</v>
      </c>
      <c r="B357">
        <v>54.180121866648626</v>
      </c>
      <c r="C357">
        <v>25.559878133351368</v>
      </c>
    </row>
    <row r="358" spans="1:3" x14ac:dyDescent="0.2">
      <c r="A358">
        <v>334</v>
      </c>
      <c r="B358">
        <v>54.89383096565733</v>
      </c>
      <c r="C358">
        <v>-40.193830965657327</v>
      </c>
    </row>
    <row r="359" spans="1:3" x14ac:dyDescent="0.2">
      <c r="A359">
        <v>335</v>
      </c>
      <c r="B359">
        <v>55.607540064666033</v>
      </c>
      <c r="C359">
        <v>-40.057540064666028</v>
      </c>
    </row>
    <row r="360" spans="1:3" x14ac:dyDescent="0.2">
      <c r="A360">
        <v>336</v>
      </c>
      <c r="B360">
        <v>54.180121866648626</v>
      </c>
      <c r="C360">
        <v>42.97987813335137</v>
      </c>
    </row>
    <row r="361" spans="1:3" x14ac:dyDescent="0.2">
      <c r="A361">
        <v>337</v>
      </c>
      <c r="B361">
        <v>55.072258240409504</v>
      </c>
      <c r="C361">
        <v>2.8777417595904993</v>
      </c>
    </row>
    <row r="362" spans="1:3" x14ac:dyDescent="0.2">
      <c r="A362">
        <v>338</v>
      </c>
      <c r="B362">
        <v>54.536976416152982</v>
      </c>
      <c r="C362">
        <v>-6.8869764161529829</v>
      </c>
    </row>
    <row r="363" spans="1:3" x14ac:dyDescent="0.2">
      <c r="A363">
        <v>339</v>
      </c>
      <c r="B363">
        <v>55.607540064666033</v>
      </c>
      <c r="C363">
        <v>-12.787540064666032</v>
      </c>
    </row>
    <row r="364" spans="1:3" x14ac:dyDescent="0.2">
      <c r="A364">
        <v>340</v>
      </c>
      <c r="B364">
        <v>54.536976416152982</v>
      </c>
      <c r="C364">
        <v>-6.4469764161529781</v>
      </c>
    </row>
    <row r="365" spans="1:3" x14ac:dyDescent="0.2">
      <c r="A365">
        <v>341</v>
      </c>
      <c r="B365">
        <v>55.250685515161685</v>
      </c>
      <c r="C365">
        <v>0.71931448483831417</v>
      </c>
    </row>
    <row r="366" spans="1:3" x14ac:dyDescent="0.2">
      <c r="A366">
        <v>342</v>
      </c>
      <c r="B366">
        <v>55.250685515161685</v>
      </c>
      <c r="C366">
        <v>21.649314484838321</v>
      </c>
    </row>
    <row r="367" spans="1:3" x14ac:dyDescent="0.2">
      <c r="A367">
        <v>343</v>
      </c>
      <c r="B367">
        <v>54.89383096565733</v>
      </c>
      <c r="C367">
        <v>42.136169034342672</v>
      </c>
    </row>
    <row r="368" spans="1:3" x14ac:dyDescent="0.2">
      <c r="A368">
        <v>344</v>
      </c>
      <c r="B368">
        <v>54.89383096565733</v>
      </c>
      <c r="C368">
        <v>6.8761690343426736</v>
      </c>
    </row>
    <row r="369" spans="1:3" x14ac:dyDescent="0.2">
      <c r="A369">
        <v>345</v>
      </c>
      <c r="B369">
        <v>55.785967339418207</v>
      </c>
      <c r="C369">
        <v>34.864032660581799</v>
      </c>
    </row>
    <row r="370" spans="1:3" x14ac:dyDescent="0.2">
      <c r="A370">
        <v>346</v>
      </c>
      <c r="B370">
        <v>55.072258240409504</v>
      </c>
      <c r="C370">
        <v>-21.082258240409502</v>
      </c>
    </row>
    <row r="371" spans="1:3" x14ac:dyDescent="0.2">
      <c r="A371">
        <v>347</v>
      </c>
      <c r="B371">
        <v>55.429112789913859</v>
      </c>
      <c r="C371">
        <v>33.820887210086141</v>
      </c>
    </row>
    <row r="372" spans="1:3" x14ac:dyDescent="0.2">
      <c r="A372">
        <v>348</v>
      </c>
      <c r="B372">
        <v>55.785967339418207</v>
      </c>
      <c r="C372">
        <v>-3.845967339418209</v>
      </c>
    </row>
    <row r="373" spans="1:3" x14ac:dyDescent="0.2">
      <c r="A373">
        <v>349</v>
      </c>
      <c r="B373">
        <v>55.785967339418207</v>
      </c>
      <c r="C373">
        <v>-42.285967339418207</v>
      </c>
    </row>
    <row r="374" spans="1:3" x14ac:dyDescent="0.2">
      <c r="A374">
        <v>350</v>
      </c>
      <c r="B374">
        <v>55.785967339418207</v>
      </c>
      <c r="C374">
        <v>43.51403266058179</v>
      </c>
    </row>
    <row r="375" spans="1:3" x14ac:dyDescent="0.2">
      <c r="A375">
        <v>351</v>
      </c>
      <c r="B375">
        <v>54.89383096565733</v>
      </c>
      <c r="C375">
        <v>44.886169034342672</v>
      </c>
    </row>
    <row r="376" spans="1:3" x14ac:dyDescent="0.2">
      <c r="A376">
        <v>352</v>
      </c>
      <c r="B376">
        <v>55.250685515161685</v>
      </c>
      <c r="C376">
        <v>-0.52068551516168782</v>
      </c>
    </row>
    <row r="377" spans="1:3" x14ac:dyDescent="0.2">
      <c r="A377">
        <v>353</v>
      </c>
      <c r="B377">
        <v>55.607540064666033</v>
      </c>
      <c r="C377">
        <v>-28.607540064666033</v>
      </c>
    </row>
    <row r="378" spans="1:3" x14ac:dyDescent="0.2">
      <c r="A378">
        <v>354</v>
      </c>
      <c r="B378">
        <v>54.180121866648626</v>
      </c>
      <c r="C378">
        <v>-23.940121866648628</v>
      </c>
    </row>
    <row r="379" spans="1:3" x14ac:dyDescent="0.2">
      <c r="A379">
        <v>355</v>
      </c>
      <c r="B379">
        <v>54.715403690905156</v>
      </c>
      <c r="C379">
        <v>34.424596309094845</v>
      </c>
    </row>
    <row r="380" spans="1:3" x14ac:dyDescent="0.2">
      <c r="A380">
        <v>356</v>
      </c>
      <c r="B380">
        <v>55.785967339418207</v>
      </c>
      <c r="C380">
        <v>-18.23596733941821</v>
      </c>
    </row>
    <row r="381" spans="1:3" x14ac:dyDescent="0.2">
      <c r="A381">
        <v>357</v>
      </c>
      <c r="B381">
        <v>55.785967339418207</v>
      </c>
      <c r="C381">
        <v>39.654032660581791</v>
      </c>
    </row>
    <row r="382" spans="1:3" x14ac:dyDescent="0.2">
      <c r="A382">
        <v>358</v>
      </c>
      <c r="B382">
        <v>54.536976416152982</v>
      </c>
      <c r="C382">
        <v>-27.036976416152982</v>
      </c>
    </row>
    <row r="383" spans="1:3" x14ac:dyDescent="0.2">
      <c r="A383">
        <v>359</v>
      </c>
      <c r="B383">
        <v>54.180121866648626</v>
      </c>
      <c r="C383">
        <v>20.789878133351372</v>
      </c>
    </row>
    <row r="384" spans="1:3" x14ac:dyDescent="0.2">
      <c r="A384">
        <v>360</v>
      </c>
      <c r="B384">
        <v>55.785967339418207</v>
      </c>
      <c r="C384">
        <v>-3.5259673394182087</v>
      </c>
    </row>
    <row r="385" spans="1:3" x14ac:dyDescent="0.2">
      <c r="A385">
        <v>361</v>
      </c>
      <c r="B385">
        <v>55.429112789913859</v>
      </c>
      <c r="C385">
        <v>39.04088721008614</v>
      </c>
    </row>
    <row r="386" spans="1:3" x14ac:dyDescent="0.2">
      <c r="A386">
        <v>362</v>
      </c>
      <c r="B386">
        <v>54.3585491414008</v>
      </c>
      <c r="C386">
        <v>45.431450858599206</v>
      </c>
    </row>
    <row r="387" spans="1:3" x14ac:dyDescent="0.2">
      <c r="A387">
        <v>363</v>
      </c>
      <c r="B387">
        <v>54.3585491414008</v>
      </c>
      <c r="C387">
        <v>33.311450858599201</v>
      </c>
    </row>
    <row r="388" spans="1:3" x14ac:dyDescent="0.2">
      <c r="A388">
        <v>364</v>
      </c>
      <c r="B388">
        <v>54.715403690905156</v>
      </c>
      <c r="C388">
        <v>-13.475403690905154</v>
      </c>
    </row>
    <row r="389" spans="1:3" x14ac:dyDescent="0.2">
      <c r="A389">
        <v>365</v>
      </c>
      <c r="B389">
        <v>54.715403690905156</v>
      </c>
      <c r="C389">
        <v>26.964596309094851</v>
      </c>
    </row>
    <row r="390" spans="1:3" x14ac:dyDescent="0.2">
      <c r="A390">
        <v>366</v>
      </c>
      <c r="B390">
        <v>55.607540064666033</v>
      </c>
      <c r="C390">
        <v>-4.2875400646660324</v>
      </c>
    </row>
    <row r="391" spans="1:3" x14ac:dyDescent="0.2">
      <c r="A391">
        <v>367</v>
      </c>
      <c r="B391">
        <v>54.89383096565733</v>
      </c>
      <c r="C391">
        <v>7.7261690343426679</v>
      </c>
    </row>
    <row r="392" spans="1:3" x14ac:dyDescent="0.2">
      <c r="A392">
        <v>368</v>
      </c>
      <c r="B392">
        <v>55.785967339418207</v>
      </c>
      <c r="C392">
        <v>-41.425967339418207</v>
      </c>
    </row>
    <row r="393" spans="1:3" x14ac:dyDescent="0.2">
      <c r="A393">
        <v>369</v>
      </c>
      <c r="B393">
        <v>55.250685515161685</v>
      </c>
      <c r="C393">
        <v>38.439314484838313</v>
      </c>
    </row>
    <row r="394" spans="1:3" x14ac:dyDescent="0.2">
      <c r="A394">
        <v>370</v>
      </c>
      <c r="B394">
        <v>55.250685515161685</v>
      </c>
      <c r="C394">
        <v>-28.990685515161683</v>
      </c>
    </row>
    <row r="395" spans="1:3" x14ac:dyDescent="0.2">
      <c r="A395">
        <v>371</v>
      </c>
      <c r="B395">
        <v>54.3585491414008</v>
      </c>
      <c r="C395">
        <v>6.6014508585992004</v>
      </c>
    </row>
    <row r="396" spans="1:3" x14ac:dyDescent="0.2">
      <c r="A396">
        <v>372</v>
      </c>
      <c r="B396">
        <v>55.072258240409504</v>
      </c>
      <c r="C396">
        <v>15.037741759590496</v>
      </c>
    </row>
    <row r="397" spans="1:3" x14ac:dyDescent="0.2">
      <c r="A397">
        <v>373</v>
      </c>
      <c r="B397">
        <v>55.072258240409504</v>
      </c>
      <c r="C397">
        <v>-12.992258240409505</v>
      </c>
    </row>
    <row r="398" spans="1:3" x14ac:dyDescent="0.2">
      <c r="A398">
        <v>374</v>
      </c>
      <c r="B398">
        <v>54.536976416152982</v>
      </c>
      <c r="C398">
        <v>-28.696976416152982</v>
      </c>
    </row>
    <row r="399" spans="1:3" x14ac:dyDescent="0.2">
      <c r="A399">
        <v>375</v>
      </c>
      <c r="B399">
        <v>55.250685515161685</v>
      </c>
      <c r="C399">
        <v>13.679314484838322</v>
      </c>
    </row>
    <row r="400" spans="1:3" x14ac:dyDescent="0.2">
      <c r="A400">
        <v>376</v>
      </c>
      <c r="B400">
        <v>55.607540064666033</v>
      </c>
      <c r="C400">
        <v>-20.22754006466603</v>
      </c>
    </row>
    <row r="401" spans="1:3" x14ac:dyDescent="0.2">
      <c r="A401">
        <v>377</v>
      </c>
      <c r="B401">
        <v>55.250685515161685</v>
      </c>
      <c r="C401">
        <v>40.23931448483831</v>
      </c>
    </row>
    <row r="402" spans="1:3" x14ac:dyDescent="0.2">
      <c r="A402">
        <v>378</v>
      </c>
      <c r="B402">
        <v>54.715403690905156</v>
      </c>
      <c r="C402">
        <v>42.264596309094848</v>
      </c>
    </row>
    <row r="403" spans="1:3" x14ac:dyDescent="0.2">
      <c r="A403">
        <v>379</v>
      </c>
      <c r="B403">
        <v>54.715403690905156</v>
      </c>
      <c r="C403">
        <v>-31.065403690905157</v>
      </c>
    </row>
    <row r="404" spans="1:3" x14ac:dyDescent="0.2">
      <c r="A404">
        <v>380</v>
      </c>
      <c r="B404">
        <v>55.429112789913859</v>
      </c>
      <c r="C404">
        <v>7.990887210086143</v>
      </c>
    </row>
    <row r="405" spans="1:3" x14ac:dyDescent="0.2">
      <c r="A405">
        <v>381</v>
      </c>
      <c r="B405">
        <v>54.3585491414008</v>
      </c>
      <c r="C405">
        <v>-27.748549141400801</v>
      </c>
    </row>
    <row r="406" spans="1:3" x14ac:dyDescent="0.2">
      <c r="A406">
        <v>382</v>
      </c>
      <c r="B406">
        <v>54.89383096565733</v>
      </c>
      <c r="C406">
        <v>44.796169034342668</v>
      </c>
    </row>
    <row r="407" spans="1:3" x14ac:dyDescent="0.2">
      <c r="A407">
        <v>383</v>
      </c>
      <c r="B407">
        <v>54.715403690905156</v>
      </c>
      <c r="C407">
        <v>20.174596309094845</v>
      </c>
    </row>
    <row r="408" spans="1:3" x14ac:dyDescent="0.2">
      <c r="A408">
        <v>384</v>
      </c>
      <c r="B408">
        <v>54.3585491414008</v>
      </c>
      <c r="C408">
        <v>5.4114508585992027</v>
      </c>
    </row>
    <row r="409" spans="1:3" x14ac:dyDescent="0.2">
      <c r="A409">
        <v>385</v>
      </c>
      <c r="B409">
        <v>54.180121866648626</v>
      </c>
      <c r="C409">
        <v>21.639878133351367</v>
      </c>
    </row>
    <row r="410" spans="1:3" x14ac:dyDescent="0.2">
      <c r="A410">
        <v>386</v>
      </c>
      <c r="B410">
        <v>55.072258240409504</v>
      </c>
      <c r="C410">
        <v>-8.3022582404095004</v>
      </c>
    </row>
    <row r="411" spans="1:3" x14ac:dyDescent="0.2">
      <c r="A411">
        <v>387</v>
      </c>
      <c r="B411">
        <v>54.89383096565733</v>
      </c>
      <c r="C411">
        <v>-26.573830965657329</v>
      </c>
    </row>
    <row r="412" spans="1:3" x14ac:dyDescent="0.2">
      <c r="A412">
        <v>388</v>
      </c>
      <c r="B412">
        <v>55.607540064666033</v>
      </c>
      <c r="C412">
        <v>-1.5375400646660324</v>
      </c>
    </row>
    <row r="413" spans="1:3" x14ac:dyDescent="0.2">
      <c r="A413">
        <v>389</v>
      </c>
      <c r="B413">
        <v>55.250685515161685</v>
      </c>
      <c r="C413">
        <v>-37.030685515161686</v>
      </c>
    </row>
    <row r="414" spans="1:3" x14ac:dyDescent="0.2">
      <c r="A414">
        <v>390</v>
      </c>
      <c r="B414">
        <v>54.536976416152982</v>
      </c>
      <c r="C414">
        <v>25.943023583847022</v>
      </c>
    </row>
    <row r="415" spans="1:3" x14ac:dyDescent="0.2">
      <c r="A415">
        <v>391</v>
      </c>
      <c r="B415">
        <v>55.785967339418207</v>
      </c>
      <c r="C415">
        <v>-17.835967339418204</v>
      </c>
    </row>
    <row r="416" spans="1:3" x14ac:dyDescent="0.2">
      <c r="A416">
        <v>392</v>
      </c>
      <c r="B416">
        <v>55.250685515161685</v>
      </c>
      <c r="C416">
        <v>43.149314484838321</v>
      </c>
    </row>
    <row r="417" spans="1:3" x14ac:dyDescent="0.2">
      <c r="A417">
        <v>393</v>
      </c>
      <c r="B417">
        <v>54.715403690905156</v>
      </c>
      <c r="C417">
        <v>-7.0454036909051538</v>
      </c>
    </row>
    <row r="418" spans="1:3" x14ac:dyDescent="0.2">
      <c r="A418">
        <v>394</v>
      </c>
      <c r="B418">
        <v>55.785967339418207</v>
      </c>
      <c r="C418">
        <v>-39.915967339418209</v>
      </c>
    </row>
    <row r="419" spans="1:3" x14ac:dyDescent="0.2">
      <c r="A419">
        <v>395</v>
      </c>
      <c r="B419">
        <v>55.250685515161685</v>
      </c>
      <c r="C419">
        <v>-9.4606855151616855</v>
      </c>
    </row>
    <row r="420" spans="1:3" x14ac:dyDescent="0.2">
      <c r="A420">
        <v>396</v>
      </c>
      <c r="B420">
        <v>54.89383096565733</v>
      </c>
      <c r="C420">
        <v>-0.62383096565732643</v>
      </c>
    </row>
    <row r="421" spans="1:3" x14ac:dyDescent="0.2">
      <c r="A421">
        <v>397</v>
      </c>
      <c r="B421">
        <v>55.607540064666033</v>
      </c>
      <c r="C421">
        <v>-42.017540064666036</v>
      </c>
    </row>
    <row r="422" spans="1:3" x14ac:dyDescent="0.2">
      <c r="A422">
        <v>398</v>
      </c>
      <c r="B422">
        <v>55.072258240409504</v>
      </c>
      <c r="C422">
        <v>-14.012258240409501</v>
      </c>
    </row>
    <row r="423" spans="1:3" x14ac:dyDescent="0.2">
      <c r="A423">
        <v>399</v>
      </c>
      <c r="B423">
        <v>55.607540064666033</v>
      </c>
      <c r="C423">
        <v>-36.367540064666031</v>
      </c>
    </row>
    <row r="424" spans="1:3" x14ac:dyDescent="0.2">
      <c r="A424">
        <v>400</v>
      </c>
      <c r="B424">
        <v>55.072258240409504</v>
      </c>
      <c r="C424">
        <v>-15.642258240409504</v>
      </c>
    </row>
    <row r="425" spans="1:3" x14ac:dyDescent="0.2">
      <c r="A425">
        <v>401</v>
      </c>
      <c r="B425">
        <v>54.715403690905156</v>
      </c>
      <c r="C425">
        <v>-8.4954036909051567</v>
      </c>
    </row>
    <row r="426" spans="1:3" x14ac:dyDescent="0.2">
      <c r="A426">
        <v>402</v>
      </c>
      <c r="B426">
        <v>54.180121866648626</v>
      </c>
      <c r="C426">
        <v>-40.20012186664863</v>
      </c>
    </row>
    <row r="427" spans="1:3" x14ac:dyDescent="0.2">
      <c r="A427">
        <v>403</v>
      </c>
      <c r="B427">
        <v>54.89383096565733</v>
      </c>
      <c r="C427">
        <v>-15.14383096565733</v>
      </c>
    </row>
    <row r="428" spans="1:3" x14ac:dyDescent="0.2">
      <c r="A428">
        <v>404</v>
      </c>
      <c r="B428">
        <v>55.250685515161685</v>
      </c>
      <c r="C428">
        <v>42.539314484838322</v>
      </c>
    </row>
    <row r="429" spans="1:3" x14ac:dyDescent="0.2">
      <c r="A429">
        <v>405</v>
      </c>
      <c r="B429">
        <v>54.3585491414008</v>
      </c>
      <c r="C429">
        <v>-30.8785491414008</v>
      </c>
    </row>
    <row r="430" spans="1:3" x14ac:dyDescent="0.2">
      <c r="A430">
        <v>406</v>
      </c>
      <c r="B430">
        <v>55.250685515161685</v>
      </c>
      <c r="C430">
        <v>44.299314484838312</v>
      </c>
    </row>
    <row r="431" spans="1:3" x14ac:dyDescent="0.2">
      <c r="A431">
        <v>407</v>
      </c>
      <c r="B431">
        <v>54.715403690905156</v>
      </c>
      <c r="C431">
        <v>13.994596309094838</v>
      </c>
    </row>
    <row r="432" spans="1:3" x14ac:dyDescent="0.2">
      <c r="A432">
        <v>408</v>
      </c>
      <c r="B432">
        <v>55.607540064666033</v>
      </c>
      <c r="C432">
        <v>-30.717540064666032</v>
      </c>
    </row>
    <row r="433" spans="1:3" x14ac:dyDescent="0.2">
      <c r="A433">
        <v>409</v>
      </c>
      <c r="B433">
        <v>54.89383096565733</v>
      </c>
      <c r="C433">
        <v>-31.073830965657329</v>
      </c>
    </row>
    <row r="434" spans="1:3" x14ac:dyDescent="0.2">
      <c r="A434">
        <v>410</v>
      </c>
      <c r="B434">
        <v>55.785967339418207</v>
      </c>
      <c r="C434">
        <v>-21.575967339418206</v>
      </c>
    </row>
    <row r="435" spans="1:3" x14ac:dyDescent="0.2">
      <c r="A435">
        <v>411</v>
      </c>
      <c r="B435">
        <v>54.3585491414008</v>
      </c>
      <c r="C435">
        <v>-32.488549141400796</v>
      </c>
    </row>
    <row r="436" spans="1:3" x14ac:dyDescent="0.2">
      <c r="A436">
        <v>412</v>
      </c>
      <c r="B436">
        <v>54.3585491414008</v>
      </c>
      <c r="C436">
        <v>42.221450858599198</v>
      </c>
    </row>
    <row r="437" spans="1:3" x14ac:dyDescent="0.2">
      <c r="A437">
        <v>413</v>
      </c>
      <c r="B437">
        <v>55.785967339418207</v>
      </c>
      <c r="C437">
        <v>-36.12596733941821</v>
      </c>
    </row>
    <row r="438" spans="1:3" x14ac:dyDescent="0.2">
      <c r="A438">
        <v>414</v>
      </c>
      <c r="B438">
        <v>55.429112789913859</v>
      </c>
      <c r="C438">
        <v>17.070887210086141</v>
      </c>
    </row>
    <row r="439" spans="1:3" x14ac:dyDescent="0.2">
      <c r="A439">
        <v>415</v>
      </c>
      <c r="B439">
        <v>54.180121866648626</v>
      </c>
      <c r="C439">
        <v>41.929878133351373</v>
      </c>
    </row>
    <row r="440" spans="1:3" x14ac:dyDescent="0.2">
      <c r="A440">
        <v>416</v>
      </c>
      <c r="B440">
        <v>54.715403690905156</v>
      </c>
      <c r="C440">
        <v>-9.335403690905153</v>
      </c>
    </row>
    <row r="441" spans="1:3" x14ac:dyDescent="0.2">
      <c r="A441">
        <v>417</v>
      </c>
      <c r="B441">
        <v>54.180121866648626</v>
      </c>
      <c r="C441">
        <v>27.329878133351379</v>
      </c>
    </row>
    <row r="442" spans="1:3" x14ac:dyDescent="0.2">
      <c r="A442">
        <v>418</v>
      </c>
      <c r="B442">
        <v>54.3585491414008</v>
      </c>
      <c r="C442">
        <v>2.8614508585991985</v>
      </c>
    </row>
    <row r="443" spans="1:3" x14ac:dyDescent="0.2">
      <c r="A443">
        <v>419</v>
      </c>
      <c r="B443">
        <v>54.715403690905156</v>
      </c>
      <c r="C443">
        <v>-30.965403690905156</v>
      </c>
    </row>
    <row r="444" spans="1:3" x14ac:dyDescent="0.2">
      <c r="A444">
        <v>420</v>
      </c>
      <c r="B444">
        <v>54.536976416152982</v>
      </c>
      <c r="C444">
        <v>-15.93697641615298</v>
      </c>
    </row>
    <row r="445" spans="1:3" x14ac:dyDescent="0.2">
      <c r="A445">
        <v>421</v>
      </c>
      <c r="B445">
        <v>54.536976416152982</v>
      </c>
      <c r="C445">
        <v>29.513023583847016</v>
      </c>
    </row>
    <row r="446" spans="1:3" x14ac:dyDescent="0.2">
      <c r="A446">
        <v>422</v>
      </c>
      <c r="B446">
        <v>55.785967339418207</v>
      </c>
      <c r="C446">
        <v>41.424032660581787</v>
      </c>
    </row>
    <row r="447" spans="1:3" x14ac:dyDescent="0.2">
      <c r="A447">
        <v>423</v>
      </c>
      <c r="B447">
        <v>55.429112789913859</v>
      </c>
      <c r="C447">
        <v>-30.009112789913857</v>
      </c>
    </row>
    <row r="448" spans="1:3" x14ac:dyDescent="0.2">
      <c r="A448">
        <v>424</v>
      </c>
      <c r="B448">
        <v>54.180121866648626</v>
      </c>
      <c r="C448">
        <v>-37.900121866648625</v>
      </c>
    </row>
    <row r="449" spans="1:3" x14ac:dyDescent="0.2">
      <c r="A449">
        <v>425</v>
      </c>
      <c r="B449">
        <v>55.607540064666033</v>
      </c>
      <c r="C449">
        <v>-14.997540064666033</v>
      </c>
    </row>
    <row r="450" spans="1:3" x14ac:dyDescent="0.2">
      <c r="A450">
        <v>426</v>
      </c>
      <c r="B450">
        <v>54.89383096565733</v>
      </c>
      <c r="C450">
        <v>8.7161690343426699</v>
      </c>
    </row>
    <row r="451" spans="1:3" x14ac:dyDescent="0.2">
      <c r="A451">
        <v>427</v>
      </c>
      <c r="B451">
        <v>54.536976416152982</v>
      </c>
      <c r="C451">
        <v>-33.666976416152977</v>
      </c>
    </row>
    <row r="452" spans="1:3" x14ac:dyDescent="0.2">
      <c r="A452">
        <v>428</v>
      </c>
      <c r="B452">
        <v>54.89383096565733</v>
      </c>
      <c r="C452">
        <v>12.376169034342666</v>
      </c>
    </row>
    <row r="453" spans="1:3" x14ac:dyDescent="0.2">
      <c r="A453">
        <v>429</v>
      </c>
      <c r="B453">
        <v>54.715403690905156</v>
      </c>
      <c r="C453">
        <v>-3.5254036909051578</v>
      </c>
    </row>
    <row r="454" spans="1:3" x14ac:dyDescent="0.2">
      <c r="A454">
        <v>430</v>
      </c>
      <c r="B454">
        <v>54.3585491414008</v>
      </c>
      <c r="C454">
        <v>14.721450858599198</v>
      </c>
    </row>
    <row r="455" spans="1:3" x14ac:dyDescent="0.2">
      <c r="A455">
        <v>431</v>
      </c>
      <c r="B455">
        <v>54.3585491414008</v>
      </c>
      <c r="C455">
        <v>-11.088549141400797</v>
      </c>
    </row>
    <row r="456" spans="1:3" x14ac:dyDescent="0.2">
      <c r="A456">
        <v>432</v>
      </c>
      <c r="B456">
        <v>54.89383096565733</v>
      </c>
      <c r="C456">
        <v>-21.633830965657332</v>
      </c>
    </row>
    <row r="457" spans="1:3" x14ac:dyDescent="0.2">
      <c r="A457">
        <v>433</v>
      </c>
      <c r="B457">
        <v>55.250685515161685</v>
      </c>
      <c r="C457">
        <v>40.289314484838322</v>
      </c>
    </row>
    <row r="458" spans="1:3" x14ac:dyDescent="0.2">
      <c r="A458">
        <v>434</v>
      </c>
      <c r="B458">
        <v>54.180121866648626</v>
      </c>
      <c r="C458">
        <v>-6.7401218666486287</v>
      </c>
    </row>
    <row r="459" spans="1:3" x14ac:dyDescent="0.2">
      <c r="A459">
        <v>435</v>
      </c>
      <c r="B459">
        <v>55.607540064666033</v>
      </c>
      <c r="C459">
        <v>43.632459935333962</v>
      </c>
    </row>
    <row r="460" spans="1:3" x14ac:dyDescent="0.2">
      <c r="A460">
        <v>436</v>
      </c>
      <c r="B460">
        <v>54.715403690905156</v>
      </c>
      <c r="C460">
        <v>28.214596309094851</v>
      </c>
    </row>
    <row r="461" spans="1:3" x14ac:dyDescent="0.2">
      <c r="A461">
        <v>437</v>
      </c>
      <c r="B461">
        <v>54.89383096565733</v>
      </c>
      <c r="C461">
        <v>-22.183830965657329</v>
      </c>
    </row>
    <row r="462" spans="1:3" x14ac:dyDescent="0.2">
      <c r="A462">
        <v>438</v>
      </c>
      <c r="B462">
        <v>54.715403690905156</v>
      </c>
      <c r="C462">
        <v>-37.675403690905156</v>
      </c>
    </row>
    <row r="463" spans="1:3" x14ac:dyDescent="0.2">
      <c r="A463">
        <v>439</v>
      </c>
      <c r="B463">
        <v>55.429112789913859</v>
      </c>
      <c r="C463">
        <v>-14.569112789913859</v>
      </c>
    </row>
    <row r="464" spans="1:3" x14ac:dyDescent="0.2">
      <c r="A464">
        <v>440</v>
      </c>
      <c r="B464">
        <v>54.89383096565733</v>
      </c>
      <c r="C464">
        <v>-37.453830965657332</v>
      </c>
    </row>
    <row r="465" spans="1:3" x14ac:dyDescent="0.2">
      <c r="A465">
        <v>441</v>
      </c>
      <c r="B465">
        <v>55.429112789913859</v>
      </c>
      <c r="C465">
        <v>33.000887210086148</v>
      </c>
    </row>
    <row r="466" spans="1:3" x14ac:dyDescent="0.2">
      <c r="A466">
        <v>442</v>
      </c>
      <c r="B466">
        <v>55.607540064666033</v>
      </c>
      <c r="C466">
        <v>19.45245993533397</v>
      </c>
    </row>
    <row r="467" spans="1:3" x14ac:dyDescent="0.2">
      <c r="A467">
        <v>443</v>
      </c>
      <c r="B467">
        <v>54.180121866648626</v>
      </c>
      <c r="C467">
        <v>-41.400121866648625</v>
      </c>
    </row>
    <row r="468" spans="1:3" x14ac:dyDescent="0.2">
      <c r="A468">
        <v>444</v>
      </c>
      <c r="B468">
        <v>55.607540064666033</v>
      </c>
      <c r="C468">
        <v>20.792459935333973</v>
      </c>
    </row>
    <row r="469" spans="1:3" x14ac:dyDescent="0.2">
      <c r="A469">
        <v>445</v>
      </c>
      <c r="B469">
        <v>54.180121866648626</v>
      </c>
      <c r="C469">
        <v>-35.030121866648628</v>
      </c>
    </row>
    <row r="470" spans="1:3" x14ac:dyDescent="0.2">
      <c r="A470">
        <v>446</v>
      </c>
      <c r="B470">
        <v>55.785967339418207</v>
      </c>
      <c r="C470">
        <v>-28.125967339418207</v>
      </c>
    </row>
    <row r="471" spans="1:3" x14ac:dyDescent="0.2">
      <c r="A471">
        <v>447</v>
      </c>
      <c r="B471">
        <v>54.536976416152982</v>
      </c>
      <c r="C471">
        <v>-8.7969764161529795</v>
      </c>
    </row>
    <row r="472" spans="1:3" x14ac:dyDescent="0.2">
      <c r="A472">
        <v>448</v>
      </c>
      <c r="B472">
        <v>54.180121866648626</v>
      </c>
      <c r="C472">
        <v>-27.110121866648626</v>
      </c>
    </row>
    <row r="473" spans="1:3" x14ac:dyDescent="0.2">
      <c r="A473">
        <v>449</v>
      </c>
      <c r="B473">
        <v>54.180121866648626</v>
      </c>
      <c r="C473">
        <v>-15.060121866648629</v>
      </c>
    </row>
    <row r="474" spans="1:3" x14ac:dyDescent="0.2">
      <c r="A474">
        <v>450</v>
      </c>
      <c r="B474">
        <v>55.072258240409504</v>
      </c>
      <c r="C474">
        <v>19.63774175959049</v>
      </c>
    </row>
    <row r="475" spans="1:3" x14ac:dyDescent="0.2">
      <c r="A475">
        <v>451</v>
      </c>
      <c r="B475">
        <v>55.072258240409504</v>
      </c>
      <c r="C475">
        <v>-33.062258240409506</v>
      </c>
    </row>
    <row r="476" spans="1:3" x14ac:dyDescent="0.2">
      <c r="A476">
        <v>452</v>
      </c>
      <c r="B476">
        <v>54.3585491414008</v>
      </c>
      <c r="C476">
        <v>-11.1085491414008</v>
      </c>
    </row>
    <row r="477" spans="1:3" x14ac:dyDescent="0.2">
      <c r="A477">
        <v>453</v>
      </c>
      <c r="B477">
        <v>55.785967339418207</v>
      </c>
      <c r="C477">
        <v>-11.765967339418204</v>
      </c>
    </row>
    <row r="478" spans="1:3" x14ac:dyDescent="0.2">
      <c r="A478">
        <v>454</v>
      </c>
      <c r="B478">
        <v>55.607540064666033</v>
      </c>
      <c r="C478">
        <v>-21.767540064666029</v>
      </c>
    </row>
    <row r="479" spans="1:3" x14ac:dyDescent="0.2">
      <c r="A479">
        <v>455</v>
      </c>
      <c r="B479">
        <v>54.89383096565733</v>
      </c>
      <c r="C479">
        <v>-25.333830965657331</v>
      </c>
    </row>
    <row r="480" spans="1:3" x14ac:dyDescent="0.2">
      <c r="A480">
        <v>456</v>
      </c>
      <c r="B480">
        <v>55.607540064666033</v>
      </c>
      <c r="C480">
        <v>21.792459935333973</v>
      </c>
    </row>
    <row r="481" spans="1:3" x14ac:dyDescent="0.2">
      <c r="A481">
        <v>457</v>
      </c>
      <c r="B481">
        <v>55.785967339418207</v>
      </c>
      <c r="C481">
        <v>23.604032660581794</v>
      </c>
    </row>
    <row r="482" spans="1:3" x14ac:dyDescent="0.2">
      <c r="A482">
        <v>458</v>
      </c>
      <c r="B482">
        <v>55.785967339418207</v>
      </c>
      <c r="C482">
        <v>-9.2159673394182064</v>
      </c>
    </row>
    <row r="483" spans="1:3" x14ac:dyDescent="0.2">
      <c r="A483">
        <v>459</v>
      </c>
      <c r="B483">
        <v>54.180121866648626</v>
      </c>
      <c r="C483">
        <v>-18.290121866648626</v>
      </c>
    </row>
    <row r="484" spans="1:3" x14ac:dyDescent="0.2">
      <c r="A484">
        <v>460</v>
      </c>
      <c r="B484">
        <v>54.89383096565733</v>
      </c>
      <c r="C484">
        <v>-14.373830965657326</v>
      </c>
    </row>
    <row r="485" spans="1:3" x14ac:dyDescent="0.2">
      <c r="A485">
        <v>461</v>
      </c>
      <c r="B485">
        <v>55.785967339418207</v>
      </c>
      <c r="C485">
        <v>17.26403266058179</v>
      </c>
    </row>
    <row r="486" spans="1:3" x14ac:dyDescent="0.2">
      <c r="A486">
        <v>462</v>
      </c>
      <c r="B486">
        <v>54.715403690905156</v>
      </c>
      <c r="C486">
        <v>19.234596309094847</v>
      </c>
    </row>
    <row r="487" spans="1:3" x14ac:dyDescent="0.2">
      <c r="A487">
        <v>463</v>
      </c>
      <c r="B487">
        <v>54.180121866648626</v>
      </c>
      <c r="C487">
        <v>-31.560121866648625</v>
      </c>
    </row>
    <row r="488" spans="1:3" x14ac:dyDescent="0.2">
      <c r="A488">
        <v>464</v>
      </c>
      <c r="B488">
        <v>54.536976416152982</v>
      </c>
      <c r="C488">
        <v>-28.056976416152981</v>
      </c>
    </row>
    <row r="489" spans="1:3" x14ac:dyDescent="0.2">
      <c r="A489">
        <v>465</v>
      </c>
      <c r="B489">
        <v>55.785967339418207</v>
      </c>
      <c r="C489">
        <v>-1.2359673394182096</v>
      </c>
    </row>
    <row r="490" spans="1:3" x14ac:dyDescent="0.2">
      <c r="A490">
        <v>466</v>
      </c>
      <c r="B490">
        <v>55.250685515161685</v>
      </c>
      <c r="C490">
        <v>-18.100685515161686</v>
      </c>
    </row>
    <row r="491" spans="1:3" x14ac:dyDescent="0.2">
      <c r="A491">
        <v>467</v>
      </c>
      <c r="B491">
        <v>55.072258240409504</v>
      </c>
      <c r="C491">
        <v>-18.0522582404095</v>
      </c>
    </row>
    <row r="492" spans="1:3" x14ac:dyDescent="0.2">
      <c r="A492">
        <v>468</v>
      </c>
      <c r="B492">
        <v>54.180121866648626</v>
      </c>
      <c r="C492">
        <v>-32.600121866648628</v>
      </c>
    </row>
    <row r="493" spans="1:3" x14ac:dyDescent="0.2">
      <c r="A493">
        <v>469</v>
      </c>
      <c r="B493">
        <v>54.180121866648626</v>
      </c>
      <c r="C493">
        <v>44.659878133351377</v>
      </c>
    </row>
    <row r="494" spans="1:3" x14ac:dyDescent="0.2">
      <c r="A494">
        <v>470</v>
      </c>
      <c r="B494">
        <v>55.072258240409504</v>
      </c>
      <c r="C494">
        <v>28.697741759590492</v>
      </c>
    </row>
    <row r="495" spans="1:3" x14ac:dyDescent="0.2">
      <c r="A495">
        <v>471</v>
      </c>
      <c r="B495">
        <v>54.89383096565733</v>
      </c>
      <c r="C495">
        <v>-26.44383096565733</v>
      </c>
    </row>
    <row r="496" spans="1:3" x14ac:dyDescent="0.2">
      <c r="A496">
        <v>472</v>
      </c>
      <c r="B496">
        <v>55.429112789913859</v>
      </c>
      <c r="C496">
        <v>-2.8391127899138553</v>
      </c>
    </row>
    <row r="497" spans="1:3" x14ac:dyDescent="0.2">
      <c r="A497">
        <v>473</v>
      </c>
      <c r="B497">
        <v>55.429112789913859</v>
      </c>
      <c r="C497">
        <v>17.140887210086134</v>
      </c>
    </row>
    <row r="498" spans="1:3" x14ac:dyDescent="0.2">
      <c r="A498">
        <v>474</v>
      </c>
      <c r="B498">
        <v>55.072258240409504</v>
      </c>
      <c r="C498">
        <v>7.057741759590499</v>
      </c>
    </row>
    <row r="499" spans="1:3" x14ac:dyDescent="0.2">
      <c r="A499">
        <v>475</v>
      </c>
      <c r="B499">
        <v>54.180121866648626</v>
      </c>
      <c r="C499">
        <v>-35.900121866648625</v>
      </c>
    </row>
    <row r="500" spans="1:3" x14ac:dyDescent="0.2">
      <c r="A500">
        <v>476</v>
      </c>
      <c r="B500">
        <v>55.429112789913859</v>
      </c>
      <c r="C500">
        <v>-4.499112789913859</v>
      </c>
    </row>
    <row r="501" spans="1:3" x14ac:dyDescent="0.2">
      <c r="A501">
        <v>477</v>
      </c>
      <c r="B501">
        <v>54.715403690905156</v>
      </c>
      <c r="C501">
        <v>29.354596309094838</v>
      </c>
    </row>
    <row r="502" spans="1:3" x14ac:dyDescent="0.2">
      <c r="A502">
        <v>478</v>
      </c>
      <c r="B502">
        <v>55.785967339418207</v>
      </c>
      <c r="C502">
        <v>-21.415967339418209</v>
      </c>
    </row>
    <row r="503" spans="1:3" x14ac:dyDescent="0.2">
      <c r="A503">
        <v>479</v>
      </c>
      <c r="B503">
        <v>54.536976416152982</v>
      </c>
      <c r="C503">
        <v>-1.7869764161529815</v>
      </c>
    </row>
    <row r="504" spans="1:3" x14ac:dyDescent="0.2">
      <c r="A504">
        <v>480</v>
      </c>
      <c r="B504">
        <v>55.429112789913859</v>
      </c>
      <c r="C504">
        <v>10.54088721008614</v>
      </c>
    </row>
    <row r="505" spans="1:3" x14ac:dyDescent="0.2">
      <c r="A505">
        <v>481</v>
      </c>
      <c r="B505">
        <v>55.785967339418207</v>
      </c>
      <c r="C505">
        <v>-22.98596733941821</v>
      </c>
    </row>
    <row r="506" spans="1:3" x14ac:dyDescent="0.2">
      <c r="A506">
        <v>482</v>
      </c>
      <c r="B506">
        <v>55.072258240409504</v>
      </c>
      <c r="C506">
        <v>18.807741759590492</v>
      </c>
    </row>
    <row r="507" spans="1:3" x14ac:dyDescent="0.2">
      <c r="A507">
        <v>483</v>
      </c>
      <c r="B507">
        <v>55.785967339418207</v>
      </c>
      <c r="C507">
        <v>4.5940326605817958</v>
      </c>
    </row>
    <row r="508" spans="1:3" x14ac:dyDescent="0.2">
      <c r="A508">
        <v>484</v>
      </c>
      <c r="B508">
        <v>55.785967339418207</v>
      </c>
      <c r="C508">
        <v>-18.80596733941821</v>
      </c>
    </row>
    <row r="509" spans="1:3" x14ac:dyDescent="0.2">
      <c r="A509">
        <v>485</v>
      </c>
      <c r="B509">
        <v>54.715403690905156</v>
      </c>
      <c r="C509">
        <v>-5.2254036909051536</v>
      </c>
    </row>
    <row r="510" spans="1:3" x14ac:dyDescent="0.2">
      <c r="A510">
        <v>486</v>
      </c>
      <c r="B510">
        <v>55.785967339418207</v>
      </c>
      <c r="C510">
        <v>-14.695967339418203</v>
      </c>
    </row>
    <row r="511" spans="1:3" x14ac:dyDescent="0.2">
      <c r="A511">
        <v>487</v>
      </c>
      <c r="B511">
        <v>55.785967339418207</v>
      </c>
      <c r="C511">
        <v>-40.285967339418207</v>
      </c>
    </row>
    <row r="512" spans="1:3" x14ac:dyDescent="0.2">
      <c r="A512">
        <v>488</v>
      </c>
      <c r="B512">
        <v>54.180121866648626</v>
      </c>
      <c r="C512">
        <v>-31.220121866648626</v>
      </c>
    </row>
    <row r="513" spans="1:3" x14ac:dyDescent="0.2">
      <c r="A513">
        <v>489</v>
      </c>
      <c r="B513">
        <v>55.607540064666033</v>
      </c>
      <c r="C513">
        <v>22.072459935333974</v>
      </c>
    </row>
    <row r="514" spans="1:3" x14ac:dyDescent="0.2">
      <c r="A514">
        <v>490</v>
      </c>
      <c r="B514">
        <v>54.3585491414008</v>
      </c>
      <c r="C514">
        <v>-19.658549141400798</v>
      </c>
    </row>
    <row r="515" spans="1:3" x14ac:dyDescent="0.2">
      <c r="A515">
        <v>491</v>
      </c>
      <c r="B515">
        <v>54.180121866648626</v>
      </c>
      <c r="C515">
        <v>-28.890121866648627</v>
      </c>
    </row>
    <row r="516" spans="1:3" x14ac:dyDescent="0.2">
      <c r="A516">
        <v>492</v>
      </c>
      <c r="B516">
        <v>55.429112789913859</v>
      </c>
      <c r="C516">
        <v>-30.109112789913858</v>
      </c>
    </row>
    <row r="517" spans="1:3" x14ac:dyDescent="0.2">
      <c r="A517">
        <v>493</v>
      </c>
      <c r="B517">
        <v>55.785967339418207</v>
      </c>
      <c r="C517">
        <v>-43.665967339418209</v>
      </c>
    </row>
    <row r="518" spans="1:3" x14ac:dyDescent="0.2">
      <c r="A518">
        <v>494</v>
      </c>
      <c r="B518">
        <v>54.3585491414008</v>
      </c>
      <c r="C518">
        <v>45.5314508585992</v>
      </c>
    </row>
    <row r="519" spans="1:3" x14ac:dyDescent="0.2">
      <c r="A519">
        <v>495</v>
      </c>
      <c r="B519">
        <v>55.429112789913859</v>
      </c>
      <c r="C519">
        <v>20.490887210086143</v>
      </c>
    </row>
    <row r="520" spans="1:3" x14ac:dyDescent="0.2">
      <c r="A520">
        <v>496</v>
      </c>
      <c r="B520">
        <v>54.3585491414008</v>
      </c>
      <c r="C520">
        <v>8.8614508585991985</v>
      </c>
    </row>
    <row r="521" spans="1:3" x14ac:dyDescent="0.2">
      <c r="A521">
        <v>497</v>
      </c>
      <c r="B521">
        <v>55.072258240409504</v>
      </c>
      <c r="C521">
        <v>35.167741759590491</v>
      </c>
    </row>
    <row r="522" spans="1:3" x14ac:dyDescent="0.2">
      <c r="A522">
        <v>498</v>
      </c>
      <c r="B522">
        <v>54.180121866648626</v>
      </c>
      <c r="C522">
        <v>43.949878133351369</v>
      </c>
    </row>
    <row r="523" spans="1:3" x14ac:dyDescent="0.2">
      <c r="A523">
        <v>499</v>
      </c>
      <c r="B523">
        <v>54.715403690905156</v>
      </c>
      <c r="C523">
        <v>-17.565403690905157</v>
      </c>
    </row>
    <row r="524" spans="1:3" x14ac:dyDescent="0.2">
      <c r="A524">
        <v>500</v>
      </c>
      <c r="B524">
        <v>54.180121866648626</v>
      </c>
      <c r="C524">
        <v>19.789878133351372</v>
      </c>
    </row>
    <row r="525" spans="1:3" x14ac:dyDescent="0.2">
      <c r="A525">
        <v>501</v>
      </c>
      <c r="B525">
        <v>54.180121866648626</v>
      </c>
      <c r="C525">
        <v>-22.280121866648628</v>
      </c>
    </row>
    <row r="526" spans="1:3" x14ac:dyDescent="0.2">
      <c r="A526">
        <v>502</v>
      </c>
      <c r="B526">
        <v>54.3585491414008</v>
      </c>
      <c r="C526">
        <v>15.041450858599205</v>
      </c>
    </row>
    <row r="527" spans="1:3" x14ac:dyDescent="0.2">
      <c r="A527">
        <v>503</v>
      </c>
      <c r="B527">
        <v>54.3585491414008</v>
      </c>
      <c r="C527">
        <v>38.951450858599202</v>
      </c>
    </row>
    <row r="528" spans="1:3" x14ac:dyDescent="0.2">
      <c r="A528">
        <v>504</v>
      </c>
      <c r="B528">
        <v>54.180121866648626</v>
      </c>
      <c r="C528">
        <v>34.269878133351376</v>
      </c>
    </row>
    <row r="529" spans="1:3" x14ac:dyDescent="0.2">
      <c r="A529">
        <v>505</v>
      </c>
      <c r="B529">
        <v>54.715403690905156</v>
      </c>
      <c r="C529">
        <v>11.224596309094842</v>
      </c>
    </row>
    <row r="530" spans="1:3" x14ac:dyDescent="0.2">
      <c r="A530">
        <v>506</v>
      </c>
      <c r="B530">
        <v>54.536976416152982</v>
      </c>
      <c r="C530">
        <v>-6.0369764161529815</v>
      </c>
    </row>
    <row r="531" spans="1:3" x14ac:dyDescent="0.2">
      <c r="A531">
        <v>507</v>
      </c>
      <c r="B531">
        <v>55.072258240409504</v>
      </c>
      <c r="C531">
        <v>28.977741759590494</v>
      </c>
    </row>
    <row r="532" spans="1:3" x14ac:dyDescent="0.2">
      <c r="A532">
        <v>508</v>
      </c>
      <c r="B532">
        <v>54.89383096565733</v>
      </c>
      <c r="C532">
        <v>6.3961690343426696</v>
      </c>
    </row>
    <row r="533" spans="1:3" x14ac:dyDescent="0.2">
      <c r="A533">
        <v>509</v>
      </c>
      <c r="B533">
        <v>55.072258240409504</v>
      </c>
      <c r="C533">
        <v>-39.122258240409508</v>
      </c>
    </row>
    <row r="534" spans="1:3" x14ac:dyDescent="0.2">
      <c r="A534">
        <v>510</v>
      </c>
      <c r="B534">
        <v>55.250685515161685</v>
      </c>
      <c r="C534">
        <v>35.48931448483831</v>
      </c>
    </row>
    <row r="535" spans="1:3" x14ac:dyDescent="0.2">
      <c r="A535">
        <v>511</v>
      </c>
      <c r="B535">
        <v>54.715403690905156</v>
      </c>
      <c r="C535">
        <v>-18.355403690905156</v>
      </c>
    </row>
    <row r="536" spans="1:3" x14ac:dyDescent="0.2">
      <c r="A536">
        <v>512</v>
      </c>
      <c r="B536">
        <v>55.250685515161685</v>
      </c>
      <c r="C536">
        <v>16.949314484838318</v>
      </c>
    </row>
    <row r="537" spans="1:3" x14ac:dyDescent="0.2">
      <c r="A537">
        <v>513</v>
      </c>
      <c r="B537">
        <v>54.3585491414008</v>
      </c>
      <c r="C537">
        <v>-10.018549141400797</v>
      </c>
    </row>
    <row r="538" spans="1:3" x14ac:dyDescent="0.2">
      <c r="A538">
        <v>514</v>
      </c>
      <c r="B538">
        <v>55.250685515161685</v>
      </c>
      <c r="C538">
        <v>3.1393144848383159</v>
      </c>
    </row>
    <row r="539" spans="1:3" x14ac:dyDescent="0.2">
      <c r="A539">
        <v>515</v>
      </c>
      <c r="B539">
        <v>54.180121866648626</v>
      </c>
      <c r="C539">
        <v>-2.7101218666486275</v>
      </c>
    </row>
    <row r="540" spans="1:3" x14ac:dyDescent="0.2">
      <c r="A540">
        <v>516</v>
      </c>
      <c r="B540">
        <v>54.89383096565733</v>
      </c>
      <c r="C540">
        <v>-3.3830965657330125E-2</v>
      </c>
    </row>
    <row r="541" spans="1:3" x14ac:dyDescent="0.2">
      <c r="A541">
        <v>517</v>
      </c>
      <c r="B541">
        <v>54.89383096565733</v>
      </c>
      <c r="C541">
        <v>-15.503830965657329</v>
      </c>
    </row>
    <row r="542" spans="1:3" x14ac:dyDescent="0.2">
      <c r="A542">
        <v>518</v>
      </c>
      <c r="B542">
        <v>55.250685515161685</v>
      </c>
      <c r="C542">
        <v>-5.8706855151616821</v>
      </c>
    </row>
    <row r="543" spans="1:3" x14ac:dyDescent="0.2">
      <c r="A543">
        <v>519</v>
      </c>
      <c r="B543">
        <v>54.89383096565733</v>
      </c>
      <c r="C543">
        <v>17.026169034342672</v>
      </c>
    </row>
    <row r="544" spans="1:3" x14ac:dyDescent="0.2">
      <c r="A544">
        <v>520</v>
      </c>
      <c r="B544">
        <v>54.536976416152982</v>
      </c>
      <c r="C544">
        <v>-8.8269764161529807</v>
      </c>
    </row>
    <row r="545" spans="1:3" x14ac:dyDescent="0.2">
      <c r="A545">
        <v>521</v>
      </c>
      <c r="B545">
        <v>55.072258240409504</v>
      </c>
      <c r="C545">
        <v>28.097741759590498</v>
      </c>
    </row>
    <row r="546" spans="1:3" x14ac:dyDescent="0.2">
      <c r="A546">
        <v>522</v>
      </c>
      <c r="B546">
        <v>55.429112789913859</v>
      </c>
      <c r="C546">
        <v>-22.969112789913858</v>
      </c>
    </row>
    <row r="547" spans="1:3" x14ac:dyDescent="0.2">
      <c r="A547">
        <v>523</v>
      </c>
      <c r="B547">
        <v>54.3585491414008</v>
      </c>
      <c r="C547">
        <v>8.511450858599197</v>
      </c>
    </row>
    <row r="548" spans="1:3" x14ac:dyDescent="0.2">
      <c r="A548">
        <v>524</v>
      </c>
      <c r="B548">
        <v>55.072258240409504</v>
      </c>
      <c r="C548">
        <v>3.1877417595904944</v>
      </c>
    </row>
    <row r="549" spans="1:3" x14ac:dyDescent="0.2">
      <c r="A549">
        <v>525</v>
      </c>
      <c r="B549">
        <v>55.250685515161685</v>
      </c>
      <c r="C549">
        <v>-29.230685515161685</v>
      </c>
    </row>
    <row r="550" spans="1:3" x14ac:dyDescent="0.2">
      <c r="A550">
        <v>526</v>
      </c>
      <c r="B550">
        <v>54.715403690905156</v>
      </c>
      <c r="C550">
        <v>-15.505403690905155</v>
      </c>
    </row>
    <row r="551" spans="1:3" x14ac:dyDescent="0.2">
      <c r="A551">
        <v>527</v>
      </c>
      <c r="B551">
        <v>54.3585491414008</v>
      </c>
      <c r="C551">
        <v>5.501450858599199</v>
      </c>
    </row>
    <row r="552" spans="1:3" x14ac:dyDescent="0.2">
      <c r="A552">
        <v>528</v>
      </c>
      <c r="B552">
        <v>55.785967339418207</v>
      </c>
      <c r="C552">
        <v>-1.4259673394182073</v>
      </c>
    </row>
    <row r="553" spans="1:3" x14ac:dyDescent="0.2">
      <c r="A553">
        <v>529</v>
      </c>
      <c r="B553">
        <v>54.89383096565733</v>
      </c>
      <c r="C553">
        <v>-3.5538309656573261</v>
      </c>
    </row>
    <row r="554" spans="1:3" x14ac:dyDescent="0.2">
      <c r="A554">
        <v>530</v>
      </c>
      <c r="B554">
        <v>55.785967339418207</v>
      </c>
      <c r="C554">
        <v>15.594032660581789</v>
      </c>
    </row>
    <row r="555" spans="1:3" x14ac:dyDescent="0.2">
      <c r="A555">
        <v>531</v>
      </c>
      <c r="B555">
        <v>55.250685515161685</v>
      </c>
      <c r="C555">
        <v>-15.020685515161688</v>
      </c>
    </row>
    <row r="556" spans="1:3" x14ac:dyDescent="0.2">
      <c r="A556">
        <v>532</v>
      </c>
      <c r="B556">
        <v>55.785967339418207</v>
      </c>
      <c r="C556">
        <v>-32.835967339418204</v>
      </c>
    </row>
    <row r="557" spans="1:3" x14ac:dyDescent="0.2">
      <c r="A557">
        <v>533</v>
      </c>
      <c r="B557">
        <v>55.607540064666033</v>
      </c>
      <c r="C557">
        <v>-39.297540064666038</v>
      </c>
    </row>
    <row r="558" spans="1:3" ht="13.5" thickBot="1" x14ac:dyDescent="0.25">
      <c r="A558" s="14">
        <v>534</v>
      </c>
      <c r="B558" s="14">
        <v>54.89383096565733</v>
      </c>
      <c r="C558" s="14">
        <v>9.5461690343426682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Data</vt:lpstr>
      <vt:lpstr>Solution</vt:lpstr>
      <vt:lpstr>Branch vs gross income</vt:lpstr>
      <vt:lpstr>Gender vs Payment</vt:lpstr>
      <vt:lpstr>Productline Vs Sales</vt:lpstr>
      <vt:lpstr>Gross Income vs time</vt:lpstr>
      <vt:lpstr>Productline vs Quantity vs Gros</vt:lpstr>
      <vt:lpstr>Regression Analysis</vt:lpstr>
      <vt:lpstr>Sales over Time</vt:lpstr>
      <vt:lpstr>Customer type vs Payment</vt:lpstr>
      <vt:lpstr>Customer Type vs Gender</vt:lpstr>
      <vt:lpstr>Branch vs Gender</vt:lpstr>
      <vt:lpstr>Productline vs Customer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Thoibi Leima Singha</cp:lastModifiedBy>
  <dcterms:modified xsi:type="dcterms:W3CDTF">2024-02-19T15:37:32Z</dcterms:modified>
</cp:coreProperties>
</file>